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bookViews>
    <workbookView xWindow="0" yWindow="0" windowWidth="22260" windowHeight="12648"/>
  </bookViews>
  <sheets>
    <sheet name="Wettkampfdokumentation" sheetId="2" r:id="rId1"/>
    <sheet name="Hintergrund Berechnung" sheetId="1" state="hidden" r:id="rId2"/>
    <sheet name="Ergebnisfaktoren" sheetId="6"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 i="2" l="1"/>
  <c r="U7" i="2"/>
  <c r="V7" i="2"/>
  <c r="W7" i="2"/>
  <c r="X7" i="2"/>
  <c r="Y7" i="2"/>
  <c r="Z7" i="2"/>
  <c r="AA7" i="2"/>
  <c r="AB7" i="2"/>
  <c r="AC7" i="2"/>
  <c r="AD7" i="2"/>
  <c r="AE7" i="2"/>
  <c r="AF7" i="2"/>
  <c r="AG7" i="2"/>
  <c r="AI7" i="2"/>
  <c r="AJ7" i="2"/>
  <c r="AK7" i="2"/>
  <c r="U8" i="2"/>
  <c r="V8" i="2"/>
  <c r="W8" i="2"/>
  <c r="X8" i="2"/>
  <c r="Y8" i="2"/>
  <c r="Z8" i="2"/>
  <c r="AA8" i="2"/>
  <c r="AB8" i="2"/>
  <c r="AC8" i="2"/>
  <c r="AD8" i="2"/>
  <c r="AE8" i="2"/>
  <c r="AF8" i="2"/>
  <c r="AG8" i="2"/>
  <c r="AI8" i="2"/>
  <c r="AJ8" i="2"/>
  <c r="AK8" i="2"/>
  <c r="U9" i="2"/>
  <c r="V9" i="2"/>
  <c r="W9" i="2"/>
  <c r="X9" i="2"/>
  <c r="Y9" i="2"/>
  <c r="Z9" i="2"/>
  <c r="AA9" i="2"/>
  <c r="AB9" i="2"/>
  <c r="AC9" i="2"/>
  <c r="AD9" i="2"/>
  <c r="AE9" i="2"/>
  <c r="AF9" i="2"/>
  <c r="AG9" i="2"/>
  <c r="AI9" i="2"/>
  <c r="AJ9" i="2"/>
  <c r="AK9" i="2"/>
  <c r="U10" i="2"/>
  <c r="V10" i="2"/>
  <c r="W10" i="2"/>
  <c r="X10" i="2"/>
  <c r="Y10" i="2"/>
  <c r="Z10" i="2"/>
  <c r="AA10" i="2"/>
  <c r="AB10" i="2"/>
  <c r="AC10" i="2"/>
  <c r="AD10" i="2"/>
  <c r="AE10" i="2"/>
  <c r="AF10" i="2"/>
  <c r="AG10" i="2"/>
  <c r="AI10" i="2"/>
  <c r="AJ10" i="2"/>
  <c r="AK10" i="2"/>
  <c r="U11" i="2"/>
  <c r="V11" i="2"/>
  <c r="W11" i="2"/>
  <c r="X11" i="2"/>
  <c r="Y11" i="2"/>
  <c r="Z11" i="2"/>
  <c r="AA11" i="2"/>
  <c r="AB11" i="2"/>
  <c r="AC11" i="2"/>
  <c r="AD11" i="2"/>
  <c r="AE11" i="2"/>
  <c r="AF11" i="2"/>
  <c r="AG11" i="2"/>
  <c r="AI11" i="2"/>
  <c r="AJ11" i="2"/>
  <c r="AK11" i="2"/>
  <c r="U12" i="2"/>
  <c r="V12" i="2"/>
  <c r="W12" i="2"/>
  <c r="X12" i="2"/>
  <c r="Y12" i="2"/>
  <c r="Z12" i="2"/>
  <c r="AA12" i="2"/>
  <c r="AB12" i="2"/>
  <c r="AC12" i="2"/>
  <c r="AD12" i="2"/>
  <c r="AE12" i="2"/>
  <c r="AF12" i="2"/>
  <c r="AG12" i="2"/>
  <c r="AI12" i="2"/>
  <c r="AJ12" i="2"/>
  <c r="AK12" i="2"/>
  <c r="U13" i="2"/>
  <c r="V13" i="2"/>
  <c r="W13" i="2"/>
  <c r="X13" i="2"/>
  <c r="Y13" i="2"/>
  <c r="Z13" i="2"/>
  <c r="AA13" i="2"/>
  <c r="AB13" i="2"/>
  <c r="AC13" i="2"/>
  <c r="AD13" i="2"/>
  <c r="AE13" i="2"/>
  <c r="AF13" i="2"/>
  <c r="AG13" i="2"/>
  <c r="AI13" i="2"/>
  <c r="AJ13" i="2"/>
  <c r="AK13" i="2"/>
  <c r="U14" i="2"/>
  <c r="V14" i="2"/>
  <c r="W14" i="2"/>
  <c r="X14" i="2"/>
  <c r="Y14" i="2"/>
  <c r="Z14" i="2"/>
  <c r="AA14" i="2"/>
  <c r="AB14" i="2"/>
  <c r="AC14" i="2"/>
  <c r="AD14" i="2"/>
  <c r="AE14" i="2"/>
  <c r="AF14" i="2"/>
  <c r="AG14" i="2"/>
  <c r="AI14" i="2"/>
  <c r="AJ14" i="2"/>
  <c r="AK14" i="2"/>
  <c r="U15" i="2"/>
  <c r="V15" i="2"/>
  <c r="W15" i="2"/>
  <c r="X15" i="2"/>
  <c r="Y15" i="2"/>
  <c r="Z15" i="2"/>
  <c r="AA15" i="2"/>
  <c r="AB15" i="2"/>
  <c r="AC15" i="2"/>
  <c r="AD15" i="2"/>
  <c r="AE15" i="2"/>
  <c r="AF15" i="2"/>
  <c r="AG15" i="2"/>
  <c r="AI15" i="2"/>
  <c r="AJ15" i="2"/>
  <c r="AK15" i="2"/>
  <c r="U16" i="2"/>
  <c r="V16" i="2"/>
  <c r="W16" i="2"/>
  <c r="X16" i="2"/>
  <c r="Y16" i="2"/>
  <c r="Z16" i="2"/>
  <c r="AA16" i="2"/>
  <c r="AB16" i="2"/>
  <c r="AC16" i="2"/>
  <c r="AD16" i="2"/>
  <c r="AE16" i="2"/>
  <c r="AF16" i="2"/>
  <c r="AG16" i="2"/>
  <c r="AI16" i="2"/>
  <c r="AJ16" i="2"/>
  <c r="AK16" i="2"/>
  <c r="U17" i="2"/>
  <c r="V17" i="2"/>
  <c r="W17" i="2"/>
  <c r="X17" i="2"/>
  <c r="Y17" i="2"/>
  <c r="Z17" i="2"/>
  <c r="AA17" i="2"/>
  <c r="AB17" i="2"/>
  <c r="AC17" i="2"/>
  <c r="AD17" i="2"/>
  <c r="AE17" i="2"/>
  <c r="AF17" i="2"/>
  <c r="AG17" i="2"/>
  <c r="AI17" i="2"/>
  <c r="AJ17" i="2"/>
  <c r="AK17" i="2"/>
  <c r="U18" i="2"/>
  <c r="V18" i="2"/>
  <c r="W18" i="2"/>
  <c r="X18" i="2"/>
  <c r="Y18" i="2"/>
  <c r="Z18" i="2"/>
  <c r="AA18" i="2"/>
  <c r="AB18" i="2"/>
  <c r="AC18" i="2"/>
  <c r="AD18" i="2"/>
  <c r="AE18" i="2"/>
  <c r="AF18" i="2"/>
  <c r="AG18" i="2"/>
  <c r="AI18" i="2"/>
  <c r="AJ18" i="2"/>
  <c r="AK18" i="2"/>
  <c r="U19" i="2"/>
  <c r="V19" i="2"/>
  <c r="W19" i="2"/>
  <c r="X19" i="2"/>
  <c r="Y19" i="2"/>
  <c r="Z19" i="2"/>
  <c r="AA19" i="2"/>
  <c r="AB19" i="2"/>
  <c r="AC19" i="2"/>
  <c r="AD19" i="2"/>
  <c r="AE19" i="2"/>
  <c r="AF19" i="2"/>
  <c r="AG19" i="2"/>
  <c r="AI19" i="2"/>
  <c r="AJ19" i="2"/>
  <c r="AK19" i="2"/>
  <c r="U20" i="2"/>
  <c r="V20" i="2"/>
  <c r="W20" i="2"/>
  <c r="X20" i="2"/>
  <c r="Y20" i="2"/>
  <c r="Z20" i="2"/>
  <c r="AA20" i="2"/>
  <c r="AB20" i="2"/>
  <c r="AC20" i="2"/>
  <c r="AD20" i="2"/>
  <c r="AE20" i="2"/>
  <c r="AF20" i="2"/>
  <c r="AG20" i="2"/>
  <c r="AI20" i="2"/>
  <c r="AJ20" i="2"/>
  <c r="AK20" i="2"/>
  <c r="U21" i="2"/>
  <c r="V21" i="2"/>
  <c r="W21" i="2"/>
  <c r="X21" i="2"/>
  <c r="Y21" i="2"/>
  <c r="Z21" i="2"/>
  <c r="AA21" i="2"/>
  <c r="AB21" i="2"/>
  <c r="AC21" i="2"/>
  <c r="AD21" i="2"/>
  <c r="AE21" i="2"/>
  <c r="AF21" i="2"/>
  <c r="AG21" i="2"/>
  <c r="AI21" i="2"/>
  <c r="AJ21" i="2"/>
  <c r="AK21" i="2"/>
  <c r="U22" i="2"/>
  <c r="V22" i="2"/>
  <c r="W22" i="2"/>
  <c r="X22" i="2"/>
  <c r="Y22" i="2"/>
  <c r="Z22" i="2"/>
  <c r="AA22" i="2"/>
  <c r="AB22" i="2"/>
  <c r="AC22" i="2"/>
  <c r="AD22" i="2"/>
  <c r="AE22" i="2"/>
  <c r="AF22" i="2"/>
  <c r="AG22" i="2"/>
  <c r="AI22" i="2"/>
  <c r="AJ22" i="2"/>
  <c r="AK22" i="2"/>
  <c r="U23" i="2"/>
  <c r="V23" i="2"/>
  <c r="W23" i="2"/>
  <c r="X23" i="2"/>
  <c r="Y23" i="2"/>
  <c r="Z23" i="2"/>
  <c r="AA23" i="2"/>
  <c r="AB23" i="2"/>
  <c r="AC23" i="2"/>
  <c r="AD23" i="2"/>
  <c r="AE23" i="2"/>
  <c r="AF23" i="2"/>
  <c r="AG23" i="2"/>
  <c r="AI23" i="2"/>
  <c r="AJ23" i="2"/>
  <c r="AK23" i="2"/>
  <c r="U24" i="2"/>
  <c r="V24" i="2"/>
  <c r="W24" i="2"/>
  <c r="X24" i="2"/>
  <c r="Y24" i="2"/>
  <c r="Z24" i="2"/>
  <c r="AA24" i="2"/>
  <c r="AB24" i="2"/>
  <c r="AC24" i="2"/>
  <c r="AD24" i="2"/>
  <c r="AE24" i="2"/>
  <c r="AF24" i="2"/>
  <c r="AG24" i="2"/>
  <c r="AI24" i="2"/>
  <c r="AJ24" i="2"/>
  <c r="AK24" i="2"/>
  <c r="U25" i="2"/>
  <c r="V25" i="2"/>
  <c r="W25" i="2"/>
  <c r="X25" i="2"/>
  <c r="Y25" i="2"/>
  <c r="Z25" i="2"/>
  <c r="AA25" i="2"/>
  <c r="AB25" i="2"/>
  <c r="AC25" i="2"/>
  <c r="AD25" i="2"/>
  <c r="AE25" i="2"/>
  <c r="AF25" i="2"/>
  <c r="AG25" i="2"/>
  <c r="AI25" i="2"/>
  <c r="AJ25" i="2"/>
  <c r="AK25" i="2"/>
  <c r="U26" i="2"/>
  <c r="V26" i="2"/>
  <c r="W26" i="2"/>
  <c r="X26" i="2"/>
  <c r="Y26" i="2"/>
  <c r="Z26" i="2"/>
  <c r="AA26" i="2"/>
  <c r="AB26" i="2"/>
  <c r="AC26" i="2"/>
  <c r="AD26" i="2"/>
  <c r="AE26" i="2"/>
  <c r="AF26" i="2"/>
  <c r="AG26" i="2"/>
  <c r="AI26" i="2"/>
  <c r="AJ26" i="2"/>
  <c r="AK26" i="2"/>
  <c r="U27" i="2"/>
  <c r="V27" i="2"/>
  <c r="W27" i="2"/>
  <c r="X27" i="2"/>
  <c r="Y27" i="2"/>
  <c r="Z27" i="2"/>
  <c r="AA27" i="2"/>
  <c r="AB27" i="2"/>
  <c r="AC27" i="2"/>
  <c r="AD27" i="2"/>
  <c r="AE27" i="2"/>
  <c r="AF27" i="2"/>
  <c r="AG27" i="2"/>
  <c r="AI27" i="2"/>
  <c r="AJ27" i="2"/>
  <c r="AK27" i="2"/>
  <c r="U28" i="2"/>
  <c r="V28" i="2"/>
  <c r="W28" i="2"/>
  <c r="X28" i="2"/>
  <c r="Y28" i="2"/>
  <c r="Z28" i="2"/>
  <c r="AA28" i="2"/>
  <c r="AB28" i="2"/>
  <c r="AC28" i="2"/>
  <c r="AD28" i="2"/>
  <c r="AE28" i="2"/>
  <c r="AF28" i="2"/>
  <c r="AG28" i="2"/>
  <c r="AI28" i="2"/>
  <c r="AJ28" i="2"/>
  <c r="AK28" i="2"/>
  <c r="U29" i="2"/>
  <c r="V29" i="2"/>
  <c r="W29" i="2"/>
  <c r="X29" i="2"/>
  <c r="Y29" i="2"/>
  <c r="Z29" i="2"/>
  <c r="AA29" i="2"/>
  <c r="AB29" i="2"/>
  <c r="AC29" i="2"/>
  <c r="AD29" i="2"/>
  <c r="AE29" i="2"/>
  <c r="AF29" i="2"/>
  <c r="AG29" i="2"/>
  <c r="AI29" i="2"/>
  <c r="AJ29" i="2"/>
  <c r="AK29" i="2"/>
  <c r="U30" i="2"/>
  <c r="V30" i="2"/>
  <c r="W30" i="2"/>
  <c r="X30" i="2"/>
  <c r="Y30" i="2"/>
  <c r="Z30" i="2"/>
  <c r="AA30" i="2"/>
  <c r="AB30" i="2"/>
  <c r="AC30" i="2"/>
  <c r="AD30" i="2"/>
  <c r="AE30" i="2"/>
  <c r="AF30" i="2"/>
  <c r="AG30" i="2"/>
  <c r="AI30" i="2"/>
  <c r="AJ30" i="2"/>
  <c r="AK30" i="2"/>
  <c r="U31" i="2"/>
  <c r="V31" i="2"/>
  <c r="W31" i="2"/>
  <c r="X31" i="2"/>
  <c r="Y31" i="2"/>
  <c r="Z31" i="2"/>
  <c r="AA31" i="2"/>
  <c r="AB31" i="2"/>
  <c r="AC31" i="2"/>
  <c r="AD31" i="2"/>
  <c r="AE31" i="2"/>
  <c r="AF31" i="2"/>
  <c r="AG31" i="2"/>
  <c r="AI31" i="2"/>
  <c r="AJ31" i="2"/>
  <c r="AK31" i="2"/>
  <c r="U32" i="2"/>
  <c r="V32" i="2"/>
  <c r="W32" i="2"/>
  <c r="X32" i="2"/>
  <c r="Y32" i="2"/>
  <c r="Z32" i="2"/>
  <c r="AA32" i="2"/>
  <c r="AB32" i="2"/>
  <c r="AC32" i="2"/>
  <c r="AD32" i="2"/>
  <c r="AE32" i="2"/>
  <c r="AF32" i="2"/>
  <c r="AG32" i="2"/>
  <c r="AI32" i="2"/>
  <c r="AJ32" i="2"/>
  <c r="AK32" i="2"/>
  <c r="U33" i="2"/>
  <c r="V33" i="2"/>
  <c r="W33" i="2"/>
  <c r="X33" i="2"/>
  <c r="Y33" i="2"/>
  <c r="Z33" i="2"/>
  <c r="AA33" i="2"/>
  <c r="AB33" i="2"/>
  <c r="AC33" i="2"/>
  <c r="AD33" i="2"/>
  <c r="AE33" i="2"/>
  <c r="AF33" i="2"/>
  <c r="AG33" i="2"/>
  <c r="AI33" i="2"/>
  <c r="AJ33" i="2"/>
  <c r="AK33" i="2"/>
  <c r="U34" i="2"/>
  <c r="V34" i="2"/>
  <c r="W34" i="2"/>
  <c r="X34" i="2"/>
  <c r="Y34" i="2"/>
  <c r="Z34" i="2"/>
  <c r="AA34" i="2"/>
  <c r="AB34" i="2"/>
  <c r="AC34" i="2"/>
  <c r="AD34" i="2"/>
  <c r="AE34" i="2"/>
  <c r="AF34" i="2"/>
  <c r="AG34" i="2"/>
  <c r="AI34" i="2"/>
  <c r="AJ34" i="2"/>
  <c r="AK34" i="2"/>
  <c r="U35" i="2"/>
  <c r="V35" i="2"/>
  <c r="W35" i="2"/>
  <c r="X35" i="2"/>
  <c r="Y35" i="2"/>
  <c r="Z35" i="2"/>
  <c r="AA35" i="2"/>
  <c r="AB35" i="2"/>
  <c r="AC35" i="2"/>
  <c r="AD35" i="2"/>
  <c r="AE35" i="2"/>
  <c r="AF35" i="2"/>
  <c r="AG35" i="2"/>
  <c r="AI35" i="2"/>
  <c r="AJ35" i="2"/>
  <c r="AK35" i="2"/>
  <c r="U36" i="2"/>
  <c r="V36" i="2"/>
  <c r="W36" i="2"/>
  <c r="X36" i="2"/>
  <c r="Y36" i="2"/>
  <c r="Z36" i="2"/>
  <c r="AA36" i="2"/>
  <c r="AB36" i="2"/>
  <c r="AC36" i="2"/>
  <c r="AD36" i="2"/>
  <c r="AE36" i="2"/>
  <c r="AF36" i="2"/>
  <c r="AG36" i="2"/>
  <c r="AI36" i="2"/>
  <c r="AJ36" i="2"/>
  <c r="AK36" i="2"/>
  <c r="U37" i="2"/>
  <c r="V37" i="2"/>
  <c r="W37" i="2"/>
  <c r="X37" i="2"/>
  <c r="Y37" i="2"/>
  <c r="Z37" i="2"/>
  <c r="AA37" i="2"/>
  <c r="AB37" i="2"/>
  <c r="AC37" i="2"/>
  <c r="AD37" i="2"/>
  <c r="AE37" i="2"/>
  <c r="AF37" i="2"/>
  <c r="AG37" i="2"/>
  <c r="AI37" i="2"/>
  <c r="AJ37" i="2"/>
  <c r="AK37" i="2"/>
  <c r="U38" i="2"/>
  <c r="V38" i="2"/>
  <c r="W38" i="2"/>
  <c r="X38" i="2"/>
  <c r="Y38" i="2"/>
  <c r="Z38" i="2"/>
  <c r="AA38" i="2"/>
  <c r="AB38" i="2"/>
  <c r="AC38" i="2"/>
  <c r="AD38" i="2"/>
  <c r="AE38" i="2"/>
  <c r="AF38" i="2"/>
  <c r="AG38" i="2"/>
  <c r="AI38" i="2"/>
  <c r="AJ38" i="2"/>
  <c r="AK38" i="2"/>
  <c r="U39" i="2"/>
  <c r="V39" i="2"/>
  <c r="W39" i="2"/>
  <c r="X39" i="2"/>
  <c r="Y39" i="2"/>
  <c r="Z39" i="2"/>
  <c r="AA39" i="2"/>
  <c r="AB39" i="2"/>
  <c r="AC39" i="2"/>
  <c r="AD39" i="2"/>
  <c r="AE39" i="2"/>
  <c r="AF39" i="2"/>
  <c r="AG39" i="2"/>
  <c r="AI39" i="2"/>
  <c r="AJ39" i="2"/>
  <c r="AK39" i="2"/>
  <c r="U40" i="2"/>
  <c r="V40" i="2"/>
  <c r="W40" i="2"/>
  <c r="X40" i="2"/>
  <c r="Y40" i="2"/>
  <c r="Z40" i="2"/>
  <c r="AA40" i="2"/>
  <c r="AB40" i="2"/>
  <c r="AC40" i="2"/>
  <c r="AD40" i="2"/>
  <c r="AE40" i="2"/>
  <c r="AF40" i="2"/>
  <c r="AG40" i="2"/>
  <c r="AI40" i="2"/>
  <c r="AJ40" i="2"/>
  <c r="AK40" i="2"/>
  <c r="U41" i="2"/>
  <c r="V41" i="2"/>
  <c r="W41" i="2"/>
  <c r="X41" i="2"/>
  <c r="Y41" i="2"/>
  <c r="Z41" i="2"/>
  <c r="AA41" i="2"/>
  <c r="AB41" i="2"/>
  <c r="AC41" i="2"/>
  <c r="AD41" i="2"/>
  <c r="AE41" i="2"/>
  <c r="AF41" i="2"/>
  <c r="AG41" i="2"/>
  <c r="AI41" i="2"/>
  <c r="AJ41" i="2"/>
  <c r="AK41" i="2"/>
  <c r="U42" i="2"/>
  <c r="V42" i="2"/>
  <c r="W42" i="2"/>
  <c r="X42" i="2"/>
  <c r="Y42" i="2"/>
  <c r="Z42" i="2"/>
  <c r="AA42" i="2"/>
  <c r="AB42" i="2"/>
  <c r="AC42" i="2"/>
  <c r="AD42" i="2"/>
  <c r="AE42" i="2"/>
  <c r="AF42" i="2"/>
  <c r="AG42" i="2"/>
  <c r="AI42" i="2"/>
  <c r="AJ42" i="2"/>
  <c r="AK42" i="2"/>
  <c r="U43" i="2"/>
  <c r="V43" i="2"/>
  <c r="W43" i="2"/>
  <c r="X43" i="2"/>
  <c r="Y43" i="2"/>
  <c r="Z43" i="2"/>
  <c r="AA43" i="2"/>
  <c r="AB43" i="2"/>
  <c r="AC43" i="2"/>
  <c r="AD43" i="2"/>
  <c r="AE43" i="2"/>
  <c r="AF43" i="2"/>
  <c r="AG43" i="2"/>
  <c r="AI43" i="2"/>
  <c r="AJ43" i="2"/>
  <c r="AK43" i="2"/>
  <c r="U44" i="2"/>
  <c r="V44" i="2"/>
  <c r="W44" i="2"/>
  <c r="X44" i="2"/>
  <c r="Y44" i="2"/>
  <c r="Z44" i="2"/>
  <c r="AA44" i="2"/>
  <c r="AB44" i="2"/>
  <c r="AC44" i="2"/>
  <c r="AD44" i="2"/>
  <c r="AE44" i="2"/>
  <c r="AF44" i="2"/>
  <c r="AG44" i="2"/>
  <c r="AI44" i="2"/>
  <c r="AJ44" i="2"/>
  <c r="AK44" i="2"/>
  <c r="U45" i="2"/>
  <c r="V45" i="2"/>
  <c r="W45" i="2"/>
  <c r="X45" i="2"/>
  <c r="Y45" i="2"/>
  <c r="Z45" i="2"/>
  <c r="AA45" i="2"/>
  <c r="AB45" i="2"/>
  <c r="AC45" i="2"/>
  <c r="AD45" i="2"/>
  <c r="AE45" i="2"/>
  <c r="AF45" i="2"/>
  <c r="AG45" i="2"/>
  <c r="AI45" i="2"/>
  <c r="AJ45" i="2"/>
  <c r="AK45" i="2"/>
  <c r="U46" i="2"/>
  <c r="V46" i="2"/>
  <c r="W46" i="2"/>
  <c r="X46" i="2"/>
  <c r="Y46" i="2"/>
  <c r="Z46" i="2"/>
  <c r="AA46" i="2"/>
  <c r="AB46" i="2"/>
  <c r="AC46" i="2"/>
  <c r="AD46" i="2"/>
  <c r="AE46" i="2"/>
  <c r="AF46" i="2"/>
  <c r="AG46" i="2"/>
  <c r="AI46" i="2"/>
  <c r="AJ46" i="2"/>
  <c r="AK46" i="2"/>
  <c r="U47" i="2"/>
  <c r="V47" i="2"/>
  <c r="W47" i="2"/>
  <c r="X47" i="2"/>
  <c r="Y47" i="2"/>
  <c r="Z47" i="2"/>
  <c r="AA47" i="2"/>
  <c r="AB47" i="2"/>
  <c r="AC47" i="2"/>
  <c r="AD47" i="2"/>
  <c r="AE47" i="2"/>
  <c r="AF47" i="2"/>
  <c r="AG47" i="2"/>
  <c r="AI47" i="2"/>
  <c r="AJ47" i="2"/>
  <c r="AK47" i="2"/>
  <c r="U48" i="2"/>
  <c r="V48" i="2"/>
  <c r="W48" i="2"/>
  <c r="X48" i="2"/>
  <c r="Y48" i="2"/>
  <c r="Z48" i="2"/>
  <c r="AA48" i="2"/>
  <c r="AB48" i="2"/>
  <c r="AC48" i="2"/>
  <c r="AD48" i="2"/>
  <c r="AE48" i="2"/>
  <c r="AF48" i="2"/>
  <c r="AG48" i="2"/>
  <c r="AI48" i="2"/>
  <c r="AJ48" i="2"/>
  <c r="AK48" i="2"/>
  <c r="U49" i="2"/>
  <c r="V49" i="2"/>
  <c r="W49" i="2"/>
  <c r="X49" i="2"/>
  <c r="Y49" i="2"/>
  <c r="Z49" i="2"/>
  <c r="AA49" i="2"/>
  <c r="AB49" i="2"/>
  <c r="AC49" i="2"/>
  <c r="AD49" i="2"/>
  <c r="AE49" i="2"/>
  <c r="AF49" i="2"/>
  <c r="AG49" i="2"/>
  <c r="AI49" i="2"/>
  <c r="AJ49" i="2"/>
  <c r="AK49" i="2"/>
  <c r="U50" i="2"/>
  <c r="V50" i="2"/>
  <c r="W50" i="2"/>
  <c r="X50" i="2"/>
  <c r="Y50" i="2"/>
  <c r="Z50" i="2"/>
  <c r="AA50" i="2"/>
  <c r="AB50" i="2"/>
  <c r="AC50" i="2"/>
  <c r="AD50" i="2"/>
  <c r="AE50" i="2"/>
  <c r="AF50" i="2"/>
  <c r="AG50" i="2"/>
  <c r="AI50" i="2"/>
  <c r="AJ50" i="2"/>
  <c r="AK50" i="2"/>
  <c r="U51" i="2"/>
  <c r="V51" i="2"/>
  <c r="W51" i="2"/>
  <c r="X51" i="2"/>
  <c r="Y51" i="2"/>
  <c r="Z51" i="2"/>
  <c r="AA51" i="2"/>
  <c r="AB51" i="2"/>
  <c r="AC51" i="2"/>
  <c r="AD51" i="2"/>
  <c r="AE51" i="2"/>
  <c r="AF51" i="2"/>
  <c r="AG51" i="2"/>
  <c r="AI51" i="2"/>
  <c r="AJ51" i="2"/>
  <c r="AK51" i="2"/>
  <c r="U52" i="2"/>
  <c r="V52" i="2"/>
  <c r="W52" i="2"/>
  <c r="X52" i="2"/>
  <c r="Y52" i="2"/>
  <c r="Z52" i="2"/>
  <c r="AA52" i="2"/>
  <c r="AB52" i="2"/>
  <c r="AC52" i="2"/>
  <c r="AD52" i="2"/>
  <c r="AE52" i="2"/>
  <c r="AF52" i="2"/>
  <c r="AG52" i="2"/>
  <c r="AI52" i="2"/>
  <c r="AJ52" i="2"/>
  <c r="AK52" i="2"/>
  <c r="U53" i="2"/>
  <c r="V53" i="2"/>
  <c r="W53" i="2"/>
  <c r="X53" i="2"/>
  <c r="Y53" i="2"/>
  <c r="Z53" i="2"/>
  <c r="AA53" i="2"/>
  <c r="AB53" i="2"/>
  <c r="AC53" i="2"/>
  <c r="AD53" i="2"/>
  <c r="AE53" i="2"/>
  <c r="AF53" i="2"/>
  <c r="AG53" i="2"/>
  <c r="AI53" i="2"/>
  <c r="AJ53" i="2"/>
  <c r="AK53" i="2"/>
  <c r="U54" i="2"/>
  <c r="V54" i="2"/>
  <c r="W54" i="2"/>
  <c r="X54" i="2"/>
  <c r="Y54" i="2"/>
  <c r="Z54" i="2"/>
  <c r="AA54" i="2"/>
  <c r="AB54" i="2"/>
  <c r="AC54" i="2"/>
  <c r="AD54" i="2"/>
  <c r="AE54" i="2"/>
  <c r="AF54" i="2"/>
  <c r="AG54" i="2"/>
  <c r="AI54" i="2"/>
  <c r="AJ54" i="2"/>
  <c r="AK54" i="2"/>
  <c r="U55" i="2"/>
  <c r="V55" i="2"/>
  <c r="W55" i="2"/>
  <c r="X55" i="2"/>
  <c r="Y55" i="2"/>
  <c r="Z55" i="2"/>
  <c r="AA55" i="2"/>
  <c r="AB55" i="2"/>
  <c r="AC55" i="2"/>
  <c r="AD55" i="2"/>
  <c r="AE55" i="2"/>
  <c r="AF55" i="2"/>
  <c r="AG55" i="2"/>
  <c r="AI55" i="2"/>
  <c r="AJ55" i="2"/>
  <c r="AK55" i="2"/>
  <c r="U56" i="2"/>
  <c r="V56" i="2"/>
  <c r="W56" i="2"/>
  <c r="X56" i="2"/>
  <c r="Y56" i="2"/>
  <c r="Z56" i="2"/>
  <c r="AA56" i="2"/>
  <c r="AB56" i="2"/>
  <c r="AC56" i="2"/>
  <c r="AD56" i="2"/>
  <c r="AE56" i="2"/>
  <c r="AF56" i="2"/>
  <c r="AG56" i="2"/>
  <c r="AI56" i="2"/>
  <c r="AJ56" i="2"/>
  <c r="AK56" i="2"/>
  <c r="U57" i="2"/>
  <c r="V57" i="2"/>
  <c r="W57" i="2"/>
  <c r="X57" i="2"/>
  <c r="Y57" i="2"/>
  <c r="Z57" i="2"/>
  <c r="AA57" i="2"/>
  <c r="AB57" i="2"/>
  <c r="AC57" i="2"/>
  <c r="AD57" i="2"/>
  <c r="AE57" i="2"/>
  <c r="AF57" i="2"/>
  <c r="AG57" i="2"/>
  <c r="AI57" i="2"/>
  <c r="AJ57" i="2"/>
  <c r="AK57" i="2"/>
  <c r="U58" i="2"/>
  <c r="V58" i="2"/>
  <c r="W58" i="2"/>
  <c r="X58" i="2"/>
  <c r="Y58" i="2"/>
  <c r="Z58" i="2"/>
  <c r="AA58" i="2"/>
  <c r="AB58" i="2"/>
  <c r="AC58" i="2"/>
  <c r="AD58" i="2"/>
  <c r="AE58" i="2"/>
  <c r="AF58" i="2"/>
  <c r="AG58" i="2"/>
  <c r="AI58" i="2"/>
  <c r="AJ58" i="2"/>
  <c r="AK58" i="2"/>
  <c r="U59" i="2"/>
  <c r="V59" i="2"/>
  <c r="W59" i="2"/>
  <c r="X59" i="2"/>
  <c r="Y59" i="2"/>
  <c r="Z59" i="2"/>
  <c r="AA59" i="2"/>
  <c r="AB59" i="2"/>
  <c r="AC59" i="2"/>
  <c r="AD59" i="2"/>
  <c r="AE59" i="2"/>
  <c r="AF59" i="2"/>
  <c r="AG59" i="2"/>
  <c r="AI59" i="2"/>
  <c r="AJ59" i="2"/>
  <c r="AK59" i="2"/>
  <c r="U60" i="2"/>
  <c r="V60" i="2"/>
  <c r="W60" i="2"/>
  <c r="X60" i="2"/>
  <c r="Y60" i="2"/>
  <c r="Z60" i="2"/>
  <c r="AA60" i="2"/>
  <c r="AB60" i="2"/>
  <c r="AC60" i="2"/>
  <c r="AD60" i="2"/>
  <c r="AE60" i="2"/>
  <c r="AF60" i="2"/>
  <c r="AG60" i="2"/>
  <c r="AI60" i="2"/>
  <c r="AJ60" i="2"/>
  <c r="AK60" i="2"/>
  <c r="U61" i="2"/>
  <c r="V61" i="2"/>
  <c r="W61" i="2"/>
  <c r="X61" i="2"/>
  <c r="Y61" i="2"/>
  <c r="Z61" i="2"/>
  <c r="AA61" i="2"/>
  <c r="AB61" i="2"/>
  <c r="AC61" i="2"/>
  <c r="AD61" i="2"/>
  <c r="AE61" i="2"/>
  <c r="AF61" i="2"/>
  <c r="AG61" i="2"/>
  <c r="AI61" i="2"/>
  <c r="AJ61" i="2"/>
  <c r="AK61" i="2"/>
  <c r="U62" i="2"/>
  <c r="V62" i="2"/>
  <c r="W62" i="2"/>
  <c r="X62" i="2"/>
  <c r="Y62" i="2"/>
  <c r="Z62" i="2"/>
  <c r="AA62" i="2"/>
  <c r="AB62" i="2"/>
  <c r="AC62" i="2"/>
  <c r="AD62" i="2"/>
  <c r="AE62" i="2"/>
  <c r="AF62" i="2"/>
  <c r="AG62" i="2"/>
  <c r="AI62" i="2"/>
  <c r="AJ62" i="2"/>
  <c r="AK62" i="2"/>
  <c r="U63" i="2"/>
  <c r="V63" i="2"/>
  <c r="W63" i="2"/>
  <c r="X63" i="2"/>
  <c r="Y63" i="2"/>
  <c r="Z63" i="2"/>
  <c r="AA63" i="2"/>
  <c r="AB63" i="2"/>
  <c r="AC63" i="2"/>
  <c r="AD63" i="2"/>
  <c r="AE63" i="2"/>
  <c r="AF63" i="2"/>
  <c r="AG63" i="2"/>
  <c r="AI63" i="2"/>
  <c r="AJ63" i="2"/>
  <c r="AK63" i="2"/>
  <c r="U64" i="2"/>
  <c r="V64" i="2"/>
  <c r="W64" i="2"/>
  <c r="X64" i="2"/>
  <c r="Y64" i="2"/>
  <c r="Z64" i="2"/>
  <c r="AA64" i="2"/>
  <c r="AB64" i="2"/>
  <c r="AC64" i="2"/>
  <c r="AD64" i="2"/>
  <c r="AE64" i="2"/>
  <c r="AF64" i="2"/>
  <c r="AG64" i="2"/>
  <c r="AI64" i="2"/>
  <c r="AJ64" i="2"/>
  <c r="AK64" i="2"/>
  <c r="U65" i="2"/>
  <c r="V65" i="2"/>
  <c r="W65" i="2"/>
  <c r="X65" i="2"/>
  <c r="Y65" i="2"/>
  <c r="Z65" i="2"/>
  <c r="AA65" i="2"/>
  <c r="AB65" i="2"/>
  <c r="AC65" i="2"/>
  <c r="AD65" i="2"/>
  <c r="AE65" i="2"/>
  <c r="AF65" i="2"/>
  <c r="AG65" i="2"/>
  <c r="AI65" i="2"/>
  <c r="AJ65" i="2"/>
  <c r="AK65" i="2"/>
  <c r="U66" i="2"/>
  <c r="V66" i="2"/>
  <c r="W66" i="2"/>
  <c r="X66" i="2"/>
  <c r="Y66" i="2"/>
  <c r="Z66" i="2"/>
  <c r="AA66" i="2"/>
  <c r="AB66" i="2"/>
  <c r="AC66" i="2"/>
  <c r="AD66" i="2"/>
  <c r="AE66" i="2"/>
  <c r="AF66" i="2"/>
  <c r="AG66" i="2"/>
  <c r="AI66" i="2"/>
  <c r="AJ66" i="2"/>
  <c r="AK66" i="2"/>
  <c r="U67" i="2"/>
  <c r="V67" i="2"/>
  <c r="W67" i="2"/>
  <c r="X67" i="2"/>
  <c r="Y67" i="2"/>
  <c r="Z67" i="2"/>
  <c r="AA67" i="2"/>
  <c r="AB67" i="2"/>
  <c r="AC67" i="2"/>
  <c r="AD67" i="2"/>
  <c r="AE67" i="2"/>
  <c r="AF67" i="2"/>
  <c r="AG67" i="2"/>
  <c r="AI67" i="2"/>
  <c r="AJ67" i="2"/>
  <c r="AK67" i="2"/>
  <c r="U68" i="2"/>
  <c r="V68" i="2"/>
  <c r="W68" i="2"/>
  <c r="X68" i="2"/>
  <c r="Y68" i="2"/>
  <c r="Z68" i="2"/>
  <c r="AA68" i="2"/>
  <c r="AB68" i="2"/>
  <c r="AC68" i="2"/>
  <c r="AD68" i="2"/>
  <c r="AE68" i="2"/>
  <c r="AF68" i="2"/>
  <c r="AG68" i="2"/>
  <c r="AI68" i="2"/>
  <c r="AJ68" i="2"/>
  <c r="AK68" i="2"/>
  <c r="U69" i="2"/>
  <c r="V69" i="2"/>
  <c r="W69" i="2"/>
  <c r="X69" i="2"/>
  <c r="Y69" i="2"/>
  <c r="Z69" i="2"/>
  <c r="AA69" i="2"/>
  <c r="AB69" i="2"/>
  <c r="AC69" i="2"/>
  <c r="AD69" i="2"/>
  <c r="AE69" i="2"/>
  <c r="AF69" i="2"/>
  <c r="AG69" i="2"/>
  <c r="AI69" i="2"/>
  <c r="AJ69" i="2"/>
  <c r="AK69" i="2"/>
  <c r="U70" i="2"/>
  <c r="V70" i="2"/>
  <c r="W70" i="2"/>
  <c r="X70" i="2"/>
  <c r="Y70" i="2"/>
  <c r="Z70" i="2"/>
  <c r="AA70" i="2"/>
  <c r="AB70" i="2"/>
  <c r="AC70" i="2"/>
  <c r="AD70" i="2"/>
  <c r="AE70" i="2"/>
  <c r="AF70" i="2"/>
  <c r="AG70" i="2"/>
  <c r="AI70" i="2"/>
  <c r="AJ70" i="2"/>
  <c r="AK70" i="2"/>
  <c r="U71" i="2"/>
  <c r="V71" i="2"/>
  <c r="W71" i="2"/>
  <c r="X71" i="2"/>
  <c r="Y71" i="2"/>
  <c r="Z71" i="2"/>
  <c r="AA71" i="2"/>
  <c r="AB71" i="2"/>
  <c r="AC71" i="2"/>
  <c r="AD71" i="2"/>
  <c r="AE71" i="2"/>
  <c r="AF71" i="2"/>
  <c r="AG71" i="2"/>
  <c r="AI71" i="2"/>
  <c r="AJ71" i="2"/>
  <c r="AK71" i="2"/>
  <c r="U72" i="2"/>
  <c r="V72" i="2"/>
  <c r="W72" i="2"/>
  <c r="X72" i="2"/>
  <c r="Y72" i="2"/>
  <c r="Z72" i="2"/>
  <c r="AA72" i="2"/>
  <c r="AB72" i="2"/>
  <c r="AC72" i="2"/>
  <c r="AD72" i="2"/>
  <c r="AE72" i="2"/>
  <c r="AF72" i="2"/>
  <c r="AG72" i="2"/>
  <c r="AI72" i="2"/>
  <c r="AJ72" i="2"/>
  <c r="AK72" i="2"/>
  <c r="U73" i="2"/>
  <c r="V73" i="2"/>
  <c r="W73" i="2"/>
  <c r="X73" i="2"/>
  <c r="Y73" i="2"/>
  <c r="Z73" i="2"/>
  <c r="AA73" i="2"/>
  <c r="AB73" i="2"/>
  <c r="AC73" i="2"/>
  <c r="AD73" i="2"/>
  <c r="AE73" i="2"/>
  <c r="AF73" i="2"/>
  <c r="AG73" i="2"/>
  <c r="AI73" i="2"/>
  <c r="AJ73" i="2"/>
  <c r="AK73" i="2"/>
  <c r="U74" i="2"/>
  <c r="V74" i="2"/>
  <c r="W74" i="2"/>
  <c r="X74" i="2"/>
  <c r="Y74" i="2"/>
  <c r="Z74" i="2"/>
  <c r="AA74" i="2"/>
  <c r="AB74" i="2"/>
  <c r="AC74" i="2"/>
  <c r="AD74" i="2"/>
  <c r="AE74" i="2"/>
  <c r="AF74" i="2"/>
  <c r="AG74" i="2"/>
  <c r="AI74" i="2"/>
  <c r="AJ74" i="2"/>
  <c r="AK74" i="2"/>
  <c r="U75" i="2"/>
  <c r="V75" i="2"/>
  <c r="W75" i="2"/>
  <c r="X75" i="2"/>
  <c r="Y75" i="2"/>
  <c r="Z75" i="2"/>
  <c r="AA75" i="2"/>
  <c r="AB75" i="2"/>
  <c r="AC75" i="2"/>
  <c r="AD75" i="2"/>
  <c r="AE75" i="2"/>
  <c r="AF75" i="2"/>
  <c r="AG75" i="2"/>
  <c r="AI75" i="2"/>
  <c r="AJ75" i="2"/>
  <c r="AK75" i="2"/>
  <c r="U76" i="2"/>
  <c r="V76" i="2"/>
  <c r="W76" i="2"/>
  <c r="X76" i="2"/>
  <c r="Y76" i="2"/>
  <c r="Z76" i="2"/>
  <c r="AA76" i="2"/>
  <c r="AB76" i="2"/>
  <c r="AC76" i="2"/>
  <c r="AD76" i="2"/>
  <c r="AE76" i="2"/>
  <c r="AF76" i="2"/>
  <c r="AG76" i="2"/>
  <c r="AI76" i="2"/>
  <c r="AJ76" i="2"/>
  <c r="AK76" i="2"/>
  <c r="U77" i="2"/>
  <c r="V77" i="2"/>
  <c r="W77" i="2"/>
  <c r="X77" i="2"/>
  <c r="Y77" i="2"/>
  <c r="Z77" i="2"/>
  <c r="AA77" i="2"/>
  <c r="AB77" i="2"/>
  <c r="AC77" i="2"/>
  <c r="AD77" i="2"/>
  <c r="AE77" i="2"/>
  <c r="AF77" i="2"/>
  <c r="AG77" i="2"/>
  <c r="AI77" i="2"/>
  <c r="AJ77" i="2"/>
  <c r="AK77" i="2"/>
  <c r="U78" i="2"/>
  <c r="V78" i="2"/>
  <c r="W78" i="2"/>
  <c r="X78" i="2"/>
  <c r="Y78" i="2"/>
  <c r="Z78" i="2"/>
  <c r="AA78" i="2"/>
  <c r="AB78" i="2"/>
  <c r="AC78" i="2"/>
  <c r="AD78" i="2"/>
  <c r="AE78" i="2"/>
  <c r="AF78" i="2"/>
  <c r="AG78" i="2"/>
  <c r="AI78" i="2"/>
  <c r="AJ78" i="2"/>
  <c r="AK78" i="2"/>
  <c r="U79" i="2"/>
  <c r="V79" i="2"/>
  <c r="W79" i="2"/>
  <c r="X79" i="2"/>
  <c r="Y79" i="2"/>
  <c r="Z79" i="2"/>
  <c r="AA79" i="2"/>
  <c r="AB79" i="2"/>
  <c r="AC79" i="2"/>
  <c r="AD79" i="2"/>
  <c r="AE79" i="2"/>
  <c r="AF79" i="2"/>
  <c r="AG79" i="2"/>
  <c r="AI79" i="2"/>
  <c r="AJ79" i="2"/>
  <c r="AK79" i="2"/>
  <c r="U80" i="2"/>
  <c r="V80" i="2"/>
  <c r="W80" i="2"/>
  <c r="X80" i="2"/>
  <c r="Y80" i="2"/>
  <c r="Z80" i="2"/>
  <c r="AA80" i="2"/>
  <c r="AB80" i="2"/>
  <c r="AC80" i="2"/>
  <c r="AD80" i="2"/>
  <c r="AE80" i="2"/>
  <c r="AF80" i="2"/>
  <c r="AG80" i="2"/>
  <c r="AI80" i="2"/>
  <c r="AJ80" i="2"/>
  <c r="AK80" i="2"/>
  <c r="U81" i="2"/>
  <c r="V81" i="2"/>
  <c r="W81" i="2"/>
  <c r="X81" i="2"/>
  <c r="Y81" i="2"/>
  <c r="Z81" i="2"/>
  <c r="AA81" i="2"/>
  <c r="AB81" i="2"/>
  <c r="AC81" i="2"/>
  <c r="AD81" i="2"/>
  <c r="AE81" i="2"/>
  <c r="AF81" i="2"/>
  <c r="AG81" i="2"/>
  <c r="AI81" i="2"/>
  <c r="AJ81" i="2"/>
  <c r="AK81" i="2"/>
  <c r="U82" i="2"/>
  <c r="V82" i="2"/>
  <c r="W82" i="2"/>
  <c r="X82" i="2"/>
  <c r="Y82" i="2"/>
  <c r="Z82" i="2"/>
  <c r="AA82" i="2"/>
  <c r="AB82" i="2"/>
  <c r="AC82" i="2"/>
  <c r="AD82" i="2"/>
  <c r="AE82" i="2"/>
  <c r="AF82" i="2"/>
  <c r="AG82" i="2"/>
  <c r="AI82" i="2"/>
  <c r="AJ82" i="2"/>
  <c r="AK82" i="2"/>
  <c r="U83" i="2"/>
  <c r="V83" i="2"/>
  <c r="W83" i="2"/>
  <c r="X83" i="2"/>
  <c r="Y83" i="2"/>
  <c r="Z83" i="2"/>
  <c r="AA83" i="2"/>
  <c r="AB83" i="2"/>
  <c r="AC83" i="2"/>
  <c r="AD83" i="2"/>
  <c r="AE83" i="2"/>
  <c r="AF83" i="2"/>
  <c r="AG83" i="2"/>
  <c r="AI83" i="2"/>
  <c r="AJ83" i="2"/>
  <c r="AK83" i="2"/>
  <c r="U84" i="2"/>
  <c r="V84" i="2"/>
  <c r="W84" i="2"/>
  <c r="X84" i="2"/>
  <c r="Y84" i="2"/>
  <c r="Z84" i="2"/>
  <c r="AA84" i="2"/>
  <c r="AB84" i="2"/>
  <c r="AC84" i="2"/>
  <c r="AD84" i="2"/>
  <c r="AE84" i="2"/>
  <c r="AF84" i="2"/>
  <c r="AG84" i="2"/>
  <c r="AI84" i="2"/>
  <c r="AJ84" i="2"/>
  <c r="AK84" i="2"/>
  <c r="U85" i="2"/>
  <c r="V85" i="2"/>
  <c r="W85" i="2"/>
  <c r="X85" i="2"/>
  <c r="Y85" i="2"/>
  <c r="Z85" i="2"/>
  <c r="AA85" i="2"/>
  <c r="AB85" i="2"/>
  <c r="AC85" i="2"/>
  <c r="AD85" i="2"/>
  <c r="AE85" i="2"/>
  <c r="AF85" i="2"/>
  <c r="AG85" i="2"/>
  <c r="AI85" i="2"/>
  <c r="AJ85" i="2"/>
  <c r="AK85" i="2"/>
  <c r="U86" i="2"/>
  <c r="V86" i="2"/>
  <c r="W86" i="2"/>
  <c r="X86" i="2"/>
  <c r="Y86" i="2"/>
  <c r="Z86" i="2"/>
  <c r="AA86" i="2"/>
  <c r="AB86" i="2"/>
  <c r="AC86" i="2"/>
  <c r="AD86" i="2"/>
  <c r="AE86" i="2"/>
  <c r="AF86" i="2"/>
  <c r="AG86" i="2"/>
  <c r="AI86" i="2"/>
  <c r="AJ86" i="2"/>
  <c r="AK86" i="2"/>
  <c r="U87" i="2"/>
  <c r="V87" i="2"/>
  <c r="W87" i="2"/>
  <c r="X87" i="2"/>
  <c r="Y87" i="2"/>
  <c r="Z87" i="2"/>
  <c r="AA87" i="2"/>
  <c r="AB87" i="2"/>
  <c r="AC87" i="2"/>
  <c r="AD87" i="2"/>
  <c r="AE87" i="2"/>
  <c r="AF87" i="2"/>
  <c r="AG87" i="2"/>
  <c r="AI87" i="2"/>
  <c r="AJ87" i="2"/>
  <c r="AK87" i="2"/>
  <c r="U88" i="2"/>
  <c r="V88" i="2"/>
  <c r="W88" i="2"/>
  <c r="X88" i="2"/>
  <c r="Y88" i="2"/>
  <c r="Z88" i="2"/>
  <c r="AA88" i="2"/>
  <c r="AB88" i="2"/>
  <c r="AC88" i="2"/>
  <c r="AD88" i="2"/>
  <c r="AE88" i="2"/>
  <c r="AF88" i="2"/>
  <c r="AG88" i="2"/>
  <c r="AI88" i="2"/>
  <c r="AJ88" i="2"/>
  <c r="AK88" i="2"/>
  <c r="U89" i="2"/>
  <c r="V89" i="2"/>
  <c r="W89" i="2"/>
  <c r="X89" i="2"/>
  <c r="Y89" i="2"/>
  <c r="Z89" i="2"/>
  <c r="AA89" i="2"/>
  <c r="AB89" i="2"/>
  <c r="AC89" i="2"/>
  <c r="AD89" i="2"/>
  <c r="AE89" i="2"/>
  <c r="AF89" i="2"/>
  <c r="AG89" i="2"/>
  <c r="AI89" i="2"/>
  <c r="AJ89" i="2"/>
  <c r="AK89" i="2"/>
  <c r="U90" i="2"/>
  <c r="V90" i="2"/>
  <c r="W90" i="2"/>
  <c r="X90" i="2"/>
  <c r="Y90" i="2"/>
  <c r="Z90" i="2"/>
  <c r="AA90" i="2"/>
  <c r="AB90" i="2"/>
  <c r="AC90" i="2"/>
  <c r="AD90" i="2"/>
  <c r="AE90" i="2"/>
  <c r="AF90" i="2"/>
  <c r="AG90" i="2"/>
  <c r="AI90" i="2"/>
  <c r="AJ90" i="2"/>
  <c r="AK90" i="2"/>
  <c r="U91" i="2"/>
  <c r="V91" i="2"/>
  <c r="W91" i="2"/>
  <c r="X91" i="2"/>
  <c r="Y91" i="2"/>
  <c r="Z91" i="2"/>
  <c r="AA91" i="2"/>
  <c r="AB91" i="2"/>
  <c r="AC91" i="2"/>
  <c r="AD91" i="2"/>
  <c r="AE91" i="2"/>
  <c r="AF91" i="2"/>
  <c r="AG91" i="2"/>
  <c r="AI91" i="2"/>
  <c r="AJ91" i="2"/>
  <c r="AK91" i="2"/>
  <c r="U92" i="2"/>
  <c r="V92" i="2"/>
  <c r="W92" i="2"/>
  <c r="X92" i="2"/>
  <c r="Y92" i="2"/>
  <c r="Z92" i="2"/>
  <c r="AA92" i="2"/>
  <c r="AB92" i="2"/>
  <c r="AC92" i="2"/>
  <c r="AD92" i="2"/>
  <c r="AE92" i="2"/>
  <c r="AF92" i="2"/>
  <c r="AG92" i="2"/>
  <c r="AI92" i="2"/>
  <c r="AJ92" i="2"/>
  <c r="AK92" i="2"/>
  <c r="U93" i="2"/>
  <c r="V93" i="2"/>
  <c r="W93" i="2"/>
  <c r="X93" i="2"/>
  <c r="Y93" i="2"/>
  <c r="Z93" i="2"/>
  <c r="AA93" i="2"/>
  <c r="AB93" i="2"/>
  <c r="AC93" i="2"/>
  <c r="AD93" i="2"/>
  <c r="AE93" i="2"/>
  <c r="AF93" i="2"/>
  <c r="AG93" i="2"/>
  <c r="AI93" i="2"/>
  <c r="AJ93" i="2"/>
  <c r="AK93" i="2"/>
  <c r="U94" i="2"/>
  <c r="V94" i="2"/>
  <c r="W94" i="2"/>
  <c r="X94" i="2"/>
  <c r="Y94" i="2"/>
  <c r="Z94" i="2"/>
  <c r="AA94" i="2"/>
  <c r="AB94" i="2"/>
  <c r="AC94" i="2"/>
  <c r="AD94" i="2"/>
  <c r="AE94" i="2"/>
  <c r="AF94" i="2"/>
  <c r="AG94" i="2"/>
  <c r="AI94" i="2"/>
  <c r="AJ94" i="2"/>
  <c r="AK94" i="2"/>
  <c r="U95" i="2"/>
  <c r="V95" i="2"/>
  <c r="W95" i="2"/>
  <c r="X95" i="2"/>
  <c r="Y95" i="2"/>
  <c r="Z95" i="2"/>
  <c r="AA95" i="2"/>
  <c r="AB95" i="2"/>
  <c r="AC95" i="2"/>
  <c r="AD95" i="2"/>
  <c r="AE95" i="2"/>
  <c r="AF95" i="2"/>
  <c r="AG95" i="2"/>
  <c r="AI95" i="2"/>
  <c r="AJ95" i="2"/>
  <c r="AK95" i="2"/>
  <c r="U96" i="2"/>
  <c r="V96" i="2"/>
  <c r="W96" i="2"/>
  <c r="X96" i="2"/>
  <c r="Y96" i="2"/>
  <c r="Z96" i="2"/>
  <c r="AA96" i="2"/>
  <c r="AB96" i="2"/>
  <c r="AC96" i="2"/>
  <c r="AD96" i="2"/>
  <c r="AE96" i="2"/>
  <c r="AF96" i="2"/>
  <c r="AG96" i="2"/>
  <c r="AI96" i="2"/>
  <c r="AJ96" i="2"/>
  <c r="AK96" i="2"/>
  <c r="U97" i="2"/>
  <c r="V97" i="2"/>
  <c r="W97" i="2"/>
  <c r="X97" i="2"/>
  <c r="Y97" i="2"/>
  <c r="Z97" i="2"/>
  <c r="AA97" i="2"/>
  <c r="AB97" i="2"/>
  <c r="AC97" i="2"/>
  <c r="AD97" i="2"/>
  <c r="AE97" i="2"/>
  <c r="AF97" i="2"/>
  <c r="AG97" i="2"/>
  <c r="AI97" i="2"/>
  <c r="AJ97" i="2"/>
  <c r="AK97" i="2"/>
  <c r="U98" i="2"/>
  <c r="V98" i="2"/>
  <c r="W98" i="2"/>
  <c r="X98" i="2"/>
  <c r="Y98" i="2"/>
  <c r="Z98" i="2"/>
  <c r="AA98" i="2"/>
  <c r="AB98" i="2"/>
  <c r="AC98" i="2"/>
  <c r="AD98" i="2"/>
  <c r="AE98" i="2"/>
  <c r="AF98" i="2"/>
  <c r="AG98" i="2"/>
  <c r="AI98" i="2"/>
  <c r="AJ98" i="2"/>
  <c r="AK98" i="2"/>
  <c r="U99" i="2"/>
  <c r="V99" i="2"/>
  <c r="W99" i="2"/>
  <c r="X99" i="2"/>
  <c r="Y99" i="2"/>
  <c r="Z99" i="2"/>
  <c r="AA99" i="2"/>
  <c r="AB99" i="2"/>
  <c r="AC99" i="2"/>
  <c r="AD99" i="2"/>
  <c r="AE99" i="2"/>
  <c r="AF99" i="2"/>
  <c r="AG99" i="2"/>
  <c r="AI99" i="2"/>
  <c r="AJ99" i="2"/>
  <c r="AK99" i="2"/>
  <c r="U100" i="2"/>
  <c r="V100" i="2"/>
  <c r="W100" i="2"/>
  <c r="X100" i="2"/>
  <c r="Y100" i="2"/>
  <c r="Z100" i="2"/>
  <c r="AA100" i="2"/>
  <c r="AB100" i="2"/>
  <c r="AC100" i="2"/>
  <c r="AD100" i="2"/>
  <c r="AE100" i="2"/>
  <c r="AF100" i="2"/>
  <c r="AG100" i="2"/>
  <c r="AI100" i="2"/>
  <c r="AJ100" i="2"/>
  <c r="AK100" i="2"/>
  <c r="U101" i="2"/>
  <c r="V101" i="2"/>
  <c r="W101" i="2"/>
  <c r="X101" i="2"/>
  <c r="Y101" i="2"/>
  <c r="Z101" i="2"/>
  <c r="AA101" i="2"/>
  <c r="AB101" i="2"/>
  <c r="AC101" i="2"/>
  <c r="AD101" i="2"/>
  <c r="AE101" i="2"/>
  <c r="AF101" i="2"/>
  <c r="AG101" i="2"/>
  <c r="AI101" i="2"/>
  <c r="AJ101" i="2"/>
  <c r="AK101" i="2"/>
  <c r="U102" i="2"/>
  <c r="V102" i="2"/>
  <c r="W102" i="2"/>
  <c r="X102" i="2"/>
  <c r="Y102" i="2"/>
  <c r="Z102" i="2"/>
  <c r="AA102" i="2"/>
  <c r="AB102" i="2"/>
  <c r="AC102" i="2"/>
  <c r="AD102" i="2"/>
  <c r="AE102" i="2"/>
  <c r="AF102" i="2"/>
  <c r="AG102" i="2"/>
  <c r="AI102" i="2"/>
  <c r="AJ102" i="2"/>
  <c r="AK102" i="2"/>
  <c r="U103" i="2"/>
  <c r="V103" i="2"/>
  <c r="W103" i="2"/>
  <c r="X103" i="2"/>
  <c r="Y103" i="2"/>
  <c r="Z103" i="2"/>
  <c r="AA103" i="2"/>
  <c r="AB103" i="2"/>
  <c r="AC103" i="2"/>
  <c r="AD103" i="2"/>
  <c r="AE103" i="2"/>
  <c r="AF103" i="2"/>
  <c r="AG103" i="2"/>
  <c r="AI103" i="2"/>
  <c r="AJ103" i="2"/>
  <c r="AK103" i="2"/>
  <c r="U104" i="2"/>
  <c r="V104" i="2"/>
  <c r="W104" i="2"/>
  <c r="X104" i="2"/>
  <c r="Y104" i="2"/>
  <c r="Z104" i="2"/>
  <c r="AA104" i="2"/>
  <c r="AB104" i="2"/>
  <c r="AC104" i="2"/>
  <c r="AD104" i="2"/>
  <c r="AE104" i="2"/>
  <c r="AF104" i="2"/>
  <c r="AG104" i="2"/>
  <c r="AI104" i="2"/>
  <c r="AJ104" i="2"/>
  <c r="AK104" i="2"/>
  <c r="U105" i="2"/>
  <c r="V105" i="2"/>
  <c r="W105" i="2"/>
  <c r="X105" i="2"/>
  <c r="Y105" i="2"/>
  <c r="Z105" i="2"/>
  <c r="AA105" i="2"/>
  <c r="AB105" i="2"/>
  <c r="AC105" i="2"/>
  <c r="AD105" i="2"/>
  <c r="AE105" i="2"/>
  <c r="AF105" i="2"/>
  <c r="AG105" i="2"/>
  <c r="AI105" i="2"/>
  <c r="AJ105" i="2"/>
  <c r="AK105" i="2"/>
  <c r="U106" i="2"/>
  <c r="V106" i="2"/>
  <c r="W106" i="2"/>
  <c r="X106" i="2"/>
  <c r="Y106" i="2"/>
  <c r="Z106" i="2"/>
  <c r="AA106" i="2"/>
  <c r="AB106" i="2"/>
  <c r="AC106" i="2"/>
  <c r="AD106" i="2"/>
  <c r="AE106" i="2"/>
  <c r="AF106" i="2"/>
  <c r="AG106" i="2"/>
  <c r="AI106" i="2"/>
  <c r="AJ106" i="2"/>
  <c r="AK106" i="2"/>
  <c r="U107" i="2"/>
  <c r="V107" i="2"/>
  <c r="W107" i="2"/>
  <c r="X107" i="2"/>
  <c r="Y107" i="2"/>
  <c r="Z107" i="2"/>
  <c r="AA107" i="2"/>
  <c r="AB107" i="2"/>
  <c r="AC107" i="2"/>
  <c r="AD107" i="2"/>
  <c r="AE107" i="2"/>
  <c r="AF107" i="2"/>
  <c r="AG107" i="2"/>
  <c r="AI107" i="2"/>
  <c r="AJ107" i="2"/>
  <c r="AK107" i="2"/>
  <c r="U108" i="2"/>
  <c r="V108" i="2"/>
  <c r="W108" i="2"/>
  <c r="X108" i="2"/>
  <c r="Y108" i="2"/>
  <c r="Z108" i="2"/>
  <c r="AA108" i="2"/>
  <c r="AB108" i="2"/>
  <c r="AC108" i="2"/>
  <c r="AD108" i="2"/>
  <c r="AE108" i="2"/>
  <c r="AF108" i="2"/>
  <c r="AG108" i="2"/>
  <c r="AI108" i="2"/>
  <c r="AJ108" i="2"/>
  <c r="AK108" i="2"/>
  <c r="U109" i="2"/>
  <c r="V109" i="2"/>
  <c r="W109" i="2"/>
  <c r="X109" i="2"/>
  <c r="Y109" i="2"/>
  <c r="Z109" i="2"/>
  <c r="AA109" i="2"/>
  <c r="AB109" i="2"/>
  <c r="AC109" i="2"/>
  <c r="AD109" i="2"/>
  <c r="AE109" i="2"/>
  <c r="AF109" i="2"/>
  <c r="AG109" i="2"/>
  <c r="AI109" i="2"/>
  <c r="AJ109" i="2"/>
  <c r="AK109" i="2"/>
  <c r="U110" i="2"/>
  <c r="V110" i="2"/>
  <c r="W110" i="2"/>
  <c r="X110" i="2"/>
  <c r="Y110" i="2"/>
  <c r="Z110" i="2"/>
  <c r="AA110" i="2"/>
  <c r="AB110" i="2"/>
  <c r="AC110" i="2"/>
  <c r="AD110" i="2"/>
  <c r="AE110" i="2"/>
  <c r="AF110" i="2"/>
  <c r="AG110" i="2"/>
  <c r="AI110" i="2"/>
  <c r="AJ110" i="2"/>
  <c r="AK110" i="2"/>
  <c r="U111" i="2"/>
  <c r="V111" i="2"/>
  <c r="W111" i="2"/>
  <c r="X111" i="2"/>
  <c r="Y111" i="2"/>
  <c r="Z111" i="2"/>
  <c r="AA111" i="2"/>
  <c r="AB111" i="2"/>
  <c r="AC111" i="2"/>
  <c r="AD111" i="2"/>
  <c r="AE111" i="2"/>
  <c r="AF111" i="2"/>
  <c r="AG111" i="2"/>
  <c r="AI111" i="2"/>
  <c r="AJ111" i="2"/>
  <c r="AK111" i="2"/>
  <c r="U112" i="2"/>
  <c r="V112" i="2"/>
  <c r="W112" i="2"/>
  <c r="X112" i="2"/>
  <c r="Y112" i="2"/>
  <c r="Z112" i="2"/>
  <c r="AA112" i="2"/>
  <c r="AB112" i="2"/>
  <c r="AC112" i="2"/>
  <c r="AD112" i="2"/>
  <c r="AE112" i="2"/>
  <c r="AF112" i="2"/>
  <c r="AG112" i="2"/>
  <c r="AI112" i="2"/>
  <c r="AJ112" i="2"/>
  <c r="AK112" i="2"/>
  <c r="U113" i="2"/>
  <c r="V113" i="2"/>
  <c r="W113" i="2"/>
  <c r="X113" i="2"/>
  <c r="Y113" i="2"/>
  <c r="Z113" i="2"/>
  <c r="AA113" i="2"/>
  <c r="AB113" i="2"/>
  <c r="AC113" i="2"/>
  <c r="AD113" i="2"/>
  <c r="AE113" i="2"/>
  <c r="AF113" i="2"/>
  <c r="AG113" i="2"/>
  <c r="AI113" i="2"/>
  <c r="AJ113" i="2"/>
  <c r="AK113" i="2"/>
  <c r="U114" i="2"/>
  <c r="V114" i="2"/>
  <c r="W114" i="2"/>
  <c r="X114" i="2"/>
  <c r="Y114" i="2"/>
  <c r="Z114" i="2"/>
  <c r="AA114" i="2"/>
  <c r="AB114" i="2"/>
  <c r="AC114" i="2"/>
  <c r="AD114" i="2"/>
  <c r="AE114" i="2"/>
  <c r="AF114" i="2"/>
  <c r="AG114" i="2"/>
  <c r="AI114" i="2"/>
  <c r="AJ114" i="2"/>
  <c r="AK114" i="2"/>
  <c r="U115" i="2"/>
  <c r="V115" i="2"/>
  <c r="W115" i="2"/>
  <c r="X115" i="2"/>
  <c r="Y115" i="2"/>
  <c r="Z115" i="2"/>
  <c r="AA115" i="2"/>
  <c r="AB115" i="2"/>
  <c r="AC115" i="2"/>
  <c r="AD115" i="2"/>
  <c r="AE115" i="2"/>
  <c r="AF115" i="2"/>
  <c r="AG115" i="2"/>
  <c r="AI115" i="2"/>
  <c r="AJ115" i="2"/>
  <c r="AK115" i="2"/>
  <c r="U116" i="2"/>
  <c r="V116" i="2"/>
  <c r="W116" i="2"/>
  <c r="X116" i="2"/>
  <c r="Y116" i="2"/>
  <c r="Z116" i="2"/>
  <c r="AA116" i="2"/>
  <c r="AB116" i="2"/>
  <c r="AC116" i="2"/>
  <c r="AD116" i="2"/>
  <c r="AE116" i="2"/>
  <c r="AF116" i="2"/>
  <c r="AG116" i="2"/>
  <c r="AI116" i="2"/>
  <c r="AJ116" i="2"/>
  <c r="AK116" i="2"/>
  <c r="U117" i="2"/>
  <c r="V117" i="2"/>
  <c r="W117" i="2"/>
  <c r="X117" i="2"/>
  <c r="Y117" i="2"/>
  <c r="Z117" i="2"/>
  <c r="AA117" i="2"/>
  <c r="AB117" i="2"/>
  <c r="AC117" i="2"/>
  <c r="AD117" i="2"/>
  <c r="AE117" i="2"/>
  <c r="AF117" i="2"/>
  <c r="AG117" i="2"/>
  <c r="AI117" i="2"/>
  <c r="AJ117" i="2"/>
  <c r="AK117" i="2"/>
  <c r="U118" i="2"/>
  <c r="V118" i="2"/>
  <c r="W118" i="2"/>
  <c r="X118" i="2"/>
  <c r="Y118" i="2"/>
  <c r="Z118" i="2"/>
  <c r="AA118" i="2"/>
  <c r="AB118" i="2"/>
  <c r="AC118" i="2"/>
  <c r="AD118" i="2"/>
  <c r="AE118" i="2"/>
  <c r="AF118" i="2"/>
  <c r="AG118" i="2"/>
  <c r="AI118" i="2"/>
  <c r="AJ118" i="2"/>
  <c r="AK118" i="2"/>
  <c r="U119" i="2"/>
  <c r="V119" i="2"/>
  <c r="W119" i="2"/>
  <c r="X119" i="2"/>
  <c r="Y119" i="2"/>
  <c r="Z119" i="2"/>
  <c r="AA119" i="2"/>
  <c r="AB119" i="2"/>
  <c r="AC119" i="2"/>
  <c r="AD119" i="2"/>
  <c r="AE119" i="2"/>
  <c r="AF119" i="2"/>
  <c r="AG119" i="2"/>
  <c r="AI119" i="2"/>
  <c r="AJ119" i="2"/>
  <c r="AK119" i="2"/>
  <c r="U120" i="2"/>
  <c r="V120" i="2"/>
  <c r="W120" i="2"/>
  <c r="X120" i="2"/>
  <c r="Y120" i="2"/>
  <c r="Z120" i="2"/>
  <c r="AA120" i="2"/>
  <c r="AB120" i="2"/>
  <c r="AC120" i="2"/>
  <c r="AD120" i="2"/>
  <c r="AE120" i="2"/>
  <c r="AF120" i="2"/>
  <c r="AG120" i="2"/>
  <c r="AI120" i="2"/>
  <c r="AJ120" i="2"/>
  <c r="AK120" i="2"/>
  <c r="U121" i="2"/>
  <c r="V121" i="2"/>
  <c r="W121" i="2"/>
  <c r="X121" i="2"/>
  <c r="Y121" i="2"/>
  <c r="Z121" i="2"/>
  <c r="AA121" i="2"/>
  <c r="AB121" i="2"/>
  <c r="AC121" i="2"/>
  <c r="AD121" i="2"/>
  <c r="AE121" i="2"/>
  <c r="AF121" i="2"/>
  <c r="AG121" i="2"/>
  <c r="AI121" i="2"/>
  <c r="AJ121" i="2"/>
  <c r="AK121" i="2"/>
  <c r="U122" i="2"/>
  <c r="V122" i="2"/>
  <c r="W122" i="2"/>
  <c r="X122" i="2"/>
  <c r="Y122" i="2"/>
  <c r="Z122" i="2"/>
  <c r="AA122" i="2"/>
  <c r="AB122" i="2"/>
  <c r="AC122" i="2"/>
  <c r="AD122" i="2"/>
  <c r="AE122" i="2"/>
  <c r="AF122" i="2"/>
  <c r="AG122" i="2"/>
  <c r="AI122" i="2"/>
  <c r="AJ122" i="2"/>
  <c r="AK122" i="2"/>
  <c r="U123" i="2"/>
  <c r="V123" i="2"/>
  <c r="W123" i="2"/>
  <c r="X123" i="2"/>
  <c r="Y123" i="2"/>
  <c r="Z123" i="2"/>
  <c r="AA123" i="2"/>
  <c r="AB123" i="2"/>
  <c r="AC123" i="2"/>
  <c r="AD123" i="2"/>
  <c r="AE123" i="2"/>
  <c r="AF123" i="2"/>
  <c r="AG123" i="2"/>
  <c r="AI123" i="2"/>
  <c r="AJ123" i="2"/>
  <c r="AK123" i="2"/>
  <c r="U124" i="2"/>
  <c r="V124" i="2"/>
  <c r="W124" i="2"/>
  <c r="X124" i="2"/>
  <c r="Y124" i="2"/>
  <c r="Z124" i="2"/>
  <c r="AA124" i="2"/>
  <c r="AB124" i="2"/>
  <c r="AC124" i="2"/>
  <c r="AD124" i="2"/>
  <c r="AE124" i="2"/>
  <c r="AF124" i="2"/>
  <c r="AG124" i="2"/>
  <c r="AI124" i="2"/>
  <c r="AJ124" i="2"/>
  <c r="AK124" i="2"/>
  <c r="U125" i="2"/>
  <c r="V125" i="2"/>
  <c r="W125" i="2"/>
  <c r="X125" i="2"/>
  <c r="Y125" i="2"/>
  <c r="Z125" i="2"/>
  <c r="AA125" i="2"/>
  <c r="AB125" i="2"/>
  <c r="AC125" i="2"/>
  <c r="AD125" i="2"/>
  <c r="AE125" i="2"/>
  <c r="AF125" i="2"/>
  <c r="AG125" i="2"/>
  <c r="AI125" i="2"/>
  <c r="AJ125" i="2"/>
  <c r="AK125" i="2"/>
  <c r="U126" i="2"/>
  <c r="V126" i="2"/>
  <c r="W126" i="2"/>
  <c r="X126" i="2"/>
  <c r="Y126" i="2"/>
  <c r="Z126" i="2"/>
  <c r="AA126" i="2"/>
  <c r="AB126" i="2"/>
  <c r="AC126" i="2"/>
  <c r="AD126" i="2"/>
  <c r="AE126" i="2"/>
  <c r="AF126" i="2"/>
  <c r="AG126" i="2"/>
  <c r="AI126" i="2"/>
  <c r="AJ126" i="2"/>
  <c r="AK126" i="2"/>
  <c r="U127" i="2"/>
  <c r="V127" i="2"/>
  <c r="W127" i="2"/>
  <c r="X127" i="2"/>
  <c r="Y127" i="2"/>
  <c r="Z127" i="2"/>
  <c r="AA127" i="2"/>
  <c r="AB127" i="2"/>
  <c r="AC127" i="2"/>
  <c r="AD127" i="2"/>
  <c r="AE127" i="2"/>
  <c r="AF127" i="2"/>
  <c r="AG127" i="2"/>
  <c r="AI127" i="2"/>
  <c r="AJ127" i="2"/>
  <c r="AK127" i="2"/>
  <c r="U128" i="2"/>
  <c r="V128" i="2"/>
  <c r="W128" i="2"/>
  <c r="X128" i="2"/>
  <c r="Y128" i="2"/>
  <c r="Z128" i="2"/>
  <c r="AA128" i="2"/>
  <c r="AB128" i="2"/>
  <c r="AC128" i="2"/>
  <c r="AD128" i="2"/>
  <c r="AE128" i="2"/>
  <c r="AF128" i="2"/>
  <c r="AG128" i="2"/>
  <c r="AI128" i="2"/>
  <c r="AJ128" i="2"/>
  <c r="AK128" i="2"/>
  <c r="U129" i="2"/>
  <c r="V129" i="2"/>
  <c r="W129" i="2"/>
  <c r="X129" i="2"/>
  <c r="Y129" i="2"/>
  <c r="Z129" i="2"/>
  <c r="AA129" i="2"/>
  <c r="AB129" i="2"/>
  <c r="AC129" i="2"/>
  <c r="AD129" i="2"/>
  <c r="AE129" i="2"/>
  <c r="AF129" i="2"/>
  <c r="AG129" i="2"/>
  <c r="AI129" i="2"/>
  <c r="AJ129" i="2"/>
  <c r="AK129" i="2"/>
  <c r="U130" i="2"/>
  <c r="V130" i="2"/>
  <c r="W130" i="2"/>
  <c r="X130" i="2"/>
  <c r="Y130" i="2"/>
  <c r="Z130" i="2"/>
  <c r="AA130" i="2"/>
  <c r="AB130" i="2"/>
  <c r="AC130" i="2"/>
  <c r="AD130" i="2"/>
  <c r="AE130" i="2"/>
  <c r="AF130" i="2"/>
  <c r="AG130" i="2"/>
  <c r="AI130" i="2"/>
  <c r="AJ130" i="2"/>
  <c r="AK130" i="2"/>
  <c r="U131" i="2"/>
  <c r="V131" i="2"/>
  <c r="W131" i="2"/>
  <c r="X131" i="2"/>
  <c r="Y131" i="2"/>
  <c r="Z131" i="2"/>
  <c r="AA131" i="2"/>
  <c r="AB131" i="2"/>
  <c r="AC131" i="2"/>
  <c r="AD131" i="2"/>
  <c r="AE131" i="2"/>
  <c r="AF131" i="2"/>
  <c r="AG131" i="2"/>
  <c r="AI131" i="2"/>
  <c r="AJ131" i="2"/>
  <c r="AK131" i="2"/>
  <c r="U132" i="2"/>
  <c r="V132" i="2"/>
  <c r="W132" i="2"/>
  <c r="X132" i="2"/>
  <c r="Y132" i="2"/>
  <c r="Z132" i="2"/>
  <c r="AA132" i="2"/>
  <c r="AB132" i="2"/>
  <c r="AC132" i="2"/>
  <c r="AD132" i="2"/>
  <c r="AE132" i="2"/>
  <c r="AF132" i="2"/>
  <c r="AG132" i="2"/>
  <c r="AI132" i="2"/>
  <c r="AJ132" i="2"/>
  <c r="AK132" i="2"/>
  <c r="U133" i="2"/>
  <c r="V133" i="2"/>
  <c r="W133" i="2"/>
  <c r="X133" i="2"/>
  <c r="Y133" i="2"/>
  <c r="Z133" i="2"/>
  <c r="AA133" i="2"/>
  <c r="AB133" i="2"/>
  <c r="AC133" i="2"/>
  <c r="AD133" i="2"/>
  <c r="AE133" i="2"/>
  <c r="AF133" i="2"/>
  <c r="AG133" i="2"/>
  <c r="AI133" i="2"/>
  <c r="AJ133" i="2"/>
  <c r="AK133" i="2"/>
  <c r="U134" i="2"/>
  <c r="V134" i="2"/>
  <c r="W134" i="2"/>
  <c r="X134" i="2"/>
  <c r="Y134" i="2"/>
  <c r="Z134" i="2"/>
  <c r="AA134" i="2"/>
  <c r="AB134" i="2"/>
  <c r="AC134" i="2"/>
  <c r="AD134" i="2"/>
  <c r="AE134" i="2"/>
  <c r="AF134" i="2"/>
  <c r="AG134" i="2"/>
  <c r="AI134" i="2"/>
  <c r="AJ134" i="2"/>
  <c r="AK134" i="2"/>
  <c r="U135" i="2"/>
  <c r="V135" i="2"/>
  <c r="W135" i="2"/>
  <c r="X135" i="2"/>
  <c r="Y135" i="2"/>
  <c r="Z135" i="2"/>
  <c r="AA135" i="2"/>
  <c r="AB135" i="2"/>
  <c r="AC135" i="2"/>
  <c r="AD135" i="2"/>
  <c r="AE135" i="2"/>
  <c r="AF135" i="2"/>
  <c r="AG135" i="2"/>
  <c r="AI135" i="2"/>
  <c r="AJ135" i="2"/>
  <c r="AK135" i="2"/>
  <c r="U136" i="2"/>
  <c r="V136" i="2"/>
  <c r="W136" i="2"/>
  <c r="X136" i="2"/>
  <c r="Y136" i="2"/>
  <c r="Z136" i="2"/>
  <c r="AA136" i="2"/>
  <c r="AB136" i="2"/>
  <c r="AC136" i="2"/>
  <c r="AD136" i="2"/>
  <c r="AE136" i="2"/>
  <c r="AF136" i="2"/>
  <c r="AG136" i="2"/>
  <c r="AI136" i="2"/>
  <c r="AJ136" i="2"/>
  <c r="AK136" i="2"/>
  <c r="U137" i="2"/>
  <c r="V137" i="2"/>
  <c r="W137" i="2"/>
  <c r="X137" i="2"/>
  <c r="Y137" i="2"/>
  <c r="Z137" i="2"/>
  <c r="AA137" i="2"/>
  <c r="AB137" i="2"/>
  <c r="AC137" i="2"/>
  <c r="AD137" i="2"/>
  <c r="AE137" i="2"/>
  <c r="AF137" i="2"/>
  <c r="AG137" i="2"/>
  <c r="AI137" i="2"/>
  <c r="AJ137" i="2"/>
  <c r="AK137" i="2"/>
  <c r="U138" i="2"/>
  <c r="V138" i="2"/>
  <c r="W138" i="2"/>
  <c r="X138" i="2"/>
  <c r="Y138" i="2"/>
  <c r="Z138" i="2"/>
  <c r="AA138" i="2"/>
  <c r="AB138" i="2"/>
  <c r="AC138" i="2"/>
  <c r="AD138" i="2"/>
  <c r="AE138" i="2"/>
  <c r="AF138" i="2"/>
  <c r="AG138" i="2"/>
  <c r="AI138" i="2"/>
  <c r="AJ138" i="2"/>
  <c r="AK138" i="2"/>
  <c r="U139" i="2"/>
  <c r="V139" i="2"/>
  <c r="W139" i="2"/>
  <c r="X139" i="2"/>
  <c r="Y139" i="2"/>
  <c r="Z139" i="2"/>
  <c r="AA139" i="2"/>
  <c r="AB139" i="2"/>
  <c r="AC139" i="2"/>
  <c r="AD139" i="2"/>
  <c r="AE139" i="2"/>
  <c r="AF139" i="2"/>
  <c r="AG139" i="2"/>
  <c r="AI139" i="2"/>
  <c r="AJ139" i="2"/>
  <c r="AK139" i="2"/>
  <c r="U140" i="2"/>
  <c r="V140" i="2"/>
  <c r="W140" i="2"/>
  <c r="X140" i="2"/>
  <c r="Y140" i="2"/>
  <c r="Z140" i="2"/>
  <c r="AA140" i="2"/>
  <c r="AB140" i="2"/>
  <c r="AC140" i="2"/>
  <c r="AD140" i="2"/>
  <c r="AE140" i="2"/>
  <c r="AF140" i="2"/>
  <c r="AG140" i="2"/>
  <c r="AI140" i="2"/>
  <c r="AJ140" i="2"/>
  <c r="AK140" i="2"/>
  <c r="U141" i="2"/>
  <c r="V141" i="2"/>
  <c r="W141" i="2"/>
  <c r="X141" i="2"/>
  <c r="Y141" i="2"/>
  <c r="Z141" i="2"/>
  <c r="AA141" i="2"/>
  <c r="AB141" i="2"/>
  <c r="AC141" i="2"/>
  <c r="AD141" i="2"/>
  <c r="AE141" i="2"/>
  <c r="AF141" i="2"/>
  <c r="AG141" i="2"/>
  <c r="AI141" i="2"/>
  <c r="AJ141" i="2"/>
  <c r="AK141" i="2"/>
  <c r="U142" i="2"/>
  <c r="V142" i="2"/>
  <c r="W142" i="2"/>
  <c r="X142" i="2"/>
  <c r="Y142" i="2"/>
  <c r="Z142" i="2"/>
  <c r="AA142" i="2"/>
  <c r="AB142" i="2"/>
  <c r="AC142" i="2"/>
  <c r="AD142" i="2"/>
  <c r="AE142" i="2"/>
  <c r="AF142" i="2"/>
  <c r="AG142" i="2"/>
  <c r="AI142" i="2"/>
  <c r="AJ142" i="2"/>
  <c r="AK142" i="2"/>
  <c r="U143" i="2"/>
  <c r="V143" i="2"/>
  <c r="W143" i="2"/>
  <c r="X143" i="2"/>
  <c r="Y143" i="2"/>
  <c r="Z143" i="2"/>
  <c r="AA143" i="2"/>
  <c r="AB143" i="2"/>
  <c r="AC143" i="2"/>
  <c r="AD143" i="2"/>
  <c r="AE143" i="2"/>
  <c r="AF143" i="2"/>
  <c r="AG143" i="2"/>
  <c r="AI143" i="2"/>
  <c r="AJ143" i="2"/>
  <c r="AK143" i="2"/>
  <c r="U144" i="2"/>
  <c r="V144" i="2"/>
  <c r="W144" i="2"/>
  <c r="X144" i="2"/>
  <c r="Y144" i="2"/>
  <c r="Z144" i="2"/>
  <c r="AA144" i="2"/>
  <c r="AB144" i="2"/>
  <c r="AC144" i="2"/>
  <c r="AD144" i="2"/>
  <c r="AE144" i="2"/>
  <c r="AF144" i="2"/>
  <c r="AG144" i="2"/>
  <c r="AI144" i="2"/>
  <c r="AJ144" i="2"/>
  <c r="AK144" i="2"/>
  <c r="U145" i="2"/>
  <c r="V145" i="2"/>
  <c r="W145" i="2"/>
  <c r="X145" i="2"/>
  <c r="Y145" i="2"/>
  <c r="Z145" i="2"/>
  <c r="AA145" i="2"/>
  <c r="AB145" i="2"/>
  <c r="AC145" i="2"/>
  <c r="AD145" i="2"/>
  <c r="AE145" i="2"/>
  <c r="AF145" i="2"/>
  <c r="AG145" i="2"/>
  <c r="AI145" i="2"/>
  <c r="AJ145" i="2"/>
  <c r="AK145" i="2"/>
  <c r="U146" i="2"/>
  <c r="V146" i="2"/>
  <c r="W146" i="2"/>
  <c r="X146" i="2"/>
  <c r="Y146" i="2"/>
  <c r="Z146" i="2"/>
  <c r="AA146" i="2"/>
  <c r="AB146" i="2"/>
  <c r="AC146" i="2"/>
  <c r="AD146" i="2"/>
  <c r="AE146" i="2"/>
  <c r="AF146" i="2"/>
  <c r="AG146" i="2"/>
  <c r="AI146" i="2"/>
  <c r="AJ146" i="2"/>
  <c r="AK146" i="2"/>
  <c r="U147" i="2"/>
  <c r="V147" i="2"/>
  <c r="W147" i="2"/>
  <c r="X147" i="2"/>
  <c r="Y147" i="2"/>
  <c r="Z147" i="2"/>
  <c r="AA147" i="2"/>
  <c r="AB147" i="2"/>
  <c r="AC147" i="2"/>
  <c r="AD147" i="2"/>
  <c r="AE147" i="2"/>
  <c r="AF147" i="2"/>
  <c r="AG147" i="2"/>
  <c r="AI147" i="2"/>
  <c r="AJ147" i="2"/>
  <c r="AK147" i="2"/>
  <c r="U148" i="2"/>
  <c r="V148" i="2"/>
  <c r="W148" i="2"/>
  <c r="X148" i="2"/>
  <c r="Y148" i="2"/>
  <c r="Z148" i="2"/>
  <c r="AA148" i="2"/>
  <c r="AB148" i="2"/>
  <c r="AC148" i="2"/>
  <c r="AD148" i="2"/>
  <c r="AE148" i="2"/>
  <c r="AF148" i="2"/>
  <c r="AG148" i="2"/>
  <c r="AI148" i="2"/>
  <c r="AJ148" i="2"/>
  <c r="AK148" i="2"/>
  <c r="U149" i="2"/>
  <c r="V149" i="2"/>
  <c r="W149" i="2"/>
  <c r="X149" i="2"/>
  <c r="Y149" i="2"/>
  <c r="Z149" i="2"/>
  <c r="AA149" i="2"/>
  <c r="AB149" i="2"/>
  <c r="AC149" i="2"/>
  <c r="AD149" i="2"/>
  <c r="AE149" i="2"/>
  <c r="AF149" i="2"/>
  <c r="AG149" i="2"/>
  <c r="AI149" i="2"/>
  <c r="AJ149" i="2"/>
  <c r="AK149" i="2"/>
  <c r="U150" i="2"/>
  <c r="V150" i="2"/>
  <c r="W150" i="2"/>
  <c r="X150" i="2"/>
  <c r="Y150" i="2"/>
  <c r="Z150" i="2"/>
  <c r="AA150" i="2"/>
  <c r="AB150" i="2"/>
  <c r="AC150" i="2"/>
  <c r="AD150" i="2"/>
  <c r="AE150" i="2"/>
  <c r="AF150" i="2"/>
  <c r="AG150" i="2"/>
  <c r="AI150" i="2"/>
  <c r="AJ150" i="2"/>
  <c r="AK150" i="2"/>
  <c r="U151" i="2"/>
  <c r="V151" i="2"/>
  <c r="W151" i="2"/>
  <c r="X151" i="2"/>
  <c r="Y151" i="2"/>
  <c r="Z151" i="2"/>
  <c r="AA151" i="2"/>
  <c r="AB151" i="2"/>
  <c r="AC151" i="2"/>
  <c r="AD151" i="2"/>
  <c r="AE151" i="2"/>
  <c r="AF151" i="2"/>
  <c r="AG151" i="2"/>
  <c r="AI151" i="2"/>
  <c r="AJ151" i="2"/>
  <c r="AK151" i="2"/>
  <c r="U152" i="2"/>
  <c r="V152" i="2"/>
  <c r="W152" i="2"/>
  <c r="X152" i="2"/>
  <c r="Y152" i="2"/>
  <c r="Z152" i="2"/>
  <c r="AA152" i="2"/>
  <c r="AB152" i="2"/>
  <c r="AC152" i="2"/>
  <c r="AD152" i="2"/>
  <c r="AE152" i="2"/>
  <c r="AF152" i="2"/>
  <c r="AG152" i="2"/>
  <c r="AI152" i="2"/>
  <c r="AJ152" i="2"/>
  <c r="AK152" i="2"/>
  <c r="U153" i="2"/>
  <c r="V153" i="2"/>
  <c r="W153" i="2"/>
  <c r="X153" i="2"/>
  <c r="Y153" i="2"/>
  <c r="Z153" i="2"/>
  <c r="AA153" i="2"/>
  <c r="AB153" i="2"/>
  <c r="AC153" i="2"/>
  <c r="AD153" i="2"/>
  <c r="AE153" i="2"/>
  <c r="AF153" i="2"/>
  <c r="AG153" i="2"/>
  <c r="AI153" i="2"/>
  <c r="AJ153" i="2"/>
  <c r="AK153" i="2"/>
  <c r="U154" i="2"/>
  <c r="V154" i="2"/>
  <c r="W154" i="2"/>
  <c r="X154" i="2"/>
  <c r="Y154" i="2"/>
  <c r="Z154" i="2"/>
  <c r="AA154" i="2"/>
  <c r="AB154" i="2"/>
  <c r="AC154" i="2"/>
  <c r="AD154" i="2"/>
  <c r="AE154" i="2"/>
  <c r="AF154" i="2"/>
  <c r="AG154" i="2"/>
  <c r="AI154" i="2"/>
  <c r="AJ154" i="2"/>
  <c r="AK154" i="2"/>
  <c r="U155" i="2"/>
  <c r="V155" i="2"/>
  <c r="W155" i="2"/>
  <c r="X155" i="2"/>
  <c r="Y155" i="2"/>
  <c r="Z155" i="2"/>
  <c r="AA155" i="2"/>
  <c r="AB155" i="2"/>
  <c r="AC155" i="2"/>
  <c r="AD155" i="2"/>
  <c r="AE155" i="2"/>
  <c r="AF155" i="2"/>
  <c r="AG155" i="2"/>
  <c r="AI155" i="2"/>
  <c r="AJ155" i="2"/>
  <c r="AK155" i="2"/>
  <c r="U156" i="2"/>
  <c r="V156" i="2"/>
  <c r="W156" i="2"/>
  <c r="X156" i="2"/>
  <c r="Y156" i="2"/>
  <c r="Z156" i="2"/>
  <c r="AA156" i="2"/>
  <c r="AB156" i="2"/>
  <c r="AC156" i="2"/>
  <c r="AD156" i="2"/>
  <c r="AE156" i="2"/>
  <c r="AF156" i="2"/>
  <c r="AG156" i="2"/>
  <c r="AI156" i="2"/>
  <c r="AJ156" i="2"/>
  <c r="AK156" i="2"/>
  <c r="U157" i="2"/>
  <c r="V157" i="2"/>
  <c r="W157" i="2"/>
  <c r="X157" i="2"/>
  <c r="Y157" i="2"/>
  <c r="Z157" i="2"/>
  <c r="AA157" i="2"/>
  <c r="AB157" i="2"/>
  <c r="AC157" i="2"/>
  <c r="AD157" i="2"/>
  <c r="AE157" i="2"/>
  <c r="AF157" i="2"/>
  <c r="AG157" i="2"/>
  <c r="AI157" i="2"/>
  <c r="AJ157" i="2"/>
  <c r="AK157" i="2"/>
  <c r="U158" i="2"/>
  <c r="V158" i="2"/>
  <c r="W158" i="2"/>
  <c r="X158" i="2"/>
  <c r="Y158" i="2"/>
  <c r="Z158" i="2"/>
  <c r="AA158" i="2"/>
  <c r="AB158" i="2"/>
  <c r="AC158" i="2"/>
  <c r="AD158" i="2"/>
  <c r="AE158" i="2"/>
  <c r="AF158" i="2"/>
  <c r="AG158" i="2"/>
  <c r="AI158" i="2"/>
  <c r="AJ158" i="2"/>
  <c r="AK158" i="2"/>
  <c r="U159" i="2"/>
  <c r="V159" i="2"/>
  <c r="W159" i="2"/>
  <c r="X159" i="2"/>
  <c r="Y159" i="2"/>
  <c r="Z159" i="2"/>
  <c r="AA159" i="2"/>
  <c r="AB159" i="2"/>
  <c r="AC159" i="2"/>
  <c r="AD159" i="2"/>
  <c r="AE159" i="2"/>
  <c r="AF159" i="2"/>
  <c r="AG159" i="2"/>
  <c r="AI159" i="2"/>
  <c r="AJ159" i="2"/>
  <c r="AK159" i="2"/>
  <c r="U160" i="2"/>
  <c r="V160" i="2"/>
  <c r="W160" i="2"/>
  <c r="X160" i="2"/>
  <c r="Y160" i="2"/>
  <c r="Z160" i="2"/>
  <c r="AA160" i="2"/>
  <c r="AB160" i="2"/>
  <c r="AC160" i="2"/>
  <c r="AD160" i="2"/>
  <c r="AE160" i="2"/>
  <c r="AF160" i="2"/>
  <c r="AG160" i="2"/>
  <c r="AI160" i="2"/>
  <c r="AJ160" i="2"/>
  <c r="AK160" i="2"/>
  <c r="U161" i="2"/>
  <c r="V161" i="2"/>
  <c r="W161" i="2"/>
  <c r="X161" i="2"/>
  <c r="Y161" i="2"/>
  <c r="Z161" i="2"/>
  <c r="AA161" i="2"/>
  <c r="AB161" i="2"/>
  <c r="AC161" i="2"/>
  <c r="AD161" i="2"/>
  <c r="AE161" i="2"/>
  <c r="AF161" i="2"/>
  <c r="AG161" i="2"/>
  <c r="AI161" i="2"/>
  <c r="AJ161" i="2"/>
  <c r="AK161" i="2"/>
  <c r="U162" i="2"/>
  <c r="V162" i="2"/>
  <c r="W162" i="2"/>
  <c r="X162" i="2"/>
  <c r="Y162" i="2"/>
  <c r="Z162" i="2"/>
  <c r="AA162" i="2"/>
  <c r="AB162" i="2"/>
  <c r="AC162" i="2"/>
  <c r="AD162" i="2"/>
  <c r="AE162" i="2"/>
  <c r="AF162" i="2"/>
  <c r="AG162" i="2"/>
  <c r="AI162" i="2"/>
  <c r="AJ162" i="2"/>
  <c r="AK162" i="2"/>
  <c r="U163" i="2"/>
  <c r="V163" i="2"/>
  <c r="W163" i="2"/>
  <c r="X163" i="2"/>
  <c r="Y163" i="2"/>
  <c r="Z163" i="2"/>
  <c r="AA163" i="2"/>
  <c r="AB163" i="2"/>
  <c r="AC163" i="2"/>
  <c r="AD163" i="2"/>
  <c r="AE163" i="2"/>
  <c r="AF163" i="2"/>
  <c r="AG163" i="2"/>
  <c r="AI163" i="2"/>
  <c r="AJ163" i="2"/>
  <c r="AK163" i="2"/>
  <c r="U164" i="2"/>
  <c r="V164" i="2"/>
  <c r="W164" i="2"/>
  <c r="X164" i="2"/>
  <c r="Y164" i="2"/>
  <c r="Z164" i="2"/>
  <c r="AA164" i="2"/>
  <c r="AB164" i="2"/>
  <c r="AC164" i="2"/>
  <c r="AD164" i="2"/>
  <c r="AE164" i="2"/>
  <c r="AF164" i="2"/>
  <c r="AG164" i="2"/>
  <c r="AI164" i="2"/>
  <c r="AJ164" i="2"/>
  <c r="AK164" i="2"/>
  <c r="U165" i="2"/>
  <c r="V165" i="2"/>
  <c r="W165" i="2"/>
  <c r="X165" i="2"/>
  <c r="Y165" i="2"/>
  <c r="Z165" i="2"/>
  <c r="AA165" i="2"/>
  <c r="AB165" i="2"/>
  <c r="AC165" i="2"/>
  <c r="AD165" i="2"/>
  <c r="AE165" i="2"/>
  <c r="AF165" i="2"/>
  <c r="AG165" i="2"/>
  <c r="AI165" i="2"/>
  <c r="AJ165" i="2"/>
  <c r="AK165" i="2"/>
  <c r="U166" i="2"/>
  <c r="V166" i="2"/>
  <c r="W166" i="2"/>
  <c r="X166" i="2"/>
  <c r="Y166" i="2"/>
  <c r="Z166" i="2"/>
  <c r="AA166" i="2"/>
  <c r="AB166" i="2"/>
  <c r="AC166" i="2"/>
  <c r="AD166" i="2"/>
  <c r="AE166" i="2"/>
  <c r="AF166" i="2"/>
  <c r="AG166" i="2"/>
  <c r="AI166" i="2"/>
  <c r="AJ166" i="2"/>
  <c r="AK166" i="2"/>
  <c r="U167" i="2"/>
  <c r="V167" i="2"/>
  <c r="W167" i="2"/>
  <c r="X167" i="2"/>
  <c r="Y167" i="2"/>
  <c r="Z167" i="2"/>
  <c r="AA167" i="2"/>
  <c r="AB167" i="2"/>
  <c r="AC167" i="2"/>
  <c r="AD167" i="2"/>
  <c r="AE167" i="2"/>
  <c r="AF167" i="2"/>
  <c r="AG167" i="2"/>
  <c r="AI167" i="2"/>
  <c r="AJ167" i="2"/>
  <c r="AK167" i="2"/>
  <c r="U168" i="2"/>
  <c r="V168" i="2"/>
  <c r="W168" i="2"/>
  <c r="X168" i="2"/>
  <c r="Y168" i="2"/>
  <c r="Z168" i="2"/>
  <c r="AA168" i="2"/>
  <c r="AB168" i="2"/>
  <c r="AC168" i="2"/>
  <c r="AD168" i="2"/>
  <c r="AE168" i="2"/>
  <c r="AF168" i="2"/>
  <c r="AG168" i="2"/>
  <c r="AI168" i="2"/>
  <c r="AJ168" i="2"/>
  <c r="AK168" i="2"/>
  <c r="U169" i="2"/>
  <c r="V169" i="2"/>
  <c r="W169" i="2"/>
  <c r="X169" i="2"/>
  <c r="Y169" i="2"/>
  <c r="Z169" i="2"/>
  <c r="AA169" i="2"/>
  <c r="AB169" i="2"/>
  <c r="AC169" i="2"/>
  <c r="AD169" i="2"/>
  <c r="AE169" i="2"/>
  <c r="AF169" i="2"/>
  <c r="AG169" i="2"/>
  <c r="AI169" i="2"/>
  <c r="AJ169" i="2"/>
  <c r="AK169" i="2"/>
  <c r="U170" i="2"/>
  <c r="V170" i="2"/>
  <c r="W170" i="2"/>
  <c r="X170" i="2"/>
  <c r="Y170" i="2"/>
  <c r="Z170" i="2"/>
  <c r="AA170" i="2"/>
  <c r="AB170" i="2"/>
  <c r="AC170" i="2"/>
  <c r="AD170" i="2"/>
  <c r="AE170" i="2"/>
  <c r="AF170" i="2"/>
  <c r="AG170" i="2"/>
  <c r="AI170" i="2"/>
  <c r="AJ170" i="2"/>
  <c r="AK170" i="2"/>
  <c r="U171" i="2"/>
  <c r="V171" i="2"/>
  <c r="W171" i="2"/>
  <c r="X171" i="2"/>
  <c r="Y171" i="2"/>
  <c r="Z171" i="2"/>
  <c r="AA171" i="2"/>
  <c r="AB171" i="2"/>
  <c r="AC171" i="2"/>
  <c r="AD171" i="2"/>
  <c r="AE171" i="2"/>
  <c r="AF171" i="2"/>
  <c r="AG171" i="2"/>
  <c r="AI171" i="2"/>
  <c r="AJ171" i="2"/>
  <c r="AK171" i="2"/>
  <c r="U172" i="2"/>
  <c r="V172" i="2"/>
  <c r="W172" i="2"/>
  <c r="X172" i="2"/>
  <c r="Y172" i="2"/>
  <c r="Z172" i="2"/>
  <c r="AA172" i="2"/>
  <c r="AB172" i="2"/>
  <c r="AC172" i="2"/>
  <c r="AD172" i="2"/>
  <c r="AE172" i="2"/>
  <c r="AF172" i="2"/>
  <c r="AG172" i="2"/>
  <c r="AI172" i="2"/>
  <c r="AJ172" i="2"/>
  <c r="AK172" i="2"/>
  <c r="U173" i="2"/>
  <c r="V173" i="2"/>
  <c r="W173" i="2"/>
  <c r="X173" i="2"/>
  <c r="Y173" i="2"/>
  <c r="Z173" i="2"/>
  <c r="AA173" i="2"/>
  <c r="AB173" i="2"/>
  <c r="AC173" i="2"/>
  <c r="AD173" i="2"/>
  <c r="AE173" i="2"/>
  <c r="AF173" i="2"/>
  <c r="AG173" i="2"/>
  <c r="AI173" i="2"/>
  <c r="AJ173" i="2"/>
  <c r="AK173" i="2"/>
  <c r="U174" i="2"/>
  <c r="V174" i="2"/>
  <c r="W174" i="2"/>
  <c r="X174" i="2"/>
  <c r="Y174" i="2"/>
  <c r="Z174" i="2"/>
  <c r="AA174" i="2"/>
  <c r="AB174" i="2"/>
  <c r="AC174" i="2"/>
  <c r="AD174" i="2"/>
  <c r="AE174" i="2"/>
  <c r="AF174" i="2"/>
  <c r="AG174" i="2"/>
  <c r="AI174" i="2"/>
  <c r="AJ174" i="2"/>
  <c r="AK174" i="2"/>
  <c r="U175" i="2"/>
  <c r="V175" i="2"/>
  <c r="W175" i="2"/>
  <c r="X175" i="2"/>
  <c r="Y175" i="2"/>
  <c r="Z175" i="2"/>
  <c r="AA175" i="2"/>
  <c r="AB175" i="2"/>
  <c r="AC175" i="2"/>
  <c r="AD175" i="2"/>
  <c r="AE175" i="2"/>
  <c r="AF175" i="2"/>
  <c r="AG175" i="2"/>
  <c r="AI175" i="2"/>
  <c r="AJ175" i="2"/>
  <c r="AK175" i="2"/>
  <c r="U176" i="2"/>
  <c r="V176" i="2"/>
  <c r="W176" i="2"/>
  <c r="X176" i="2"/>
  <c r="Y176" i="2"/>
  <c r="Z176" i="2"/>
  <c r="AA176" i="2"/>
  <c r="AB176" i="2"/>
  <c r="AC176" i="2"/>
  <c r="AD176" i="2"/>
  <c r="AE176" i="2"/>
  <c r="AF176" i="2"/>
  <c r="AG176" i="2"/>
  <c r="AI176" i="2"/>
  <c r="AJ176" i="2"/>
  <c r="AK176" i="2"/>
  <c r="U177" i="2"/>
  <c r="V177" i="2"/>
  <c r="W177" i="2"/>
  <c r="X177" i="2"/>
  <c r="Y177" i="2"/>
  <c r="Z177" i="2"/>
  <c r="AA177" i="2"/>
  <c r="AB177" i="2"/>
  <c r="AC177" i="2"/>
  <c r="AD177" i="2"/>
  <c r="AE177" i="2"/>
  <c r="AF177" i="2"/>
  <c r="AG177" i="2"/>
  <c r="AI177" i="2"/>
  <c r="AJ177" i="2"/>
  <c r="AK177" i="2"/>
  <c r="U178" i="2"/>
  <c r="V178" i="2"/>
  <c r="W178" i="2"/>
  <c r="X178" i="2"/>
  <c r="Y178" i="2"/>
  <c r="Z178" i="2"/>
  <c r="AA178" i="2"/>
  <c r="AB178" i="2"/>
  <c r="AC178" i="2"/>
  <c r="AD178" i="2"/>
  <c r="AE178" i="2"/>
  <c r="AF178" i="2"/>
  <c r="AG178" i="2"/>
  <c r="AI178" i="2"/>
  <c r="AJ178" i="2"/>
  <c r="AK178" i="2"/>
  <c r="U179" i="2"/>
  <c r="V179" i="2"/>
  <c r="W179" i="2"/>
  <c r="X179" i="2"/>
  <c r="Y179" i="2"/>
  <c r="Z179" i="2"/>
  <c r="AA179" i="2"/>
  <c r="AB179" i="2"/>
  <c r="AC179" i="2"/>
  <c r="AD179" i="2"/>
  <c r="AE179" i="2"/>
  <c r="AF179" i="2"/>
  <c r="AG179" i="2"/>
  <c r="AI179" i="2"/>
  <c r="AJ179" i="2"/>
  <c r="AK179" i="2"/>
  <c r="U180" i="2"/>
  <c r="V180" i="2"/>
  <c r="W180" i="2"/>
  <c r="X180" i="2"/>
  <c r="Y180" i="2"/>
  <c r="Z180" i="2"/>
  <c r="AA180" i="2"/>
  <c r="AB180" i="2"/>
  <c r="AC180" i="2"/>
  <c r="AD180" i="2"/>
  <c r="AE180" i="2"/>
  <c r="AF180" i="2"/>
  <c r="AG180" i="2"/>
  <c r="AI180" i="2"/>
  <c r="AJ180" i="2"/>
  <c r="AK180" i="2"/>
  <c r="U181" i="2"/>
  <c r="V181" i="2"/>
  <c r="W181" i="2"/>
  <c r="X181" i="2"/>
  <c r="Y181" i="2"/>
  <c r="Z181" i="2"/>
  <c r="AA181" i="2"/>
  <c r="AB181" i="2"/>
  <c r="AC181" i="2"/>
  <c r="AD181" i="2"/>
  <c r="AE181" i="2"/>
  <c r="AF181" i="2"/>
  <c r="AG181" i="2"/>
  <c r="AI181" i="2"/>
  <c r="AJ181" i="2"/>
  <c r="AK181" i="2"/>
  <c r="U182" i="2"/>
  <c r="V182" i="2"/>
  <c r="W182" i="2"/>
  <c r="X182" i="2"/>
  <c r="Y182" i="2"/>
  <c r="Z182" i="2"/>
  <c r="AA182" i="2"/>
  <c r="AB182" i="2"/>
  <c r="AC182" i="2"/>
  <c r="AD182" i="2"/>
  <c r="AE182" i="2"/>
  <c r="AF182" i="2"/>
  <c r="AG182" i="2"/>
  <c r="AI182" i="2"/>
  <c r="AJ182" i="2"/>
  <c r="AK182" i="2"/>
  <c r="U183" i="2"/>
  <c r="V183" i="2"/>
  <c r="W183" i="2"/>
  <c r="X183" i="2"/>
  <c r="Y183" i="2"/>
  <c r="Z183" i="2"/>
  <c r="AA183" i="2"/>
  <c r="AB183" i="2"/>
  <c r="AC183" i="2"/>
  <c r="AD183" i="2"/>
  <c r="AE183" i="2"/>
  <c r="AF183" i="2"/>
  <c r="AG183" i="2"/>
  <c r="AI183" i="2"/>
  <c r="AJ183" i="2"/>
  <c r="AK183" i="2"/>
  <c r="U184" i="2"/>
  <c r="V184" i="2"/>
  <c r="W184" i="2"/>
  <c r="X184" i="2"/>
  <c r="Y184" i="2"/>
  <c r="Z184" i="2"/>
  <c r="AA184" i="2"/>
  <c r="AB184" i="2"/>
  <c r="AC184" i="2"/>
  <c r="AD184" i="2"/>
  <c r="AE184" i="2"/>
  <c r="AF184" i="2"/>
  <c r="AG184" i="2"/>
  <c r="AI184" i="2"/>
  <c r="AJ184" i="2"/>
  <c r="AK184" i="2"/>
  <c r="U185" i="2"/>
  <c r="V185" i="2"/>
  <c r="W185" i="2"/>
  <c r="X185" i="2"/>
  <c r="Y185" i="2"/>
  <c r="Z185" i="2"/>
  <c r="AA185" i="2"/>
  <c r="AB185" i="2"/>
  <c r="AC185" i="2"/>
  <c r="AD185" i="2"/>
  <c r="AE185" i="2"/>
  <c r="AF185" i="2"/>
  <c r="AG185" i="2"/>
  <c r="AI185" i="2"/>
  <c r="AJ185" i="2"/>
  <c r="AK185" i="2"/>
  <c r="U186" i="2"/>
  <c r="V186" i="2"/>
  <c r="W186" i="2"/>
  <c r="X186" i="2"/>
  <c r="Y186" i="2"/>
  <c r="Z186" i="2"/>
  <c r="AA186" i="2"/>
  <c r="AB186" i="2"/>
  <c r="AC186" i="2"/>
  <c r="AD186" i="2"/>
  <c r="AE186" i="2"/>
  <c r="AF186" i="2"/>
  <c r="AG186" i="2"/>
  <c r="AI186" i="2"/>
  <c r="AJ186" i="2"/>
  <c r="AK186" i="2"/>
  <c r="U187" i="2"/>
  <c r="V187" i="2"/>
  <c r="W187" i="2"/>
  <c r="X187" i="2"/>
  <c r="Y187" i="2"/>
  <c r="Z187" i="2"/>
  <c r="AA187" i="2"/>
  <c r="AB187" i="2"/>
  <c r="AC187" i="2"/>
  <c r="AD187" i="2"/>
  <c r="AE187" i="2"/>
  <c r="AF187" i="2"/>
  <c r="AG187" i="2"/>
  <c r="AI187" i="2"/>
  <c r="AJ187" i="2"/>
  <c r="AK187" i="2"/>
  <c r="U188" i="2"/>
  <c r="V188" i="2"/>
  <c r="W188" i="2"/>
  <c r="X188" i="2"/>
  <c r="Y188" i="2"/>
  <c r="Z188" i="2"/>
  <c r="AA188" i="2"/>
  <c r="AB188" i="2"/>
  <c r="AC188" i="2"/>
  <c r="AD188" i="2"/>
  <c r="AE188" i="2"/>
  <c r="AF188" i="2"/>
  <c r="AG188" i="2"/>
  <c r="AI188" i="2"/>
  <c r="AJ188" i="2"/>
  <c r="AK188" i="2"/>
  <c r="U189" i="2"/>
  <c r="V189" i="2"/>
  <c r="W189" i="2"/>
  <c r="X189" i="2"/>
  <c r="Y189" i="2"/>
  <c r="Z189" i="2"/>
  <c r="AA189" i="2"/>
  <c r="AB189" i="2"/>
  <c r="AC189" i="2"/>
  <c r="AD189" i="2"/>
  <c r="AE189" i="2"/>
  <c r="AF189" i="2"/>
  <c r="AG189" i="2"/>
  <c r="AI189" i="2"/>
  <c r="AJ189" i="2"/>
  <c r="AK189" i="2"/>
  <c r="U190" i="2"/>
  <c r="V190" i="2"/>
  <c r="W190" i="2"/>
  <c r="X190" i="2"/>
  <c r="Y190" i="2"/>
  <c r="Z190" i="2"/>
  <c r="AA190" i="2"/>
  <c r="AB190" i="2"/>
  <c r="AC190" i="2"/>
  <c r="AD190" i="2"/>
  <c r="AE190" i="2"/>
  <c r="AF190" i="2"/>
  <c r="AG190" i="2"/>
  <c r="AI190" i="2"/>
  <c r="AJ190" i="2"/>
  <c r="AK190" i="2"/>
  <c r="U191" i="2"/>
  <c r="V191" i="2"/>
  <c r="W191" i="2"/>
  <c r="X191" i="2"/>
  <c r="Y191" i="2"/>
  <c r="Z191" i="2"/>
  <c r="AA191" i="2"/>
  <c r="AB191" i="2"/>
  <c r="AC191" i="2"/>
  <c r="AD191" i="2"/>
  <c r="AE191" i="2"/>
  <c r="AF191" i="2"/>
  <c r="AG191" i="2"/>
  <c r="AI191" i="2"/>
  <c r="AJ191" i="2"/>
  <c r="AK191" i="2"/>
  <c r="U192" i="2"/>
  <c r="V192" i="2"/>
  <c r="W192" i="2"/>
  <c r="X192" i="2"/>
  <c r="Y192" i="2"/>
  <c r="Z192" i="2"/>
  <c r="AA192" i="2"/>
  <c r="AB192" i="2"/>
  <c r="AC192" i="2"/>
  <c r="AD192" i="2"/>
  <c r="AE192" i="2"/>
  <c r="AF192" i="2"/>
  <c r="AG192" i="2"/>
  <c r="AI192" i="2"/>
  <c r="AJ192" i="2"/>
  <c r="AK192" i="2"/>
  <c r="U193" i="2"/>
  <c r="V193" i="2"/>
  <c r="W193" i="2"/>
  <c r="X193" i="2"/>
  <c r="Y193" i="2"/>
  <c r="Z193" i="2"/>
  <c r="AA193" i="2"/>
  <c r="AB193" i="2"/>
  <c r="AC193" i="2"/>
  <c r="AD193" i="2"/>
  <c r="AE193" i="2"/>
  <c r="AF193" i="2"/>
  <c r="AG193" i="2"/>
  <c r="AI193" i="2"/>
  <c r="AJ193" i="2"/>
  <c r="AK193" i="2"/>
  <c r="U194" i="2"/>
  <c r="V194" i="2"/>
  <c r="W194" i="2"/>
  <c r="X194" i="2"/>
  <c r="Y194" i="2"/>
  <c r="Z194" i="2"/>
  <c r="AA194" i="2"/>
  <c r="AB194" i="2"/>
  <c r="AC194" i="2"/>
  <c r="AD194" i="2"/>
  <c r="AE194" i="2"/>
  <c r="AF194" i="2"/>
  <c r="AG194" i="2"/>
  <c r="AI194" i="2"/>
  <c r="AJ194" i="2"/>
  <c r="AK194" i="2"/>
  <c r="U195" i="2"/>
  <c r="V195" i="2"/>
  <c r="W195" i="2"/>
  <c r="X195" i="2"/>
  <c r="Y195" i="2"/>
  <c r="Z195" i="2"/>
  <c r="AA195" i="2"/>
  <c r="AB195" i="2"/>
  <c r="AC195" i="2"/>
  <c r="AD195" i="2"/>
  <c r="AE195" i="2"/>
  <c r="AF195" i="2"/>
  <c r="AG195" i="2"/>
  <c r="AI195" i="2"/>
  <c r="AJ195" i="2"/>
  <c r="AK195" i="2"/>
  <c r="U196" i="2"/>
  <c r="V196" i="2"/>
  <c r="W196" i="2"/>
  <c r="X196" i="2"/>
  <c r="Y196" i="2"/>
  <c r="Z196" i="2"/>
  <c r="AA196" i="2"/>
  <c r="AB196" i="2"/>
  <c r="AC196" i="2"/>
  <c r="AD196" i="2"/>
  <c r="AE196" i="2"/>
  <c r="AF196" i="2"/>
  <c r="AG196" i="2"/>
  <c r="AI196" i="2"/>
  <c r="AJ196" i="2"/>
  <c r="AK196" i="2"/>
  <c r="U197" i="2"/>
  <c r="V197" i="2"/>
  <c r="W197" i="2"/>
  <c r="X197" i="2"/>
  <c r="Y197" i="2"/>
  <c r="Z197" i="2"/>
  <c r="AA197" i="2"/>
  <c r="AB197" i="2"/>
  <c r="AC197" i="2"/>
  <c r="AD197" i="2"/>
  <c r="AE197" i="2"/>
  <c r="AF197" i="2"/>
  <c r="AG197" i="2"/>
  <c r="AI197" i="2"/>
  <c r="AJ197" i="2"/>
  <c r="AK197" i="2"/>
  <c r="U198" i="2"/>
  <c r="V198" i="2"/>
  <c r="W198" i="2"/>
  <c r="X198" i="2"/>
  <c r="Y198" i="2"/>
  <c r="Z198" i="2"/>
  <c r="AA198" i="2"/>
  <c r="AB198" i="2"/>
  <c r="AC198" i="2"/>
  <c r="AD198" i="2"/>
  <c r="AE198" i="2"/>
  <c r="AF198" i="2"/>
  <c r="AG198" i="2"/>
  <c r="AI198" i="2"/>
  <c r="AJ198" i="2"/>
  <c r="AK198" i="2"/>
  <c r="U199" i="2"/>
  <c r="V199" i="2"/>
  <c r="W199" i="2"/>
  <c r="X199" i="2"/>
  <c r="Y199" i="2"/>
  <c r="Z199" i="2"/>
  <c r="AA199" i="2"/>
  <c r="AB199" i="2"/>
  <c r="AC199" i="2"/>
  <c r="AD199" i="2"/>
  <c r="AE199" i="2"/>
  <c r="AF199" i="2"/>
  <c r="AG199" i="2"/>
  <c r="AI199" i="2"/>
  <c r="AJ199" i="2"/>
  <c r="AK199" i="2"/>
  <c r="U200" i="2"/>
  <c r="V200" i="2"/>
  <c r="W200" i="2"/>
  <c r="X200" i="2"/>
  <c r="Y200" i="2"/>
  <c r="Z200" i="2"/>
  <c r="AA200" i="2"/>
  <c r="AB200" i="2"/>
  <c r="AC200" i="2"/>
  <c r="AD200" i="2"/>
  <c r="AE200" i="2"/>
  <c r="AF200" i="2"/>
  <c r="AG200" i="2"/>
  <c r="AI200" i="2"/>
  <c r="AJ200" i="2"/>
  <c r="AK200" i="2"/>
  <c r="U201" i="2"/>
  <c r="V201" i="2"/>
  <c r="W201" i="2"/>
  <c r="X201" i="2"/>
  <c r="Y201" i="2"/>
  <c r="Z201" i="2"/>
  <c r="AA201" i="2"/>
  <c r="AB201" i="2"/>
  <c r="AC201" i="2"/>
  <c r="AD201" i="2"/>
  <c r="AE201" i="2"/>
  <c r="AF201" i="2"/>
  <c r="AG201" i="2"/>
  <c r="AI201" i="2"/>
  <c r="AJ201" i="2"/>
  <c r="AK201" i="2"/>
  <c r="U202" i="2"/>
  <c r="V202" i="2"/>
  <c r="W202" i="2"/>
  <c r="X202" i="2"/>
  <c r="Y202" i="2"/>
  <c r="Z202" i="2"/>
  <c r="AA202" i="2"/>
  <c r="AB202" i="2"/>
  <c r="AC202" i="2"/>
  <c r="AD202" i="2"/>
  <c r="AE202" i="2"/>
  <c r="AF202" i="2"/>
  <c r="AG202" i="2"/>
  <c r="AI202" i="2"/>
  <c r="AJ202" i="2"/>
  <c r="AK202" i="2"/>
  <c r="U203" i="2"/>
  <c r="V203" i="2"/>
  <c r="W203" i="2"/>
  <c r="X203" i="2"/>
  <c r="Y203" i="2"/>
  <c r="Z203" i="2"/>
  <c r="AA203" i="2"/>
  <c r="AB203" i="2"/>
  <c r="AC203" i="2"/>
  <c r="AD203" i="2"/>
  <c r="AE203" i="2"/>
  <c r="AF203" i="2"/>
  <c r="AG203" i="2"/>
  <c r="AI203" i="2"/>
  <c r="AJ203" i="2"/>
  <c r="AK203" i="2"/>
  <c r="U204" i="2"/>
  <c r="V204" i="2"/>
  <c r="W204" i="2"/>
  <c r="X204" i="2"/>
  <c r="Y204" i="2"/>
  <c r="Z204" i="2"/>
  <c r="AA204" i="2"/>
  <c r="AB204" i="2"/>
  <c r="AC204" i="2"/>
  <c r="AD204" i="2"/>
  <c r="AE204" i="2"/>
  <c r="AF204" i="2"/>
  <c r="AG204" i="2"/>
  <c r="AI204" i="2"/>
  <c r="AJ204" i="2"/>
  <c r="AK204" i="2"/>
  <c r="U205" i="2"/>
  <c r="V205" i="2"/>
  <c r="W205" i="2"/>
  <c r="X205" i="2"/>
  <c r="Y205" i="2"/>
  <c r="Z205" i="2"/>
  <c r="AA205" i="2"/>
  <c r="AB205" i="2"/>
  <c r="AC205" i="2"/>
  <c r="AD205" i="2"/>
  <c r="AE205" i="2"/>
  <c r="AF205" i="2"/>
  <c r="AG205" i="2"/>
  <c r="AI205" i="2"/>
  <c r="AJ205" i="2"/>
  <c r="AK205" i="2"/>
  <c r="U206" i="2"/>
  <c r="V206" i="2"/>
  <c r="W206" i="2"/>
  <c r="X206" i="2"/>
  <c r="Y206" i="2"/>
  <c r="Z206" i="2"/>
  <c r="AA206" i="2"/>
  <c r="AB206" i="2"/>
  <c r="AC206" i="2"/>
  <c r="AD206" i="2"/>
  <c r="AE206" i="2"/>
  <c r="AF206" i="2"/>
  <c r="AG206" i="2"/>
  <c r="AI206" i="2"/>
  <c r="AJ206" i="2"/>
  <c r="AK206" i="2"/>
  <c r="U207" i="2"/>
  <c r="V207" i="2"/>
  <c r="W207" i="2"/>
  <c r="X207" i="2"/>
  <c r="Y207" i="2"/>
  <c r="Z207" i="2"/>
  <c r="AA207" i="2"/>
  <c r="AB207" i="2"/>
  <c r="AC207" i="2"/>
  <c r="AD207" i="2"/>
  <c r="AE207" i="2"/>
  <c r="AF207" i="2"/>
  <c r="AG207" i="2"/>
  <c r="AI207" i="2"/>
  <c r="AJ207" i="2"/>
  <c r="AK207" i="2"/>
  <c r="U208" i="2"/>
  <c r="V208" i="2"/>
  <c r="W208" i="2"/>
  <c r="X208" i="2"/>
  <c r="Y208" i="2"/>
  <c r="Z208" i="2"/>
  <c r="AA208" i="2"/>
  <c r="AB208" i="2"/>
  <c r="AC208" i="2"/>
  <c r="AD208" i="2"/>
  <c r="AE208" i="2"/>
  <c r="AF208" i="2"/>
  <c r="AG208" i="2"/>
  <c r="AI208" i="2"/>
  <c r="AJ208" i="2"/>
  <c r="AK208" i="2"/>
  <c r="U209" i="2"/>
  <c r="V209" i="2"/>
  <c r="W209" i="2"/>
  <c r="X209" i="2"/>
  <c r="Y209" i="2"/>
  <c r="Z209" i="2"/>
  <c r="AA209" i="2"/>
  <c r="AB209" i="2"/>
  <c r="AC209" i="2"/>
  <c r="AD209" i="2"/>
  <c r="AE209" i="2"/>
  <c r="AF209" i="2"/>
  <c r="AG209" i="2"/>
  <c r="AI209" i="2"/>
  <c r="AJ209" i="2"/>
  <c r="AK209" i="2"/>
  <c r="U210" i="2"/>
  <c r="V210" i="2"/>
  <c r="W210" i="2"/>
  <c r="X210" i="2"/>
  <c r="Y210" i="2"/>
  <c r="Z210" i="2"/>
  <c r="AA210" i="2"/>
  <c r="AB210" i="2"/>
  <c r="AC210" i="2"/>
  <c r="AD210" i="2"/>
  <c r="AE210" i="2"/>
  <c r="AF210" i="2"/>
  <c r="AG210" i="2"/>
  <c r="AI210" i="2"/>
  <c r="AJ210" i="2"/>
  <c r="AK210" i="2"/>
  <c r="U211" i="2"/>
  <c r="V211" i="2"/>
  <c r="W211" i="2"/>
  <c r="X211" i="2"/>
  <c r="Y211" i="2"/>
  <c r="Z211" i="2"/>
  <c r="AA211" i="2"/>
  <c r="AB211" i="2"/>
  <c r="AC211" i="2"/>
  <c r="AD211" i="2"/>
  <c r="AE211" i="2"/>
  <c r="AF211" i="2"/>
  <c r="AG211" i="2"/>
  <c r="AI211" i="2"/>
  <c r="AJ211" i="2"/>
  <c r="AK211" i="2"/>
  <c r="U212" i="2"/>
  <c r="V212" i="2"/>
  <c r="W212" i="2"/>
  <c r="X212" i="2"/>
  <c r="Y212" i="2"/>
  <c r="Z212" i="2"/>
  <c r="AA212" i="2"/>
  <c r="AB212" i="2"/>
  <c r="AC212" i="2"/>
  <c r="AD212" i="2"/>
  <c r="AE212" i="2"/>
  <c r="AF212" i="2"/>
  <c r="AG212" i="2"/>
  <c r="AI212" i="2"/>
  <c r="AJ212" i="2"/>
  <c r="AK212" i="2"/>
  <c r="U213" i="2"/>
  <c r="V213" i="2"/>
  <c r="W213" i="2"/>
  <c r="X213" i="2"/>
  <c r="Y213" i="2"/>
  <c r="Z213" i="2"/>
  <c r="AA213" i="2"/>
  <c r="AB213" i="2"/>
  <c r="AC213" i="2"/>
  <c r="AD213" i="2"/>
  <c r="AE213" i="2"/>
  <c r="AF213" i="2"/>
  <c r="AG213" i="2"/>
  <c r="AI213" i="2"/>
  <c r="AJ213" i="2"/>
  <c r="AK213" i="2"/>
  <c r="U214" i="2"/>
  <c r="V214" i="2"/>
  <c r="W214" i="2"/>
  <c r="X214" i="2"/>
  <c r="Y214" i="2"/>
  <c r="Z214" i="2"/>
  <c r="AA214" i="2"/>
  <c r="AB214" i="2"/>
  <c r="AC214" i="2"/>
  <c r="AD214" i="2"/>
  <c r="AE214" i="2"/>
  <c r="AF214" i="2"/>
  <c r="AG214" i="2"/>
  <c r="AI214" i="2"/>
  <c r="AJ214" i="2"/>
  <c r="AK214" i="2"/>
  <c r="U215" i="2"/>
  <c r="V215" i="2"/>
  <c r="W215" i="2"/>
  <c r="X215" i="2"/>
  <c r="Y215" i="2"/>
  <c r="Z215" i="2"/>
  <c r="AA215" i="2"/>
  <c r="AB215" i="2"/>
  <c r="AC215" i="2"/>
  <c r="AD215" i="2"/>
  <c r="AE215" i="2"/>
  <c r="AF215" i="2"/>
  <c r="AG215" i="2"/>
  <c r="AI215" i="2"/>
  <c r="AJ215" i="2"/>
  <c r="AK215" i="2"/>
  <c r="U216" i="2"/>
  <c r="V216" i="2"/>
  <c r="W216" i="2"/>
  <c r="X216" i="2"/>
  <c r="Y216" i="2"/>
  <c r="Z216" i="2"/>
  <c r="AA216" i="2"/>
  <c r="AB216" i="2"/>
  <c r="AC216" i="2"/>
  <c r="AD216" i="2"/>
  <c r="AE216" i="2"/>
  <c r="AF216" i="2"/>
  <c r="AG216" i="2"/>
  <c r="AI216" i="2"/>
  <c r="AJ216" i="2"/>
  <c r="AK216" i="2"/>
  <c r="U217" i="2"/>
  <c r="V217" i="2"/>
  <c r="W217" i="2"/>
  <c r="X217" i="2"/>
  <c r="Y217" i="2"/>
  <c r="Z217" i="2"/>
  <c r="AA217" i="2"/>
  <c r="AB217" i="2"/>
  <c r="AC217" i="2"/>
  <c r="AD217" i="2"/>
  <c r="AE217" i="2"/>
  <c r="AF217" i="2"/>
  <c r="AG217" i="2"/>
  <c r="AI217" i="2"/>
  <c r="AJ217" i="2"/>
  <c r="AK217" i="2"/>
  <c r="U218" i="2"/>
  <c r="V218" i="2"/>
  <c r="W218" i="2"/>
  <c r="X218" i="2"/>
  <c r="Y218" i="2"/>
  <c r="Z218" i="2"/>
  <c r="AA218" i="2"/>
  <c r="AB218" i="2"/>
  <c r="AC218" i="2"/>
  <c r="AD218" i="2"/>
  <c r="AE218" i="2"/>
  <c r="AF218" i="2"/>
  <c r="AG218" i="2"/>
  <c r="AI218" i="2"/>
  <c r="AJ218" i="2"/>
  <c r="AK218" i="2"/>
  <c r="U219" i="2"/>
  <c r="V219" i="2"/>
  <c r="W219" i="2"/>
  <c r="X219" i="2"/>
  <c r="Y219" i="2"/>
  <c r="Z219" i="2"/>
  <c r="AA219" i="2"/>
  <c r="AB219" i="2"/>
  <c r="AC219" i="2"/>
  <c r="AD219" i="2"/>
  <c r="AE219" i="2"/>
  <c r="AF219" i="2"/>
  <c r="AG219" i="2"/>
  <c r="AI219" i="2"/>
  <c r="AJ219" i="2"/>
  <c r="AK219" i="2"/>
  <c r="U220" i="2"/>
  <c r="V220" i="2"/>
  <c r="W220" i="2"/>
  <c r="X220" i="2"/>
  <c r="Y220" i="2"/>
  <c r="Z220" i="2"/>
  <c r="AA220" i="2"/>
  <c r="AB220" i="2"/>
  <c r="AC220" i="2"/>
  <c r="AD220" i="2"/>
  <c r="AE220" i="2"/>
  <c r="AF220" i="2"/>
  <c r="AG220" i="2"/>
  <c r="AI220" i="2"/>
  <c r="AJ220" i="2"/>
  <c r="AK220" i="2"/>
  <c r="U221" i="2"/>
  <c r="V221" i="2"/>
  <c r="W221" i="2"/>
  <c r="X221" i="2"/>
  <c r="Y221" i="2"/>
  <c r="Z221" i="2"/>
  <c r="AA221" i="2"/>
  <c r="AB221" i="2"/>
  <c r="AC221" i="2"/>
  <c r="AD221" i="2"/>
  <c r="AE221" i="2"/>
  <c r="AF221" i="2"/>
  <c r="AG221" i="2"/>
  <c r="AI221" i="2"/>
  <c r="AJ221" i="2"/>
  <c r="AK221" i="2"/>
  <c r="U222" i="2"/>
  <c r="V222" i="2"/>
  <c r="W222" i="2"/>
  <c r="X222" i="2"/>
  <c r="Y222" i="2"/>
  <c r="Z222" i="2"/>
  <c r="AA222" i="2"/>
  <c r="AB222" i="2"/>
  <c r="AC222" i="2"/>
  <c r="AD222" i="2"/>
  <c r="AE222" i="2"/>
  <c r="AF222" i="2"/>
  <c r="AG222" i="2"/>
  <c r="AI222" i="2"/>
  <c r="AJ222" i="2"/>
  <c r="AK222" i="2"/>
  <c r="U223" i="2"/>
  <c r="V223" i="2"/>
  <c r="W223" i="2"/>
  <c r="X223" i="2"/>
  <c r="Y223" i="2"/>
  <c r="Z223" i="2"/>
  <c r="AA223" i="2"/>
  <c r="AB223" i="2"/>
  <c r="AC223" i="2"/>
  <c r="AD223" i="2"/>
  <c r="AE223" i="2"/>
  <c r="AF223" i="2"/>
  <c r="AG223" i="2"/>
  <c r="AI223" i="2"/>
  <c r="AJ223" i="2"/>
  <c r="AK223" i="2"/>
  <c r="U224" i="2"/>
  <c r="V224" i="2"/>
  <c r="W224" i="2"/>
  <c r="X224" i="2"/>
  <c r="Y224" i="2"/>
  <c r="Z224" i="2"/>
  <c r="AA224" i="2"/>
  <c r="AB224" i="2"/>
  <c r="AC224" i="2"/>
  <c r="AD224" i="2"/>
  <c r="AE224" i="2"/>
  <c r="AF224" i="2"/>
  <c r="AG224" i="2"/>
  <c r="AI224" i="2"/>
  <c r="AJ224" i="2"/>
  <c r="AK224" i="2"/>
  <c r="U225" i="2"/>
  <c r="V225" i="2"/>
  <c r="W225" i="2"/>
  <c r="X225" i="2"/>
  <c r="Y225" i="2"/>
  <c r="Z225" i="2"/>
  <c r="AA225" i="2"/>
  <c r="AB225" i="2"/>
  <c r="AC225" i="2"/>
  <c r="AD225" i="2"/>
  <c r="AE225" i="2"/>
  <c r="AF225" i="2"/>
  <c r="AG225" i="2"/>
  <c r="AI225" i="2"/>
  <c r="AJ225" i="2"/>
  <c r="AK225" i="2"/>
  <c r="U226" i="2"/>
  <c r="V226" i="2"/>
  <c r="W226" i="2"/>
  <c r="X226" i="2"/>
  <c r="Y226" i="2"/>
  <c r="Z226" i="2"/>
  <c r="AA226" i="2"/>
  <c r="AB226" i="2"/>
  <c r="AC226" i="2"/>
  <c r="AD226" i="2"/>
  <c r="AE226" i="2"/>
  <c r="AF226" i="2"/>
  <c r="AG226" i="2"/>
  <c r="AI226" i="2"/>
  <c r="AJ226" i="2"/>
  <c r="AK226" i="2"/>
  <c r="U227" i="2"/>
  <c r="V227" i="2"/>
  <c r="W227" i="2"/>
  <c r="X227" i="2"/>
  <c r="Y227" i="2"/>
  <c r="Z227" i="2"/>
  <c r="AA227" i="2"/>
  <c r="AB227" i="2"/>
  <c r="AC227" i="2"/>
  <c r="AD227" i="2"/>
  <c r="AE227" i="2"/>
  <c r="AF227" i="2"/>
  <c r="AG227" i="2"/>
  <c r="AI227" i="2"/>
  <c r="AJ227" i="2"/>
  <c r="AK227" i="2"/>
  <c r="U228" i="2"/>
  <c r="V228" i="2"/>
  <c r="W228" i="2"/>
  <c r="X228" i="2"/>
  <c r="Y228" i="2"/>
  <c r="Z228" i="2"/>
  <c r="AA228" i="2"/>
  <c r="AB228" i="2"/>
  <c r="AC228" i="2"/>
  <c r="AD228" i="2"/>
  <c r="AE228" i="2"/>
  <c r="AF228" i="2"/>
  <c r="AG228" i="2"/>
  <c r="AI228" i="2"/>
  <c r="AJ228" i="2"/>
  <c r="AK228" i="2"/>
  <c r="U229" i="2"/>
  <c r="V229" i="2"/>
  <c r="W229" i="2"/>
  <c r="X229" i="2"/>
  <c r="Y229" i="2"/>
  <c r="Z229" i="2"/>
  <c r="AA229" i="2"/>
  <c r="AB229" i="2"/>
  <c r="AC229" i="2"/>
  <c r="AD229" i="2"/>
  <c r="AE229" i="2"/>
  <c r="AF229" i="2"/>
  <c r="AG229" i="2"/>
  <c r="AI229" i="2"/>
  <c r="AJ229" i="2"/>
  <c r="AK229" i="2"/>
  <c r="U230" i="2"/>
  <c r="V230" i="2"/>
  <c r="W230" i="2"/>
  <c r="X230" i="2"/>
  <c r="Y230" i="2"/>
  <c r="Z230" i="2"/>
  <c r="AA230" i="2"/>
  <c r="AB230" i="2"/>
  <c r="AC230" i="2"/>
  <c r="AD230" i="2"/>
  <c r="AE230" i="2"/>
  <c r="AF230" i="2"/>
  <c r="AG230" i="2"/>
  <c r="AI230" i="2"/>
  <c r="AJ230" i="2"/>
  <c r="AK230" i="2"/>
  <c r="U231" i="2"/>
  <c r="V231" i="2"/>
  <c r="W231" i="2"/>
  <c r="X231" i="2"/>
  <c r="Y231" i="2"/>
  <c r="Z231" i="2"/>
  <c r="AA231" i="2"/>
  <c r="AB231" i="2"/>
  <c r="AC231" i="2"/>
  <c r="AD231" i="2"/>
  <c r="AE231" i="2"/>
  <c r="AF231" i="2"/>
  <c r="AG231" i="2"/>
  <c r="AI231" i="2"/>
  <c r="AJ231" i="2"/>
  <c r="AK231" i="2"/>
  <c r="U232" i="2"/>
  <c r="V232" i="2"/>
  <c r="W232" i="2"/>
  <c r="X232" i="2"/>
  <c r="Y232" i="2"/>
  <c r="Z232" i="2"/>
  <c r="AA232" i="2"/>
  <c r="AB232" i="2"/>
  <c r="AC232" i="2"/>
  <c r="AD232" i="2"/>
  <c r="AE232" i="2"/>
  <c r="AF232" i="2"/>
  <c r="AG232" i="2"/>
  <c r="AI232" i="2"/>
  <c r="AJ232" i="2"/>
  <c r="AK232" i="2"/>
  <c r="U233" i="2"/>
  <c r="V233" i="2"/>
  <c r="W233" i="2"/>
  <c r="X233" i="2"/>
  <c r="Y233" i="2"/>
  <c r="Z233" i="2"/>
  <c r="AA233" i="2"/>
  <c r="AB233" i="2"/>
  <c r="AC233" i="2"/>
  <c r="AD233" i="2"/>
  <c r="AE233" i="2"/>
  <c r="AF233" i="2"/>
  <c r="AG233" i="2"/>
  <c r="AI233" i="2"/>
  <c r="AJ233" i="2"/>
  <c r="AK233" i="2"/>
  <c r="U234" i="2"/>
  <c r="V234" i="2"/>
  <c r="W234" i="2"/>
  <c r="X234" i="2"/>
  <c r="Y234" i="2"/>
  <c r="Z234" i="2"/>
  <c r="AA234" i="2"/>
  <c r="AB234" i="2"/>
  <c r="AC234" i="2"/>
  <c r="AD234" i="2"/>
  <c r="AE234" i="2"/>
  <c r="AF234" i="2"/>
  <c r="AG234" i="2"/>
  <c r="AI234" i="2"/>
  <c r="AJ234" i="2"/>
  <c r="AK234" i="2"/>
  <c r="U235" i="2"/>
  <c r="V235" i="2"/>
  <c r="W235" i="2"/>
  <c r="X235" i="2"/>
  <c r="Y235" i="2"/>
  <c r="Z235" i="2"/>
  <c r="AA235" i="2"/>
  <c r="AB235" i="2"/>
  <c r="AC235" i="2"/>
  <c r="AD235" i="2"/>
  <c r="AE235" i="2"/>
  <c r="AF235" i="2"/>
  <c r="AG235" i="2"/>
  <c r="AI235" i="2"/>
  <c r="AJ235" i="2"/>
  <c r="AK235" i="2"/>
  <c r="U236" i="2"/>
  <c r="V236" i="2"/>
  <c r="W236" i="2"/>
  <c r="X236" i="2"/>
  <c r="Y236" i="2"/>
  <c r="Z236" i="2"/>
  <c r="AA236" i="2"/>
  <c r="AB236" i="2"/>
  <c r="AC236" i="2"/>
  <c r="AD236" i="2"/>
  <c r="AE236" i="2"/>
  <c r="AF236" i="2"/>
  <c r="AG236" i="2"/>
  <c r="AI236" i="2"/>
  <c r="AJ236" i="2"/>
  <c r="AK236" i="2"/>
  <c r="U237" i="2"/>
  <c r="V237" i="2"/>
  <c r="W237" i="2"/>
  <c r="X237" i="2"/>
  <c r="Y237" i="2"/>
  <c r="Z237" i="2"/>
  <c r="AA237" i="2"/>
  <c r="AB237" i="2"/>
  <c r="AC237" i="2"/>
  <c r="AD237" i="2"/>
  <c r="AE237" i="2"/>
  <c r="AF237" i="2"/>
  <c r="AG237" i="2"/>
  <c r="AI237" i="2"/>
  <c r="AJ237" i="2"/>
  <c r="AK237" i="2"/>
  <c r="U238" i="2"/>
  <c r="V238" i="2"/>
  <c r="W238" i="2"/>
  <c r="X238" i="2"/>
  <c r="Y238" i="2"/>
  <c r="Z238" i="2"/>
  <c r="AA238" i="2"/>
  <c r="AB238" i="2"/>
  <c r="AC238" i="2"/>
  <c r="AD238" i="2"/>
  <c r="AE238" i="2"/>
  <c r="AF238" i="2"/>
  <c r="AG238" i="2"/>
  <c r="AI238" i="2"/>
  <c r="AJ238" i="2"/>
  <c r="AK238" i="2"/>
  <c r="U239" i="2"/>
  <c r="V239" i="2"/>
  <c r="W239" i="2"/>
  <c r="X239" i="2"/>
  <c r="Y239" i="2"/>
  <c r="Z239" i="2"/>
  <c r="AA239" i="2"/>
  <c r="AB239" i="2"/>
  <c r="AC239" i="2"/>
  <c r="AD239" i="2"/>
  <c r="AE239" i="2"/>
  <c r="AF239" i="2"/>
  <c r="AG239" i="2"/>
  <c r="AI239" i="2"/>
  <c r="AJ239" i="2"/>
  <c r="AK239" i="2"/>
  <c r="U240" i="2"/>
  <c r="V240" i="2"/>
  <c r="W240" i="2"/>
  <c r="X240" i="2"/>
  <c r="Y240" i="2"/>
  <c r="Z240" i="2"/>
  <c r="AA240" i="2"/>
  <c r="AB240" i="2"/>
  <c r="AC240" i="2"/>
  <c r="AD240" i="2"/>
  <c r="AE240" i="2"/>
  <c r="AF240" i="2"/>
  <c r="AG240" i="2"/>
  <c r="AI240" i="2"/>
  <c r="AJ240" i="2"/>
  <c r="AK240" i="2"/>
  <c r="U241" i="2"/>
  <c r="V241" i="2"/>
  <c r="W241" i="2"/>
  <c r="X241" i="2"/>
  <c r="Y241" i="2"/>
  <c r="Z241" i="2"/>
  <c r="AA241" i="2"/>
  <c r="AB241" i="2"/>
  <c r="AC241" i="2"/>
  <c r="AD241" i="2"/>
  <c r="AE241" i="2"/>
  <c r="AF241" i="2"/>
  <c r="AG241" i="2"/>
  <c r="AI241" i="2"/>
  <c r="AJ241" i="2"/>
  <c r="AK241" i="2"/>
  <c r="U242" i="2"/>
  <c r="V242" i="2"/>
  <c r="W242" i="2"/>
  <c r="X242" i="2"/>
  <c r="Y242" i="2"/>
  <c r="Z242" i="2"/>
  <c r="AA242" i="2"/>
  <c r="AB242" i="2"/>
  <c r="AC242" i="2"/>
  <c r="AD242" i="2"/>
  <c r="AE242" i="2"/>
  <c r="AF242" i="2"/>
  <c r="AG242" i="2"/>
  <c r="AI242" i="2"/>
  <c r="AJ242" i="2"/>
  <c r="AK242" i="2"/>
  <c r="U243" i="2"/>
  <c r="V243" i="2"/>
  <c r="W243" i="2"/>
  <c r="X243" i="2"/>
  <c r="Y243" i="2"/>
  <c r="Z243" i="2"/>
  <c r="AA243" i="2"/>
  <c r="AB243" i="2"/>
  <c r="AC243" i="2"/>
  <c r="AD243" i="2"/>
  <c r="AE243" i="2"/>
  <c r="AF243" i="2"/>
  <c r="AG243" i="2"/>
  <c r="AI243" i="2"/>
  <c r="AJ243" i="2"/>
  <c r="AK243" i="2"/>
  <c r="U244" i="2"/>
  <c r="V244" i="2"/>
  <c r="W244" i="2"/>
  <c r="X244" i="2"/>
  <c r="Y244" i="2"/>
  <c r="Z244" i="2"/>
  <c r="AA244" i="2"/>
  <c r="AB244" i="2"/>
  <c r="AC244" i="2"/>
  <c r="AD244" i="2"/>
  <c r="AE244" i="2"/>
  <c r="AF244" i="2"/>
  <c r="AG244" i="2"/>
  <c r="AI244" i="2"/>
  <c r="AJ244" i="2"/>
  <c r="AK244" i="2"/>
  <c r="U245" i="2"/>
  <c r="V245" i="2"/>
  <c r="W245" i="2"/>
  <c r="X245" i="2"/>
  <c r="Y245" i="2"/>
  <c r="Z245" i="2"/>
  <c r="AA245" i="2"/>
  <c r="AB245" i="2"/>
  <c r="AC245" i="2"/>
  <c r="AD245" i="2"/>
  <c r="AE245" i="2"/>
  <c r="AF245" i="2"/>
  <c r="AG245" i="2"/>
  <c r="AI245" i="2"/>
  <c r="AJ245" i="2"/>
  <c r="AK245" i="2"/>
  <c r="U246" i="2"/>
  <c r="V246" i="2"/>
  <c r="W246" i="2"/>
  <c r="X246" i="2"/>
  <c r="Y246" i="2"/>
  <c r="Z246" i="2"/>
  <c r="AA246" i="2"/>
  <c r="AB246" i="2"/>
  <c r="AC246" i="2"/>
  <c r="AD246" i="2"/>
  <c r="AE246" i="2"/>
  <c r="AF246" i="2"/>
  <c r="AG246" i="2"/>
  <c r="AI246" i="2"/>
  <c r="AJ246" i="2"/>
  <c r="AK246" i="2"/>
  <c r="U247" i="2"/>
  <c r="V247" i="2"/>
  <c r="W247" i="2"/>
  <c r="X247" i="2"/>
  <c r="Y247" i="2"/>
  <c r="Z247" i="2"/>
  <c r="AA247" i="2"/>
  <c r="AB247" i="2"/>
  <c r="AC247" i="2"/>
  <c r="AD247" i="2"/>
  <c r="AE247" i="2"/>
  <c r="AF247" i="2"/>
  <c r="AG247" i="2"/>
  <c r="AI247" i="2"/>
  <c r="AJ247" i="2"/>
  <c r="AK247" i="2"/>
  <c r="U248" i="2"/>
  <c r="V248" i="2"/>
  <c r="W248" i="2"/>
  <c r="X248" i="2"/>
  <c r="Y248" i="2"/>
  <c r="Z248" i="2"/>
  <c r="AA248" i="2"/>
  <c r="AB248" i="2"/>
  <c r="AC248" i="2"/>
  <c r="AD248" i="2"/>
  <c r="AE248" i="2"/>
  <c r="AF248" i="2"/>
  <c r="AG248" i="2"/>
  <c r="AI248" i="2"/>
  <c r="AJ248" i="2"/>
  <c r="AK248" i="2"/>
  <c r="U249" i="2"/>
  <c r="V249" i="2"/>
  <c r="W249" i="2"/>
  <c r="X249" i="2"/>
  <c r="Y249" i="2"/>
  <c r="Z249" i="2"/>
  <c r="AA249" i="2"/>
  <c r="AB249" i="2"/>
  <c r="AC249" i="2"/>
  <c r="AD249" i="2"/>
  <c r="AE249" i="2"/>
  <c r="AF249" i="2"/>
  <c r="AG249" i="2"/>
  <c r="AI249" i="2"/>
  <c r="AJ249" i="2"/>
  <c r="AK249" i="2"/>
  <c r="U250" i="2"/>
  <c r="V250" i="2"/>
  <c r="W250" i="2"/>
  <c r="X250" i="2"/>
  <c r="Y250" i="2"/>
  <c r="Z250" i="2"/>
  <c r="AA250" i="2"/>
  <c r="AB250" i="2"/>
  <c r="AC250" i="2"/>
  <c r="AD250" i="2"/>
  <c r="AE250" i="2"/>
  <c r="AF250" i="2"/>
  <c r="AG250" i="2"/>
  <c r="AI250" i="2"/>
  <c r="AJ250" i="2"/>
  <c r="AK250" i="2"/>
  <c r="U251" i="2"/>
  <c r="V251" i="2"/>
  <c r="W251" i="2"/>
  <c r="X251" i="2"/>
  <c r="Y251" i="2"/>
  <c r="Z251" i="2"/>
  <c r="AA251" i="2"/>
  <c r="AB251" i="2"/>
  <c r="AC251" i="2"/>
  <c r="AD251" i="2"/>
  <c r="AE251" i="2"/>
  <c r="AF251" i="2"/>
  <c r="AG251" i="2"/>
  <c r="AI251" i="2"/>
  <c r="AJ251" i="2"/>
  <c r="AK251" i="2"/>
  <c r="U252" i="2"/>
  <c r="V252" i="2"/>
  <c r="W252" i="2"/>
  <c r="X252" i="2"/>
  <c r="Y252" i="2"/>
  <c r="Z252" i="2"/>
  <c r="AA252" i="2"/>
  <c r="AB252" i="2"/>
  <c r="AC252" i="2"/>
  <c r="AD252" i="2"/>
  <c r="AE252" i="2"/>
  <c r="AF252" i="2"/>
  <c r="AG252" i="2"/>
  <c r="AI252" i="2"/>
  <c r="AJ252" i="2"/>
  <c r="AK252" i="2"/>
  <c r="U253" i="2"/>
  <c r="V253" i="2"/>
  <c r="W253" i="2"/>
  <c r="X253" i="2"/>
  <c r="Y253" i="2"/>
  <c r="Z253" i="2"/>
  <c r="AA253" i="2"/>
  <c r="AB253" i="2"/>
  <c r="AC253" i="2"/>
  <c r="AD253" i="2"/>
  <c r="AE253" i="2"/>
  <c r="AF253" i="2"/>
  <c r="AG253" i="2"/>
  <c r="AI253" i="2"/>
  <c r="AJ253" i="2"/>
  <c r="AK253" i="2"/>
  <c r="U254" i="2"/>
  <c r="V254" i="2"/>
  <c r="W254" i="2"/>
  <c r="X254" i="2"/>
  <c r="Y254" i="2"/>
  <c r="Z254" i="2"/>
  <c r="AA254" i="2"/>
  <c r="AB254" i="2"/>
  <c r="AC254" i="2"/>
  <c r="AD254" i="2"/>
  <c r="AE254" i="2"/>
  <c r="AF254" i="2"/>
  <c r="AG254" i="2"/>
  <c r="AI254" i="2"/>
  <c r="AJ254" i="2"/>
  <c r="AK254" i="2"/>
  <c r="U255" i="2"/>
  <c r="V255" i="2"/>
  <c r="W255" i="2"/>
  <c r="X255" i="2"/>
  <c r="Y255" i="2"/>
  <c r="Z255" i="2"/>
  <c r="AA255" i="2"/>
  <c r="AB255" i="2"/>
  <c r="AC255" i="2"/>
  <c r="AD255" i="2"/>
  <c r="AE255" i="2"/>
  <c r="AF255" i="2"/>
  <c r="AG255" i="2"/>
  <c r="AI255" i="2"/>
  <c r="AJ255" i="2"/>
  <c r="AK255" i="2"/>
  <c r="U256" i="2"/>
  <c r="V256" i="2"/>
  <c r="W256" i="2"/>
  <c r="X256" i="2"/>
  <c r="Y256" i="2"/>
  <c r="Z256" i="2"/>
  <c r="AA256" i="2"/>
  <c r="AB256" i="2"/>
  <c r="AC256" i="2"/>
  <c r="AD256" i="2"/>
  <c r="AE256" i="2"/>
  <c r="AF256" i="2"/>
  <c r="AG256" i="2"/>
  <c r="AI256" i="2"/>
  <c r="AJ256" i="2"/>
  <c r="AK256" i="2"/>
  <c r="U257" i="2"/>
  <c r="V257" i="2"/>
  <c r="W257" i="2"/>
  <c r="X257" i="2"/>
  <c r="Y257" i="2"/>
  <c r="Z257" i="2"/>
  <c r="AA257" i="2"/>
  <c r="AB257" i="2"/>
  <c r="AC257" i="2"/>
  <c r="AD257" i="2"/>
  <c r="AE257" i="2"/>
  <c r="AF257" i="2"/>
  <c r="AG257" i="2"/>
  <c r="AI257" i="2"/>
  <c r="AJ257" i="2"/>
  <c r="AK257" i="2"/>
  <c r="U258" i="2"/>
  <c r="V258" i="2"/>
  <c r="W258" i="2"/>
  <c r="X258" i="2"/>
  <c r="Y258" i="2"/>
  <c r="Z258" i="2"/>
  <c r="AA258" i="2"/>
  <c r="AB258" i="2"/>
  <c r="AC258" i="2"/>
  <c r="AD258" i="2"/>
  <c r="AE258" i="2"/>
  <c r="AF258" i="2"/>
  <c r="AG258" i="2"/>
  <c r="AI258" i="2"/>
  <c r="AJ258" i="2"/>
  <c r="AK258" i="2"/>
  <c r="U259" i="2"/>
  <c r="V259" i="2"/>
  <c r="W259" i="2"/>
  <c r="X259" i="2"/>
  <c r="Y259" i="2"/>
  <c r="Z259" i="2"/>
  <c r="AA259" i="2"/>
  <c r="AB259" i="2"/>
  <c r="AC259" i="2"/>
  <c r="AD259" i="2"/>
  <c r="AE259" i="2"/>
  <c r="AF259" i="2"/>
  <c r="AG259" i="2"/>
  <c r="AI259" i="2"/>
  <c r="AJ259" i="2"/>
  <c r="AK259" i="2"/>
  <c r="U260" i="2"/>
  <c r="V260" i="2"/>
  <c r="W260" i="2"/>
  <c r="X260" i="2"/>
  <c r="Y260" i="2"/>
  <c r="Z260" i="2"/>
  <c r="AA260" i="2"/>
  <c r="AB260" i="2"/>
  <c r="AC260" i="2"/>
  <c r="AD260" i="2"/>
  <c r="AE260" i="2"/>
  <c r="AF260" i="2"/>
  <c r="AG260" i="2"/>
  <c r="AI260" i="2"/>
  <c r="AJ260" i="2"/>
  <c r="AK260" i="2"/>
  <c r="U261" i="2"/>
  <c r="V261" i="2"/>
  <c r="W261" i="2"/>
  <c r="X261" i="2"/>
  <c r="Y261" i="2"/>
  <c r="Z261" i="2"/>
  <c r="AA261" i="2"/>
  <c r="AB261" i="2"/>
  <c r="AC261" i="2"/>
  <c r="AD261" i="2"/>
  <c r="AE261" i="2"/>
  <c r="AF261" i="2"/>
  <c r="AG261" i="2"/>
  <c r="AI261" i="2"/>
  <c r="AJ261" i="2"/>
  <c r="AK261" i="2"/>
  <c r="U262" i="2"/>
  <c r="V262" i="2"/>
  <c r="W262" i="2"/>
  <c r="X262" i="2"/>
  <c r="Y262" i="2"/>
  <c r="Z262" i="2"/>
  <c r="AA262" i="2"/>
  <c r="AB262" i="2"/>
  <c r="AC262" i="2"/>
  <c r="AD262" i="2"/>
  <c r="AE262" i="2"/>
  <c r="AF262" i="2"/>
  <c r="AG262" i="2"/>
  <c r="AI262" i="2"/>
  <c r="AJ262" i="2"/>
  <c r="AK262" i="2"/>
  <c r="U263" i="2"/>
  <c r="V263" i="2"/>
  <c r="W263" i="2"/>
  <c r="X263" i="2"/>
  <c r="Y263" i="2"/>
  <c r="Z263" i="2"/>
  <c r="AA263" i="2"/>
  <c r="AB263" i="2"/>
  <c r="AC263" i="2"/>
  <c r="AD263" i="2"/>
  <c r="AE263" i="2"/>
  <c r="AF263" i="2"/>
  <c r="AG263" i="2"/>
  <c r="AI263" i="2"/>
  <c r="AJ263" i="2"/>
  <c r="AK263" i="2"/>
  <c r="U264" i="2"/>
  <c r="V264" i="2"/>
  <c r="W264" i="2"/>
  <c r="X264" i="2"/>
  <c r="Y264" i="2"/>
  <c r="Z264" i="2"/>
  <c r="AA264" i="2"/>
  <c r="AB264" i="2"/>
  <c r="AC264" i="2"/>
  <c r="AD264" i="2"/>
  <c r="AE264" i="2"/>
  <c r="AF264" i="2"/>
  <c r="AG264" i="2"/>
  <c r="AI264" i="2"/>
  <c r="AJ264" i="2"/>
  <c r="AK264" i="2"/>
  <c r="U265" i="2"/>
  <c r="V265" i="2"/>
  <c r="W265" i="2"/>
  <c r="X265" i="2"/>
  <c r="Y265" i="2"/>
  <c r="Z265" i="2"/>
  <c r="AA265" i="2"/>
  <c r="AB265" i="2"/>
  <c r="AC265" i="2"/>
  <c r="AD265" i="2"/>
  <c r="AE265" i="2"/>
  <c r="AF265" i="2"/>
  <c r="AG265" i="2"/>
  <c r="AI265" i="2"/>
  <c r="AJ265" i="2"/>
  <c r="AK265" i="2"/>
  <c r="U266" i="2"/>
  <c r="V266" i="2"/>
  <c r="W266" i="2"/>
  <c r="X266" i="2"/>
  <c r="Y266" i="2"/>
  <c r="Z266" i="2"/>
  <c r="AA266" i="2"/>
  <c r="AB266" i="2"/>
  <c r="AC266" i="2"/>
  <c r="AD266" i="2"/>
  <c r="AE266" i="2"/>
  <c r="AF266" i="2"/>
  <c r="AG266" i="2"/>
  <c r="AI266" i="2"/>
  <c r="AJ266" i="2"/>
  <c r="AK266" i="2"/>
  <c r="U267" i="2"/>
  <c r="V267" i="2"/>
  <c r="W267" i="2"/>
  <c r="X267" i="2"/>
  <c r="Y267" i="2"/>
  <c r="Z267" i="2"/>
  <c r="AA267" i="2"/>
  <c r="AB267" i="2"/>
  <c r="AC267" i="2"/>
  <c r="AD267" i="2"/>
  <c r="AE267" i="2"/>
  <c r="AF267" i="2"/>
  <c r="AG267" i="2"/>
  <c r="AI267" i="2"/>
  <c r="AJ267" i="2"/>
  <c r="AK267" i="2"/>
  <c r="U268" i="2"/>
  <c r="V268" i="2"/>
  <c r="W268" i="2"/>
  <c r="X268" i="2"/>
  <c r="Y268" i="2"/>
  <c r="Z268" i="2"/>
  <c r="AA268" i="2"/>
  <c r="AB268" i="2"/>
  <c r="AC268" i="2"/>
  <c r="AD268" i="2"/>
  <c r="AE268" i="2"/>
  <c r="AF268" i="2"/>
  <c r="AG268" i="2"/>
  <c r="AI268" i="2"/>
  <c r="AJ268" i="2"/>
  <c r="AK268" i="2"/>
  <c r="U269" i="2"/>
  <c r="V269" i="2"/>
  <c r="W269" i="2"/>
  <c r="X269" i="2"/>
  <c r="Y269" i="2"/>
  <c r="Z269" i="2"/>
  <c r="AA269" i="2"/>
  <c r="AB269" i="2"/>
  <c r="AC269" i="2"/>
  <c r="AD269" i="2"/>
  <c r="AE269" i="2"/>
  <c r="AF269" i="2"/>
  <c r="AG269" i="2"/>
  <c r="AI269" i="2"/>
  <c r="AJ269" i="2"/>
  <c r="AK269" i="2"/>
  <c r="U270" i="2"/>
  <c r="V270" i="2"/>
  <c r="W270" i="2"/>
  <c r="X270" i="2"/>
  <c r="Y270" i="2"/>
  <c r="Z270" i="2"/>
  <c r="AA270" i="2"/>
  <c r="AB270" i="2"/>
  <c r="AC270" i="2"/>
  <c r="AD270" i="2"/>
  <c r="AE270" i="2"/>
  <c r="AF270" i="2"/>
  <c r="AG270" i="2"/>
  <c r="AI270" i="2"/>
  <c r="AJ270" i="2"/>
  <c r="AK270" i="2"/>
  <c r="U271" i="2"/>
  <c r="V271" i="2"/>
  <c r="W271" i="2"/>
  <c r="X271" i="2"/>
  <c r="Y271" i="2"/>
  <c r="Z271" i="2"/>
  <c r="AA271" i="2"/>
  <c r="AB271" i="2"/>
  <c r="AC271" i="2"/>
  <c r="AD271" i="2"/>
  <c r="AE271" i="2"/>
  <c r="AF271" i="2"/>
  <c r="AG271" i="2"/>
  <c r="AI271" i="2"/>
  <c r="AJ271" i="2"/>
  <c r="AK271" i="2"/>
  <c r="U272" i="2"/>
  <c r="V272" i="2"/>
  <c r="W272" i="2"/>
  <c r="X272" i="2"/>
  <c r="AH272" i="2" s="1"/>
  <c r="Y272" i="2"/>
  <c r="Z272" i="2"/>
  <c r="AA272" i="2"/>
  <c r="AB272" i="2"/>
  <c r="AC272" i="2"/>
  <c r="AD272" i="2"/>
  <c r="AE272" i="2"/>
  <c r="AF272" i="2"/>
  <c r="AG272" i="2"/>
  <c r="AI272" i="2"/>
  <c r="AJ272" i="2"/>
  <c r="AK272" i="2"/>
  <c r="U273" i="2"/>
  <c r="V273" i="2"/>
  <c r="W273" i="2"/>
  <c r="X273" i="2"/>
  <c r="Y273" i="2"/>
  <c r="Z273" i="2"/>
  <c r="AA273" i="2"/>
  <c r="AB273" i="2"/>
  <c r="AC273" i="2"/>
  <c r="AD273" i="2"/>
  <c r="AE273" i="2"/>
  <c r="AF273" i="2"/>
  <c r="AG273" i="2"/>
  <c r="AI273" i="2"/>
  <c r="AJ273" i="2"/>
  <c r="AK273" i="2"/>
  <c r="U274" i="2"/>
  <c r="V274" i="2"/>
  <c r="W274" i="2"/>
  <c r="X274" i="2"/>
  <c r="Y274" i="2"/>
  <c r="Z274" i="2"/>
  <c r="AA274" i="2"/>
  <c r="AB274" i="2"/>
  <c r="AC274" i="2"/>
  <c r="AD274" i="2"/>
  <c r="AE274" i="2"/>
  <c r="AF274" i="2"/>
  <c r="AG274" i="2"/>
  <c r="AI274" i="2"/>
  <c r="AJ274" i="2"/>
  <c r="AK274" i="2"/>
  <c r="U275" i="2"/>
  <c r="V275" i="2"/>
  <c r="W275" i="2"/>
  <c r="X275" i="2"/>
  <c r="Y275" i="2"/>
  <c r="Z275" i="2"/>
  <c r="AA275" i="2"/>
  <c r="AB275" i="2"/>
  <c r="AC275" i="2"/>
  <c r="AD275" i="2"/>
  <c r="AE275" i="2"/>
  <c r="AF275" i="2"/>
  <c r="AG275" i="2"/>
  <c r="AI275" i="2"/>
  <c r="AJ275" i="2"/>
  <c r="AK275" i="2"/>
  <c r="U276" i="2"/>
  <c r="V276" i="2"/>
  <c r="W276" i="2"/>
  <c r="X276" i="2"/>
  <c r="Y276" i="2"/>
  <c r="Z276" i="2"/>
  <c r="AA276" i="2"/>
  <c r="AB276" i="2"/>
  <c r="AC276" i="2"/>
  <c r="AD276" i="2"/>
  <c r="AE276" i="2"/>
  <c r="AF276" i="2"/>
  <c r="AG276" i="2"/>
  <c r="AI276" i="2"/>
  <c r="AJ276" i="2"/>
  <c r="AK276" i="2"/>
  <c r="U277" i="2"/>
  <c r="V277" i="2"/>
  <c r="W277" i="2"/>
  <c r="X277" i="2"/>
  <c r="Y277" i="2"/>
  <c r="Z277" i="2"/>
  <c r="AA277" i="2"/>
  <c r="AB277" i="2"/>
  <c r="AC277" i="2"/>
  <c r="AD277" i="2"/>
  <c r="AE277" i="2"/>
  <c r="AF277" i="2"/>
  <c r="AG277" i="2"/>
  <c r="AI277" i="2"/>
  <c r="AJ277" i="2"/>
  <c r="AK277" i="2"/>
  <c r="U278" i="2"/>
  <c r="V278" i="2"/>
  <c r="W278" i="2"/>
  <c r="X278" i="2"/>
  <c r="Y278" i="2"/>
  <c r="Z278" i="2"/>
  <c r="AA278" i="2"/>
  <c r="AB278" i="2"/>
  <c r="AC278" i="2"/>
  <c r="AD278" i="2"/>
  <c r="AE278" i="2"/>
  <c r="AF278" i="2"/>
  <c r="AG278" i="2"/>
  <c r="AI278" i="2"/>
  <c r="AJ278" i="2"/>
  <c r="AK278" i="2"/>
  <c r="U279" i="2"/>
  <c r="V279" i="2"/>
  <c r="W279" i="2"/>
  <c r="X279" i="2"/>
  <c r="Y279" i="2"/>
  <c r="Z279" i="2"/>
  <c r="AA279" i="2"/>
  <c r="AB279" i="2"/>
  <c r="AC279" i="2"/>
  <c r="AD279" i="2"/>
  <c r="AE279" i="2"/>
  <c r="AF279" i="2"/>
  <c r="AG279" i="2"/>
  <c r="AI279" i="2"/>
  <c r="AJ279" i="2"/>
  <c r="AK279" i="2"/>
  <c r="U280" i="2"/>
  <c r="V280" i="2"/>
  <c r="W280" i="2"/>
  <c r="X280" i="2"/>
  <c r="Y280" i="2"/>
  <c r="Z280" i="2"/>
  <c r="AA280" i="2"/>
  <c r="AB280" i="2"/>
  <c r="AC280" i="2"/>
  <c r="AD280" i="2"/>
  <c r="AE280" i="2"/>
  <c r="AF280" i="2"/>
  <c r="AG280" i="2"/>
  <c r="AI280" i="2"/>
  <c r="AJ280" i="2"/>
  <c r="AK280" i="2"/>
  <c r="U281" i="2"/>
  <c r="V281" i="2"/>
  <c r="W281" i="2"/>
  <c r="X281" i="2"/>
  <c r="Y281" i="2"/>
  <c r="Z281" i="2"/>
  <c r="AA281" i="2"/>
  <c r="AB281" i="2"/>
  <c r="AC281" i="2"/>
  <c r="AD281" i="2"/>
  <c r="AE281" i="2"/>
  <c r="AF281" i="2"/>
  <c r="AG281" i="2"/>
  <c r="AI281" i="2"/>
  <c r="AJ281" i="2"/>
  <c r="AK281" i="2"/>
  <c r="U282" i="2"/>
  <c r="V282" i="2"/>
  <c r="W282" i="2"/>
  <c r="X282" i="2"/>
  <c r="Y282" i="2"/>
  <c r="Z282" i="2"/>
  <c r="AA282" i="2"/>
  <c r="AB282" i="2"/>
  <c r="AC282" i="2"/>
  <c r="AD282" i="2"/>
  <c r="AE282" i="2"/>
  <c r="AF282" i="2"/>
  <c r="AG282" i="2"/>
  <c r="AI282" i="2"/>
  <c r="AJ282" i="2"/>
  <c r="AK282" i="2"/>
  <c r="U283" i="2"/>
  <c r="V283" i="2"/>
  <c r="W283" i="2"/>
  <c r="X283" i="2"/>
  <c r="Y283" i="2"/>
  <c r="Z283" i="2"/>
  <c r="AA283" i="2"/>
  <c r="AB283" i="2"/>
  <c r="AC283" i="2"/>
  <c r="AD283" i="2"/>
  <c r="AE283" i="2"/>
  <c r="AF283" i="2"/>
  <c r="AG283" i="2"/>
  <c r="AI283" i="2"/>
  <c r="AJ283" i="2"/>
  <c r="AK283" i="2"/>
  <c r="U284" i="2"/>
  <c r="V284" i="2"/>
  <c r="W284" i="2"/>
  <c r="X284" i="2"/>
  <c r="Y284" i="2"/>
  <c r="Z284" i="2"/>
  <c r="AA284" i="2"/>
  <c r="AB284" i="2"/>
  <c r="AC284" i="2"/>
  <c r="AD284" i="2"/>
  <c r="AE284" i="2"/>
  <c r="AF284" i="2"/>
  <c r="AG284" i="2"/>
  <c r="AI284" i="2"/>
  <c r="AJ284" i="2"/>
  <c r="AK284" i="2"/>
  <c r="U285" i="2"/>
  <c r="V285" i="2"/>
  <c r="W285" i="2"/>
  <c r="X285" i="2"/>
  <c r="Y285" i="2"/>
  <c r="Z285" i="2"/>
  <c r="AA285" i="2"/>
  <c r="AB285" i="2"/>
  <c r="AC285" i="2"/>
  <c r="AD285" i="2"/>
  <c r="AE285" i="2"/>
  <c r="AF285" i="2"/>
  <c r="AG285" i="2"/>
  <c r="AI285" i="2"/>
  <c r="AJ285" i="2"/>
  <c r="AK285" i="2"/>
  <c r="U286" i="2"/>
  <c r="V286" i="2"/>
  <c r="W286" i="2"/>
  <c r="X286" i="2"/>
  <c r="Y286" i="2"/>
  <c r="Z286" i="2"/>
  <c r="AA286" i="2"/>
  <c r="AB286" i="2"/>
  <c r="AC286" i="2"/>
  <c r="AD286" i="2"/>
  <c r="AE286" i="2"/>
  <c r="AF286" i="2"/>
  <c r="AG286" i="2"/>
  <c r="AI286" i="2"/>
  <c r="AJ286" i="2"/>
  <c r="AK286" i="2"/>
  <c r="U287" i="2"/>
  <c r="V287" i="2"/>
  <c r="W287" i="2"/>
  <c r="X287" i="2"/>
  <c r="Y287" i="2"/>
  <c r="Z287" i="2"/>
  <c r="AA287" i="2"/>
  <c r="AB287" i="2"/>
  <c r="AC287" i="2"/>
  <c r="AD287" i="2"/>
  <c r="AE287" i="2"/>
  <c r="AF287" i="2"/>
  <c r="AG287" i="2"/>
  <c r="AI287" i="2"/>
  <c r="AJ287" i="2"/>
  <c r="AK287" i="2"/>
  <c r="U288" i="2"/>
  <c r="V288" i="2"/>
  <c r="W288" i="2"/>
  <c r="X288" i="2"/>
  <c r="Y288" i="2"/>
  <c r="Z288" i="2"/>
  <c r="AA288" i="2"/>
  <c r="AB288" i="2"/>
  <c r="AC288" i="2"/>
  <c r="AD288" i="2"/>
  <c r="AE288" i="2"/>
  <c r="AF288" i="2"/>
  <c r="AG288" i="2"/>
  <c r="AI288" i="2"/>
  <c r="AJ288" i="2"/>
  <c r="AK288" i="2"/>
  <c r="U289" i="2"/>
  <c r="V289" i="2"/>
  <c r="W289" i="2"/>
  <c r="X289" i="2"/>
  <c r="Y289" i="2"/>
  <c r="Z289" i="2"/>
  <c r="AA289" i="2"/>
  <c r="AB289" i="2"/>
  <c r="AC289" i="2"/>
  <c r="AD289" i="2"/>
  <c r="AE289" i="2"/>
  <c r="AF289" i="2"/>
  <c r="AG289" i="2"/>
  <c r="AI289" i="2"/>
  <c r="AJ289" i="2"/>
  <c r="AK289" i="2"/>
  <c r="U290" i="2"/>
  <c r="V290" i="2"/>
  <c r="W290" i="2"/>
  <c r="X290" i="2"/>
  <c r="Y290" i="2"/>
  <c r="Z290" i="2"/>
  <c r="AA290" i="2"/>
  <c r="AB290" i="2"/>
  <c r="AC290" i="2"/>
  <c r="AD290" i="2"/>
  <c r="AE290" i="2"/>
  <c r="AF290" i="2"/>
  <c r="AG290" i="2"/>
  <c r="AI290" i="2"/>
  <c r="AJ290" i="2"/>
  <c r="AK290" i="2"/>
  <c r="U291" i="2"/>
  <c r="V291" i="2"/>
  <c r="W291" i="2"/>
  <c r="X291" i="2"/>
  <c r="Y291" i="2"/>
  <c r="Z291" i="2"/>
  <c r="AA291" i="2"/>
  <c r="AB291" i="2"/>
  <c r="AC291" i="2"/>
  <c r="AD291" i="2"/>
  <c r="AE291" i="2"/>
  <c r="AF291" i="2"/>
  <c r="AG291" i="2"/>
  <c r="AI291" i="2"/>
  <c r="AJ291" i="2"/>
  <c r="AK291" i="2"/>
  <c r="U292" i="2"/>
  <c r="V292" i="2"/>
  <c r="W292" i="2"/>
  <c r="X292" i="2"/>
  <c r="Y292" i="2"/>
  <c r="Z292" i="2"/>
  <c r="AA292" i="2"/>
  <c r="AB292" i="2"/>
  <c r="AC292" i="2"/>
  <c r="AD292" i="2"/>
  <c r="AE292" i="2"/>
  <c r="AF292" i="2"/>
  <c r="AG292" i="2"/>
  <c r="AI292" i="2"/>
  <c r="AJ292" i="2"/>
  <c r="AK292" i="2"/>
  <c r="U293" i="2"/>
  <c r="V293" i="2"/>
  <c r="W293" i="2"/>
  <c r="X293" i="2"/>
  <c r="Y293" i="2"/>
  <c r="Z293" i="2"/>
  <c r="AA293" i="2"/>
  <c r="AB293" i="2"/>
  <c r="AC293" i="2"/>
  <c r="AD293" i="2"/>
  <c r="AE293" i="2"/>
  <c r="AF293" i="2"/>
  <c r="AG293" i="2"/>
  <c r="AI293" i="2"/>
  <c r="AJ293" i="2"/>
  <c r="AK293" i="2"/>
  <c r="U294" i="2"/>
  <c r="V294" i="2"/>
  <c r="W294" i="2"/>
  <c r="X294" i="2"/>
  <c r="Y294" i="2"/>
  <c r="Z294" i="2"/>
  <c r="AA294" i="2"/>
  <c r="AB294" i="2"/>
  <c r="AC294" i="2"/>
  <c r="AD294" i="2"/>
  <c r="AE294" i="2"/>
  <c r="AF294" i="2"/>
  <c r="AG294" i="2"/>
  <c r="AI294" i="2"/>
  <c r="AJ294" i="2"/>
  <c r="AK294" i="2"/>
  <c r="U295" i="2"/>
  <c r="V295" i="2"/>
  <c r="W295" i="2"/>
  <c r="X295" i="2"/>
  <c r="Y295" i="2"/>
  <c r="Z295" i="2"/>
  <c r="AA295" i="2"/>
  <c r="AB295" i="2"/>
  <c r="AC295" i="2"/>
  <c r="AD295" i="2"/>
  <c r="AE295" i="2"/>
  <c r="AF295" i="2"/>
  <c r="AG295" i="2"/>
  <c r="AI295" i="2"/>
  <c r="AJ295" i="2"/>
  <c r="AK295" i="2"/>
  <c r="U296" i="2"/>
  <c r="V296" i="2"/>
  <c r="W296" i="2"/>
  <c r="X296" i="2"/>
  <c r="Y296" i="2"/>
  <c r="Z296" i="2"/>
  <c r="AA296" i="2"/>
  <c r="AB296" i="2"/>
  <c r="AC296" i="2"/>
  <c r="AD296" i="2"/>
  <c r="AE296" i="2"/>
  <c r="AF296" i="2"/>
  <c r="AG296" i="2"/>
  <c r="AI296" i="2"/>
  <c r="AJ296" i="2"/>
  <c r="AK296" i="2"/>
  <c r="U297" i="2"/>
  <c r="V297" i="2"/>
  <c r="W297" i="2"/>
  <c r="X297" i="2"/>
  <c r="Y297" i="2"/>
  <c r="Z297" i="2"/>
  <c r="AA297" i="2"/>
  <c r="AB297" i="2"/>
  <c r="AC297" i="2"/>
  <c r="AD297" i="2"/>
  <c r="AE297" i="2"/>
  <c r="AF297" i="2"/>
  <c r="AG297" i="2"/>
  <c r="AI297" i="2"/>
  <c r="AJ297" i="2"/>
  <c r="AK297" i="2"/>
  <c r="U298" i="2"/>
  <c r="V298" i="2"/>
  <c r="W298" i="2"/>
  <c r="X298" i="2"/>
  <c r="Y298" i="2"/>
  <c r="Z298" i="2"/>
  <c r="AA298" i="2"/>
  <c r="AB298" i="2"/>
  <c r="AC298" i="2"/>
  <c r="AD298" i="2"/>
  <c r="AE298" i="2"/>
  <c r="AF298" i="2"/>
  <c r="AG298" i="2"/>
  <c r="AI298" i="2"/>
  <c r="AJ298" i="2"/>
  <c r="AK298" i="2"/>
  <c r="U299" i="2"/>
  <c r="V299" i="2"/>
  <c r="W299" i="2"/>
  <c r="X299" i="2"/>
  <c r="Y299" i="2"/>
  <c r="Z299" i="2"/>
  <c r="AA299" i="2"/>
  <c r="AB299" i="2"/>
  <c r="AC299" i="2"/>
  <c r="AD299" i="2"/>
  <c r="AE299" i="2"/>
  <c r="AF299" i="2"/>
  <c r="AG299" i="2"/>
  <c r="AI299" i="2"/>
  <c r="AJ299" i="2"/>
  <c r="AK299" i="2"/>
  <c r="U300" i="2"/>
  <c r="V300" i="2"/>
  <c r="W300" i="2"/>
  <c r="X300" i="2"/>
  <c r="Y300" i="2"/>
  <c r="Z300" i="2"/>
  <c r="AA300" i="2"/>
  <c r="AB300" i="2"/>
  <c r="AC300" i="2"/>
  <c r="AD300" i="2"/>
  <c r="AE300" i="2"/>
  <c r="AF300" i="2"/>
  <c r="AG300" i="2"/>
  <c r="AI300" i="2"/>
  <c r="AJ300" i="2"/>
  <c r="AK300" i="2"/>
  <c r="U301" i="2"/>
  <c r="V301" i="2"/>
  <c r="W301" i="2"/>
  <c r="X301" i="2"/>
  <c r="Y301" i="2"/>
  <c r="Z301" i="2"/>
  <c r="AA301" i="2"/>
  <c r="AB301" i="2"/>
  <c r="AC301" i="2"/>
  <c r="AD301" i="2"/>
  <c r="AE301" i="2"/>
  <c r="AF301" i="2"/>
  <c r="AG301" i="2"/>
  <c r="AI301" i="2"/>
  <c r="AJ301" i="2"/>
  <c r="AK301" i="2"/>
  <c r="U302" i="2"/>
  <c r="V302" i="2"/>
  <c r="W302" i="2"/>
  <c r="X302" i="2"/>
  <c r="Y302" i="2"/>
  <c r="Z302" i="2"/>
  <c r="AA302" i="2"/>
  <c r="AB302" i="2"/>
  <c r="AC302" i="2"/>
  <c r="AD302" i="2"/>
  <c r="AE302" i="2"/>
  <c r="AF302" i="2"/>
  <c r="AG302" i="2"/>
  <c r="AI302" i="2"/>
  <c r="AJ302" i="2"/>
  <c r="AK302" i="2"/>
  <c r="U303" i="2"/>
  <c r="V303" i="2"/>
  <c r="W303" i="2"/>
  <c r="X303" i="2"/>
  <c r="Y303" i="2"/>
  <c r="Z303" i="2"/>
  <c r="AA303" i="2"/>
  <c r="AB303" i="2"/>
  <c r="AC303" i="2"/>
  <c r="AD303" i="2"/>
  <c r="AE303" i="2"/>
  <c r="AF303" i="2"/>
  <c r="AG303" i="2"/>
  <c r="AI303" i="2"/>
  <c r="AJ303" i="2"/>
  <c r="AK303" i="2"/>
  <c r="U304" i="2"/>
  <c r="V304" i="2"/>
  <c r="W304" i="2"/>
  <c r="X304" i="2"/>
  <c r="Y304" i="2"/>
  <c r="Z304" i="2"/>
  <c r="AA304" i="2"/>
  <c r="AB304" i="2"/>
  <c r="AC304" i="2"/>
  <c r="AD304" i="2"/>
  <c r="AE304" i="2"/>
  <c r="AF304" i="2"/>
  <c r="AG304" i="2"/>
  <c r="AI304" i="2"/>
  <c r="AJ304" i="2"/>
  <c r="AK304" i="2"/>
  <c r="U305" i="2"/>
  <c r="V305" i="2"/>
  <c r="W305" i="2"/>
  <c r="X305" i="2"/>
  <c r="Y305" i="2"/>
  <c r="Z305" i="2"/>
  <c r="AA305" i="2"/>
  <c r="AB305" i="2"/>
  <c r="AC305" i="2"/>
  <c r="AD305" i="2"/>
  <c r="AE305" i="2"/>
  <c r="AF305" i="2"/>
  <c r="AG305" i="2"/>
  <c r="AI305" i="2"/>
  <c r="AJ305" i="2"/>
  <c r="AK305" i="2"/>
  <c r="U306" i="2"/>
  <c r="V306" i="2"/>
  <c r="W306" i="2"/>
  <c r="X306" i="2"/>
  <c r="Y306" i="2"/>
  <c r="Z306" i="2"/>
  <c r="AA306" i="2"/>
  <c r="AB306" i="2"/>
  <c r="AC306" i="2"/>
  <c r="AD306" i="2"/>
  <c r="AE306" i="2"/>
  <c r="AF306" i="2"/>
  <c r="AG306" i="2"/>
  <c r="AI306" i="2"/>
  <c r="AJ306" i="2"/>
  <c r="AK306" i="2"/>
  <c r="U307" i="2"/>
  <c r="V307" i="2"/>
  <c r="W307" i="2"/>
  <c r="X307" i="2"/>
  <c r="Y307" i="2"/>
  <c r="Z307" i="2"/>
  <c r="AA307" i="2"/>
  <c r="AB307" i="2"/>
  <c r="AC307" i="2"/>
  <c r="AD307" i="2"/>
  <c r="AE307" i="2"/>
  <c r="AF307" i="2"/>
  <c r="AG307" i="2"/>
  <c r="AI307" i="2"/>
  <c r="AJ307" i="2"/>
  <c r="AK307" i="2"/>
  <c r="U308" i="2"/>
  <c r="V308" i="2"/>
  <c r="W308" i="2"/>
  <c r="X308" i="2"/>
  <c r="Y308" i="2"/>
  <c r="Z308" i="2"/>
  <c r="AA308" i="2"/>
  <c r="AB308" i="2"/>
  <c r="AC308" i="2"/>
  <c r="AD308" i="2"/>
  <c r="AE308" i="2"/>
  <c r="AF308" i="2"/>
  <c r="AG308" i="2"/>
  <c r="AI308" i="2"/>
  <c r="AJ308" i="2"/>
  <c r="AK308" i="2"/>
  <c r="U309" i="2"/>
  <c r="V309" i="2"/>
  <c r="W309" i="2"/>
  <c r="X309" i="2"/>
  <c r="Y309" i="2"/>
  <c r="Z309" i="2"/>
  <c r="AA309" i="2"/>
  <c r="AB309" i="2"/>
  <c r="AC309" i="2"/>
  <c r="AD309" i="2"/>
  <c r="AE309" i="2"/>
  <c r="AF309" i="2"/>
  <c r="AG309" i="2"/>
  <c r="AI309" i="2"/>
  <c r="AJ309" i="2"/>
  <c r="AK309" i="2"/>
  <c r="U310" i="2"/>
  <c r="V310" i="2"/>
  <c r="W310" i="2"/>
  <c r="X310" i="2"/>
  <c r="Y310" i="2"/>
  <c r="Z310" i="2"/>
  <c r="AA310" i="2"/>
  <c r="AB310" i="2"/>
  <c r="AC310" i="2"/>
  <c r="AD310" i="2"/>
  <c r="AE310" i="2"/>
  <c r="AF310" i="2"/>
  <c r="AG310" i="2"/>
  <c r="AI310" i="2"/>
  <c r="AJ310" i="2"/>
  <c r="AK310" i="2"/>
  <c r="U311" i="2"/>
  <c r="V311" i="2"/>
  <c r="W311" i="2"/>
  <c r="X311" i="2"/>
  <c r="Y311" i="2"/>
  <c r="Z311" i="2"/>
  <c r="AA311" i="2"/>
  <c r="AB311" i="2"/>
  <c r="AC311" i="2"/>
  <c r="AD311" i="2"/>
  <c r="AE311" i="2"/>
  <c r="AF311" i="2"/>
  <c r="AG311" i="2"/>
  <c r="AI311" i="2"/>
  <c r="AJ311" i="2"/>
  <c r="AK311" i="2"/>
  <c r="U312" i="2"/>
  <c r="V312" i="2"/>
  <c r="W312" i="2"/>
  <c r="X312" i="2"/>
  <c r="Y312" i="2"/>
  <c r="Z312" i="2"/>
  <c r="AA312" i="2"/>
  <c r="AB312" i="2"/>
  <c r="AC312" i="2"/>
  <c r="AD312" i="2"/>
  <c r="AE312" i="2"/>
  <c r="AF312" i="2"/>
  <c r="AG312" i="2"/>
  <c r="AI312" i="2"/>
  <c r="AJ312" i="2"/>
  <c r="AK312" i="2"/>
  <c r="U313" i="2"/>
  <c r="V313" i="2"/>
  <c r="W313" i="2"/>
  <c r="X313" i="2"/>
  <c r="Y313" i="2"/>
  <c r="Z313" i="2"/>
  <c r="AA313" i="2"/>
  <c r="AB313" i="2"/>
  <c r="AC313" i="2"/>
  <c r="AD313" i="2"/>
  <c r="AE313" i="2"/>
  <c r="AF313" i="2"/>
  <c r="AG313" i="2"/>
  <c r="AI313" i="2"/>
  <c r="AJ313" i="2"/>
  <c r="AK313" i="2"/>
  <c r="U314" i="2"/>
  <c r="V314" i="2"/>
  <c r="W314" i="2"/>
  <c r="X314" i="2"/>
  <c r="Y314" i="2"/>
  <c r="Z314" i="2"/>
  <c r="AA314" i="2"/>
  <c r="AB314" i="2"/>
  <c r="AC314" i="2"/>
  <c r="AD314" i="2"/>
  <c r="AE314" i="2"/>
  <c r="AF314" i="2"/>
  <c r="AG314" i="2"/>
  <c r="AI314" i="2"/>
  <c r="AJ314" i="2"/>
  <c r="AK314" i="2"/>
  <c r="U315" i="2"/>
  <c r="V315" i="2"/>
  <c r="W315" i="2"/>
  <c r="X315" i="2"/>
  <c r="Y315" i="2"/>
  <c r="Z315" i="2"/>
  <c r="AA315" i="2"/>
  <c r="AB315" i="2"/>
  <c r="AC315" i="2"/>
  <c r="AD315" i="2"/>
  <c r="AE315" i="2"/>
  <c r="AF315" i="2"/>
  <c r="AG315" i="2"/>
  <c r="AI315" i="2"/>
  <c r="AJ315" i="2"/>
  <c r="AK315" i="2"/>
  <c r="U316" i="2"/>
  <c r="V316" i="2"/>
  <c r="W316" i="2"/>
  <c r="X316" i="2"/>
  <c r="Y316" i="2"/>
  <c r="Z316" i="2"/>
  <c r="AA316" i="2"/>
  <c r="AB316" i="2"/>
  <c r="AC316" i="2"/>
  <c r="AD316" i="2"/>
  <c r="AE316" i="2"/>
  <c r="AF316" i="2"/>
  <c r="AG316" i="2"/>
  <c r="AI316" i="2"/>
  <c r="AJ316" i="2"/>
  <c r="AK316" i="2"/>
  <c r="U317" i="2"/>
  <c r="V317" i="2"/>
  <c r="W317" i="2"/>
  <c r="X317" i="2"/>
  <c r="Y317" i="2"/>
  <c r="Z317" i="2"/>
  <c r="AA317" i="2"/>
  <c r="AB317" i="2"/>
  <c r="AC317" i="2"/>
  <c r="AD317" i="2"/>
  <c r="AE317" i="2"/>
  <c r="AF317" i="2"/>
  <c r="AG317" i="2"/>
  <c r="AI317" i="2"/>
  <c r="AJ317" i="2"/>
  <c r="AK317" i="2"/>
  <c r="U318" i="2"/>
  <c r="V318" i="2"/>
  <c r="W318" i="2"/>
  <c r="X318" i="2"/>
  <c r="Y318" i="2"/>
  <c r="Z318" i="2"/>
  <c r="AA318" i="2"/>
  <c r="AB318" i="2"/>
  <c r="AC318" i="2"/>
  <c r="AD318" i="2"/>
  <c r="AE318" i="2"/>
  <c r="AF318" i="2"/>
  <c r="AG318" i="2"/>
  <c r="AI318" i="2"/>
  <c r="AJ318" i="2"/>
  <c r="AK318" i="2"/>
  <c r="U319" i="2"/>
  <c r="V319" i="2"/>
  <c r="W319" i="2"/>
  <c r="X319" i="2"/>
  <c r="Y319" i="2"/>
  <c r="Z319" i="2"/>
  <c r="AA319" i="2"/>
  <c r="AB319" i="2"/>
  <c r="AC319" i="2"/>
  <c r="AD319" i="2"/>
  <c r="AE319" i="2"/>
  <c r="AF319" i="2"/>
  <c r="AG319" i="2"/>
  <c r="AI319" i="2"/>
  <c r="AJ319" i="2"/>
  <c r="AK319" i="2"/>
  <c r="U320" i="2"/>
  <c r="V320" i="2"/>
  <c r="W320" i="2"/>
  <c r="X320" i="2"/>
  <c r="Y320" i="2"/>
  <c r="Z320" i="2"/>
  <c r="AA320" i="2"/>
  <c r="AB320" i="2"/>
  <c r="AC320" i="2"/>
  <c r="AD320" i="2"/>
  <c r="AE320" i="2"/>
  <c r="AF320" i="2"/>
  <c r="AG320" i="2"/>
  <c r="AI320" i="2"/>
  <c r="AJ320" i="2"/>
  <c r="AK320" i="2"/>
  <c r="U321" i="2"/>
  <c r="V321" i="2"/>
  <c r="W321" i="2"/>
  <c r="X321" i="2"/>
  <c r="Y321" i="2"/>
  <c r="Z321" i="2"/>
  <c r="AA321" i="2"/>
  <c r="AB321" i="2"/>
  <c r="AC321" i="2"/>
  <c r="AD321" i="2"/>
  <c r="AE321" i="2"/>
  <c r="AF321" i="2"/>
  <c r="AG321" i="2"/>
  <c r="AI321" i="2"/>
  <c r="AJ321" i="2"/>
  <c r="AK321" i="2"/>
  <c r="U322" i="2"/>
  <c r="V322" i="2"/>
  <c r="W322" i="2"/>
  <c r="X322" i="2"/>
  <c r="Y322" i="2"/>
  <c r="Z322" i="2"/>
  <c r="AA322" i="2"/>
  <c r="AB322" i="2"/>
  <c r="AC322" i="2"/>
  <c r="AD322" i="2"/>
  <c r="AE322" i="2"/>
  <c r="AF322" i="2"/>
  <c r="AG322" i="2"/>
  <c r="AI322" i="2"/>
  <c r="AJ322" i="2"/>
  <c r="AK322" i="2"/>
  <c r="U323" i="2"/>
  <c r="V323" i="2"/>
  <c r="W323" i="2"/>
  <c r="X323" i="2"/>
  <c r="Y323" i="2"/>
  <c r="Z323" i="2"/>
  <c r="AA323" i="2"/>
  <c r="AB323" i="2"/>
  <c r="AC323" i="2"/>
  <c r="AD323" i="2"/>
  <c r="AE323" i="2"/>
  <c r="AF323" i="2"/>
  <c r="AG323" i="2"/>
  <c r="AI323" i="2"/>
  <c r="AJ323" i="2"/>
  <c r="AK323" i="2"/>
  <c r="U324" i="2"/>
  <c r="V324" i="2"/>
  <c r="W324" i="2"/>
  <c r="X324" i="2"/>
  <c r="Y324" i="2"/>
  <c r="Z324" i="2"/>
  <c r="AA324" i="2"/>
  <c r="AB324" i="2"/>
  <c r="AC324" i="2"/>
  <c r="AD324" i="2"/>
  <c r="AE324" i="2"/>
  <c r="AF324" i="2"/>
  <c r="AG324" i="2"/>
  <c r="AI324" i="2"/>
  <c r="AJ324" i="2"/>
  <c r="AK324" i="2"/>
  <c r="U325" i="2"/>
  <c r="V325" i="2"/>
  <c r="W325" i="2"/>
  <c r="X325" i="2"/>
  <c r="Y325" i="2"/>
  <c r="Z325" i="2"/>
  <c r="AA325" i="2"/>
  <c r="AB325" i="2"/>
  <c r="AC325" i="2"/>
  <c r="AD325" i="2"/>
  <c r="AE325" i="2"/>
  <c r="AF325" i="2"/>
  <c r="AG325" i="2"/>
  <c r="AI325" i="2"/>
  <c r="AJ325" i="2"/>
  <c r="AK325" i="2"/>
  <c r="U326" i="2"/>
  <c r="V326" i="2"/>
  <c r="W326" i="2"/>
  <c r="X326" i="2"/>
  <c r="Y326" i="2"/>
  <c r="Z326" i="2"/>
  <c r="AA326" i="2"/>
  <c r="AB326" i="2"/>
  <c r="AC326" i="2"/>
  <c r="AD326" i="2"/>
  <c r="AE326" i="2"/>
  <c r="AF326" i="2"/>
  <c r="AG326" i="2"/>
  <c r="AI326" i="2"/>
  <c r="AJ326" i="2"/>
  <c r="AK326" i="2"/>
  <c r="U327" i="2"/>
  <c r="V327" i="2"/>
  <c r="W327" i="2"/>
  <c r="X327" i="2"/>
  <c r="Y327" i="2"/>
  <c r="Z327" i="2"/>
  <c r="AA327" i="2"/>
  <c r="AB327" i="2"/>
  <c r="AC327" i="2"/>
  <c r="AD327" i="2"/>
  <c r="AE327" i="2"/>
  <c r="AF327" i="2"/>
  <c r="AG327" i="2"/>
  <c r="AI327" i="2"/>
  <c r="AJ327" i="2"/>
  <c r="AK327" i="2"/>
  <c r="U328" i="2"/>
  <c r="V328" i="2"/>
  <c r="W328" i="2"/>
  <c r="X328" i="2"/>
  <c r="Y328" i="2"/>
  <c r="Z328" i="2"/>
  <c r="AA328" i="2"/>
  <c r="AB328" i="2"/>
  <c r="AC328" i="2"/>
  <c r="AD328" i="2"/>
  <c r="AE328" i="2"/>
  <c r="AF328" i="2"/>
  <c r="AG328" i="2"/>
  <c r="AI328" i="2"/>
  <c r="AJ328" i="2"/>
  <c r="AK328" i="2"/>
  <c r="U329" i="2"/>
  <c r="V329" i="2"/>
  <c r="W329" i="2"/>
  <c r="X329" i="2"/>
  <c r="Y329" i="2"/>
  <c r="Z329" i="2"/>
  <c r="AA329" i="2"/>
  <c r="AB329" i="2"/>
  <c r="AC329" i="2"/>
  <c r="AD329" i="2"/>
  <c r="AE329" i="2"/>
  <c r="AF329" i="2"/>
  <c r="AG329" i="2"/>
  <c r="AI329" i="2"/>
  <c r="AJ329" i="2"/>
  <c r="AK329" i="2"/>
  <c r="U330" i="2"/>
  <c r="V330" i="2"/>
  <c r="W330" i="2"/>
  <c r="X330" i="2"/>
  <c r="Y330" i="2"/>
  <c r="Z330" i="2"/>
  <c r="AA330" i="2"/>
  <c r="AB330" i="2"/>
  <c r="AC330" i="2"/>
  <c r="AD330" i="2"/>
  <c r="AE330" i="2"/>
  <c r="AF330" i="2"/>
  <c r="AG330" i="2"/>
  <c r="AI330" i="2"/>
  <c r="AJ330" i="2"/>
  <c r="AK330" i="2"/>
  <c r="U331" i="2"/>
  <c r="V331" i="2"/>
  <c r="W331" i="2"/>
  <c r="X331" i="2"/>
  <c r="Y331" i="2"/>
  <c r="Z331" i="2"/>
  <c r="AA331" i="2"/>
  <c r="AB331" i="2"/>
  <c r="AC331" i="2"/>
  <c r="AD331" i="2"/>
  <c r="AE331" i="2"/>
  <c r="AF331" i="2"/>
  <c r="AG331" i="2"/>
  <c r="AI331" i="2"/>
  <c r="AJ331" i="2"/>
  <c r="AK331" i="2"/>
  <c r="U332" i="2"/>
  <c r="V332" i="2"/>
  <c r="W332" i="2"/>
  <c r="X332" i="2"/>
  <c r="Y332" i="2"/>
  <c r="Z332" i="2"/>
  <c r="AA332" i="2"/>
  <c r="AB332" i="2"/>
  <c r="AC332" i="2"/>
  <c r="AD332" i="2"/>
  <c r="AE332" i="2"/>
  <c r="AF332" i="2"/>
  <c r="AG332" i="2"/>
  <c r="AI332" i="2"/>
  <c r="AJ332" i="2"/>
  <c r="AK332" i="2"/>
  <c r="U333" i="2"/>
  <c r="V333" i="2"/>
  <c r="W333" i="2"/>
  <c r="X333" i="2"/>
  <c r="Y333" i="2"/>
  <c r="Z333" i="2"/>
  <c r="AA333" i="2"/>
  <c r="AB333" i="2"/>
  <c r="AC333" i="2"/>
  <c r="AD333" i="2"/>
  <c r="AE333" i="2"/>
  <c r="AF333" i="2"/>
  <c r="AG333" i="2"/>
  <c r="AI333" i="2"/>
  <c r="AJ333" i="2"/>
  <c r="AK333" i="2"/>
  <c r="U334" i="2"/>
  <c r="V334" i="2"/>
  <c r="W334" i="2"/>
  <c r="X334" i="2"/>
  <c r="Y334" i="2"/>
  <c r="Z334" i="2"/>
  <c r="AA334" i="2"/>
  <c r="AB334" i="2"/>
  <c r="AC334" i="2"/>
  <c r="AD334" i="2"/>
  <c r="AE334" i="2"/>
  <c r="AF334" i="2"/>
  <c r="AG334" i="2"/>
  <c r="AI334" i="2"/>
  <c r="AJ334" i="2"/>
  <c r="AK334" i="2"/>
  <c r="U335" i="2"/>
  <c r="V335" i="2"/>
  <c r="W335" i="2"/>
  <c r="X335" i="2"/>
  <c r="Y335" i="2"/>
  <c r="Z335" i="2"/>
  <c r="AA335" i="2"/>
  <c r="AB335" i="2"/>
  <c r="AC335" i="2"/>
  <c r="AD335" i="2"/>
  <c r="AE335" i="2"/>
  <c r="AF335" i="2"/>
  <c r="AG335" i="2"/>
  <c r="AI335" i="2"/>
  <c r="AJ335" i="2"/>
  <c r="AK335" i="2"/>
  <c r="U336" i="2"/>
  <c r="V336" i="2"/>
  <c r="W336" i="2"/>
  <c r="X336" i="2"/>
  <c r="Y336" i="2"/>
  <c r="Z336" i="2"/>
  <c r="AA336" i="2"/>
  <c r="AB336" i="2"/>
  <c r="AC336" i="2"/>
  <c r="AD336" i="2"/>
  <c r="AE336" i="2"/>
  <c r="AF336" i="2"/>
  <c r="AG336" i="2"/>
  <c r="AI336" i="2"/>
  <c r="AJ336" i="2"/>
  <c r="AK336" i="2"/>
  <c r="U337" i="2"/>
  <c r="V337" i="2"/>
  <c r="W337" i="2"/>
  <c r="X337" i="2"/>
  <c r="Y337" i="2"/>
  <c r="Z337" i="2"/>
  <c r="AA337" i="2"/>
  <c r="AB337" i="2"/>
  <c r="AC337" i="2"/>
  <c r="AD337" i="2"/>
  <c r="AE337" i="2"/>
  <c r="AF337" i="2"/>
  <c r="AG337" i="2"/>
  <c r="AI337" i="2"/>
  <c r="AJ337" i="2"/>
  <c r="AK337" i="2"/>
  <c r="U338" i="2"/>
  <c r="V338" i="2"/>
  <c r="W338" i="2"/>
  <c r="X338" i="2"/>
  <c r="Y338" i="2"/>
  <c r="Z338" i="2"/>
  <c r="AA338" i="2"/>
  <c r="AB338" i="2"/>
  <c r="AC338" i="2"/>
  <c r="AD338" i="2"/>
  <c r="AE338" i="2"/>
  <c r="AF338" i="2"/>
  <c r="AG338" i="2"/>
  <c r="AI338" i="2"/>
  <c r="AJ338" i="2"/>
  <c r="AK338" i="2"/>
  <c r="U339" i="2"/>
  <c r="V339" i="2"/>
  <c r="W339" i="2"/>
  <c r="X339" i="2"/>
  <c r="Y339" i="2"/>
  <c r="Z339" i="2"/>
  <c r="AA339" i="2"/>
  <c r="AB339" i="2"/>
  <c r="AC339" i="2"/>
  <c r="AD339" i="2"/>
  <c r="AE339" i="2"/>
  <c r="AF339" i="2"/>
  <c r="AG339" i="2"/>
  <c r="AI339" i="2"/>
  <c r="AJ339" i="2"/>
  <c r="AK339" i="2"/>
  <c r="U340" i="2"/>
  <c r="V340" i="2"/>
  <c r="W340" i="2"/>
  <c r="X340" i="2"/>
  <c r="Y340" i="2"/>
  <c r="Z340" i="2"/>
  <c r="AA340" i="2"/>
  <c r="AB340" i="2"/>
  <c r="AC340" i="2"/>
  <c r="AD340" i="2"/>
  <c r="AE340" i="2"/>
  <c r="AF340" i="2"/>
  <c r="AG340" i="2"/>
  <c r="AI340" i="2"/>
  <c r="AJ340" i="2"/>
  <c r="AK340" i="2"/>
  <c r="U341" i="2"/>
  <c r="V341" i="2"/>
  <c r="W341" i="2"/>
  <c r="X341" i="2"/>
  <c r="Y341" i="2"/>
  <c r="Z341" i="2"/>
  <c r="AA341" i="2"/>
  <c r="AB341" i="2"/>
  <c r="AC341" i="2"/>
  <c r="AD341" i="2"/>
  <c r="AE341" i="2"/>
  <c r="AF341" i="2"/>
  <c r="AG341" i="2"/>
  <c r="AI341" i="2"/>
  <c r="AJ341" i="2"/>
  <c r="AK341" i="2"/>
  <c r="U342" i="2"/>
  <c r="V342" i="2"/>
  <c r="W342" i="2"/>
  <c r="X342" i="2"/>
  <c r="Y342" i="2"/>
  <c r="Z342" i="2"/>
  <c r="AA342" i="2"/>
  <c r="AB342" i="2"/>
  <c r="AC342" i="2"/>
  <c r="AD342" i="2"/>
  <c r="AE342" i="2"/>
  <c r="AF342" i="2"/>
  <c r="AG342" i="2"/>
  <c r="AI342" i="2"/>
  <c r="AJ342" i="2"/>
  <c r="AK342" i="2"/>
  <c r="U343" i="2"/>
  <c r="V343" i="2"/>
  <c r="W343" i="2"/>
  <c r="X343" i="2"/>
  <c r="Y343" i="2"/>
  <c r="Z343" i="2"/>
  <c r="AA343" i="2"/>
  <c r="AB343" i="2"/>
  <c r="AC343" i="2"/>
  <c r="AD343" i="2"/>
  <c r="AE343" i="2"/>
  <c r="AF343" i="2"/>
  <c r="AG343" i="2"/>
  <c r="AI343" i="2"/>
  <c r="AJ343" i="2"/>
  <c r="AK343" i="2"/>
  <c r="U344" i="2"/>
  <c r="V344" i="2"/>
  <c r="W344" i="2"/>
  <c r="X344" i="2"/>
  <c r="Y344" i="2"/>
  <c r="Z344" i="2"/>
  <c r="AA344" i="2"/>
  <c r="AB344" i="2"/>
  <c r="AC344" i="2"/>
  <c r="AD344" i="2"/>
  <c r="AE344" i="2"/>
  <c r="AF344" i="2"/>
  <c r="AG344" i="2"/>
  <c r="AI344" i="2"/>
  <c r="AJ344" i="2"/>
  <c r="AK344" i="2"/>
  <c r="U345" i="2"/>
  <c r="V345" i="2"/>
  <c r="W345" i="2"/>
  <c r="X345" i="2"/>
  <c r="Y345" i="2"/>
  <c r="Z345" i="2"/>
  <c r="AA345" i="2"/>
  <c r="AB345" i="2"/>
  <c r="AC345" i="2"/>
  <c r="AD345" i="2"/>
  <c r="AE345" i="2"/>
  <c r="AF345" i="2"/>
  <c r="AG345" i="2"/>
  <c r="AI345" i="2"/>
  <c r="AJ345" i="2"/>
  <c r="AK345" i="2"/>
  <c r="U346" i="2"/>
  <c r="V346" i="2"/>
  <c r="W346" i="2"/>
  <c r="X346" i="2"/>
  <c r="Y346" i="2"/>
  <c r="Z346" i="2"/>
  <c r="AA346" i="2"/>
  <c r="AB346" i="2"/>
  <c r="AC346" i="2"/>
  <c r="AD346" i="2"/>
  <c r="AE346" i="2"/>
  <c r="AF346" i="2"/>
  <c r="AG346" i="2"/>
  <c r="AI346" i="2"/>
  <c r="AJ346" i="2"/>
  <c r="AK346" i="2"/>
  <c r="U347" i="2"/>
  <c r="V347" i="2"/>
  <c r="W347" i="2"/>
  <c r="X347" i="2"/>
  <c r="Y347" i="2"/>
  <c r="Z347" i="2"/>
  <c r="AA347" i="2"/>
  <c r="AB347" i="2"/>
  <c r="AC347" i="2"/>
  <c r="AD347" i="2"/>
  <c r="AE347" i="2"/>
  <c r="AF347" i="2"/>
  <c r="AG347" i="2"/>
  <c r="AI347" i="2"/>
  <c r="AJ347" i="2"/>
  <c r="AK347" i="2"/>
  <c r="U348" i="2"/>
  <c r="V348" i="2"/>
  <c r="W348" i="2"/>
  <c r="X348" i="2"/>
  <c r="Y348" i="2"/>
  <c r="Z348" i="2"/>
  <c r="AA348" i="2"/>
  <c r="AB348" i="2"/>
  <c r="AC348" i="2"/>
  <c r="AD348" i="2"/>
  <c r="AE348" i="2"/>
  <c r="AF348" i="2"/>
  <c r="AG348" i="2"/>
  <c r="AI348" i="2"/>
  <c r="AJ348" i="2"/>
  <c r="AK348" i="2"/>
  <c r="U349" i="2"/>
  <c r="V349" i="2"/>
  <c r="W349" i="2"/>
  <c r="X349" i="2"/>
  <c r="Y349" i="2"/>
  <c r="Z349" i="2"/>
  <c r="AA349" i="2"/>
  <c r="AB349" i="2"/>
  <c r="AC349" i="2"/>
  <c r="AD349" i="2"/>
  <c r="AE349" i="2"/>
  <c r="AF349" i="2"/>
  <c r="AG349" i="2"/>
  <c r="AI349" i="2"/>
  <c r="AJ349" i="2"/>
  <c r="AK349" i="2"/>
  <c r="U350" i="2"/>
  <c r="V350" i="2"/>
  <c r="W350" i="2"/>
  <c r="X350" i="2"/>
  <c r="Y350" i="2"/>
  <c r="Z350" i="2"/>
  <c r="AA350" i="2"/>
  <c r="AB350" i="2"/>
  <c r="AC350" i="2"/>
  <c r="AD350" i="2"/>
  <c r="AE350" i="2"/>
  <c r="AF350" i="2"/>
  <c r="AG350" i="2"/>
  <c r="AI350" i="2"/>
  <c r="AJ350" i="2"/>
  <c r="AK350" i="2"/>
  <c r="U351" i="2"/>
  <c r="V351" i="2"/>
  <c r="W351" i="2"/>
  <c r="X351" i="2"/>
  <c r="Y351" i="2"/>
  <c r="Z351" i="2"/>
  <c r="AA351" i="2"/>
  <c r="AB351" i="2"/>
  <c r="AC351" i="2"/>
  <c r="AD351" i="2"/>
  <c r="AE351" i="2"/>
  <c r="AF351" i="2"/>
  <c r="AG351" i="2"/>
  <c r="AI351" i="2"/>
  <c r="AJ351" i="2"/>
  <c r="AK351" i="2"/>
  <c r="U352" i="2"/>
  <c r="V352" i="2"/>
  <c r="W352" i="2"/>
  <c r="X352" i="2"/>
  <c r="Y352" i="2"/>
  <c r="Z352" i="2"/>
  <c r="AA352" i="2"/>
  <c r="AB352" i="2"/>
  <c r="AC352" i="2"/>
  <c r="AD352" i="2"/>
  <c r="AE352" i="2"/>
  <c r="AF352" i="2"/>
  <c r="AG352" i="2"/>
  <c r="AI352" i="2"/>
  <c r="AJ352" i="2"/>
  <c r="AK352" i="2"/>
  <c r="U353" i="2"/>
  <c r="V353" i="2"/>
  <c r="W353" i="2"/>
  <c r="X353" i="2"/>
  <c r="Y353" i="2"/>
  <c r="Z353" i="2"/>
  <c r="AA353" i="2"/>
  <c r="AB353" i="2"/>
  <c r="AC353" i="2"/>
  <c r="AD353" i="2"/>
  <c r="AE353" i="2"/>
  <c r="AF353" i="2"/>
  <c r="AG353" i="2"/>
  <c r="AI353" i="2"/>
  <c r="AJ353" i="2"/>
  <c r="AK353" i="2"/>
  <c r="U354" i="2"/>
  <c r="V354" i="2"/>
  <c r="W354" i="2"/>
  <c r="X354" i="2"/>
  <c r="Y354" i="2"/>
  <c r="Z354" i="2"/>
  <c r="AA354" i="2"/>
  <c r="AB354" i="2"/>
  <c r="AC354" i="2"/>
  <c r="AD354" i="2"/>
  <c r="AE354" i="2"/>
  <c r="AF354" i="2"/>
  <c r="AG354" i="2"/>
  <c r="AI354" i="2"/>
  <c r="AJ354" i="2"/>
  <c r="AK354" i="2"/>
  <c r="U355" i="2"/>
  <c r="V355" i="2"/>
  <c r="W355" i="2"/>
  <c r="X355" i="2"/>
  <c r="Y355" i="2"/>
  <c r="Z355" i="2"/>
  <c r="AA355" i="2"/>
  <c r="AB355" i="2"/>
  <c r="AC355" i="2"/>
  <c r="AD355" i="2"/>
  <c r="AE355" i="2"/>
  <c r="AF355" i="2"/>
  <c r="AG355" i="2"/>
  <c r="AI355" i="2"/>
  <c r="AJ355" i="2"/>
  <c r="AK355" i="2"/>
  <c r="U356" i="2"/>
  <c r="V356" i="2"/>
  <c r="W356" i="2"/>
  <c r="X356" i="2"/>
  <c r="Y356" i="2"/>
  <c r="Z356" i="2"/>
  <c r="AA356" i="2"/>
  <c r="AB356" i="2"/>
  <c r="AC356" i="2"/>
  <c r="AD356" i="2"/>
  <c r="AE356" i="2"/>
  <c r="AF356" i="2"/>
  <c r="AG356" i="2"/>
  <c r="AI356" i="2"/>
  <c r="AJ356" i="2"/>
  <c r="AK356" i="2"/>
  <c r="U357" i="2"/>
  <c r="V357" i="2"/>
  <c r="W357" i="2"/>
  <c r="X357" i="2"/>
  <c r="Y357" i="2"/>
  <c r="Z357" i="2"/>
  <c r="AA357" i="2"/>
  <c r="AB357" i="2"/>
  <c r="AC357" i="2"/>
  <c r="AD357" i="2"/>
  <c r="AE357" i="2"/>
  <c r="AF357" i="2"/>
  <c r="AG357" i="2"/>
  <c r="AI357" i="2"/>
  <c r="AJ357" i="2"/>
  <c r="AK357" i="2"/>
  <c r="U358" i="2"/>
  <c r="V358" i="2"/>
  <c r="W358" i="2"/>
  <c r="X358" i="2"/>
  <c r="Y358" i="2"/>
  <c r="Z358" i="2"/>
  <c r="AA358" i="2"/>
  <c r="AB358" i="2"/>
  <c r="AC358" i="2"/>
  <c r="AD358" i="2"/>
  <c r="AE358" i="2"/>
  <c r="AF358" i="2"/>
  <c r="AG358" i="2"/>
  <c r="AI358" i="2"/>
  <c r="AJ358" i="2"/>
  <c r="AK358" i="2"/>
  <c r="U359" i="2"/>
  <c r="V359" i="2"/>
  <c r="W359" i="2"/>
  <c r="X359" i="2"/>
  <c r="Y359" i="2"/>
  <c r="Z359" i="2"/>
  <c r="AA359" i="2"/>
  <c r="AB359" i="2"/>
  <c r="AC359" i="2"/>
  <c r="AD359" i="2"/>
  <c r="AE359" i="2"/>
  <c r="AF359" i="2"/>
  <c r="AG359" i="2"/>
  <c r="AI359" i="2"/>
  <c r="AJ359" i="2"/>
  <c r="AK359" i="2"/>
  <c r="U360" i="2"/>
  <c r="V360" i="2"/>
  <c r="W360" i="2"/>
  <c r="X360" i="2"/>
  <c r="Y360" i="2"/>
  <c r="Z360" i="2"/>
  <c r="AA360" i="2"/>
  <c r="AB360" i="2"/>
  <c r="AC360" i="2"/>
  <c r="AD360" i="2"/>
  <c r="AE360" i="2"/>
  <c r="AF360" i="2"/>
  <c r="AG360" i="2"/>
  <c r="AI360" i="2"/>
  <c r="AJ360" i="2"/>
  <c r="AK360" i="2"/>
  <c r="U361" i="2"/>
  <c r="V361" i="2"/>
  <c r="W361" i="2"/>
  <c r="X361" i="2"/>
  <c r="Y361" i="2"/>
  <c r="Z361" i="2"/>
  <c r="AA361" i="2"/>
  <c r="AB361" i="2"/>
  <c r="AC361" i="2"/>
  <c r="AD361" i="2"/>
  <c r="AE361" i="2"/>
  <c r="AF361" i="2"/>
  <c r="AG361" i="2"/>
  <c r="AI361" i="2"/>
  <c r="AJ361" i="2"/>
  <c r="AK361" i="2"/>
  <c r="U362" i="2"/>
  <c r="V362" i="2"/>
  <c r="W362" i="2"/>
  <c r="X362" i="2"/>
  <c r="Y362" i="2"/>
  <c r="Z362" i="2"/>
  <c r="AA362" i="2"/>
  <c r="AB362" i="2"/>
  <c r="AC362" i="2"/>
  <c r="AD362" i="2"/>
  <c r="AE362" i="2"/>
  <c r="AF362" i="2"/>
  <c r="AG362" i="2"/>
  <c r="AI362" i="2"/>
  <c r="AJ362" i="2"/>
  <c r="AK362" i="2"/>
  <c r="U363" i="2"/>
  <c r="V363" i="2"/>
  <c r="W363" i="2"/>
  <c r="X363" i="2"/>
  <c r="Y363" i="2"/>
  <c r="Z363" i="2"/>
  <c r="AA363" i="2"/>
  <c r="AB363" i="2"/>
  <c r="AC363" i="2"/>
  <c r="AD363" i="2"/>
  <c r="AE363" i="2"/>
  <c r="AF363" i="2"/>
  <c r="AG363" i="2"/>
  <c r="AI363" i="2"/>
  <c r="AJ363" i="2"/>
  <c r="AK363" i="2"/>
  <c r="U364" i="2"/>
  <c r="V364" i="2"/>
  <c r="W364" i="2"/>
  <c r="X364" i="2"/>
  <c r="Y364" i="2"/>
  <c r="Z364" i="2"/>
  <c r="AA364" i="2"/>
  <c r="AB364" i="2"/>
  <c r="AC364" i="2"/>
  <c r="AD364" i="2"/>
  <c r="AE364" i="2"/>
  <c r="AF364" i="2"/>
  <c r="AG364" i="2"/>
  <c r="AI364" i="2"/>
  <c r="AJ364" i="2"/>
  <c r="AK364" i="2"/>
  <c r="U365" i="2"/>
  <c r="V365" i="2"/>
  <c r="W365" i="2"/>
  <c r="X365" i="2"/>
  <c r="Y365" i="2"/>
  <c r="Z365" i="2"/>
  <c r="AA365" i="2"/>
  <c r="AB365" i="2"/>
  <c r="AC365" i="2"/>
  <c r="AD365" i="2"/>
  <c r="AE365" i="2"/>
  <c r="AF365" i="2"/>
  <c r="AG365" i="2"/>
  <c r="AI365" i="2"/>
  <c r="AJ365" i="2"/>
  <c r="AK365" i="2"/>
  <c r="U366" i="2"/>
  <c r="V366" i="2"/>
  <c r="W366" i="2"/>
  <c r="X366" i="2"/>
  <c r="Y366" i="2"/>
  <c r="Z366" i="2"/>
  <c r="AA366" i="2"/>
  <c r="AB366" i="2"/>
  <c r="AC366" i="2"/>
  <c r="AD366" i="2"/>
  <c r="AE366" i="2"/>
  <c r="AF366" i="2"/>
  <c r="AG366" i="2"/>
  <c r="AI366" i="2"/>
  <c r="AJ366" i="2"/>
  <c r="AK366" i="2"/>
  <c r="U367" i="2"/>
  <c r="V367" i="2"/>
  <c r="W367" i="2"/>
  <c r="X367" i="2"/>
  <c r="Y367" i="2"/>
  <c r="Z367" i="2"/>
  <c r="AA367" i="2"/>
  <c r="AB367" i="2"/>
  <c r="AC367" i="2"/>
  <c r="AD367" i="2"/>
  <c r="AE367" i="2"/>
  <c r="AF367" i="2"/>
  <c r="AG367" i="2"/>
  <c r="AI367" i="2"/>
  <c r="AJ367" i="2"/>
  <c r="AK367" i="2"/>
  <c r="U368" i="2"/>
  <c r="V368" i="2"/>
  <c r="W368" i="2"/>
  <c r="X368" i="2"/>
  <c r="Y368" i="2"/>
  <c r="Z368" i="2"/>
  <c r="AA368" i="2"/>
  <c r="AB368" i="2"/>
  <c r="AC368" i="2"/>
  <c r="AD368" i="2"/>
  <c r="AE368" i="2"/>
  <c r="AF368" i="2"/>
  <c r="AG368" i="2"/>
  <c r="AI368" i="2"/>
  <c r="AJ368" i="2"/>
  <c r="AK368" i="2"/>
  <c r="U369" i="2"/>
  <c r="V369" i="2"/>
  <c r="W369" i="2"/>
  <c r="X369" i="2"/>
  <c r="Y369" i="2"/>
  <c r="Z369" i="2"/>
  <c r="AA369" i="2"/>
  <c r="AB369" i="2"/>
  <c r="AC369" i="2"/>
  <c r="AD369" i="2"/>
  <c r="AE369" i="2"/>
  <c r="AF369" i="2"/>
  <c r="AG369" i="2"/>
  <c r="AI369" i="2"/>
  <c r="AJ369" i="2"/>
  <c r="AK369" i="2"/>
  <c r="U370" i="2"/>
  <c r="V370" i="2"/>
  <c r="W370" i="2"/>
  <c r="X370" i="2"/>
  <c r="Y370" i="2"/>
  <c r="Z370" i="2"/>
  <c r="AA370" i="2"/>
  <c r="AB370" i="2"/>
  <c r="AC370" i="2"/>
  <c r="AD370" i="2"/>
  <c r="AE370" i="2"/>
  <c r="AF370" i="2"/>
  <c r="AG370" i="2"/>
  <c r="AI370" i="2"/>
  <c r="AJ370" i="2"/>
  <c r="AK370" i="2"/>
  <c r="U371" i="2"/>
  <c r="V371" i="2"/>
  <c r="W371" i="2"/>
  <c r="X371" i="2"/>
  <c r="Y371" i="2"/>
  <c r="Z371" i="2"/>
  <c r="AA371" i="2"/>
  <c r="AB371" i="2"/>
  <c r="AC371" i="2"/>
  <c r="AD371" i="2"/>
  <c r="AE371" i="2"/>
  <c r="AF371" i="2"/>
  <c r="AG371" i="2"/>
  <c r="AI371" i="2"/>
  <c r="AJ371" i="2"/>
  <c r="AK371" i="2"/>
  <c r="U372" i="2"/>
  <c r="V372" i="2"/>
  <c r="W372" i="2"/>
  <c r="X372" i="2"/>
  <c r="Y372" i="2"/>
  <c r="Z372" i="2"/>
  <c r="AA372" i="2"/>
  <c r="AB372" i="2"/>
  <c r="AC372" i="2"/>
  <c r="AD372" i="2"/>
  <c r="AE372" i="2"/>
  <c r="AF372" i="2"/>
  <c r="AG372" i="2"/>
  <c r="AI372" i="2"/>
  <c r="AJ372" i="2"/>
  <c r="AK372" i="2"/>
  <c r="U373" i="2"/>
  <c r="V373" i="2"/>
  <c r="W373" i="2"/>
  <c r="X373" i="2"/>
  <c r="Y373" i="2"/>
  <c r="Z373" i="2"/>
  <c r="AA373" i="2"/>
  <c r="AB373" i="2"/>
  <c r="AC373" i="2"/>
  <c r="AD373" i="2"/>
  <c r="AE373" i="2"/>
  <c r="AF373" i="2"/>
  <c r="AG373" i="2"/>
  <c r="AI373" i="2"/>
  <c r="AJ373" i="2"/>
  <c r="AK373" i="2"/>
  <c r="U374" i="2"/>
  <c r="V374" i="2"/>
  <c r="W374" i="2"/>
  <c r="X374" i="2"/>
  <c r="Y374" i="2"/>
  <c r="Z374" i="2"/>
  <c r="AA374" i="2"/>
  <c r="AB374" i="2"/>
  <c r="AC374" i="2"/>
  <c r="AD374" i="2"/>
  <c r="AE374" i="2"/>
  <c r="AF374" i="2"/>
  <c r="AG374" i="2"/>
  <c r="AI374" i="2"/>
  <c r="AJ374" i="2"/>
  <c r="AK374" i="2"/>
  <c r="U375" i="2"/>
  <c r="V375" i="2"/>
  <c r="W375" i="2"/>
  <c r="X375" i="2"/>
  <c r="Y375" i="2"/>
  <c r="Z375" i="2"/>
  <c r="AA375" i="2"/>
  <c r="AB375" i="2"/>
  <c r="AC375" i="2"/>
  <c r="AD375" i="2"/>
  <c r="AE375" i="2"/>
  <c r="AF375" i="2"/>
  <c r="AG375" i="2"/>
  <c r="AI375" i="2"/>
  <c r="AJ375" i="2"/>
  <c r="AK375" i="2"/>
  <c r="U376" i="2"/>
  <c r="V376" i="2"/>
  <c r="W376" i="2"/>
  <c r="X376" i="2"/>
  <c r="Y376" i="2"/>
  <c r="Z376" i="2"/>
  <c r="AA376" i="2"/>
  <c r="AB376" i="2"/>
  <c r="AC376" i="2"/>
  <c r="AD376" i="2"/>
  <c r="AE376" i="2"/>
  <c r="AF376" i="2"/>
  <c r="AG376" i="2"/>
  <c r="AI376" i="2"/>
  <c r="AJ376" i="2"/>
  <c r="AK376" i="2"/>
  <c r="U377" i="2"/>
  <c r="V377" i="2"/>
  <c r="W377" i="2"/>
  <c r="X377" i="2"/>
  <c r="Y377" i="2"/>
  <c r="Z377" i="2"/>
  <c r="AA377" i="2"/>
  <c r="AB377" i="2"/>
  <c r="AC377" i="2"/>
  <c r="AD377" i="2"/>
  <c r="AE377" i="2"/>
  <c r="AF377" i="2"/>
  <c r="AG377" i="2"/>
  <c r="AI377" i="2"/>
  <c r="AJ377" i="2"/>
  <c r="AK377" i="2"/>
  <c r="U378" i="2"/>
  <c r="V378" i="2"/>
  <c r="W378" i="2"/>
  <c r="X378" i="2"/>
  <c r="Y378" i="2"/>
  <c r="Z378" i="2"/>
  <c r="AA378" i="2"/>
  <c r="AB378" i="2"/>
  <c r="AC378" i="2"/>
  <c r="AD378" i="2"/>
  <c r="AE378" i="2"/>
  <c r="AF378" i="2"/>
  <c r="AG378" i="2"/>
  <c r="AI378" i="2"/>
  <c r="AJ378" i="2"/>
  <c r="AK378" i="2"/>
  <c r="U379" i="2"/>
  <c r="V379" i="2"/>
  <c r="W379" i="2"/>
  <c r="X379" i="2"/>
  <c r="Y379" i="2"/>
  <c r="Z379" i="2"/>
  <c r="AA379" i="2"/>
  <c r="AB379" i="2"/>
  <c r="AC379" i="2"/>
  <c r="AD379" i="2"/>
  <c r="AE379" i="2"/>
  <c r="AF379" i="2"/>
  <c r="AG379" i="2"/>
  <c r="AI379" i="2"/>
  <c r="AJ379" i="2"/>
  <c r="AK379" i="2"/>
  <c r="U380" i="2"/>
  <c r="V380" i="2"/>
  <c r="W380" i="2"/>
  <c r="X380" i="2"/>
  <c r="Y380" i="2"/>
  <c r="Z380" i="2"/>
  <c r="AA380" i="2"/>
  <c r="AB380" i="2"/>
  <c r="AC380" i="2"/>
  <c r="AD380" i="2"/>
  <c r="AE380" i="2"/>
  <c r="AF380" i="2"/>
  <c r="AG380" i="2"/>
  <c r="AI380" i="2"/>
  <c r="AJ380" i="2"/>
  <c r="AK380" i="2"/>
  <c r="U381" i="2"/>
  <c r="V381" i="2"/>
  <c r="W381" i="2"/>
  <c r="X381" i="2"/>
  <c r="Y381" i="2"/>
  <c r="Z381" i="2"/>
  <c r="AA381" i="2"/>
  <c r="AB381" i="2"/>
  <c r="AC381" i="2"/>
  <c r="AD381" i="2"/>
  <c r="AE381" i="2"/>
  <c r="AF381" i="2"/>
  <c r="AG381" i="2"/>
  <c r="AI381" i="2"/>
  <c r="AJ381" i="2"/>
  <c r="AK381" i="2"/>
  <c r="U382" i="2"/>
  <c r="V382" i="2"/>
  <c r="W382" i="2"/>
  <c r="X382" i="2"/>
  <c r="Y382" i="2"/>
  <c r="Z382" i="2"/>
  <c r="AA382" i="2"/>
  <c r="AB382" i="2"/>
  <c r="AC382" i="2"/>
  <c r="AD382" i="2"/>
  <c r="AE382" i="2"/>
  <c r="AF382" i="2"/>
  <c r="AG382" i="2"/>
  <c r="AI382" i="2"/>
  <c r="AJ382" i="2"/>
  <c r="AK382" i="2"/>
  <c r="U383" i="2"/>
  <c r="V383" i="2"/>
  <c r="W383" i="2"/>
  <c r="X383" i="2"/>
  <c r="Y383" i="2"/>
  <c r="Z383" i="2"/>
  <c r="AA383" i="2"/>
  <c r="AB383" i="2"/>
  <c r="AC383" i="2"/>
  <c r="AD383" i="2"/>
  <c r="AE383" i="2"/>
  <c r="AF383" i="2"/>
  <c r="AG383" i="2"/>
  <c r="AI383" i="2"/>
  <c r="AJ383" i="2"/>
  <c r="AK383" i="2"/>
  <c r="U384" i="2"/>
  <c r="V384" i="2"/>
  <c r="W384" i="2"/>
  <c r="X384" i="2"/>
  <c r="Y384" i="2"/>
  <c r="Z384" i="2"/>
  <c r="AA384" i="2"/>
  <c r="AB384" i="2"/>
  <c r="AC384" i="2"/>
  <c r="AD384" i="2"/>
  <c r="AE384" i="2"/>
  <c r="AF384" i="2"/>
  <c r="AG384" i="2"/>
  <c r="AI384" i="2"/>
  <c r="AJ384" i="2"/>
  <c r="AK384" i="2"/>
  <c r="U385" i="2"/>
  <c r="V385" i="2"/>
  <c r="W385" i="2"/>
  <c r="X385" i="2"/>
  <c r="Y385" i="2"/>
  <c r="Z385" i="2"/>
  <c r="AA385" i="2"/>
  <c r="AB385" i="2"/>
  <c r="AC385" i="2"/>
  <c r="AD385" i="2"/>
  <c r="AE385" i="2"/>
  <c r="AF385" i="2"/>
  <c r="AG385" i="2"/>
  <c r="AI385" i="2"/>
  <c r="AJ385" i="2"/>
  <c r="AK385" i="2"/>
  <c r="U386" i="2"/>
  <c r="V386" i="2"/>
  <c r="W386" i="2"/>
  <c r="X386" i="2"/>
  <c r="Y386" i="2"/>
  <c r="Z386" i="2"/>
  <c r="AA386" i="2"/>
  <c r="AB386" i="2"/>
  <c r="AC386" i="2"/>
  <c r="AD386" i="2"/>
  <c r="AE386" i="2"/>
  <c r="AF386" i="2"/>
  <c r="AG386" i="2"/>
  <c r="AI386" i="2"/>
  <c r="AJ386" i="2"/>
  <c r="AK386" i="2"/>
  <c r="U387" i="2"/>
  <c r="V387" i="2"/>
  <c r="W387" i="2"/>
  <c r="X387" i="2"/>
  <c r="Y387" i="2"/>
  <c r="Z387" i="2"/>
  <c r="AA387" i="2"/>
  <c r="AB387" i="2"/>
  <c r="AC387" i="2"/>
  <c r="AD387" i="2"/>
  <c r="AE387" i="2"/>
  <c r="AF387" i="2"/>
  <c r="AG387" i="2"/>
  <c r="AI387" i="2"/>
  <c r="AJ387" i="2"/>
  <c r="AK387" i="2"/>
  <c r="U388" i="2"/>
  <c r="V388" i="2"/>
  <c r="W388" i="2"/>
  <c r="X388" i="2"/>
  <c r="Y388" i="2"/>
  <c r="Z388" i="2"/>
  <c r="AA388" i="2"/>
  <c r="AB388" i="2"/>
  <c r="AC388" i="2"/>
  <c r="AD388" i="2"/>
  <c r="AE388" i="2"/>
  <c r="AF388" i="2"/>
  <c r="AG388" i="2"/>
  <c r="AI388" i="2"/>
  <c r="AJ388" i="2"/>
  <c r="AK388" i="2"/>
  <c r="U389" i="2"/>
  <c r="V389" i="2"/>
  <c r="W389" i="2"/>
  <c r="X389" i="2"/>
  <c r="Y389" i="2"/>
  <c r="Z389" i="2"/>
  <c r="AA389" i="2"/>
  <c r="AB389" i="2"/>
  <c r="AC389" i="2"/>
  <c r="AD389" i="2"/>
  <c r="AE389" i="2"/>
  <c r="AF389" i="2"/>
  <c r="AG389" i="2"/>
  <c r="AI389" i="2"/>
  <c r="AJ389" i="2"/>
  <c r="AK389" i="2"/>
  <c r="U390" i="2"/>
  <c r="V390" i="2"/>
  <c r="W390" i="2"/>
  <c r="X390" i="2"/>
  <c r="Y390" i="2"/>
  <c r="Z390" i="2"/>
  <c r="AA390" i="2"/>
  <c r="AB390" i="2"/>
  <c r="AC390" i="2"/>
  <c r="AD390" i="2"/>
  <c r="AE390" i="2"/>
  <c r="AF390" i="2"/>
  <c r="AG390" i="2"/>
  <c r="AI390" i="2"/>
  <c r="AJ390" i="2"/>
  <c r="AK390" i="2"/>
  <c r="U391" i="2"/>
  <c r="V391" i="2"/>
  <c r="W391" i="2"/>
  <c r="X391" i="2"/>
  <c r="Y391" i="2"/>
  <c r="Z391" i="2"/>
  <c r="AA391" i="2"/>
  <c r="AB391" i="2"/>
  <c r="AC391" i="2"/>
  <c r="AD391" i="2"/>
  <c r="AE391" i="2"/>
  <c r="AF391" i="2"/>
  <c r="AG391" i="2"/>
  <c r="AI391" i="2"/>
  <c r="AJ391" i="2"/>
  <c r="AK391" i="2"/>
  <c r="U392" i="2"/>
  <c r="V392" i="2"/>
  <c r="W392" i="2"/>
  <c r="X392" i="2"/>
  <c r="Y392" i="2"/>
  <c r="Z392" i="2"/>
  <c r="AA392" i="2"/>
  <c r="AB392" i="2"/>
  <c r="AC392" i="2"/>
  <c r="AD392" i="2"/>
  <c r="AE392" i="2"/>
  <c r="AF392" i="2"/>
  <c r="AG392" i="2"/>
  <c r="AI392" i="2"/>
  <c r="AJ392" i="2"/>
  <c r="AK392" i="2"/>
  <c r="U393" i="2"/>
  <c r="V393" i="2"/>
  <c r="W393" i="2"/>
  <c r="X393" i="2"/>
  <c r="Y393" i="2"/>
  <c r="Z393" i="2"/>
  <c r="AA393" i="2"/>
  <c r="AB393" i="2"/>
  <c r="AC393" i="2"/>
  <c r="AD393" i="2"/>
  <c r="AE393" i="2"/>
  <c r="AF393" i="2"/>
  <c r="AG393" i="2"/>
  <c r="AI393" i="2"/>
  <c r="AJ393" i="2"/>
  <c r="AK393" i="2"/>
  <c r="U394" i="2"/>
  <c r="V394" i="2"/>
  <c r="W394" i="2"/>
  <c r="X394" i="2"/>
  <c r="Y394" i="2"/>
  <c r="Z394" i="2"/>
  <c r="AA394" i="2"/>
  <c r="AB394" i="2"/>
  <c r="AC394" i="2"/>
  <c r="AD394" i="2"/>
  <c r="AE394" i="2"/>
  <c r="AF394" i="2"/>
  <c r="AG394" i="2"/>
  <c r="AI394" i="2"/>
  <c r="AJ394" i="2"/>
  <c r="AK394" i="2"/>
  <c r="U395" i="2"/>
  <c r="V395" i="2"/>
  <c r="W395" i="2"/>
  <c r="X395" i="2"/>
  <c r="Y395" i="2"/>
  <c r="Z395" i="2"/>
  <c r="AA395" i="2"/>
  <c r="AB395" i="2"/>
  <c r="AC395" i="2"/>
  <c r="AD395" i="2"/>
  <c r="AE395" i="2"/>
  <c r="AF395" i="2"/>
  <c r="AG395" i="2"/>
  <c r="AI395" i="2"/>
  <c r="AJ395" i="2"/>
  <c r="AK395" i="2"/>
  <c r="U396" i="2"/>
  <c r="V396" i="2"/>
  <c r="W396" i="2"/>
  <c r="X396" i="2"/>
  <c r="Y396" i="2"/>
  <c r="Z396" i="2"/>
  <c r="AA396" i="2"/>
  <c r="AB396" i="2"/>
  <c r="AC396" i="2"/>
  <c r="AD396" i="2"/>
  <c r="AE396" i="2"/>
  <c r="AF396" i="2"/>
  <c r="AG396" i="2"/>
  <c r="AI396" i="2"/>
  <c r="AJ396" i="2"/>
  <c r="AK396" i="2"/>
  <c r="U397" i="2"/>
  <c r="V397" i="2"/>
  <c r="W397" i="2"/>
  <c r="X397" i="2"/>
  <c r="Y397" i="2"/>
  <c r="Z397" i="2"/>
  <c r="AA397" i="2"/>
  <c r="AB397" i="2"/>
  <c r="AC397" i="2"/>
  <c r="AD397" i="2"/>
  <c r="AE397" i="2"/>
  <c r="AF397" i="2"/>
  <c r="AG397" i="2"/>
  <c r="AI397" i="2"/>
  <c r="AJ397" i="2"/>
  <c r="AK397" i="2"/>
  <c r="U398" i="2"/>
  <c r="V398" i="2"/>
  <c r="W398" i="2"/>
  <c r="X398" i="2"/>
  <c r="Y398" i="2"/>
  <c r="Z398" i="2"/>
  <c r="AA398" i="2"/>
  <c r="AB398" i="2"/>
  <c r="AC398" i="2"/>
  <c r="AD398" i="2"/>
  <c r="AE398" i="2"/>
  <c r="AF398" i="2"/>
  <c r="AG398" i="2"/>
  <c r="AI398" i="2"/>
  <c r="AJ398" i="2"/>
  <c r="AK398" i="2"/>
  <c r="U399" i="2"/>
  <c r="V399" i="2"/>
  <c r="W399" i="2"/>
  <c r="X399" i="2"/>
  <c r="Y399" i="2"/>
  <c r="Z399" i="2"/>
  <c r="AA399" i="2"/>
  <c r="AB399" i="2"/>
  <c r="AC399" i="2"/>
  <c r="AD399" i="2"/>
  <c r="AE399" i="2"/>
  <c r="AF399" i="2"/>
  <c r="AG399" i="2"/>
  <c r="AI399" i="2"/>
  <c r="AJ399" i="2"/>
  <c r="AK399" i="2"/>
  <c r="U400" i="2"/>
  <c r="V400" i="2"/>
  <c r="W400" i="2"/>
  <c r="X400" i="2"/>
  <c r="Y400" i="2"/>
  <c r="Z400" i="2"/>
  <c r="AA400" i="2"/>
  <c r="AB400" i="2"/>
  <c r="AC400" i="2"/>
  <c r="AD400" i="2"/>
  <c r="AE400" i="2"/>
  <c r="AF400" i="2"/>
  <c r="AG400" i="2"/>
  <c r="AI400" i="2"/>
  <c r="AJ400" i="2"/>
  <c r="AK400" i="2"/>
  <c r="U401" i="2"/>
  <c r="V401" i="2"/>
  <c r="W401" i="2"/>
  <c r="X401" i="2"/>
  <c r="Y401" i="2"/>
  <c r="Z401" i="2"/>
  <c r="AA401" i="2"/>
  <c r="AB401" i="2"/>
  <c r="AC401" i="2"/>
  <c r="AD401" i="2"/>
  <c r="AE401" i="2"/>
  <c r="AF401" i="2"/>
  <c r="AG401" i="2"/>
  <c r="AI401" i="2"/>
  <c r="AJ401" i="2"/>
  <c r="AK401" i="2"/>
  <c r="U402" i="2"/>
  <c r="V402" i="2"/>
  <c r="W402" i="2"/>
  <c r="X402" i="2"/>
  <c r="Y402" i="2"/>
  <c r="Z402" i="2"/>
  <c r="AA402" i="2"/>
  <c r="AB402" i="2"/>
  <c r="AC402" i="2"/>
  <c r="AD402" i="2"/>
  <c r="AE402" i="2"/>
  <c r="AF402" i="2"/>
  <c r="AG402" i="2"/>
  <c r="AI402" i="2"/>
  <c r="AJ402" i="2"/>
  <c r="AK402" i="2"/>
  <c r="U403" i="2"/>
  <c r="V403" i="2"/>
  <c r="W403" i="2"/>
  <c r="X403" i="2"/>
  <c r="Y403" i="2"/>
  <c r="Z403" i="2"/>
  <c r="AA403" i="2"/>
  <c r="AB403" i="2"/>
  <c r="AC403" i="2"/>
  <c r="AD403" i="2"/>
  <c r="AE403" i="2"/>
  <c r="AF403" i="2"/>
  <c r="AG403" i="2"/>
  <c r="AI403" i="2"/>
  <c r="AJ403" i="2"/>
  <c r="AK403" i="2"/>
  <c r="U404" i="2"/>
  <c r="V404" i="2"/>
  <c r="W404" i="2"/>
  <c r="X404" i="2"/>
  <c r="Y404" i="2"/>
  <c r="Z404" i="2"/>
  <c r="AA404" i="2"/>
  <c r="AB404" i="2"/>
  <c r="AC404" i="2"/>
  <c r="AD404" i="2"/>
  <c r="AE404" i="2"/>
  <c r="AF404" i="2"/>
  <c r="AG404" i="2"/>
  <c r="AI404" i="2"/>
  <c r="AJ404" i="2"/>
  <c r="AK404" i="2"/>
  <c r="U405" i="2"/>
  <c r="V405" i="2"/>
  <c r="W405" i="2"/>
  <c r="X405" i="2"/>
  <c r="Y405" i="2"/>
  <c r="Z405" i="2"/>
  <c r="AA405" i="2"/>
  <c r="AB405" i="2"/>
  <c r="AC405" i="2"/>
  <c r="AD405" i="2"/>
  <c r="AE405" i="2"/>
  <c r="AF405" i="2"/>
  <c r="AG405" i="2"/>
  <c r="AI405" i="2"/>
  <c r="AJ405" i="2"/>
  <c r="AK405" i="2"/>
  <c r="U406" i="2"/>
  <c r="V406" i="2"/>
  <c r="W406" i="2"/>
  <c r="X406" i="2"/>
  <c r="Y406" i="2"/>
  <c r="Z406" i="2"/>
  <c r="AA406" i="2"/>
  <c r="AB406" i="2"/>
  <c r="AC406" i="2"/>
  <c r="AD406" i="2"/>
  <c r="AE406" i="2"/>
  <c r="AF406" i="2"/>
  <c r="AG406" i="2"/>
  <c r="AI406" i="2"/>
  <c r="AJ406" i="2"/>
  <c r="AK406" i="2"/>
  <c r="U407" i="2"/>
  <c r="V407" i="2"/>
  <c r="W407" i="2"/>
  <c r="X407" i="2"/>
  <c r="Y407" i="2"/>
  <c r="Z407" i="2"/>
  <c r="AA407" i="2"/>
  <c r="AB407" i="2"/>
  <c r="AC407" i="2"/>
  <c r="AD407" i="2"/>
  <c r="AE407" i="2"/>
  <c r="AF407" i="2"/>
  <c r="AG407" i="2"/>
  <c r="AI407" i="2"/>
  <c r="AJ407" i="2"/>
  <c r="AK407" i="2"/>
  <c r="U408" i="2"/>
  <c r="V408" i="2"/>
  <c r="W408" i="2"/>
  <c r="X408" i="2"/>
  <c r="Y408" i="2"/>
  <c r="Z408" i="2"/>
  <c r="AA408" i="2"/>
  <c r="AB408" i="2"/>
  <c r="AC408" i="2"/>
  <c r="AD408" i="2"/>
  <c r="AE408" i="2"/>
  <c r="AF408" i="2"/>
  <c r="AG408" i="2"/>
  <c r="AI408" i="2"/>
  <c r="AJ408" i="2"/>
  <c r="AK408" i="2"/>
  <c r="U409" i="2"/>
  <c r="V409" i="2"/>
  <c r="W409" i="2"/>
  <c r="X409" i="2"/>
  <c r="Y409" i="2"/>
  <c r="Z409" i="2"/>
  <c r="AA409" i="2"/>
  <c r="AB409" i="2"/>
  <c r="AC409" i="2"/>
  <c r="AD409" i="2"/>
  <c r="AE409" i="2"/>
  <c r="AF409" i="2"/>
  <c r="AG409" i="2"/>
  <c r="AI409" i="2"/>
  <c r="AJ409" i="2"/>
  <c r="AK409" i="2"/>
  <c r="U410" i="2"/>
  <c r="V410" i="2"/>
  <c r="W410" i="2"/>
  <c r="X410" i="2"/>
  <c r="Y410" i="2"/>
  <c r="Z410" i="2"/>
  <c r="AA410" i="2"/>
  <c r="AB410" i="2"/>
  <c r="AC410" i="2"/>
  <c r="AD410" i="2"/>
  <c r="AE410" i="2"/>
  <c r="AF410" i="2"/>
  <c r="AG410" i="2"/>
  <c r="AI410" i="2"/>
  <c r="AJ410" i="2"/>
  <c r="AK410" i="2"/>
  <c r="U411" i="2"/>
  <c r="V411" i="2"/>
  <c r="W411" i="2"/>
  <c r="X411" i="2"/>
  <c r="Y411" i="2"/>
  <c r="Z411" i="2"/>
  <c r="AA411" i="2"/>
  <c r="AB411" i="2"/>
  <c r="AC411" i="2"/>
  <c r="AD411" i="2"/>
  <c r="AE411" i="2"/>
  <c r="AF411" i="2"/>
  <c r="AG411" i="2"/>
  <c r="AI411" i="2"/>
  <c r="AJ411" i="2"/>
  <c r="AK411" i="2"/>
  <c r="U412" i="2"/>
  <c r="V412" i="2"/>
  <c r="W412" i="2"/>
  <c r="X412" i="2"/>
  <c r="Y412" i="2"/>
  <c r="Z412" i="2"/>
  <c r="AA412" i="2"/>
  <c r="AB412" i="2"/>
  <c r="AC412" i="2"/>
  <c r="AD412" i="2"/>
  <c r="AE412" i="2"/>
  <c r="AF412" i="2"/>
  <c r="AG412" i="2"/>
  <c r="AI412" i="2"/>
  <c r="AJ412" i="2"/>
  <c r="AK412" i="2"/>
  <c r="U413" i="2"/>
  <c r="V413" i="2"/>
  <c r="W413" i="2"/>
  <c r="X413" i="2"/>
  <c r="Y413" i="2"/>
  <c r="Z413" i="2"/>
  <c r="AA413" i="2"/>
  <c r="AB413" i="2"/>
  <c r="AC413" i="2"/>
  <c r="AD413" i="2"/>
  <c r="AE413" i="2"/>
  <c r="AF413" i="2"/>
  <c r="AG413" i="2"/>
  <c r="AI413" i="2"/>
  <c r="AJ413" i="2"/>
  <c r="AK413" i="2"/>
  <c r="U414" i="2"/>
  <c r="V414" i="2"/>
  <c r="W414" i="2"/>
  <c r="X414" i="2"/>
  <c r="Y414" i="2"/>
  <c r="Z414" i="2"/>
  <c r="AA414" i="2"/>
  <c r="AB414" i="2"/>
  <c r="AC414" i="2"/>
  <c r="AD414" i="2"/>
  <c r="AE414" i="2"/>
  <c r="AF414" i="2"/>
  <c r="AG414" i="2"/>
  <c r="AI414" i="2"/>
  <c r="AJ414" i="2"/>
  <c r="AK414" i="2"/>
  <c r="U415" i="2"/>
  <c r="V415" i="2"/>
  <c r="W415" i="2"/>
  <c r="X415" i="2"/>
  <c r="Y415" i="2"/>
  <c r="Z415" i="2"/>
  <c r="AA415" i="2"/>
  <c r="AB415" i="2"/>
  <c r="AC415" i="2"/>
  <c r="AD415" i="2"/>
  <c r="AE415" i="2"/>
  <c r="AF415" i="2"/>
  <c r="AG415" i="2"/>
  <c r="AI415" i="2"/>
  <c r="AJ415" i="2"/>
  <c r="AK415" i="2"/>
  <c r="U416" i="2"/>
  <c r="V416" i="2"/>
  <c r="W416" i="2"/>
  <c r="X416" i="2"/>
  <c r="Y416" i="2"/>
  <c r="Z416" i="2"/>
  <c r="AA416" i="2"/>
  <c r="AB416" i="2"/>
  <c r="AC416" i="2"/>
  <c r="AD416" i="2"/>
  <c r="AE416" i="2"/>
  <c r="AF416" i="2"/>
  <c r="AG416" i="2"/>
  <c r="AI416" i="2"/>
  <c r="AJ416" i="2"/>
  <c r="AK416" i="2"/>
  <c r="U417" i="2"/>
  <c r="V417" i="2"/>
  <c r="W417" i="2"/>
  <c r="X417" i="2"/>
  <c r="Y417" i="2"/>
  <c r="Z417" i="2"/>
  <c r="AA417" i="2"/>
  <c r="AB417" i="2"/>
  <c r="AC417" i="2"/>
  <c r="AD417" i="2"/>
  <c r="AE417" i="2"/>
  <c r="AF417" i="2"/>
  <c r="AG417" i="2"/>
  <c r="AI417" i="2"/>
  <c r="AJ417" i="2"/>
  <c r="AK417" i="2"/>
  <c r="U418" i="2"/>
  <c r="V418" i="2"/>
  <c r="W418" i="2"/>
  <c r="X418" i="2"/>
  <c r="Y418" i="2"/>
  <c r="Z418" i="2"/>
  <c r="AA418" i="2"/>
  <c r="AB418" i="2"/>
  <c r="AC418" i="2"/>
  <c r="AD418" i="2"/>
  <c r="AE418" i="2"/>
  <c r="AF418" i="2"/>
  <c r="AG418" i="2"/>
  <c r="AI418" i="2"/>
  <c r="AJ418" i="2"/>
  <c r="AK418" i="2"/>
  <c r="U419" i="2"/>
  <c r="V419" i="2"/>
  <c r="W419" i="2"/>
  <c r="X419" i="2"/>
  <c r="Y419" i="2"/>
  <c r="Z419" i="2"/>
  <c r="AA419" i="2"/>
  <c r="AB419" i="2"/>
  <c r="AC419" i="2"/>
  <c r="AD419" i="2"/>
  <c r="AE419" i="2"/>
  <c r="AF419" i="2"/>
  <c r="AG419" i="2"/>
  <c r="AI419" i="2"/>
  <c r="AJ419" i="2"/>
  <c r="AK419" i="2"/>
  <c r="U420" i="2"/>
  <c r="V420" i="2"/>
  <c r="W420" i="2"/>
  <c r="X420" i="2"/>
  <c r="Y420" i="2"/>
  <c r="Z420" i="2"/>
  <c r="AA420" i="2"/>
  <c r="AB420" i="2"/>
  <c r="AC420" i="2"/>
  <c r="AD420" i="2"/>
  <c r="AE420" i="2"/>
  <c r="AF420" i="2"/>
  <c r="AG420" i="2"/>
  <c r="AI420" i="2"/>
  <c r="AJ420" i="2"/>
  <c r="AK420" i="2"/>
  <c r="U421" i="2"/>
  <c r="V421" i="2"/>
  <c r="W421" i="2"/>
  <c r="X421" i="2"/>
  <c r="Y421" i="2"/>
  <c r="Z421" i="2"/>
  <c r="AA421" i="2"/>
  <c r="AB421" i="2"/>
  <c r="AC421" i="2"/>
  <c r="AD421" i="2"/>
  <c r="AE421" i="2"/>
  <c r="AF421" i="2"/>
  <c r="AG421" i="2"/>
  <c r="AI421" i="2"/>
  <c r="AJ421" i="2"/>
  <c r="AK421" i="2"/>
  <c r="U422" i="2"/>
  <c r="V422" i="2"/>
  <c r="W422" i="2"/>
  <c r="X422" i="2"/>
  <c r="Y422" i="2"/>
  <c r="Z422" i="2"/>
  <c r="AA422" i="2"/>
  <c r="AB422" i="2"/>
  <c r="AC422" i="2"/>
  <c r="AD422" i="2"/>
  <c r="AE422" i="2"/>
  <c r="AF422" i="2"/>
  <c r="AG422" i="2"/>
  <c r="AI422" i="2"/>
  <c r="AJ422" i="2"/>
  <c r="AK422" i="2"/>
  <c r="U423" i="2"/>
  <c r="V423" i="2"/>
  <c r="W423" i="2"/>
  <c r="X423" i="2"/>
  <c r="Y423" i="2"/>
  <c r="Z423" i="2"/>
  <c r="AA423" i="2"/>
  <c r="AB423" i="2"/>
  <c r="AC423" i="2"/>
  <c r="AD423" i="2"/>
  <c r="AE423" i="2"/>
  <c r="AF423" i="2"/>
  <c r="AG423" i="2"/>
  <c r="AI423" i="2"/>
  <c r="AJ423" i="2"/>
  <c r="AK423" i="2"/>
  <c r="U424" i="2"/>
  <c r="V424" i="2"/>
  <c r="W424" i="2"/>
  <c r="X424" i="2"/>
  <c r="Y424" i="2"/>
  <c r="Z424" i="2"/>
  <c r="AA424" i="2"/>
  <c r="AB424" i="2"/>
  <c r="AC424" i="2"/>
  <c r="AD424" i="2"/>
  <c r="AE424" i="2"/>
  <c r="AF424" i="2"/>
  <c r="AG424" i="2"/>
  <c r="AI424" i="2"/>
  <c r="AJ424" i="2"/>
  <c r="AK424" i="2"/>
  <c r="U425" i="2"/>
  <c r="V425" i="2"/>
  <c r="W425" i="2"/>
  <c r="X425" i="2"/>
  <c r="Y425" i="2"/>
  <c r="Z425" i="2"/>
  <c r="AA425" i="2"/>
  <c r="AB425" i="2"/>
  <c r="AC425" i="2"/>
  <c r="AD425" i="2"/>
  <c r="AE425" i="2"/>
  <c r="AF425" i="2"/>
  <c r="AG425" i="2"/>
  <c r="AI425" i="2"/>
  <c r="AJ425" i="2"/>
  <c r="AK425" i="2"/>
  <c r="U426" i="2"/>
  <c r="V426" i="2"/>
  <c r="W426" i="2"/>
  <c r="X426" i="2"/>
  <c r="Y426" i="2"/>
  <c r="Z426" i="2"/>
  <c r="AA426" i="2"/>
  <c r="AB426" i="2"/>
  <c r="AC426" i="2"/>
  <c r="AD426" i="2"/>
  <c r="AE426" i="2"/>
  <c r="AF426" i="2"/>
  <c r="AG426" i="2"/>
  <c r="AI426" i="2"/>
  <c r="AJ426" i="2"/>
  <c r="AK426" i="2"/>
  <c r="U427" i="2"/>
  <c r="V427" i="2"/>
  <c r="W427" i="2"/>
  <c r="X427" i="2"/>
  <c r="Y427" i="2"/>
  <c r="Z427" i="2"/>
  <c r="AA427" i="2"/>
  <c r="AB427" i="2"/>
  <c r="AC427" i="2"/>
  <c r="AD427" i="2"/>
  <c r="AE427" i="2"/>
  <c r="AF427" i="2"/>
  <c r="AG427" i="2"/>
  <c r="AI427" i="2"/>
  <c r="AJ427" i="2"/>
  <c r="AK427" i="2"/>
  <c r="U428" i="2"/>
  <c r="V428" i="2"/>
  <c r="W428" i="2"/>
  <c r="X428" i="2"/>
  <c r="Y428" i="2"/>
  <c r="Z428" i="2"/>
  <c r="AA428" i="2"/>
  <c r="AB428" i="2"/>
  <c r="AC428" i="2"/>
  <c r="AD428" i="2"/>
  <c r="AE428" i="2"/>
  <c r="AF428" i="2"/>
  <c r="AG428" i="2"/>
  <c r="AI428" i="2"/>
  <c r="AJ428" i="2"/>
  <c r="AK428" i="2"/>
  <c r="U429" i="2"/>
  <c r="V429" i="2"/>
  <c r="W429" i="2"/>
  <c r="X429" i="2"/>
  <c r="Y429" i="2"/>
  <c r="Z429" i="2"/>
  <c r="AA429" i="2"/>
  <c r="AB429" i="2"/>
  <c r="AC429" i="2"/>
  <c r="AD429" i="2"/>
  <c r="AE429" i="2"/>
  <c r="AF429" i="2"/>
  <c r="AG429" i="2"/>
  <c r="AI429" i="2"/>
  <c r="AJ429" i="2"/>
  <c r="AK429" i="2"/>
  <c r="U430" i="2"/>
  <c r="V430" i="2"/>
  <c r="W430" i="2"/>
  <c r="X430" i="2"/>
  <c r="Y430" i="2"/>
  <c r="Z430" i="2"/>
  <c r="AA430" i="2"/>
  <c r="AB430" i="2"/>
  <c r="AC430" i="2"/>
  <c r="AD430" i="2"/>
  <c r="AE430" i="2"/>
  <c r="AF430" i="2"/>
  <c r="AG430" i="2"/>
  <c r="AI430" i="2"/>
  <c r="AJ430" i="2"/>
  <c r="AK430" i="2"/>
  <c r="U431" i="2"/>
  <c r="V431" i="2"/>
  <c r="W431" i="2"/>
  <c r="X431" i="2"/>
  <c r="Y431" i="2"/>
  <c r="Z431" i="2"/>
  <c r="AA431" i="2"/>
  <c r="AB431" i="2"/>
  <c r="AC431" i="2"/>
  <c r="AD431" i="2"/>
  <c r="AE431" i="2"/>
  <c r="AF431" i="2"/>
  <c r="AG431" i="2"/>
  <c r="AI431" i="2"/>
  <c r="AJ431" i="2"/>
  <c r="AK431" i="2"/>
  <c r="U432" i="2"/>
  <c r="V432" i="2"/>
  <c r="W432" i="2"/>
  <c r="X432" i="2"/>
  <c r="Y432" i="2"/>
  <c r="Z432" i="2"/>
  <c r="AA432" i="2"/>
  <c r="AB432" i="2"/>
  <c r="AC432" i="2"/>
  <c r="AD432" i="2"/>
  <c r="AE432" i="2"/>
  <c r="AF432" i="2"/>
  <c r="AG432" i="2"/>
  <c r="AI432" i="2"/>
  <c r="AJ432" i="2"/>
  <c r="AK432" i="2"/>
  <c r="U433" i="2"/>
  <c r="V433" i="2"/>
  <c r="W433" i="2"/>
  <c r="X433" i="2"/>
  <c r="Y433" i="2"/>
  <c r="Z433" i="2"/>
  <c r="AA433" i="2"/>
  <c r="AB433" i="2"/>
  <c r="AC433" i="2"/>
  <c r="AD433" i="2"/>
  <c r="AE433" i="2"/>
  <c r="AF433" i="2"/>
  <c r="AG433" i="2"/>
  <c r="AI433" i="2"/>
  <c r="AJ433" i="2"/>
  <c r="AK433" i="2"/>
  <c r="U434" i="2"/>
  <c r="V434" i="2"/>
  <c r="W434" i="2"/>
  <c r="X434" i="2"/>
  <c r="Y434" i="2"/>
  <c r="Z434" i="2"/>
  <c r="AA434" i="2"/>
  <c r="AB434" i="2"/>
  <c r="AC434" i="2"/>
  <c r="AD434" i="2"/>
  <c r="AE434" i="2"/>
  <c r="AF434" i="2"/>
  <c r="AG434" i="2"/>
  <c r="AI434" i="2"/>
  <c r="AJ434" i="2"/>
  <c r="AK434" i="2"/>
  <c r="U435" i="2"/>
  <c r="V435" i="2"/>
  <c r="W435" i="2"/>
  <c r="X435" i="2"/>
  <c r="Y435" i="2"/>
  <c r="Z435" i="2"/>
  <c r="AA435" i="2"/>
  <c r="AB435" i="2"/>
  <c r="AC435" i="2"/>
  <c r="AD435" i="2"/>
  <c r="AE435" i="2"/>
  <c r="AF435" i="2"/>
  <c r="AG435" i="2"/>
  <c r="AI435" i="2"/>
  <c r="AJ435" i="2"/>
  <c r="AK435" i="2"/>
  <c r="U436" i="2"/>
  <c r="V436" i="2"/>
  <c r="W436" i="2"/>
  <c r="X436" i="2"/>
  <c r="Y436" i="2"/>
  <c r="Z436" i="2"/>
  <c r="AA436" i="2"/>
  <c r="AB436" i="2"/>
  <c r="AC436" i="2"/>
  <c r="AD436" i="2"/>
  <c r="AE436" i="2"/>
  <c r="AF436" i="2"/>
  <c r="AG436" i="2"/>
  <c r="AI436" i="2"/>
  <c r="AJ436" i="2"/>
  <c r="AK436" i="2"/>
  <c r="U437" i="2"/>
  <c r="V437" i="2"/>
  <c r="W437" i="2"/>
  <c r="X437" i="2"/>
  <c r="Y437" i="2"/>
  <c r="Z437" i="2"/>
  <c r="AA437" i="2"/>
  <c r="AB437" i="2"/>
  <c r="AC437" i="2"/>
  <c r="AD437" i="2"/>
  <c r="AE437" i="2"/>
  <c r="AF437" i="2"/>
  <c r="AG437" i="2"/>
  <c r="AI437" i="2"/>
  <c r="AJ437" i="2"/>
  <c r="AK437" i="2"/>
  <c r="U438" i="2"/>
  <c r="V438" i="2"/>
  <c r="W438" i="2"/>
  <c r="X438" i="2"/>
  <c r="Y438" i="2"/>
  <c r="Z438" i="2"/>
  <c r="AA438" i="2"/>
  <c r="AB438" i="2"/>
  <c r="AC438" i="2"/>
  <c r="AD438" i="2"/>
  <c r="AE438" i="2"/>
  <c r="AF438" i="2"/>
  <c r="AG438" i="2"/>
  <c r="AI438" i="2"/>
  <c r="AJ438" i="2"/>
  <c r="AK438" i="2"/>
  <c r="U439" i="2"/>
  <c r="V439" i="2"/>
  <c r="W439" i="2"/>
  <c r="X439" i="2"/>
  <c r="Y439" i="2"/>
  <c r="Z439" i="2"/>
  <c r="AA439" i="2"/>
  <c r="AB439" i="2"/>
  <c r="AC439" i="2"/>
  <c r="AD439" i="2"/>
  <c r="AE439" i="2"/>
  <c r="AF439" i="2"/>
  <c r="AG439" i="2"/>
  <c r="AI439" i="2"/>
  <c r="AJ439" i="2"/>
  <c r="AK439" i="2"/>
  <c r="U440" i="2"/>
  <c r="V440" i="2"/>
  <c r="W440" i="2"/>
  <c r="X440" i="2"/>
  <c r="Y440" i="2"/>
  <c r="Z440" i="2"/>
  <c r="AA440" i="2"/>
  <c r="AB440" i="2"/>
  <c r="AC440" i="2"/>
  <c r="AD440" i="2"/>
  <c r="AE440" i="2"/>
  <c r="AF440" i="2"/>
  <c r="AG440" i="2"/>
  <c r="AI440" i="2"/>
  <c r="AJ440" i="2"/>
  <c r="AK440" i="2"/>
  <c r="U441" i="2"/>
  <c r="V441" i="2"/>
  <c r="W441" i="2"/>
  <c r="X441" i="2"/>
  <c r="Y441" i="2"/>
  <c r="Z441" i="2"/>
  <c r="AA441" i="2"/>
  <c r="AB441" i="2"/>
  <c r="AC441" i="2"/>
  <c r="AD441" i="2"/>
  <c r="AE441" i="2"/>
  <c r="AF441" i="2"/>
  <c r="AG441" i="2"/>
  <c r="AI441" i="2"/>
  <c r="AJ441" i="2"/>
  <c r="AK441" i="2"/>
  <c r="U442" i="2"/>
  <c r="V442" i="2"/>
  <c r="W442" i="2"/>
  <c r="X442" i="2"/>
  <c r="Y442" i="2"/>
  <c r="Z442" i="2"/>
  <c r="AA442" i="2"/>
  <c r="AB442" i="2"/>
  <c r="AC442" i="2"/>
  <c r="AD442" i="2"/>
  <c r="AE442" i="2"/>
  <c r="AF442" i="2"/>
  <c r="AG442" i="2"/>
  <c r="AI442" i="2"/>
  <c r="AJ442" i="2"/>
  <c r="AK442" i="2"/>
  <c r="U443" i="2"/>
  <c r="V443" i="2"/>
  <c r="W443" i="2"/>
  <c r="X443" i="2"/>
  <c r="Y443" i="2"/>
  <c r="Z443" i="2"/>
  <c r="AA443" i="2"/>
  <c r="AB443" i="2"/>
  <c r="AC443" i="2"/>
  <c r="AD443" i="2"/>
  <c r="AE443" i="2"/>
  <c r="AF443" i="2"/>
  <c r="AG443" i="2"/>
  <c r="AI443" i="2"/>
  <c r="AJ443" i="2"/>
  <c r="AK443" i="2"/>
  <c r="U444" i="2"/>
  <c r="V444" i="2"/>
  <c r="W444" i="2"/>
  <c r="X444" i="2"/>
  <c r="Y444" i="2"/>
  <c r="Z444" i="2"/>
  <c r="AA444" i="2"/>
  <c r="AB444" i="2"/>
  <c r="AC444" i="2"/>
  <c r="AD444" i="2"/>
  <c r="AE444" i="2"/>
  <c r="AF444" i="2"/>
  <c r="AG444" i="2"/>
  <c r="AI444" i="2"/>
  <c r="AJ444" i="2"/>
  <c r="AK444" i="2"/>
  <c r="U445" i="2"/>
  <c r="V445" i="2"/>
  <c r="W445" i="2"/>
  <c r="X445" i="2"/>
  <c r="Y445" i="2"/>
  <c r="Z445" i="2"/>
  <c r="AA445" i="2"/>
  <c r="AB445" i="2"/>
  <c r="AC445" i="2"/>
  <c r="AD445" i="2"/>
  <c r="AE445" i="2"/>
  <c r="AF445" i="2"/>
  <c r="AG445" i="2"/>
  <c r="AI445" i="2"/>
  <c r="AJ445" i="2"/>
  <c r="AK445" i="2"/>
  <c r="U446" i="2"/>
  <c r="V446" i="2"/>
  <c r="W446" i="2"/>
  <c r="X446" i="2"/>
  <c r="Y446" i="2"/>
  <c r="Z446" i="2"/>
  <c r="AA446" i="2"/>
  <c r="AB446" i="2"/>
  <c r="AC446" i="2"/>
  <c r="AD446" i="2"/>
  <c r="AE446" i="2"/>
  <c r="AF446" i="2"/>
  <c r="AG446" i="2"/>
  <c r="AI446" i="2"/>
  <c r="AJ446" i="2"/>
  <c r="AK446" i="2"/>
  <c r="U447" i="2"/>
  <c r="V447" i="2"/>
  <c r="W447" i="2"/>
  <c r="X447" i="2"/>
  <c r="Y447" i="2"/>
  <c r="Z447" i="2"/>
  <c r="AA447" i="2"/>
  <c r="AB447" i="2"/>
  <c r="AC447" i="2"/>
  <c r="AD447" i="2"/>
  <c r="AE447" i="2"/>
  <c r="AF447" i="2"/>
  <c r="AG447" i="2"/>
  <c r="AI447" i="2"/>
  <c r="AJ447" i="2"/>
  <c r="AK447" i="2"/>
  <c r="U448" i="2"/>
  <c r="V448" i="2"/>
  <c r="W448" i="2"/>
  <c r="X448" i="2"/>
  <c r="Y448" i="2"/>
  <c r="Z448" i="2"/>
  <c r="AA448" i="2"/>
  <c r="AB448" i="2"/>
  <c r="AC448" i="2"/>
  <c r="AD448" i="2"/>
  <c r="AE448" i="2"/>
  <c r="AF448" i="2"/>
  <c r="AG448" i="2"/>
  <c r="AI448" i="2"/>
  <c r="AJ448" i="2"/>
  <c r="AK448" i="2"/>
  <c r="U449" i="2"/>
  <c r="V449" i="2"/>
  <c r="W449" i="2"/>
  <c r="X449" i="2"/>
  <c r="Y449" i="2"/>
  <c r="Z449" i="2"/>
  <c r="AA449" i="2"/>
  <c r="AB449" i="2"/>
  <c r="AC449" i="2"/>
  <c r="AD449" i="2"/>
  <c r="AE449" i="2"/>
  <c r="AF449" i="2"/>
  <c r="AG449" i="2"/>
  <c r="AI449" i="2"/>
  <c r="AJ449" i="2"/>
  <c r="AK449" i="2"/>
  <c r="U450" i="2"/>
  <c r="V450" i="2"/>
  <c r="W450" i="2"/>
  <c r="X450" i="2"/>
  <c r="Y450" i="2"/>
  <c r="Z450" i="2"/>
  <c r="AA450" i="2"/>
  <c r="AB450" i="2"/>
  <c r="AC450" i="2"/>
  <c r="AD450" i="2"/>
  <c r="AE450" i="2"/>
  <c r="AF450" i="2"/>
  <c r="AG450" i="2"/>
  <c r="AI450" i="2"/>
  <c r="AJ450" i="2"/>
  <c r="AK450" i="2"/>
  <c r="U451" i="2"/>
  <c r="V451" i="2"/>
  <c r="W451" i="2"/>
  <c r="X451" i="2"/>
  <c r="Y451" i="2"/>
  <c r="Z451" i="2"/>
  <c r="AA451" i="2"/>
  <c r="AB451" i="2"/>
  <c r="AC451" i="2"/>
  <c r="AD451" i="2"/>
  <c r="AE451" i="2"/>
  <c r="AF451" i="2"/>
  <c r="AG451" i="2"/>
  <c r="AI451" i="2"/>
  <c r="AJ451" i="2"/>
  <c r="AK451" i="2"/>
  <c r="U452" i="2"/>
  <c r="V452" i="2"/>
  <c r="W452" i="2"/>
  <c r="X452" i="2"/>
  <c r="Y452" i="2"/>
  <c r="Z452" i="2"/>
  <c r="AA452" i="2"/>
  <c r="AB452" i="2"/>
  <c r="AC452" i="2"/>
  <c r="AD452" i="2"/>
  <c r="AE452" i="2"/>
  <c r="AF452" i="2"/>
  <c r="AG452" i="2"/>
  <c r="AI452" i="2"/>
  <c r="AJ452" i="2"/>
  <c r="AK452" i="2"/>
  <c r="U453" i="2"/>
  <c r="V453" i="2"/>
  <c r="W453" i="2"/>
  <c r="X453" i="2"/>
  <c r="Y453" i="2"/>
  <c r="Z453" i="2"/>
  <c r="AA453" i="2"/>
  <c r="AB453" i="2"/>
  <c r="AC453" i="2"/>
  <c r="AD453" i="2"/>
  <c r="AE453" i="2"/>
  <c r="AF453" i="2"/>
  <c r="AG453" i="2"/>
  <c r="AI453" i="2"/>
  <c r="AJ453" i="2"/>
  <c r="AK453" i="2"/>
  <c r="U454" i="2"/>
  <c r="V454" i="2"/>
  <c r="W454" i="2"/>
  <c r="X454" i="2"/>
  <c r="Y454" i="2"/>
  <c r="Z454" i="2"/>
  <c r="AA454" i="2"/>
  <c r="AB454" i="2"/>
  <c r="AC454" i="2"/>
  <c r="AD454" i="2"/>
  <c r="AE454" i="2"/>
  <c r="AF454" i="2"/>
  <c r="AG454" i="2"/>
  <c r="AI454" i="2"/>
  <c r="AJ454" i="2"/>
  <c r="AK454" i="2"/>
  <c r="U455" i="2"/>
  <c r="V455" i="2"/>
  <c r="W455" i="2"/>
  <c r="X455" i="2"/>
  <c r="Y455" i="2"/>
  <c r="Z455" i="2"/>
  <c r="AA455" i="2"/>
  <c r="AB455" i="2"/>
  <c r="AC455" i="2"/>
  <c r="AD455" i="2"/>
  <c r="AE455" i="2"/>
  <c r="AF455" i="2"/>
  <c r="AG455" i="2"/>
  <c r="AI455" i="2"/>
  <c r="AJ455" i="2"/>
  <c r="AK455" i="2"/>
  <c r="U456" i="2"/>
  <c r="V456" i="2"/>
  <c r="W456" i="2"/>
  <c r="X456" i="2"/>
  <c r="Y456" i="2"/>
  <c r="Z456" i="2"/>
  <c r="AA456" i="2"/>
  <c r="AB456" i="2"/>
  <c r="AC456" i="2"/>
  <c r="AD456" i="2"/>
  <c r="AE456" i="2"/>
  <c r="AF456" i="2"/>
  <c r="AG456" i="2"/>
  <c r="AI456" i="2"/>
  <c r="AJ456" i="2"/>
  <c r="AK456" i="2"/>
  <c r="U457" i="2"/>
  <c r="V457" i="2"/>
  <c r="W457" i="2"/>
  <c r="X457" i="2"/>
  <c r="Y457" i="2"/>
  <c r="Z457" i="2"/>
  <c r="AA457" i="2"/>
  <c r="AB457" i="2"/>
  <c r="AC457" i="2"/>
  <c r="AD457" i="2"/>
  <c r="AE457" i="2"/>
  <c r="AF457" i="2"/>
  <c r="AG457" i="2"/>
  <c r="AI457" i="2"/>
  <c r="AJ457" i="2"/>
  <c r="AK457" i="2"/>
  <c r="U458" i="2"/>
  <c r="V458" i="2"/>
  <c r="W458" i="2"/>
  <c r="X458" i="2"/>
  <c r="Y458" i="2"/>
  <c r="Z458" i="2"/>
  <c r="AA458" i="2"/>
  <c r="AB458" i="2"/>
  <c r="AC458" i="2"/>
  <c r="AD458" i="2"/>
  <c r="AE458" i="2"/>
  <c r="AF458" i="2"/>
  <c r="AG458" i="2"/>
  <c r="AI458" i="2"/>
  <c r="AJ458" i="2"/>
  <c r="AK458" i="2"/>
  <c r="U459" i="2"/>
  <c r="V459" i="2"/>
  <c r="W459" i="2"/>
  <c r="X459" i="2"/>
  <c r="Y459" i="2"/>
  <c r="Z459" i="2"/>
  <c r="AA459" i="2"/>
  <c r="AB459" i="2"/>
  <c r="AC459" i="2"/>
  <c r="AD459" i="2"/>
  <c r="AE459" i="2"/>
  <c r="AF459" i="2"/>
  <c r="AG459" i="2"/>
  <c r="AI459" i="2"/>
  <c r="AJ459" i="2"/>
  <c r="AK459" i="2"/>
  <c r="U460" i="2"/>
  <c r="V460" i="2"/>
  <c r="W460" i="2"/>
  <c r="X460" i="2"/>
  <c r="Y460" i="2"/>
  <c r="Z460" i="2"/>
  <c r="AA460" i="2"/>
  <c r="AB460" i="2"/>
  <c r="AC460" i="2"/>
  <c r="AD460" i="2"/>
  <c r="AE460" i="2"/>
  <c r="AF460" i="2"/>
  <c r="AG460" i="2"/>
  <c r="AI460" i="2"/>
  <c r="AJ460" i="2"/>
  <c r="AK460" i="2"/>
  <c r="U461" i="2"/>
  <c r="V461" i="2"/>
  <c r="W461" i="2"/>
  <c r="X461" i="2"/>
  <c r="Y461" i="2"/>
  <c r="Z461" i="2"/>
  <c r="AA461" i="2"/>
  <c r="AB461" i="2"/>
  <c r="AC461" i="2"/>
  <c r="AD461" i="2"/>
  <c r="AE461" i="2"/>
  <c r="AF461" i="2"/>
  <c r="AG461" i="2"/>
  <c r="AI461" i="2"/>
  <c r="AJ461" i="2"/>
  <c r="AK461" i="2"/>
  <c r="U462" i="2"/>
  <c r="V462" i="2"/>
  <c r="W462" i="2"/>
  <c r="X462" i="2"/>
  <c r="Y462" i="2"/>
  <c r="Z462" i="2"/>
  <c r="AA462" i="2"/>
  <c r="AB462" i="2"/>
  <c r="AC462" i="2"/>
  <c r="AD462" i="2"/>
  <c r="AE462" i="2"/>
  <c r="AF462" i="2"/>
  <c r="AG462" i="2"/>
  <c r="AI462" i="2"/>
  <c r="AJ462" i="2"/>
  <c r="AK462" i="2"/>
  <c r="U463" i="2"/>
  <c r="V463" i="2"/>
  <c r="W463" i="2"/>
  <c r="X463" i="2"/>
  <c r="Y463" i="2"/>
  <c r="Z463" i="2"/>
  <c r="AA463" i="2"/>
  <c r="AB463" i="2"/>
  <c r="AC463" i="2"/>
  <c r="AD463" i="2"/>
  <c r="AE463" i="2"/>
  <c r="AF463" i="2"/>
  <c r="AG463" i="2"/>
  <c r="AI463" i="2"/>
  <c r="AJ463" i="2"/>
  <c r="AK463" i="2"/>
  <c r="U464" i="2"/>
  <c r="V464" i="2"/>
  <c r="W464" i="2"/>
  <c r="X464" i="2"/>
  <c r="Y464" i="2"/>
  <c r="Z464" i="2"/>
  <c r="AA464" i="2"/>
  <c r="AB464" i="2"/>
  <c r="AC464" i="2"/>
  <c r="AD464" i="2"/>
  <c r="AE464" i="2"/>
  <c r="AF464" i="2"/>
  <c r="AG464" i="2"/>
  <c r="AI464" i="2"/>
  <c r="AJ464" i="2"/>
  <c r="AK464" i="2"/>
  <c r="U465" i="2"/>
  <c r="V465" i="2"/>
  <c r="W465" i="2"/>
  <c r="X465" i="2"/>
  <c r="Y465" i="2"/>
  <c r="Z465" i="2"/>
  <c r="AA465" i="2"/>
  <c r="AB465" i="2"/>
  <c r="AC465" i="2"/>
  <c r="AD465" i="2"/>
  <c r="AE465" i="2"/>
  <c r="AF465" i="2"/>
  <c r="AG465" i="2"/>
  <c r="AI465" i="2"/>
  <c r="AJ465" i="2"/>
  <c r="AK465" i="2"/>
  <c r="U466" i="2"/>
  <c r="V466" i="2"/>
  <c r="W466" i="2"/>
  <c r="X466" i="2"/>
  <c r="Y466" i="2"/>
  <c r="Z466" i="2"/>
  <c r="AA466" i="2"/>
  <c r="AB466" i="2"/>
  <c r="AC466" i="2"/>
  <c r="AD466" i="2"/>
  <c r="AE466" i="2"/>
  <c r="AF466" i="2"/>
  <c r="AG466" i="2"/>
  <c r="AI466" i="2"/>
  <c r="AJ466" i="2"/>
  <c r="AK466" i="2"/>
  <c r="U467" i="2"/>
  <c r="V467" i="2"/>
  <c r="W467" i="2"/>
  <c r="X467" i="2"/>
  <c r="Y467" i="2"/>
  <c r="Z467" i="2"/>
  <c r="AA467" i="2"/>
  <c r="AB467" i="2"/>
  <c r="AC467" i="2"/>
  <c r="AD467" i="2"/>
  <c r="AE467" i="2"/>
  <c r="AF467" i="2"/>
  <c r="AG467" i="2"/>
  <c r="AI467" i="2"/>
  <c r="AJ467" i="2"/>
  <c r="AK467" i="2"/>
  <c r="U468" i="2"/>
  <c r="V468" i="2"/>
  <c r="W468" i="2"/>
  <c r="X468" i="2"/>
  <c r="Y468" i="2"/>
  <c r="Z468" i="2"/>
  <c r="AA468" i="2"/>
  <c r="AB468" i="2"/>
  <c r="AC468" i="2"/>
  <c r="AD468" i="2"/>
  <c r="AE468" i="2"/>
  <c r="AF468" i="2"/>
  <c r="AG468" i="2"/>
  <c r="AI468" i="2"/>
  <c r="AJ468" i="2"/>
  <c r="AK468" i="2"/>
  <c r="U469" i="2"/>
  <c r="V469" i="2"/>
  <c r="W469" i="2"/>
  <c r="X469" i="2"/>
  <c r="Y469" i="2"/>
  <c r="Z469" i="2"/>
  <c r="AA469" i="2"/>
  <c r="AB469" i="2"/>
  <c r="AC469" i="2"/>
  <c r="AD469" i="2"/>
  <c r="AE469" i="2"/>
  <c r="AF469" i="2"/>
  <c r="AG469" i="2"/>
  <c r="AI469" i="2"/>
  <c r="AJ469" i="2"/>
  <c r="AK469" i="2"/>
  <c r="U470" i="2"/>
  <c r="V470" i="2"/>
  <c r="W470" i="2"/>
  <c r="X470" i="2"/>
  <c r="Y470" i="2"/>
  <c r="Z470" i="2"/>
  <c r="AA470" i="2"/>
  <c r="AB470" i="2"/>
  <c r="AC470" i="2"/>
  <c r="AD470" i="2"/>
  <c r="AE470" i="2"/>
  <c r="AF470" i="2"/>
  <c r="AG470" i="2"/>
  <c r="AI470" i="2"/>
  <c r="AJ470" i="2"/>
  <c r="AK470" i="2"/>
  <c r="U471" i="2"/>
  <c r="V471" i="2"/>
  <c r="W471" i="2"/>
  <c r="X471" i="2"/>
  <c r="Y471" i="2"/>
  <c r="Z471" i="2"/>
  <c r="AA471" i="2"/>
  <c r="AB471" i="2"/>
  <c r="AC471" i="2"/>
  <c r="AD471" i="2"/>
  <c r="AE471" i="2"/>
  <c r="AF471" i="2"/>
  <c r="AG471" i="2"/>
  <c r="AI471" i="2"/>
  <c r="AJ471" i="2"/>
  <c r="AK471" i="2"/>
  <c r="U472" i="2"/>
  <c r="V472" i="2"/>
  <c r="W472" i="2"/>
  <c r="X472" i="2"/>
  <c r="Y472" i="2"/>
  <c r="Z472" i="2"/>
  <c r="AA472" i="2"/>
  <c r="AB472" i="2"/>
  <c r="AC472" i="2"/>
  <c r="AD472" i="2"/>
  <c r="AE472" i="2"/>
  <c r="AF472" i="2"/>
  <c r="AG472" i="2"/>
  <c r="AI472" i="2"/>
  <c r="AJ472" i="2"/>
  <c r="AK472" i="2"/>
  <c r="U473" i="2"/>
  <c r="V473" i="2"/>
  <c r="W473" i="2"/>
  <c r="X473" i="2"/>
  <c r="Y473" i="2"/>
  <c r="Z473" i="2"/>
  <c r="AA473" i="2"/>
  <c r="AB473" i="2"/>
  <c r="AC473" i="2"/>
  <c r="AD473" i="2"/>
  <c r="AE473" i="2"/>
  <c r="AF473" i="2"/>
  <c r="AG473" i="2"/>
  <c r="AI473" i="2"/>
  <c r="AJ473" i="2"/>
  <c r="AK473" i="2"/>
  <c r="U474" i="2"/>
  <c r="V474" i="2"/>
  <c r="W474" i="2"/>
  <c r="X474" i="2"/>
  <c r="Y474" i="2"/>
  <c r="Z474" i="2"/>
  <c r="AA474" i="2"/>
  <c r="AB474" i="2"/>
  <c r="AC474" i="2"/>
  <c r="AD474" i="2"/>
  <c r="AE474" i="2"/>
  <c r="AF474" i="2"/>
  <c r="AG474" i="2"/>
  <c r="AI474" i="2"/>
  <c r="AJ474" i="2"/>
  <c r="AK474" i="2"/>
  <c r="U475" i="2"/>
  <c r="V475" i="2"/>
  <c r="W475" i="2"/>
  <c r="X475" i="2"/>
  <c r="Y475" i="2"/>
  <c r="Z475" i="2"/>
  <c r="AA475" i="2"/>
  <c r="AB475" i="2"/>
  <c r="AC475" i="2"/>
  <c r="AD475" i="2"/>
  <c r="AE475" i="2"/>
  <c r="AF475" i="2"/>
  <c r="AG475" i="2"/>
  <c r="AI475" i="2"/>
  <c r="AJ475" i="2"/>
  <c r="AK475" i="2"/>
  <c r="U476" i="2"/>
  <c r="V476" i="2"/>
  <c r="W476" i="2"/>
  <c r="X476" i="2"/>
  <c r="Y476" i="2"/>
  <c r="Z476" i="2"/>
  <c r="AA476" i="2"/>
  <c r="AB476" i="2"/>
  <c r="AC476" i="2"/>
  <c r="AD476" i="2"/>
  <c r="AE476" i="2"/>
  <c r="AF476" i="2"/>
  <c r="AG476" i="2"/>
  <c r="AI476" i="2"/>
  <c r="AJ476" i="2"/>
  <c r="AK476" i="2"/>
  <c r="U477" i="2"/>
  <c r="V477" i="2"/>
  <c r="W477" i="2"/>
  <c r="X477" i="2"/>
  <c r="Y477" i="2"/>
  <c r="Z477" i="2"/>
  <c r="AA477" i="2"/>
  <c r="AB477" i="2"/>
  <c r="AC477" i="2"/>
  <c r="AD477" i="2"/>
  <c r="AE477" i="2"/>
  <c r="AF477" i="2"/>
  <c r="AG477" i="2"/>
  <c r="AI477" i="2"/>
  <c r="AJ477" i="2"/>
  <c r="AK477" i="2"/>
  <c r="U478" i="2"/>
  <c r="V478" i="2"/>
  <c r="W478" i="2"/>
  <c r="X478" i="2"/>
  <c r="Y478" i="2"/>
  <c r="Z478" i="2"/>
  <c r="AA478" i="2"/>
  <c r="AB478" i="2"/>
  <c r="AC478" i="2"/>
  <c r="AD478" i="2"/>
  <c r="AE478" i="2"/>
  <c r="AF478" i="2"/>
  <c r="AG478" i="2"/>
  <c r="AI478" i="2"/>
  <c r="AJ478" i="2"/>
  <c r="AK478" i="2"/>
  <c r="U479" i="2"/>
  <c r="V479" i="2"/>
  <c r="W479" i="2"/>
  <c r="X479" i="2"/>
  <c r="Y479" i="2"/>
  <c r="Z479" i="2"/>
  <c r="AA479" i="2"/>
  <c r="AB479" i="2"/>
  <c r="AC479" i="2"/>
  <c r="AD479" i="2"/>
  <c r="AE479" i="2"/>
  <c r="AF479" i="2"/>
  <c r="AG479" i="2"/>
  <c r="AI479" i="2"/>
  <c r="AJ479" i="2"/>
  <c r="AK479" i="2"/>
  <c r="U480" i="2"/>
  <c r="V480" i="2"/>
  <c r="W480" i="2"/>
  <c r="X480" i="2"/>
  <c r="Y480" i="2"/>
  <c r="Z480" i="2"/>
  <c r="AA480" i="2"/>
  <c r="AB480" i="2"/>
  <c r="AC480" i="2"/>
  <c r="AD480" i="2"/>
  <c r="AE480" i="2"/>
  <c r="AF480" i="2"/>
  <c r="AG480" i="2"/>
  <c r="AI480" i="2"/>
  <c r="AJ480" i="2"/>
  <c r="AK480" i="2"/>
  <c r="U481" i="2"/>
  <c r="V481" i="2"/>
  <c r="W481" i="2"/>
  <c r="X481" i="2"/>
  <c r="Y481" i="2"/>
  <c r="Z481" i="2"/>
  <c r="AA481" i="2"/>
  <c r="AB481" i="2"/>
  <c r="AC481" i="2"/>
  <c r="AD481" i="2"/>
  <c r="AE481" i="2"/>
  <c r="AF481" i="2"/>
  <c r="AG481" i="2"/>
  <c r="AI481" i="2"/>
  <c r="AJ481" i="2"/>
  <c r="AK481" i="2"/>
  <c r="U482" i="2"/>
  <c r="V482" i="2"/>
  <c r="W482" i="2"/>
  <c r="X482" i="2"/>
  <c r="Y482" i="2"/>
  <c r="Z482" i="2"/>
  <c r="AA482" i="2"/>
  <c r="AB482" i="2"/>
  <c r="AC482" i="2"/>
  <c r="AD482" i="2"/>
  <c r="AE482" i="2"/>
  <c r="AF482" i="2"/>
  <c r="AG482" i="2"/>
  <c r="AI482" i="2"/>
  <c r="AJ482" i="2"/>
  <c r="AK482" i="2"/>
  <c r="U483" i="2"/>
  <c r="V483" i="2"/>
  <c r="W483" i="2"/>
  <c r="X483" i="2"/>
  <c r="Y483" i="2"/>
  <c r="Z483" i="2"/>
  <c r="AA483" i="2"/>
  <c r="AB483" i="2"/>
  <c r="AC483" i="2"/>
  <c r="AD483" i="2"/>
  <c r="AE483" i="2"/>
  <c r="AF483" i="2"/>
  <c r="AG483" i="2"/>
  <c r="AI483" i="2"/>
  <c r="AJ483" i="2"/>
  <c r="AK483" i="2"/>
  <c r="U484" i="2"/>
  <c r="V484" i="2"/>
  <c r="W484" i="2"/>
  <c r="X484" i="2"/>
  <c r="Y484" i="2"/>
  <c r="Z484" i="2"/>
  <c r="AA484" i="2"/>
  <c r="AB484" i="2"/>
  <c r="AC484" i="2"/>
  <c r="AD484" i="2"/>
  <c r="AE484" i="2"/>
  <c r="AF484" i="2"/>
  <c r="AG484" i="2"/>
  <c r="AI484" i="2"/>
  <c r="AJ484" i="2"/>
  <c r="AK484" i="2"/>
  <c r="U485" i="2"/>
  <c r="V485" i="2"/>
  <c r="W485" i="2"/>
  <c r="X485" i="2"/>
  <c r="Y485" i="2"/>
  <c r="Z485" i="2"/>
  <c r="AA485" i="2"/>
  <c r="AB485" i="2"/>
  <c r="AC485" i="2"/>
  <c r="AD485" i="2"/>
  <c r="AE485" i="2"/>
  <c r="AF485" i="2"/>
  <c r="AG485" i="2"/>
  <c r="AI485" i="2"/>
  <c r="AJ485" i="2"/>
  <c r="AK485" i="2"/>
  <c r="U486" i="2"/>
  <c r="V486" i="2"/>
  <c r="W486" i="2"/>
  <c r="X486" i="2"/>
  <c r="Y486" i="2"/>
  <c r="Z486" i="2"/>
  <c r="AA486" i="2"/>
  <c r="AB486" i="2"/>
  <c r="AC486" i="2"/>
  <c r="AD486" i="2"/>
  <c r="AE486" i="2"/>
  <c r="AF486" i="2"/>
  <c r="AG486" i="2"/>
  <c r="AI486" i="2"/>
  <c r="AJ486" i="2"/>
  <c r="AK486" i="2"/>
  <c r="U487" i="2"/>
  <c r="V487" i="2"/>
  <c r="W487" i="2"/>
  <c r="X487" i="2"/>
  <c r="Y487" i="2"/>
  <c r="Z487" i="2"/>
  <c r="AA487" i="2"/>
  <c r="AB487" i="2"/>
  <c r="AC487" i="2"/>
  <c r="AD487" i="2"/>
  <c r="AE487" i="2"/>
  <c r="AF487" i="2"/>
  <c r="AG487" i="2"/>
  <c r="AI487" i="2"/>
  <c r="AJ487" i="2"/>
  <c r="AK487" i="2"/>
  <c r="U488" i="2"/>
  <c r="V488" i="2"/>
  <c r="W488" i="2"/>
  <c r="X488" i="2"/>
  <c r="Y488" i="2"/>
  <c r="Z488" i="2"/>
  <c r="AA488" i="2"/>
  <c r="AB488" i="2"/>
  <c r="AC488" i="2"/>
  <c r="AD488" i="2"/>
  <c r="AE488" i="2"/>
  <c r="AF488" i="2"/>
  <c r="AG488" i="2"/>
  <c r="AI488" i="2"/>
  <c r="AJ488" i="2"/>
  <c r="AK488" i="2"/>
  <c r="U489" i="2"/>
  <c r="V489" i="2"/>
  <c r="W489" i="2"/>
  <c r="X489" i="2"/>
  <c r="Y489" i="2"/>
  <c r="Z489" i="2"/>
  <c r="AA489" i="2"/>
  <c r="AB489" i="2"/>
  <c r="AC489" i="2"/>
  <c r="AD489" i="2"/>
  <c r="AE489" i="2"/>
  <c r="AF489" i="2"/>
  <c r="AG489" i="2"/>
  <c r="AI489" i="2"/>
  <c r="AJ489" i="2"/>
  <c r="AK489" i="2"/>
  <c r="U490" i="2"/>
  <c r="V490" i="2"/>
  <c r="W490" i="2"/>
  <c r="X490" i="2"/>
  <c r="Y490" i="2"/>
  <c r="Z490" i="2"/>
  <c r="AA490" i="2"/>
  <c r="AB490" i="2"/>
  <c r="AC490" i="2"/>
  <c r="AD490" i="2"/>
  <c r="AE490" i="2"/>
  <c r="AF490" i="2"/>
  <c r="AG490" i="2"/>
  <c r="AI490" i="2"/>
  <c r="AJ490" i="2"/>
  <c r="AK490" i="2"/>
  <c r="U491" i="2"/>
  <c r="V491" i="2"/>
  <c r="W491" i="2"/>
  <c r="X491" i="2"/>
  <c r="Y491" i="2"/>
  <c r="Z491" i="2"/>
  <c r="AA491" i="2"/>
  <c r="AB491" i="2"/>
  <c r="AC491" i="2"/>
  <c r="AD491" i="2"/>
  <c r="AE491" i="2"/>
  <c r="AF491" i="2"/>
  <c r="AG491" i="2"/>
  <c r="AI491" i="2"/>
  <c r="AJ491" i="2"/>
  <c r="AK491" i="2"/>
  <c r="U492" i="2"/>
  <c r="V492" i="2"/>
  <c r="W492" i="2"/>
  <c r="X492" i="2"/>
  <c r="Y492" i="2"/>
  <c r="Z492" i="2"/>
  <c r="AA492" i="2"/>
  <c r="AB492" i="2"/>
  <c r="AC492" i="2"/>
  <c r="AD492" i="2"/>
  <c r="AE492" i="2"/>
  <c r="AF492" i="2"/>
  <c r="AG492" i="2"/>
  <c r="AI492" i="2"/>
  <c r="AJ492" i="2"/>
  <c r="AK492" i="2"/>
  <c r="U493" i="2"/>
  <c r="V493" i="2"/>
  <c r="W493" i="2"/>
  <c r="X493" i="2"/>
  <c r="Y493" i="2"/>
  <c r="Z493" i="2"/>
  <c r="AA493" i="2"/>
  <c r="AB493" i="2"/>
  <c r="AC493" i="2"/>
  <c r="AD493" i="2"/>
  <c r="AE493" i="2"/>
  <c r="AF493" i="2"/>
  <c r="AG493" i="2"/>
  <c r="AI493" i="2"/>
  <c r="AJ493" i="2"/>
  <c r="AK493" i="2"/>
  <c r="U494" i="2"/>
  <c r="V494" i="2"/>
  <c r="W494" i="2"/>
  <c r="X494" i="2"/>
  <c r="Y494" i="2"/>
  <c r="Z494" i="2"/>
  <c r="AA494" i="2"/>
  <c r="AB494" i="2"/>
  <c r="AC494" i="2"/>
  <c r="AD494" i="2"/>
  <c r="AE494" i="2"/>
  <c r="AF494" i="2"/>
  <c r="AG494" i="2"/>
  <c r="AI494" i="2"/>
  <c r="AJ494" i="2"/>
  <c r="AK494" i="2"/>
  <c r="U495" i="2"/>
  <c r="V495" i="2"/>
  <c r="W495" i="2"/>
  <c r="X495" i="2"/>
  <c r="Y495" i="2"/>
  <c r="Z495" i="2"/>
  <c r="AA495" i="2"/>
  <c r="AB495" i="2"/>
  <c r="AC495" i="2"/>
  <c r="AD495" i="2"/>
  <c r="AE495" i="2"/>
  <c r="AF495" i="2"/>
  <c r="AG495" i="2"/>
  <c r="AI495" i="2"/>
  <c r="AJ495" i="2"/>
  <c r="AK495" i="2"/>
  <c r="U496" i="2"/>
  <c r="V496" i="2"/>
  <c r="W496" i="2"/>
  <c r="X496" i="2"/>
  <c r="Y496" i="2"/>
  <c r="Z496" i="2"/>
  <c r="AA496" i="2"/>
  <c r="AB496" i="2"/>
  <c r="AC496" i="2"/>
  <c r="AD496" i="2"/>
  <c r="AE496" i="2"/>
  <c r="AF496" i="2"/>
  <c r="AG496" i="2"/>
  <c r="AI496" i="2"/>
  <c r="AJ496" i="2"/>
  <c r="AK496" i="2"/>
  <c r="U497" i="2"/>
  <c r="V497" i="2"/>
  <c r="W497" i="2"/>
  <c r="X497" i="2"/>
  <c r="Y497" i="2"/>
  <c r="Z497" i="2"/>
  <c r="AA497" i="2"/>
  <c r="AB497" i="2"/>
  <c r="AC497" i="2"/>
  <c r="AD497" i="2"/>
  <c r="AE497" i="2"/>
  <c r="AF497" i="2"/>
  <c r="AG497" i="2"/>
  <c r="AI497" i="2"/>
  <c r="AJ497" i="2"/>
  <c r="AK497" i="2"/>
  <c r="U498" i="2"/>
  <c r="V498" i="2"/>
  <c r="W498" i="2"/>
  <c r="X498" i="2"/>
  <c r="Y498" i="2"/>
  <c r="Z498" i="2"/>
  <c r="AA498" i="2"/>
  <c r="AB498" i="2"/>
  <c r="AC498" i="2"/>
  <c r="AD498" i="2"/>
  <c r="AE498" i="2"/>
  <c r="AF498" i="2"/>
  <c r="AG498" i="2"/>
  <c r="AI498" i="2"/>
  <c r="AJ498" i="2"/>
  <c r="AK498" i="2"/>
  <c r="U499" i="2"/>
  <c r="V499" i="2"/>
  <c r="W499" i="2"/>
  <c r="X499" i="2"/>
  <c r="Y499" i="2"/>
  <c r="Z499" i="2"/>
  <c r="AA499" i="2"/>
  <c r="AB499" i="2"/>
  <c r="AC499" i="2"/>
  <c r="AD499" i="2"/>
  <c r="AE499" i="2"/>
  <c r="AF499" i="2"/>
  <c r="AG499" i="2"/>
  <c r="AI499" i="2"/>
  <c r="AJ499" i="2"/>
  <c r="AK499" i="2"/>
  <c r="U500" i="2"/>
  <c r="V500" i="2"/>
  <c r="W500" i="2"/>
  <c r="X500" i="2"/>
  <c r="Y500" i="2"/>
  <c r="Z500" i="2"/>
  <c r="AA500" i="2"/>
  <c r="AB500" i="2"/>
  <c r="AC500" i="2"/>
  <c r="AD500" i="2"/>
  <c r="AE500" i="2"/>
  <c r="AF500" i="2"/>
  <c r="AG500" i="2"/>
  <c r="AI500" i="2"/>
  <c r="AJ500" i="2"/>
  <c r="AK500" i="2"/>
  <c r="U501" i="2"/>
  <c r="V501" i="2"/>
  <c r="W501" i="2"/>
  <c r="X501" i="2"/>
  <c r="Y501" i="2"/>
  <c r="Z501" i="2"/>
  <c r="AA501" i="2"/>
  <c r="AB501" i="2"/>
  <c r="AC501" i="2"/>
  <c r="AD501" i="2"/>
  <c r="AE501" i="2"/>
  <c r="AF501" i="2"/>
  <c r="AG501" i="2"/>
  <c r="AI501" i="2"/>
  <c r="AJ501" i="2"/>
  <c r="AK501" i="2"/>
  <c r="U502" i="2"/>
  <c r="V502" i="2"/>
  <c r="W502" i="2"/>
  <c r="X502" i="2"/>
  <c r="Y502" i="2"/>
  <c r="Z502" i="2"/>
  <c r="AA502" i="2"/>
  <c r="AB502" i="2"/>
  <c r="AC502" i="2"/>
  <c r="AD502" i="2"/>
  <c r="AE502" i="2"/>
  <c r="AF502" i="2"/>
  <c r="AG502" i="2"/>
  <c r="AI502" i="2"/>
  <c r="AJ502" i="2"/>
  <c r="AK502" i="2"/>
  <c r="U503" i="2"/>
  <c r="V503" i="2"/>
  <c r="W503" i="2"/>
  <c r="X503" i="2"/>
  <c r="Y503" i="2"/>
  <c r="Z503" i="2"/>
  <c r="AA503" i="2"/>
  <c r="AB503" i="2"/>
  <c r="AC503" i="2"/>
  <c r="AD503" i="2"/>
  <c r="AE503" i="2"/>
  <c r="AF503" i="2"/>
  <c r="AG503" i="2"/>
  <c r="AI503" i="2"/>
  <c r="AJ503" i="2"/>
  <c r="AK503" i="2"/>
  <c r="U504" i="2"/>
  <c r="V504" i="2"/>
  <c r="W504" i="2"/>
  <c r="X504" i="2"/>
  <c r="Y504" i="2"/>
  <c r="Z504" i="2"/>
  <c r="AA504" i="2"/>
  <c r="AB504" i="2"/>
  <c r="AC504" i="2"/>
  <c r="AD504" i="2"/>
  <c r="AE504" i="2"/>
  <c r="AF504" i="2"/>
  <c r="AG504" i="2"/>
  <c r="AI504" i="2"/>
  <c r="AJ504" i="2"/>
  <c r="AK504" i="2"/>
  <c r="U505" i="2"/>
  <c r="V505" i="2"/>
  <c r="W505" i="2"/>
  <c r="X505" i="2"/>
  <c r="Y505" i="2"/>
  <c r="Z505" i="2"/>
  <c r="AA505" i="2"/>
  <c r="AB505" i="2"/>
  <c r="AC505" i="2"/>
  <c r="AD505" i="2"/>
  <c r="AE505" i="2"/>
  <c r="AF505" i="2"/>
  <c r="AG505" i="2"/>
  <c r="AI505" i="2"/>
  <c r="AJ505" i="2"/>
  <c r="AK505" i="2"/>
  <c r="U506" i="2"/>
  <c r="V506" i="2"/>
  <c r="W506" i="2"/>
  <c r="X506" i="2"/>
  <c r="Y506" i="2"/>
  <c r="Z506" i="2"/>
  <c r="AA506" i="2"/>
  <c r="AB506" i="2"/>
  <c r="AC506" i="2"/>
  <c r="AD506" i="2"/>
  <c r="AE506" i="2"/>
  <c r="AF506" i="2"/>
  <c r="AG506" i="2"/>
  <c r="AI506" i="2"/>
  <c r="AJ506" i="2"/>
  <c r="AK506" i="2"/>
  <c r="U507" i="2"/>
  <c r="V507" i="2"/>
  <c r="W507" i="2"/>
  <c r="X507" i="2"/>
  <c r="Y507" i="2"/>
  <c r="Z507" i="2"/>
  <c r="AA507" i="2"/>
  <c r="AB507" i="2"/>
  <c r="AC507" i="2"/>
  <c r="AD507" i="2"/>
  <c r="AE507" i="2"/>
  <c r="AF507" i="2"/>
  <c r="AG507" i="2"/>
  <c r="AI507" i="2"/>
  <c r="AJ507" i="2"/>
  <c r="AK507" i="2"/>
  <c r="U508" i="2"/>
  <c r="V508" i="2"/>
  <c r="W508" i="2"/>
  <c r="X508" i="2"/>
  <c r="Y508" i="2"/>
  <c r="Z508" i="2"/>
  <c r="AA508" i="2"/>
  <c r="AB508" i="2"/>
  <c r="AC508" i="2"/>
  <c r="AD508" i="2"/>
  <c r="AE508" i="2"/>
  <c r="AF508" i="2"/>
  <c r="AG508" i="2"/>
  <c r="AI508" i="2"/>
  <c r="AJ508" i="2"/>
  <c r="AK508" i="2"/>
  <c r="U509" i="2"/>
  <c r="V509" i="2"/>
  <c r="W509" i="2"/>
  <c r="X509" i="2"/>
  <c r="Y509" i="2"/>
  <c r="Z509" i="2"/>
  <c r="AA509" i="2"/>
  <c r="AB509" i="2"/>
  <c r="AC509" i="2"/>
  <c r="AD509" i="2"/>
  <c r="AE509" i="2"/>
  <c r="AF509" i="2"/>
  <c r="AG509" i="2"/>
  <c r="AI509" i="2"/>
  <c r="AJ509" i="2"/>
  <c r="AK509" i="2"/>
  <c r="U510" i="2"/>
  <c r="V510" i="2"/>
  <c r="W510" i="2"/>
  <c r="X510" i="2"/>
  <c r="Y510" i="2"/>
  <c r="Z510" i="2"/>
  <c r="AA510" i="2"/>
  <c r="AB510" i="2"/>
  <c r="AC510" i="2"/>
  <c r="AD510" i="2"/>
  <c r="AE510" i="2"/>
  <c r="AF510" i="2"/>
  <c r="AG510" i="2"/>
  <c r="AI510" i="2"/>
  <c r="AJ510" i="2"/>
  <c r="AK510" i="2"/>
  <c r="U511" i="2"/>
  <c r="V511" i="2"/>
  <c r="W511" i="2"/>
  <c r="X511" i="2"/>
  <c r="Y511" i="2"/>
  <c r="Z511" i="2"/>
  <c r="AA511" i="2"/>
  <c r="AB511" i="2"/>
  <c r="AC511" i="2"/>
  <c r="AD511" i="2"/>
  <c r="AE511" i="2"/>
  <c r="AF511" i="2"/>
  <c r="AG511" i="2"/>
  <c r="AI511" i="2"/>
  <c r="AJ511" i="2"/>
  <c r="AK511" i="2"/>
  <c r="U512" i="2"/>
  <c r="V512" i="2"/>
  <c r="W512" i="2"/>
  <c r="X512" i="2"/>
  <c r="Y512" i="2"/>
  <c r="Z512" i="2"/>
  <c r="AA512" i="2"/>
  <c r="AB512" i="2"/>
  <c r="AC512" i="2"/>
  <c r="AD512" i="2"/>
  <c r="AE512" i="2"/>
  <c r="AF512" i="2"/>
  <c r="AG512" i="2"/>
  <c r="AI512" i="2"/>
  <c r="AJ512" i="2"/>
  <c r="AK512" i="2"/>
  <c r="U513" i="2"/>
  <c r="V513" i="2"/>
  <c r="W513" i="2"/>
  <c r="X513" i="2"/>
  <c r="Y513" i="2"/>
  <c r="Z513" i="2"/>
  <c r="AA513" i="2"/>
  <c r="AB513" i="2"/>
  <c r="AC513" i="2"/>
  <c r="AD513" i="2"/>
  <c r="AE513" i="2"/>
  <c r="AF513" i="2"/>
  <c r="AG513" i="2"/>
  <c r="AI513" i="2"/>
  <c r="AJ513" i="2"/>
  <c r="AK513" i="2"/>
  <c r="U514" i="2"/>
  <c r="V514" i="2"/>
  <c r="W514" i="2"/>
  <c r="X514" i="2"/>
  <c r="Y514" i="2"/>
  <c r="Z514" i="2"/>
  <c r="AA514" i="2"/>
  <c r="AB514" i="2"/>
  <c r="AC514" i="2"/>
  <c r="AD514" i="2"/>
  <c r="AE514" i="2"/>
  <c r="AF514" i="2"/>
  <c r="AG514" i="2"/>
  <c r="AI514" i="2"/>
  <c r="AJ514" i="2"/>
  <c r="AK514" i="2"/>
  <c r="U515" i="2"/>
  <c r="V515" i="2"/>
  <c r="W515" i="2"/>
  <c r="X515" i="2"/>
  <c r="Y515" i="2"/>
  <c r="Z515" i="2"/>
  <c r="AA515" i="2"/>
  <c r="AB515" i="2"/>
  <c r="AC515" i="2"/>
  <c r="AD515" i="2"/>
  <c r="AE515" i="2"/>
  <c r="AF515" i="2"/>
  <c r="AG515" i="2"/>
  <c r="AI515" i="2"/>
  <c r="AJ515" i="2"/>
  <c r="AK515" i="2"/>
  <c r="U516" i="2"/>
  <c r="V516" i="2"/>
  <c r="W516" i="2"/>
  <c r="X516" i="2"/>
  <c r="Y516" i="2"/>
  <c r="Z516" i="2"/>
  <c r="AA516" i="2"/>
  <c r="AB516" i="2"/>
  <c r="AC516" i="2"/>
  <c r="AD516" i="2"/>
  <c r="AE516" i="2"/>
  <c r="AF516" i="2"/>
  <c r="AG516" i="2"/>
  <c r="AI516" i="2"/>
  <c r="AJ516" i="2"/>
  <c r="AK516" i="2"/>
  <c r="U517" i="2"/>
  <c r="V517" i="2"/>
  <c r="W517" i="2"/>
  <c r="X517" i="2"/>
  <c r="Y517" i="2"/>
  <c r="Z517" i="2"/>
  <c r="AA517" i="2"/>
  <c r="AB517" i="2"/>
  <c r="AC517" i="2"/>
  <c r="AD517" i="2"/>
  <c r="AE517" i="2"/>
  <c r="AF517" i="2"/>
  <c r="AG517" i="2"/>
  <c r="AI517" i="2"/>
  <c r="AJ517" i="2"/>
  <c r="AK517" i="2"/>
  <c r="U518" i="2"/>
  <c r="V518" i="2"/>
  <c r="W518" i="2"/>
  <c r="X518" i="2"/>
  <c r="Y518" i="2"/>
  <c r="Z518" i="2"/>
  <c r="AA518" i="2"/>
  <c r="AB518" i="2"/>
  <c r="AC518" i="2"/>
  <c r="AD518" i="2"/>
  <c r="AE518" i="2"/>
  <c r="AF518" i="2"/>
  <c r="AG518" i="2"/>
  <c r="AI518" i="2"/>
  <c r="AJ518" i="2"/>
  <c r="AK518" i="2"/>
  <c r="U519" i="2"/>
  <c r="V519" i="2"/>
  <c r="W519" i="2"/>
  <c r="X519" i="2"/>
  <c r="Y519" i="2"/>
  <c r="Z519" i="2"/>
  <c r="AA519" i="2"/>
  <c r="AB519" i="2"/>
  <c r="AC519" i="2"/>
  <c r="AD519" i="2"/>
  <c r="AE519" i="2"/>
  <c r="AF519" i="2"/>
  <c r="AG519" i="2"/>
  <c r="AI519" i="2"/>
  <c r="AJ519" i="2"/>
  <c r="AK519" i="2"/>
  <c r="U520" i="2"/>
  <c r="V520" i="2"/>
  <c r="W520" i="2"/>
  <c r="X520" i="2"/>
  <c r="Y520" i="2"/>
  <c r="Z520" i="2"/>
  <c r="AA520" i="2"/>
  <c r="AB520" i="2"/>
  <c r="AC520" i="2"/>
  <c r="AD520" i="2"/>
  <c r="AE520" i="2"/>
  <c r="AF520" i="2"/>
  <c r="AG520" i="2"/>
  <c r="AI520" i="2"/>
  <c r="AJ520" i="2"/>
  <c r="AK520" i="2"/>
  <c r="U521" i="2"/>
  <c r="V521" i="2"/>
  <c r="W521" i="2"/>
  <c r="X521" i="2"/>
  <c r="Y521" i="2"/>
  <c r="Z521" i="2"/>
  <c r="AA521" i="2"/>
  <c r="AB521" i="2"/>
  <c r="AC521" i="2"/>
  <c r="AD521" i="2"/>
  <c r="AE521" i="2"/>
  <c r="AF521" i="2"/>
  <c r="AG521" i="2"/>
  <c r="AI521" i="2"/>
  <c r="AJ521" i="2"/>
  <c r="AK521" i="2"/>
  <c r="U522" i="2"/>
  <c r="V522" i="2"/>
  <c r="W522" i="2"/>
  <c r="X522" i="2"/>
  <c r="Y522" i="2"/>
  <c r="Z522" i="2"/>
  <c r="AA522" i="2"/>
  <c r="AB522" i="2"/>
  <c r="AC522" i="2"/>
  <c r="AD522" i="2"/>
  <c r="AE522" i="2"/>
  <c r="AF522" i="2"/>
  <c r="AG522" i="2"/>
  <c r="AI522" i="2"/>
  <c r="AJ522" i="2"/>
  <c r="AK522" i="2"/>
  <c r="U523" i="2"/>
  <c r="V523" i="2"/>
  <c r="W523" i="2"/>
  <c r="X523" i="2"/>
  <c r="Y523" i="2"/>
  <c r="Z523" i="2"/>
  <c r="AA523" i="2"/>
  <c r="AB523" i="2"/>
  <c r="AC523" i="2"/>
  <c r="AD523" i="2"/>
  <c r="AE523" i="2"/>
  <c r="AF523" i="2"/>
  <c r="AG523" i="2"/>
  <c r="AI523" i="2"/>
  <c r="AJ523" i="2"/>
  <c r="AK523" i="2"/>
  <c r="U524" i="2"/>
  <c r="V524" i="2"/>
  <c r="W524" i="2"/>
  <c r="X524" i="2"/>
  <c r="Y524" i="2"/>
  <c r="Z524" i="2"/>
  <c r="AA524" i="2"/>
  <c r="AB524" i="2"/>
  <c r="AC524" i="2"/>
  <c r="AD524" i="2"/>
  <c r="AE524" i="2"/>
  <c r="AF524" i="2"/>
  <c r="AG524" i="2"/>
  <c r="AI524" i="2"/>
  <c r="AJ524" i="2"/>
  <c r="AK524" i="2"/>
  <c r="U525" i="2"/>
  <c r="V525" i="2"/>
  <c r="W525" i="2"/>
  <c r="X525" i="2"/>
  <c r="Y525" i="2"/>
  <c r="Z525" i="2"/>
  <c r="AA525" i="2"/>
  <c r="AB525" i="2"/>
  <c r="AC525" i="2"/>
  <c r="AD525" i="2"/>
  <c r="AE525" i="2"/>
  <c r="AF525" i="2"/>
  <c r="AG525" i="2"/>
  <c r="AI525" i="2"/>
  <c r="AJ525" i="2"/>
  <c r="AK525" i="2"/>
  <c r="U526" i="2"/>
  <c r="V526" i="2"/>
  <c r="W526" i="2"/>
  <c r="X526" i="2"/>
  <c r="Y526" i="2"/>
  <c r="Z526" i="2"/>
  <c r="AA526" i="2"/>
  <c r="AB526" i="2"/>
  <c r="AC526" i="2"/>
  <c r="AD526" i="2"/>
  <c r="AE526" i="2"/>
  <c r="AF526" i="2"/>
  <c r="AG526" i="2"/>
  <c r="AI526" i="2"/>
  <c r="AJ526" i="2"/>
  <c r="AK526" i="2"/>
  <c r="U527" i="2"/>
  <c r="V527" i="2"/>
  <c r="W527" i="2"/>
  <c r="X527" i="2"/>
  <c r="Y527" i="2"/>
  <c r="Z527" i="2"/>
  <c r="AA527" i="2"/>
  <c r="AB527" i="2"/>
  <c r="AC527" i="2"/>
  <c r="AD527" i="2"/>
  <c r="AE527" i="2"/>
  <c r="AF527" i="2"/>
  <c r="AG527" i="2"/>
  <c r="AI527" i="2"/>
  <c r="AJ527" i="2"/>
  <c r="AK527" i="2"/>
  <c r="U528" i="2"/>
  <c r="V528" i="2"/>
  <c r="W528" i="2"/>
  <c r="X528" i="2"/>
  <c r="Y528" i="2"/>
  <c r="Z528" i="2"/>
  <c r="AA528" i="2"/>
  <c r="AB528" i="2"/>
  <c r="AC528" i="2"/>
  <c r="AD528" i="2"/>
  <c r="AE528" i="2"/>
  <c r="AF528" i="2"/>
  <c r="AG528" i="2"/>
  <c r="AI528" i="2"/>
  <c r="AJ528" i="2"/>
  <c r="AK528" i="2"/>
  <c r="U529" i="2"/>
  <c r="V529" i="2"/>
  <c r="W529" i="2"/>
  <c r="X529" i="2"/>
  <c r="Y529" i="2"/>
  <c r="Z529" i="2"/>
  <c r="AA529" i="2"/>
  <c r="AB529" i="2"/>
  <c r="AC529" i="2"/>
  <c r="AD529" i="2"/>
  <c r="AE529" i="2"/>
  <c r="AF529" i="2"/>
  <c r="AG529" i="2"/>
  <c r="AI529" i="2"/>
  <c r="AJ529" i="2"/>
  <c r="AK529" i="2"/>
  <c r="U530" i="2"/>
  <c r="V530" i="2"/>
  <c r="W530" i="2"/>
  <c r="X530" i="2"/>
  <c r="Y530" i="2"/>
  <c r="Z530" i="2"/>
  <c r="AA530" i="2"/>
  <c r="AB530" i="2"/>
  <c r="AC530" i="2"/>
  <c r="AD530" i="2"/>
  <c r="AE530" i="2"/>
  <c r="AF530" i="2"/>
  <c r="AG530" i="2"/>
  <c r="AI530" i="2"/>
  <c r="AJ530" i="2"/>
  <c r="AK530" i="2"/>
  <c r="U531" i="2"/>
  <c r="V531" i="2"/>
  <c r="W531" i="2"/>
  <c r="X531" i="2"/>
  <c r="Y531" i="2"/>
  <c r="Z531" i="2"/>
  <c r="AA531" i="2"/>
  <c r="AB531" i="2"/>
  <c r="AC531" i="2"/>
  <c r="AD531" i="2"/>
  <c r="AE531" i="2"/>
  <c r="AF531" i="2"/>
  <c r="AG531" i="2"/>
  <c r="AI531" i="2"/>
  <c r="AJ531" i="2"/>
  <c r="AK531" i="2"/>
  <c r="U532" i="2"/>
  <c r="V532" i="2"/>
  <c r="W532" i="2"/>
  <c r="X532" i="2"/>
  <c r="Y532" i="2"/>
  <c r="Z532" i="2"/>
  <c r="AA532" i="2"/>
  <c r="AB532" i="2"/>
  <c r="AC532" i="2"/>
  <c r="AD532" i="2"/>
  <c r="AE532" i="2"/>
  <c r="AF532" i="2"/>
  <c r="AG532" i="2"/>
  <c r="AI532" i="2"/>
  <c r="AJ532" i="2"/>
  <c r="AK532" i="2"/>
  <c r="U533" i="2"/>
  <c r="V533" i="2"/>
  <c r="W533" i="2"/>
  <c r="X533" i="2"/>
  <c r="Y533" i="2"/>
  <c r="Z533" i="2"/>
  <c r="AA533" i="2"/>
  <c r="AB533" i="2"/>
  <c r="AC533" i="2"/>
  <c r="AD533" i="2"/>
  <c r="AE533" i="2"/>
  <c r="AF533" i="2"/>
  <c r="AG533" i="2"/>
  <c r="AI533" i="2"/>
  <c r="AJ533" i="2"/>
  <c r="AK533" i="2"/>
  <c r="U534" i="2"/>
  <c r="V534" i="2"/>
  <c r="W534" i="2"/>
  <c r="X534" i="2"/>
  <c r="Y534" i="2"/>
  <c r="Z534" i="2"/>
  <c r="AA534" i="2"/>
  <c r="AB534" i="2"/>
  <c r="AC534" i="2"/>
  <c r="AD534" i="2"/>
  <c r="AE534" i="2"/>
  <c r="AF534" i="2"/>
  <c r="AG534" i="2"/>
  <c r="AI534" i="2"/>
  <c r="AJ534" i="2"/>
  <c r="AK534" i="2"/>
  <c r="U535" i="2"/>
  <c r="V535" i="2"/>
  <c r="W535" i="2"/>
  <c r="X535" i="2"/>
  <c r="Y535" i="2"/>
  <c r="Z535" i="2"/>
  <c r="AA535" i="2"/>
  <c r="AB535" i="2"/>
  <c r="AC535" i="2"/>
  <c r="AD535" i="2"/>
  <c r="AE535" i="2"/>
  <c r="AF535" i="2"/>
  <c r="AG535" i="2"/>
  <c r="AI535" i="2"/>
  <c r="AJ535" i="2"/>
  <c r="AK535" i="2"/>
  <c r="U536" i="2"/>
  <c r="V536" i="2"/>
  <c r="W536" i="2"/>
  <c r="X536" i="2"/>
  <c r="Y536" i="2"/>
  <c r="Z536" i="2"/>
  <c r="AA536" i="2"/>
  <c r="AB536" i="2"/>
  <c r="AC536" i="2"/>
  <c r="AD536" i="2"/>
  <c r="AE536" i="2"/>
  <c r="AF536" i="2"/>
  <c r="AG536" i="2"/>
  <c r="AI536" i="2"/>
  <c r="AJ536" i="2"/>
  <c r="AK536" i="2"/>
  <c r="U537" i="2"/>
  <c r="V537" i="2"/>
  <c r="W537" i="2"/>
  <c r="X537" i="2"/>
  <c r="Y537" i="2"/>
  <c r="Z537" i="2"/>
  <c r="AA537" i="2"/>
  <c r="AB537" i="2"/>
  <c r="AC537" i="2"/>
  <c r="AD537" i="2"/>
  <c r="AE537" i="2"/>
  <c r="AF537" i="2"/>
  <c r="AG537" i="2"/>
  <c r="AI537" i="2"/>
  <c r="AJ537" i="2"/>
  <c r="AK537" i="2"/>
  <c r="U538" i="2"/>
  <c r="V538" i="2"/>
  <c r="W538" i="2"/>
  <c r="X538" i="2"/>
  <c r="Y538" i="2"/>
  <c r="Z538" i="2"/>
  <c r="AA538" i="2"/>
  <c r="AB538" i="2"/>
  <c r="AC538" i="2"/>
  <c r="AD538" i="2"/>
  <c r="AE538" i="2"/>
  <c r="AF538" i="2"/>
  <c r="AG538" i="2"/>
  <c r="AI538" i="2"/>
  <c r="AJ538" i="2"/>
  <c r="AK538" i="2"/>
  <c r="U539" i="2"/>
  <c r="V539" i="2"/>
  <c r="W539" i="2"/>
  <c r="X539" i="2"/>
  <c r="Y539" i="2"/>
  <c r="Z539" i="2"/>
  <c r="AA539" i="2"/>
  <c r="AB539" i="2"/>
  <c r="AC539" i="2"/>
  <c r="AD539" i="2"/>
  <c r="AE539" i="2"/>
  <c r="AF539" i="2"/>
  <c r="AG539" i="2"/>
  <c r="AI539" i="2"/>
  <c r="AJ539" i="2"/>
  <c r="AK539" i="2"/>
  <c r="U540" i="2"/>
  <c r="V540" i="2"/>
  <c r="W540" i="2"/>
  <c r="X540" i="2"/>
  <c r="Y540" i="2"/>
  <c r="Z540" i="2"/>
  <c r="AA540" i="2"/>
  <c r="AB540" i="2"/>
  <c r="AC540" i="2"/>
  <c r="AD540" i="2"/>
  <c r="AE540" i="2"/>
  <c r="AF540" i="2"/>
  <c r="AG540" i="2"/>
  <c r="AI540" i="2"/>
  <c r="AJ540" i="2"/>
  <c r="AK540" i="2"/>
  <c r="U541" i="2"/>
  <c r="V541" i="2"/>
  <c r="W541" i="2"/>
  <c r="X541" i="2"/>
  <c r="Y541" i="2"/>
  <c r="Z541" i="2"/>
  <c r="AA541" i="2"/>
  <c r="AB541" i="2"/>
  <c r="AC541" i="2"/>
  <c r="AD541" i="2"/>
  <c r="AE541" i="2"/>
  <c r="AF541" i="2"/>
  <c r="AG541" i="2"/>
  <c r="AI541" i="2"/>
  <c r="AJ541" i="2"/>
  <c r="AK541" i="2"/>
  <c r="U542" i="2"/>
  <c r="V542" i="2"/>
  <c r="W542" i="2"/>
  <c r="X542" i="2"/>
  <c r="Y542" i="2"/>
  <c r="Z542" i="2"/>
  <c r="AA542" i="2"/>
  <c r="AB542" i="2"/>
  <c r="AC542" i="2"/>
  <c r="AD542" i="2"/>
  <c r="AE542" i="2"/>
  <c r="AF542" i="2"/>
  <c r="AG542" i="2"/>
  <c r="AI542" i="2"/>
  <c r="AJ542" i="2"/>
  <c r="AK542" i="2"/>
  <c r="U543" i="2"/>
  <c r="V543" i="2"/>
  <c r="W543" i="2"/>
  <c r="X543" i="2"/>
  <c r="Y543" i="2"/>
  <c r="Z543" i="2"/>
  <c r="AA543" i="2"/>
  <c r="AB543" i="2"/>
  <c r="AC543" i="2"/>
  <c r="AD543" i="2"/>
  <c r="AE543" i="2"/>
  <c r="AF543" i="2"/>
  <c r="AG543" i="2"/>
  <c r="AI543" i="2"/>
  <c r="AJ543" i="2"/>
  <c r="AK543" i="2"/>
  <c r="U544" i="2"/>
  <c r="V544" i="2"/>
  <c r="W544" i="2"/>
  <c r="X544" i="2"/>
  <c r="Y544" i="2"/>
  <c r="Z544" i="2"/>
  <c r="AA544" i="2"/>
  <c r="AB544" i="2"/>
  <c r="AC544" i="2"/>
  <c r="AD544" i="2"/>
  <c r="AE544" i="2"/>
  <c r="AF544" i="2"/>
  <c r="AG544" i="2"/>
  <c r="AI544" i="2"/>
  <c r="AJ544" i="2"/>
  <c r="AK544" i="2"/>
  <c r="U545" i="2"/>
  <c r="V545" i="2"/>
  <c r="W545" i="2"/>
  <c r="X545" i="2"/>
  <c r="Y545" i="2"/>
  <c r="Z545" i="2"/>
  <c r="AA545" i="2"/>
  <c r="AB545" i="2"/>
  <c r="AC545" i="2"/>
  <c r="AD545" i="2"/>
  <c r="AE545" i="2"/>
  <c r="AF545" i="2"/>
  <c r="AG545" i="2"/>
  <c r="AI545" i="2"/>
  <c r="AJ545" i="2"/>
  <c r="AK545" i="2"/>
  <c r="U546" i="2"/>
  <c r="V546" i="2"/>
  <c r="W546" i="2"/>
  <c r="X546" i="2"/>
  <c r="Y546" i="2"/>
  <c r="Z546" i="2"/>
  <c r="AA546" i="2"/>
  <c r="AB546" i="2"/>
  <c r="AC546" i="2"/>
  <c r="AD546" i="2"/>
  <c r="AE546" i="2"/>
  <c r="AF546" i="2"/>
  <c r="AG546" i="2"/>
  <c r="AI546" i="2"/>
  <c r="AJ546" i="2"/>
  <c r="AK546" i="2"/>
  <c r="U547" i="2"/>
  <c r="V547" i="2"/>
  <c r="W547" i="2"/>
  <c r="X547" i="2"/>
  <c r="Y547" i="2"/>
  <c r="Z547" i="2"/>
  <c r="AA547" i="2"/>
  <c r="AB547" i="2"/>
  <c r="AC547" i="2"/>
  <c r="AD547" i="2"/>
  <c r="AE547" i="2"/>
  <c r="AF547" i="2"/>
  <c r="AG547" i="2"/>
  <c r="AI547" i="2"/>
  <c r="AJ547" i="2"/>
  <c r="AK547" i="2"/>
  <c r="U548" i="2"/>
  <c r="V548" i="2"/>
  <c r="W548" i="2"/>
  <c r="X548" i="2"/>
  <c r="Y548" i="2"/>
  <c r="Z548" i="2"/>
  <c r="AA548" i="2"/>
  <c r="AB548" i="2"/>
  <c r="AC548" i="2"/>
  <c r="AD548" i="2"/>
  <c r="AE548" i="2"/>
  <c r="AF548" i="2"/>
  <c r="AG548" i="2"/>
  <c r="AI548" i="2"/>
  <c r="AJ548" i="2"/>
  <c r="AK548" i="2"/>
  <c r="U549" i="2"/>
  <c r="V549" i="2"/>
  <c r="W549" i="2"/>
  <c r="X549" i="2"/>
  <c r="Y549" i="2"/>
  <c r="Z549" i="2"/>
  <c r="AA549" i="2"/>
  <c r="AB549" i="2"/>
  <c r="AC549" i="2"/>
  <c r="AD549" i="2"/>
  <c r="AE549" i="2"/>
  <c r="AF549" i="2"/>
  <c r="AG549" i="2"/>
  <c r="AI549" i="2"/>
  <c r="AJ549" i="2"/>
  <c r="AK549" i="2"/>
  <c r="U550" i="2"/>
  <c r="V550" i="2"/>
  <c r="W550" i="2"/>
  <c r="X550" i="2"/>
  <c r="Y550" i="2"/>
  <c r="Z550" i="2"/>
  <c r="AA550" i="2"/>
  <c r="AB550" i="2"/>
  <c r="AC550" i="2"/>
  <c r="AD550" i="2"/>
  <c r="AE550" i="2"/>
  <c r="AF550" i="2"/>
  <c r="AG550" i="2"/>
  <c r="AI550" i="2"/>
  <c r="AJ550" i="2"/>
  <c r="AK550" i="2"/>
  <c r="U551" i="2"/>
  <c r="V551" i="2"/>
  <c r="W551" i="2"/>
  <c r="X551" i="2"/>
  <c r="Y551" i="2"/>
  <c r="Z551" i="2"/>
  <c r="AA551" i="2"/>
  <c r="AB551" i="2"/>
  <c r="AC551" i="2"/>
  <c r="AD551" i="2"/>
  <c r="AE551" i="2"/>
  <c r="AF551" i="2"/>
  <c r="AG551" i="2"/>
  <c r="AI551" i="2"/>
  <c r="AJ551" i="2"/>
  <c r="AK551" i="2"/>
  <c r="U552" i="2"/>
  <c r="V552" i="2"/>
  <c r="W552" i="2"/>
  <c r="X552" i="2"/>
  <c r="Y552" i="2"/>
  <c r="Z552" i="2"/>
  <c r="AA552" i="2"/>
  <c r="AB552" i="2"/>
  <c r="AC552" i="2"/>
  <c r="AD552" i="2"/>
  <c r="AE552" i="2"/>
  <c r="AF552" i="2"/>
  <c r="AG552" i="2"/>
  <c r="AI552" i="2"/>
  <c r="AJ552" i="2"/>
  <c r="AK552" i="2"/>
  <c r="U553" i="2"/>
  <c r="V553" i="2"/>
  <c r="W553" i="2"/>
  <c r="X553" i="2"/>
  <c r="Y553" i="2"/>
  <c r="Z553" i="2"/>
  <c r="AA553" i="2"/>
  <c r="AB553" i="2"/>
  <c r="AC553" i="2"/>
  <c r="AD553" i="2"/>
  <c r="AE553" i="2"/>
  <c r="AF553" i="2"/>
  <c r="AG553" i="2"/>
  <c r="AI553" i="2"/>
  <c r="AJ553" i="2"/>
  <c r="AK553" i="2"/>
  <c r="U554" i="2"/>
  <c r="V554" i="2"/>
  <c r="W554" i="2"/>
  <c r="X554" i="2"/>
  <c r="Y554" i="2"/>
  <c r="Z554" i="2"/>
  <c r="AA554" i="2"/>
  <c r="AB554" i="2"/>
  <c r="AC554" i="2"/>
  <c r="AD554" i="2"/>
  <c r="AE554" i="2"/>
  <c r="AF554" i="2"/>
  <c r="AG554" i="2"/>
  <c r="AI554" i="2"/>
  <c r="AJ554" i="2"/>
  <c r="AK554" i="2"/>
  <c r="U555" i="2"/>
  <c r="V555" i="2"/>
  <c r="W555" i="2"/>
  <c r="X555" i="2"/>
  <c r="Y555" i="2"/>
  <c r="Z555" i="2"/>
  <c r="AA555" i="2"/>
  <c r="AB555" i="2"/>
  <c r="AC555" i="2"/>
  <c r="AD555" i="2"/>
  <c r="AE555" i="2"/>
  <c r="AF555" i="2"/>
  <c r="AG555" i="2"/>
  <c r="AI555" i="2"/>
  <c r="AJ555" i="2"/>
  <c r="AK555" i="2"/>
  <c r="U556" i="2"/>
  <c r="V556" i="2"/>
  <c r="W556" i="2"/>
  <c r="X556" i="2"/>
  <c r="Y556" i="2"/>
  <c r="Z556" i="2"/>
  <c r="AA556" i="2"/>
  <c r="AB556" i="2"/>
  <c r="AC556" i="2"/>
  <c r="AD556" i="2"/>
  <c r="AE556" i="2"/>
  <c r="AF556" i="2"/>
  <c r="AG556" i="2"/>
  <c r="AI556" i="2"/>
  <c r="AJ556" i="2"/>
  <c r="AK556" i="2"/>
  <c r="U557" i="2"/>
  <c r="V557" i="2"/>
  <c r="W557" i="2"/>
  <c r="X557" i="2"/>
  <c r="Y557" i="2"/>
  <c r="Z557" i="2"/>
  <c r="AA557" i="2"/>
  <c r="AB557" i="2"/>
  <c r="AC557" i="2"/>
  <c r="AD557" i="2"/>
  <c r="AE557" i="2"/>
  <c r="AF557" i="2"/>
  <c r="AG557" i="2"/>
  <c r="AI557" i="2"/>
  <c r="AJ557" i="2"/>
  <c r="AK557" i="2"/>
  <c r="U558" i="2"/>
  <c r="V558" i="2"/>
  <c r="W558" i="2"/>
  <c r="X558" i="2"/>
  <c r="Y558" i="2"/>
  <c r="Z558" i="2"/>
  <c r="AA558" i="2"/>
  <c r="AB558" i="2"/>
  <c r="AC558" i="2"/>
  <c r="AD558" i="2"/>
  <c r="AE558" i="2"/>
  <c r="AF558" i="2"/>
  <c r="AG558" i="2"/>
  <c r="AI558" i="2"/>
  <c r="AJ558" i="2"/>
  <c r="AK558" i="2"/>
  <c r="U559" i="2"/>
  <c r="V559" i="2"/>
  <c r="W559" i="2"/>
  <c r="X559" i="2"/>
  <c r="Y559" i="2"/>
  <c r="Z559" i="2"/>
  <c r="AA559" i="2"/>
  <c r="AB559" i="2"/>
  <c r="AC559" i="2"/>
  <c r="AD559" i="2"/>
  <c r="AE559" i="2"/>
  <c r="AF559" i="2"/>
  <c r="AG559" i="2"/>
  <c r="AI559" i="2"/>
  <c r="AJ559" i="2"/>
  <c r="AK559" i="2"/>
  <c r="U560" i="2"/>
  <c r="V560" i="2"/>
  <c r="W560" i="2"/>
  <c r="X560" i="2"/>
  <c r="Y560" i="2"/>
  <c r="Z560" i="2"/>
  <c r="AA560" i="2"/>
  <c r="AB560" i="2"/>
  <c r="AC560" i="2"/>
  <c r="AD560" i="2"/>
  <c r="AE560" i="2"/>
  <c r="AF560" i="2"/>
  <c r="AG560" i="2"/>
  <c r="AI560" i="2"/>
  <c r="AJ560" i="2"/>
  <c r="AK560" i="2"/>
  <c r="U561" i="2"/>
  <c r="V561" i="2"/>
  <c r="W561" i="2"/>
  <c r="X561" i="2"/>
  <c r="Y561" i="2"/>
  <c r="Z561" i="2"/>
  <c r="AA561" i="2"/>
  <c r="AB561" i="2"/>
  <c r="AC561" i="2"/>
  <c r="AD561" i="2"/>
  <c r="AE561" i="2"/>
  <c r="AF561" i="2"/>
  <c r="AG561" i="2"/>
  <c r="AI561" i="2"/>
  <c r="AJ561" i="2"/>
  <c r="AK561" i="2"/>
  <c r="U562" i="2"/>
  <c r="V562" i="2"/>
  <c r="W562" i="2"/>
  <c r="X562" i="2"/>
  <c r="Y562" i="2"/>
  <c r="Z562" i="2"/>
  <c r="AA562" i="2"/>
  <c r="AB562" i="2"/>
  <c r="AC562" i="2"/>
  <c r="AD562" i="2"/>
  <c r="AE562" i="2"/>
  <c r="AF562" i="2"/>
  <c r="AG562" i="2"/>
  <c r="AI562" i="2"/>
  <c r="AJ562" i="2"/>
  <c r="AK562" i="2"/>
  <c r="U563" i="2"/>
  <c r="V563" i="2"/>
  <c r="W563" i="2"/>
  <c r="X563" i="2"/>
  <c r="Y563" i="2"/>
  <c r="Z563" i="2"/>
  <c r="AA563" i="2"/>
  <c r="AB563" i="2"/>
  <c r="AC563" i="2"/>
  <c r="AD563" i="2"/>
  <c r="AE563" i="2"/>
  <c r="AF563" i="2"/>
  <c r="AG563" i="2"/>
  <c r="AI563" i="2"/>
  <c r="AJ563" i="2"/>
  <c r="AK563" i="2"/>
  <c r="U564" i="2"/>
  <c r="V564" i="2"/>
  <c r="W564" i="2"/>
  <c r="X564" i="2"/>
  <c r="Y564" i="2"/>
  <c r="Z564" i="2"/>
  <c r="AA564" i="2"/>
  <c r="AB564" i="2"/>
  <c r="AC564" i="2"/>
  <c r="AD564" i="2"/>
  <c r="AE564" i="2"/>
  <c r="AF564" i="2"/>
  <c r="AG564" i="2"/>
  <c r="AI564" i="2"/>
  <c r="AJ564" i="2"/>
  <c r="AK564" i="2"/>
  <c r="U565" i="2"/>
  <c r="V565" i="2"/>
  <c r="W565" i="2"/>
  <c r="X565" i="2"/>
  <c r="Y565" i="2"/>
  <c r="Z565" i="2"/>
  <c r="AA565" i="2"/>
  <c r="AB565" i="2"/>
  <c r="AC565" i="2"/>
  <c r="AD565" i="2"/>
  <c r="AE565" i="2"/>
  <c r="AF565" i="2"/>
  <c r="AG565" i="2"/>
  <c r="AI565" i="2"/>
  <c r="AJ565" i="2"/>
  <c r="AK565" i="2"/>
  <c r="U566" i="2"/>
  <c r="V566" i="2"/>
  <c r="W566" i="2"/>
  <c r="X566" i="2"/>
  <c r="Y566" i="2"/>
  <c r="Z566" i="2"/>
  <c r="AA566" i="2"/>
  <c r="AB566" i="2"/>
  <c r="AC566" i="2"/>
  <c r="AD566" i="2"/>
  <c r="AE566" i="2"/>
  <c r="AF566" i="2"/>
  <c r="AG566" i="2"/>
  <c r="AI566" i="2"/>
  <c r="AJ566" i="2"/>
  <c r="AK566" i="2"/>
  <c r="U567" i="2"/>
  <c r="V567" i="2"/>
  <c r="W567" i="2"/>
  <c r="X567" i="2"/>
  <c r="Y567" i="2"/>
  <c r="Z567" i="2"/>
  <c r="AA567" i="2"/>
  <c r="AB567" i="2"/>
  <c r="AC567" i="2"/>
  <c r="AD567" i="2"/>
  <c r="AE567" i="2"/>
  <c r="AF567" i="2"/>
  <c r="AG567" i="2"/>
  <c r="AI567" i="2"/>
  <c r="AJ567" i="2"/>
  <c r="AK567" i="2"/>
  <c r="U568" i="2"/>
  <c r="V568" i="2"/>
  <c r="W568" i="2"/>
  <c r="X568" i="2"/>
  <c r="Y568" i="2"/>
  <c r="Z568" i="2"/>
  <c r="AA568" i="2"/>
  <c r="AB568" i="2"/>
  <c r="AC568" i="2"/>
  <c r="AD568" i="2"/>
  <c r="AE568" i="2"/>
  <c r="AF568" i="2"/>
  <c r="AG568" i="2"/>
  <c r="AI568" i="2"/>
  <c r="AJ568" i="2"/>
  <c r="AK568" i="2"/>
  <c r="U569" i="2"/>
  <c r="V569" i="2"/>
  <c r="W569" i="2"/>
  <c r="X569" i="2"/>
  <c r="Y569" i="2"/>
  <c r="Z569" i="2"/>
  <c r="AA569" i="2"/>
  <c r="AB569" i="2"/>
  <c r="AC569" i="2"/>
  <c r="AD569" i="2"/>
  <c r="AE569" i="2"/>
  <c r="AF569" i="2"/>
  <c r="AG569" i="2"/>
  <c r="AI569" i="2"/>
  <c r="AJ569" i="2"/>
  <c r="AK569" i="2"/>
  <c r="U570" i="2"/>
  <c r="V570" i="2"/>
  <c r="W570" i="2"/>
  <c r="X570" i="2"/>
  <c r="Y570" i="2"/>
  <c r="Z570" i="2"/>
  <c r="AA570" i="2"/>
  <c r="AB570" i="2"/>
  <c r="AC570" i="2"/>
  <c r="AD570" i="2"/>
  <c r="AE570" i="2"/>
  <c r="AF570" i="2"/>
  <c r="AG570" i="2"/>
  <c r="AI570" i="2"/>
  <c r="AJ570" i="2"/>
  <c r="AK570" i="2"/>
  <c r="U571" i="2"/>
  <c r="V571" i="2"/>
  <c r="W571" i="2"/>
  <c r="X571" i="2"/>
  <c r="Y571" i="2"/>
  <c r="Z571" i="2"/>
  <c r="AA571" i="2"/>
  <c r="AB571" i="2"/>
  <c r="AC571" i="2"/>
  <c r="AD571" i="2"/>
  <c r="AE571" i="2"/>
  <c r="AF571" i="2"/>
  <c r="AG571" i="2"/>
  <c r="AI571" i="2"/>
  <c r="AJ571" i="2"/>
  <c r="AK571" i="2"/>
  <c r="U572" i="2"/>
  <c r="V572" i="2"/>
  <c r="W572" i="2"/>
  <c r="X572" i="2"/>
  <c r="Y572" i="2"/>
  <c r="Z572" i="2"/>
  <c r="AA572" i="2"/>
  <c r="AB572" i="2"/>
  <c r="AC572" i="2"/>
  <c r="AD572" i="2"/>
  <c r="AE572" i="2"/>
  <c r="AF572" i="2"/>
  <c r="AG572" i="2"/>
  <c r="AI572" i="2"/>
  <c r="AJ572" i="2"/>
  <c r="AK572" i="2"/>
  <c r="U573" i="2"/>
  <c r="V573" i="2"/>
  <c r="W573" i="2"/>
  <c r="X573" i="2"/>
  <c r="Y573" i="2"/>
  <c r="Z573" i="2"/>
  <c r="AA573" i="2"/>
  <c r="AB573" i="2"/>
  <c r="AC573" i="2"/>
  <c r="AD573" i="2"/>
  <c r="AE573" i="2"/>
  <c r="AF573" i="2"/>
  <c r="AG573" i="2"/>
  <c r="AI573" i="2"/>
  <c r="AJ573" i="2"/>
  <c r="AK573" i="2"/>
  <c r="U574" i="2"/>
  <c r="V574" i="2"/>
  <c r="W574" i="2"/>
  <c r="X574" i="2"/>
  <c r="Y574" i="2"/>
  <c r="Z574" i="2"/>
  <c r="AA574" i="2"/>
  <c r="AB574" i="2"/>
  <c r="AC574" i="2"/>
  <c r="AD574" i="2"/>
  <c r="AE574" i="2"/>
  <c r="AF574" i="2"/>
  <c r="AG574" i="2"/>
  <c r="AI574" i="2"/>
  <c r="AJ574" i="2"/>
  <c r="AK574" i="2"/>
  <c r="U575" i="2"/>
  <c r="V575" i="2"/>
  <c r="W575" i="2"/>
  <c r="X575" i="2"/>
  <c r="Y575" i="2"/>
  <c r="Z575" i="2"/>
  <c r="AA575" i="2"/>
  <c r="AB575" i="2"/>
  <c r="AC575" i="2"/>
  <c r="AD575" i="2"/>
  <c r="AE575" i="2"/>
  <c r="AF575" i="2"/>
  <c r="AG575" i="2"/>
  <c r="AI575" i="2"/>
  <c r="AJ575" i="2"/>
  <c r="AK575" i="2"/>
  <c r="U576" i="2"/>
  <c r="V576" i="2"/>
  <c r="W576" i="2"/>
  <c r="X576" i="2"/>
  <c r="Y576" i="2"/>
  <c r="Z576" i="2"/>
  <c r="AA576" i="2"/>
  <c r="AB576" i="2"/>
  <c r="AC576" i="2"/>
  <c r="AD576" i="2"/>
  <c r="AE576" i="2"/>
  <c r="AF576" i="2"/>
  <c r="AG576" i="2"/>
  <c r="AI576" i="2"/>
  <c r="AJ576" i="2"/>
  <c r="AK576" i="2"/>
  <c r="U577" i="2"/>
  <c r="V577" i="2"/>
  <c r="W577" i="2"/>
  <c r="X577" i="2"/>
  <c r="Y577" i="2"/>
  <c r="Z577" i="2"/>
  <c r="AA577" i="2"/>
  <c r="AB577" i="2"/>
  <c r="AC577" i="2"/>
  <c r="AD577" i="2"/>
  <c r="AE577" i="2"/>
  <c r="AF577" i="2"/>
  <c r="AG577" i="2"/>
  <c r="AI577" i="2"/>
  <c r="AJ577" i="2"/>
  <c r="AK577" i="2"/>
  <c r="U578" i="2"/>
  <c r="V578" i="2"/>
  <c r="W578" i="2"/>
  <c r="X578" i="2"/>
  <c r="Y578" i="2"/>
  <c r="Z578" i="2"/>
  <c r="AA578" i="2"/>
  <c r="AB578" i="2"/>
  <c r="AC578" i="2"/>
  <c r="AD578" i="2"/>
  <c r="AE578" i="2"/>
  <c r="AF578" i="2"/>
  <c r="AG578" i="2"/>
  <c r="AI578" i="2"/>
  <c r="AJ578" i="2"/>
  <c r="AK578" i="2"/>
  <c r="U579" i="2"/>
  <c r="V579" i="2"/>
  <c r="W579" i="2"/>
  <c r="X579" i="2"/>
  <c r="Y579" i="2"/>
  <c r="Z579" i="2"/>
  <c r="AA579" i="2"/>
  <c r="AB579" i="2"/>
  <c r="AC579" i="2"/>
  <c r="AD579" i="2"/>
  <c r="AE579" i="2"/>
  <c r="AF579" i="2"/>
  <c r="AG579" i="2"/>
  <c r="AI579" i="2"/>
  <c r="AJ579" i="2"/>
  <c r="AK579" i="2"/>
  <c r="U580" i="2"/>
  <c r="V580" i="2"/>
  <c r="W580" i="2"/>
  <c r="X580" i="2"/>
  <c r="Y580" i="2"/>
  <c r="Z580" i="2"/>
  <c r="AA580" i="2"/>
  <c r="AB580" i="2"/>
  <c r="AC580" i="2"/>
  <c r="AD580" i="2"/>
  <c r="AE580" i="2"/>
  <c r="AF580" i="2"/>
  <c r="AG580" i="2"/>
  <c r="AI580" i="2"/>
  <c r="AJ580" i="2"/>
  <c r="AK580" i="2"/>
  <c r="U581" i="2"/>
  <c r="V581" i="2"/>
  <c r="W581" i="2"/>
  <c r="X581" i="2"/>
  <c r="Y581" i="2"/>
  <c r="Z581" i="2"/>
  <c r="AA581" i="2"/>
  <c r="AB581" i="2"/>
  <c r="AC581" i="2"/>
  <c r="AD581" i="2"/>
  <c r="AE581" i="2"/>
  <c r="AF581" i="2"/>
  <c r="AG581" i="2"/>
  <c r="AI581" i="2"/>
  <c r="AJ581" i="2"/>
  <c r="AK581" i="2"/>
  <c r="U582" i="2"/>
  <c r="V582" i="2"/>
  <c r="W582" i="2"/>
  <c r="X582" i="2"/>
  <c r="Y582" i="2"/>
  <c r="Z582" i="2"/>
  <c r="AA582" i="2"/>
  <c r="AB582" i="2"/>
  <c r="AC582" i="2"/>
  <c r="AD582" i="2"/>
  <c r="AE582" i="2"/>
  <c r="AF582" i="2"/>
  <c r="AG582" i="2"/>
  <c r="AI582" i="2"/>
  <c r="AJ582" i="2"/>
  <c r="AK582" i="2"/>
  <c r="U583" i="2"/>
  <c r="V583" i="2"/>
  <c r="W583" i="2"/>
  <c r="X583" i="2"/>
  <c r="Y583" i="2"/>
  <c r="Z583" i="2"/>
  <c r="AA583" i="2"/>
  <c r="AB583" i="2"/>
  <c r="AC583" i="2"/>
  <c r="AD583" i="2"/>
  <c r="AE583" i="2"/>
  <c r="AF583" i="2"/>
  <c r="AG583" i="2"/>
  <c r="AI583" i="2"/>
  <c r="AJ583" i="2"/>
  <c r="AK583" i="2"/>
  <c r="U584" i="2"/>
  <c r="V584" i="2"/>
  <c r="W584" i="2"/>
  <c r="X584" i="2"/>
  <c r="Y584" i="2"/>
  <c r="Z584" i="2"/>
  <c r="AA584" i="2"/>
  <c r="AB584" i="2"/>
  <c r="AC584" i="2"/>
  <c r="AD584" i="2"/>
  <c r="AE584" i="2"/>
  <c r="AF584" i="2"/>
  <c r="AG584" i="2"/>
  <c r="AI584" i="2"/>
  <c r="AJ584" i="2"/>
  <c r="AK584" i="2"/>
  <c r="U585" i="2"/>
  <c r="V585" i="2"/>
  <c r="W585" i="2"/>
  <c r="X585" i="2"/>
  <c r="Y585" i="2"/>
  <c r="Z585" i="2"/>
  <c r="AA585" i="2"/>
  <c r="AB585" i="2"/>
  <c r="AC585" i="2"/>
  <c r="AD585" i="2"/>
  <c r="AE585" i="2"/>
  <c r="AF585" i="2"/>
  <c r="AG585" i="2"/>
  <c r="AI585" i="2"/>
  <c r="AJ585" i="2"/>
  <c r="AK585" i="2"/>
  <c r="U586" i="2"/>
  <c r="V586" i="2"/>
  <c r="W586" i="2"/>
  <c r="X586" i="2"/>
  <c r="Y586" i="2"/>
  <c r="Z586" i="2"/>
  <c r="AA586" i="2"/>
  <c r="AB586" i="2"/>
  <c r="AC586" i="2"/>
  <c r="AD586" i="2"/>
  <c r="AE586" i="2"/>
  <c r="AF586" i="2"/>
  <c r="AG586" i="2"/>
  <c r="AI586" i="2"/>
  <c r="AJ586" i="2"/>
  <c r="AK586" i="2"/>
  <c r="U587" i="2"/>
  <c r="V587" i="2"/>
  <c r="W587" i="2"/>
  <c r="X587" i="2"/>
  <c r="Y587" i="2"/>
  <c r="Z587" i="2"/>
  <c r="AA587" i="2"/>
  <c r="AB587" i="2"/>
  <c r="AC587" i="2"/>
  <c r="AD587" i="2"/>
  <c r="AE587" i="2"/>
  <c r="AF587" i="2"/>
  <c r="AG587" i="2"/>
  <c r="AI587" i="2"/>
  <c r="AJ587" i="2"/>
  <c r="AK587" i="2"/>
  <c r="U588" i="2"/>
  <c r="V588" i="2"/>
  <c r="W588" i="2"/>
  <c r="X588" i="2"/>
  <c r="Y588" i="2"/>
  <c r="Z588" i="2"/>
  <c r="AA588" i="2"/>
  <c r="AB588" i="2"/>
  <c r="AC588" i="2"/>
  <c r="AD588" i="2"/>
  <c r="AE588" i="2"/>
  <c r="AF588" i="2"/>
  <c r="AG588" i="2"/>
  <c r="AI588" i="2"/>
  <c r="AJ588" i="2"/>
  <c r="AK588" i="2"/>
  <c r="U589" i="2"/>
  <c r="V589" i="2"/>
  <c r="W589" i="2"/>
  <c r="X589" i="2"/>
  <c r="Y589" i="2"/>
  <c r="Z589" i="2"/>
  <c r="AA589" i="2"/>
  <c r="AB589" i="2"/>
  <c r="AC589" i="2"/>
  <c r="AD589" i="2"/>
  <c r="AE589" i="2"/>
  <c r="AF589" i="2"/>
  <c r="AG589" i="2"/>
  <c r="AI589" i="2"/>
  <c r="AJ589" i="2"/>
  <c r="AK589" i="2"/>
  <c r="U590" i="2"/>
  <c r="V590" i="2"/>
  <c r="W590" i="2"/>
  <c r="X590" i="2"/>
  <c r="Y590" i="2"/>
  <c r="Z590" i="2"/>
  <c r="AA590" i="2"/>
  <c r="AB590" i="2"/>
  <c r="AC590" i="2"/>
  <c r="AD590" i="2"/>
  <c r="AE590" i="2"/>
  <c r="AF590" i="2"/>
  <c r="AG590" i="2"/>
  <c r="AI590" i="2"/>
  <c r="AJ590" i="2"/>
  <c r="AK590" i="2"/>
  <c r="U591" i="2"/>
  <c r="V591" i="2"/>
  <c r="W591" i="2"/>
  <c r="X591" i="2"/>
  <c r="Y591" i="2"/>
  <c r="Z591" i="2"/>
  <c r="AA591" i="2"/>
  <c r="AB591" i="2"/>
  <c r="AC591" i="2"/>
  <c r="AD591" i="2"/>
  <c r="AE591" i="2"/>
  <c r="AF591" i="2"/>
  <c r="AG591" i="2"/>
  <c r="AI591" i="2"/>
  <c r="AJ591" i="2"/>
  <c r="AK591" i="2"/>
  <c r="U592" i="2"/>
  <c r="V592" i="2"/>
  <c r="W592" i="2"/>
  <c r="X592" i="2"/>
  <c r="Y592" i="2"/>
  <c r="Z592" i="2"/>
  <c r="AA592" i="2"/>
  <c r="AB592" i="2"/>
  <c r="AC592" i="2"/>
  <c r="AD592" i="2"/>
  <c r="AE592" i="2"/>
  <c r="AF592" i="2"/>
  <c r="AG592" i="2"/>
  <c r="AI592" i="2"/>
  <c r="AJ592" i="2"/>
  <c r="AK592" i="2"/>
  <c r="U593" i="2"/>
  <c r="V593" i="2"/>
  <c r="W593" i="2"/>
  <c r="X593" i="2"/>
  <c r="Y593" i="2"/>
  <c r="Z593" i="2"/>
  <c r="AA593" i="2"/>
  <c r="AB593" i="2"/>
  <c r="AC593" i="2"/>
  <c r="AD593" i="2"/>
  <c r="AE593" i="2"/>
  <c r="AF593" i="2"/>
  <c r="AG593" i="2"/>
  <c r="AI593" i="2"/>
  <c r="AJ593" i="2"/>
  <c r="AK593" i="2"/>
  <c r="U594" i="2"/>
  <c r="V594" i="2"/>
  <c r="W594" i="2"/>
  <c r="X594" i="2"/>
  <c r="Y594" i="2"/>
  <c r="Z594" i="2"/>
  <c r="AA594" i="2"/>
  <c r="AB594" i="2"/>
  <c r="AC594" i="2"/>
  <c r="AD594" i="2"/>
  <c r="AE594" i="2"/>
  <c r="AF594" i="2"/>
  <c r="AG594" i="2"/>
  <c r="AI594" i="2"/>
  <c r="AJ594" i="2"/>
  <c r="AK594" i="2"/>
  <c r="U595" i="2"/>
  <c r="V595" i="2"/>
  <c r="W595" i="2"/>
  <c r="X595" i="2"/>
  <c r="Y595" i="2"/>
  <c r="Z595" i="2"/>
  <c r="AA595" i="2"/>
  <c r="AB595" i="2"/>
  <c r="AC595" i="2"/>
  <c r="AD595" i="2"/>
  <c r="AE595" i="2"/>
  <c r="AF595" i="2"/>
  <c r="AG595" i="2"/>
  <c r="AI595" i="2"/>
  <c r="AJ595" i="2"/>
  <c r="AK595" i="2"/>
  <c r="U596" i="2"/>
  <c r="V596" i="2"/>
  <c r="W596" i="2"/>
  <c r="X596" i="2"/>
  <c r="Y596" i="2"/>
  <c r="Z596" i="2"/>
  <c r="AA596" i="2"/>
  <c r="AB596" i="2"/>
  <c r="AC596" i="2"/>
  <c r="AD596" i="2"/>
  <c r="AE596" i="2"/>
  <c r="AF596" i="2"/>
  <c r="AG596" i="2"/>
  <c r="AI596" i="2"/>
  <c r="AJ596" i="2"/>
  <c r="AK596" i="2"/>
  <c r="U597" i="2"/>
  <c r="V597" i="2"/>
  <c r="W597" i="2"/>
  <c r="X597" i="2"/>
  <c r="Y597" i="2"/>
  <c r="Z597" i="2"/>
  <c r="AA597" i="2"/>
  <c r="AB597" i="2"/>
  <c r="AC597" i="2"/>
  <c r="AD597" i="2"/>
  <c r="AE597" i="2"/>
  <c r="AF597" i="2"/>
  <c r="AG597" i="2"/>
  <c r="AI597" i="2"/>
  <c r="AJ597" i="2"/>
  <c r="AK597" i="2"/>
  <c r="U598" i="2"/>
  <c r="V598" i="2"/>
  <c r="W598" i="2"/>
  <c r="X598" i="2"/>
  <c r="Y598" i="2"/>
  <c r="Z598" i="2"/>
  <c r="AA598" i="2"/>
  <c r="AB598" i="2"/>
  <c r="AC598" i="2"/>
  <c r="AD598" i="2"/>
  <c r="AE598" i="2"/>
  <c r="AF598" i="2"/>
  <c r="AG598" i="2"/>
  <c r="AI598" i="2"/>
  <c r="AJ598" i="2"/>
  <c r="AK598" i="2"/>
  <c r="U599" i="2"/>
  <c r="V599" i="2"/>
  <c r="W599" i="2"/>
  <c r="X599" i="2"/>
  <c r="Y599" i="2"/>
  <c r="Z599" i="2"/>
  <c r="AA599" i="2"/>
  <c r="AB599" i="2"/>
  <c r="AC599" i="2"/>
  <c r="AD599" i="2"/>
  <c r="AE599" i="2"/>
  <c r="AF599" i="2"/>
  <c r="AG599" i="2"/>
  <c r="AI599" i="2"/>
  <c r="AJ599" i="2"/>
  <c r="AK599" i="2"/>
  <c r="U600" i="2"/>
  <c r="V600" i="2"/>
  <c r="W600" i="2"/>
  <c r="X600" i="2"/>
  <c r="Y600" i="2"/>
  <c r="Z600" i="2"/>
  <c r="AA600" i="2"/>
  <c r="AB600" i="2"/>
  <c r="AC600" i="2"/>
  <c r="AD600" i="2"/>
  <c r="AE600" i="2"/>
  <c r="AF600" i="2"/>
  <c r="AG600" i="2"/>
  <c r="AI600" i="2"/>
  <c r="AJ600" i="2"/>
  <c r="AK600" i="2"/>
  <c r="U601" i="2"/>
  <c r="V601" i="2"/>
  <c r="W601" i="2"/>
  <c r="X601" i="2"/>
  <c r="Y601" i="2"/>
  <c r="Z601" i="2"/>
  <c r="AA601" i="2"/>
  <c r="AB601" i="2"/>
  <c r="AC601" i="2"/>
  <c r="AD601" i="2"/>
  <c r="AE601" i="2"/>
  <c r="AF601" i="2"/>
  <c r="AG601" i="2"/>
  <c r="AI601" i="2"/>
  <c r="AJ601" i="2"/>
  <c r="AK601" i="2"/>
  <c r="U602" i="2"/>
  <c r="V602" i="2"/>
  <c r="W602" i="2"/>
  <c r="X602" i="2"/>
  <c r="Y602" i="2"/>
  <c r="Z602" i="2"/>
  <c r="AA602" i="2"/>
  <c r="AB602" i="2"/>
  <c r="AC602" i="2"/>
  <c r="AD602" i="2"/>
  <c r="AE602" i="2"/>
  <c r="AF602" i="2"/>
  <c r="AG602" i="2"/>
  <c r="AI602" i="2"/>
  <c r="AJ602" i="2"/>
  <c r="AK602" i="2"/>
  <c r="U603" i="2"/>
  <c r="V603" i="2"/>
  <c r="W603" i="2"/>
  <c r="X603" i="2"/>
  <c r="Y603" i="2"/>
  <c r="Z603" i="2"/>
  <c r="AA603" i="2"/>
  <c r="AB603" i="2"/>
  <c r="AC603" i="2"/>
  <c r="AD603" i="2"/>
  <c r="AE603" i="2"/>
  <c r="AF603" i="2"/>
  <c r="AG603" i="2"/>
  <c r="AI603" i="2"/>
  <c r="AJ603" i="2"/>
  <c r="AK603" i="2"/>
  <c r="U604" i="2"/>
  <c r="V604" i="2"/>
  <c r="W604" i="2"/>
  <c r="X604" i="2"/>
  <c r="Y604" i="2"/>
  <c r="Z604" i="2"/>
  <c r="AA604" i="2"/>
  <c r="AB604" i="2"/>
  <c r="AC604" i="2"/>
  <c r="AD604" i="2"/>
  <c r="AE604" i="2"/>
  <c r="AF604" i="2"/>
  <c r="AG604" i="2"/>
  <c r="AI604" i="2"/>
  <c r="AJ604" i="2"/>
  <c r="AK604" i="2"/>
  <c r="U605" i="2"/>
  <c r="V605" i="2"/>
  <c r="W605" i="2"/>
  <c r="X605" i="2"/>
  <c r="Y605" i="2"/>
  <c r="Z605" i="2"/>
  <c r="AA605" i="2"/>
  <c r="AB605" i="2"/>
  <c r="AC605" i="2"/>
  <c r="AD605" i="2"/>
  <c r="AE605" i="2"/>
  <c r="AF605" i="2"/>
  <c r="AG605" i="2"/>
  <c r="AI605" i="2"/>
  <c r="AJ605" i="2"/>
  <c r="AK605" i="2"/>
  <c r="U606" i="2"/>
  <c r="V606" i="2"/>
  <c r="W606" i="2"/>
  <c r="X606" i="2"/>
  <c r="Y606" i="2"/>
  <c r="Z606" i="2"/>
  <c r="AA606" i="2"/>
  <c r="AB606" i="2"/>
  <c r="AC606" i="2"/>
  <c r="AD606" i="2"/>
  <c r="AE606" i="2"/>
  <c r="AF606" i="2"/>
  <c r="AG606" i="2"/>
  <c r="AI606" i="2"/>
  <c r="AJ606" i="2"/>
  <c r="AK606" i="2"/>
  <c r="U607" i="2"/>
  <c r="V607" i="2"/>
  <c r="W607" i="2"/>
  <c r="X607" i="2"/>
  <c r="Y607" i="2"/>
  <c r="Z607" i="2"/>
  <c r="AA607" i="2"/>
  <c r="AB607" i="2"/>
  <c r="AC607" i="2"/>
  <c r="AD607" i="2"/>
  <c r="AE607" i="2"/>
  <c r="AF607" i="2"/>
  <c r="AG607" i="2"/>
  <c r="AI607" i="2"/>
  <c r="AJ607" i="2"/>
  <c r="AK607" i="2"/>
  <c r="U608" i="2"/>
  <c r="V608" i="2"/>
  <c r="W608" i="2"/>
  <c r="X608" i="2"/>
  <c r="Y608" i="2"/>
  <c r="Z608" i="2"/>
  <c r="AA608" i="2"/>
  <c r="AB608" i="2"/>
  <c r="AC608" i="2"/>
  <c r="AD608" i="2"/>
  <c r="AE608" i="2"/>
  <c r="AF608" i="2"/>
  <c r="AG608" i="2"/>
  <c r="AI608" i="2"/>
  <c r="AJ608" i="2"/>
  <c r="AK608" i="2"/>
  <c r="U609" i="2"/>
  <c r="V609" i="2"/>
  <c r="W609" i="2"/>
  <c r="X609" i="2"/>
  <c r="Y609" i="2"/>
  <c r="Z609" i="2"/>
  <c r="AA609" i="2"/>
  <c r="AB609" i="2"/>
  <c r="AC609" i="2"/>
  <c r="AD609" i="2"/>
  <c r="AE609" i="2"/>
  <c r="AF609" i="2"/>
  <c r="AG609" i="2"/>
  <c r="AI609" i="2"/>
  <c r="AJ609" i="2"/>
  <c r="AK609" i="2"/>
  <c r="U610" i="2"/>
  <c r="V610" i="2"/>
  <c r="W610" i="2"/>
  <c r="X610" i="2"/>
  <c r="Y610" i="2"/>
  <c r="Z610" i="2"/>
  <c r="AA610" i="2"/>
  <c r="AB610" i="2"/>
  <c r="AC610" i="2"/>
  <c r="AD610" i="2"/>
  <c r="AE610" i="2"/>
  <c r="AF610" i="2"/>
  <c r="AG610" i="2"/>
  <c r="AI610" i="2"/>
  <c r="AJ610" i="2"/>
  <c r="AK610" i="2"/>
  <c r="U611" i="2"/>
  <c r="V611" i="2"/>
  <c r="W611" i="2"/>
  <c r="X611" i="2"/>
  <c r="Y611" i="2"/>
  <c r="Z611" i="2"/>
  <c r="AA611" i="2"/>
  <c r="AB611" i="2"/>
  <c r="AC611" i="2"/>
  <c r="AD611" i="2"/>
  <c r="AE611" i="2"/>
  <c r="AF611" i="2"/>
  <c r="AG611" i="2"/>
  <c r="AI611" i="2"/>
  <c r="AJ611" i="2"/>
  <c r="AK611" i="2"/>
  <c r="U612" i="2"/>
  <c r="V612" i="2"/>
  <c r="W612" i="2"/>
  <c r="X612" i="2"/>
  <c r="Y612" i="2"/>
  <c r="Z612" i="2"/>
  <c r="AA612" i="2"/>
  <c r="AB612" i="2"/>
  <c r="AC612" i="2"/>
  <c r="AD612" i="2"/>
  <c r="AE612" i="2"/>
  <c r="AF612" i="2"/>
  <c r="AG612" i="2"/>
  <c r="AI612" i="2"/>
  <c r="AJ612" i="2"/>
  <c r="AK612" i="2"/>
  <c r="U613" i="2"/>
  <c r="V613" i="2"/>
  <c r="W613" i="2"/>
  <c r="X613" i="2"/>
  <c r="Y613" i="2"/>
  <c r="Z613" i="2"/>
  <c r="AA613" i="2"/>
  <c r="AB613" i="2"/>
  <c r="AC613" i="2"/>
  <c r="AD613" i="2"/>
  <c r="AE613" i="2"/>
  <c r="AF613" i="2"/>
  <c r="AG613" i="2"/>
  <c r="AI613" i="2"/>
  <c r="AJ613" i="2"/>
  <c r="AK613" i="2"/>
  <c r="U614" i="2"/>
  <c r="V614" i="2"/>
  <c r="W614" i="2"/>
  <c r="X614" i="2"/>
  <c r="Y614" i="2"/>
  <c r="Z614" i="2"/>
  <c r="AA614" i="2"/>
  <c r="AB614" i="2"/>
  <c r="AC614" i="2"/>
  <c r="AD614" i="2"/>
  <c r="AE614" i="2"/>
  <c r="AF614" i="2"/>
  <c r="AG614" i="2"/>
  <c r="AI614" i="2"/>
  <c r="AJ614" i="2"/>
  <c r="AK614" i="2"/>
  <c r="U615" i="2"/>
  <c r="V615" i="2"/>
  <c r="W615" i="2"/>
  <c r="X615" i="2"/>
  <c r="Y615" i="2"/>
  <c r="Z615" i="2"/>
  <c r="AA615" i="2"/>
  <c r="AB615" i="2"/>
  <c r="AC615" i="2"/>
  <c r="AD615" i="2"/>
  <c r="AE615" i="2"/>
  <c r="AF615" i="2"/>
  <c r="AG615" i="2"/>
  <c r="AI615" i="2"/>
  <c r="AJ615" i="2"/>
  <c r="AK615" i="2"/>
  <c r="U616" i="2"/>
  <c r="V616" i="2"/>
  <c r="W616" i="2"/>
  <c r="X616" i="2"/>
  <c r="Y616" i="2"/>
  <c r="Z616" i="2"/>
  <c r="AA616" i="2"/>
  <c r="AB616" i="2"/>
  <c r="AC616" i="2"/>
  <c r="AD616" i="2"/>
  <c r="AE616" i="2"/>
  <c r="AF616" i="2"/>
  <c r="AG616" i="2"/>
  <c r="AI616" i="2"/>
  <c r="AJ616" i="2"/>
  <c r="AK616" i="2"/>
  <c r="U617" i="2"/>
  <c r="V617" i="2"/>
  <c r="W617" i="2"/>
  <c r="X617" i="2"/>
  <c r="Y617" i="2"/>
  <c r="Z617" i="2"/>
  <c r="AA617" i="2"/>
  <c r="AB617" i="2"/>
  <c r="AC617" i="2"/>
  <c r="AD617" i="2"/>
  <c r="AE617" i="2"/>
  <c r="AF617" i="2"/>
  <c r="AG617" i="2"/>
  <c r="AI617" i="2"/>
  <c r="AJ617" i="2"/>
  <c r="AK617" i="2"/>
  <c r="U618" i="2"/>
  <c r="V618" i="2"/>
  <c r="W618" i="2"/>
  <c r="X618" i="2"/>
  <c r="Y618" i="2"/>
  <c r="Z618" i="2"/>
  <c r="AA618" i="2"/>
  <c r="AB618" i="2"/>
  <c r="AC618" i="2"/>
  <c r="AD618" i="2"/>
  <c r="AE618" i="2"/>
  <c r="AF618" i="2"/>
  <c r="AG618" i="2"/>
  <c r="AI618" i="2"/>
  <c r="AJ618" i="2"/>
  <c r="AK618" i="2"/>
  <c r="U619" i="2"/>
  <c r="V619" i="2"/>
  <c r="W619" i="2"/>
  <c r="X619" i="2"/>
  <c r="Y619" i="2"/>
  <c r="Z619" i="2"/>
  <c r="AA619" i="2"/>
  <c r="AB619" i="2"/>
  <c r="AC619" i="2"/>
  <c r="AD619" i="2"/>
  <c r="AE619" i="2"/>
  <c r="AF619" i="2"/>
  <c r="AG619" i="2"/>
  <c r="AI619" i="2"/>
  <c r="AJ619" i="2"/>
  <c r="AK619" i="2"/>
  <c r="U620" i="2"/>
  <c r="V620" i="2"/>
  <c r="W620" i="2"/>
  <c r="X620" i="2"/>
  <c r="Y620" i="2"/>
  <c r="Z620" i="2"/>
  <c r="AA620" i="2"/>
  <c r="AB620" i="2"/>
  <c r="AC620" i="2"/>
  <c r="AD620" i="2"/>
  <c r="AE620" i="2"/>
  <c r="AF620" i="2"/>
  <c r="AG620" i="2"/>
  <c r="AI620" i="2"/>
  <c r="AJ620" i="2"/>
  <c r="AK620" i="2"/>
  <c r="U621" i="2"/>
  <c r="V621" i="2"/>
  <c r="W621" i="2"/>
  <c r="X621" i="2"/>
  <c r="Y621" i="2"/>
  <c r="Z621" i="2"/>
  <c r="AA621" i="2"/>
  <c r="AB621" i="2"/>
  <c r="AC621" i="2"/>
  <c r="AD621" i="2"/>
  <c r="AE621" i="2"/>
  <c r="AF621" i="2"/>
  <c r="AG621" i="2"/>
  <c r="AI621" i="2"/>
  <c r="AJ621" i="2"/>
  <c r="AK621" i="2"/>
  <c r="U622" i="2"/>
  <c r="V622" i="2"/>
  <c r="W622" i="2"/>
  <c r="X622" i="2"/>
  <c r="Y622" i="2"/>
  <c r="Z622" i="2"/>
  <c r="AA622" i="2"/>
  <c r="AB622" i="2"/>
  <c r="AC622" i="2"/>
  <c r="AD622" i="2"/>
  <c r="AE622" i="2"/>
  <c r="AF622" i="2"/>
  <c r="AG622" i="2"/>
  <c r="AI622" i="2"/>
  <c r="AJ622" i="2"/>
  <c r="AK622" i="2"/>
  <c r="U623" i="2"/>
  <c r="V623" i="2"/>
  <c r="W623" i="2"/>
  <c r="X623" i="2"/>
  <c r="Y623" i="2"/>
  <c r="Z623" i="2"/>
  <c r="AA623" i="2"/>
  <c r="AB623" i="2"/>
  <c r="AC623" i="2"/>
  <c r="AD623" i="2"/>
  <c r="AE623" i="2"/>
  <c r="AF623" i="2"/>
  <c r="AG623" i="2"/>
  <c r="AI623" i="2"/>
  <c r="AJ623" i="2"/>
  <c r="AK623" i="2"/>
  <c r="U624" i="2"/>
  <c r="V624" i="2"/>
  <c r="W624" i="2"/>
  <c r="X624" i="2"/>
  <c r="Y624" i="2"/>
  <c r="Z624" i="2"/>
  <c r="AA624" i="2"/>
  <c r="AB624" i="2"/>
  <c r="AC624" i="2"/>
  <c r="AD624" i="2"/>
  <c r="AE624" i="2"/>
  <c r="AF624" i="2"/>
  <c r="AG624" i="2"/>
  <c r="AI624" i="2"/>
  <c r="AJ624" i="2"/>
  <c r="AK624" i="2"/>
  <c r="U625" i="2"/>
  <c r="V625" i="2"/>
  <c r="W625" i="2"/>
  <c r="X625" i="2"/>
  <c r="Y625" i="2"/>
  <c r="Z625" i="2"/>
  <c r="AA625" i="2"/>
  <c r="AB625" i="2"/>
  <c r="AC625" i="2"/>
  <c r="AD625" i="2"/>
  <c r="AE625" i="2"/>
  <c r="AF625" i="2"/>
  <c r="AG625" i="2"/>
  <c r="AI625" i="2"/>
  <c r="AJ625" i="2"/>
  <c r="AK625" i="2"/>
  <c r="U626" i="2"/>
  <c r="V626" i="2"/>
  <c r="W626" i="2"/>
  <c r="X626" i="2"/>
  <c r="Y626" i="2"/>
  <c r="Z626" i="2"/>
  <c r="AA626" i="2"/>
  <c r="AB626" i="2"/>
  <c r="AC626" i="2"/>
  <c r="AD626" i="2"/>
  <c r="AE626" i="2"/>
  <c r="AF626" i="2"/>
  <c r="AG626" i="2"/>
  <c r="AI626" i="2"/>
  <c r="AJ626" i="2"/>
  <c r="AK626" i="2"/>
  <c r="U627" i="2"/>
  <c r="V627" i="2"/>
  <c r="W627" i="2"/>
  <c r="X627" i="2"/>
  <c r="Y627" i="2"/>
  <c r="Z627" i="2"/>
  <c r="AA627" i="2"/>
  <c r="AB627" i="2"/>
  <c r="AC627" i="2"/>
  <c r="AD627" i="2"/>
  <c r="AE627" i="2"/>
  <c r="AF627" i="2"/>
  <c r="AG627" i="2"/>
  <c r="AI627" i="2"/>
  <c r="AJ627" i="2"/>
  <c r="AK627" i="2"/>
  <c r="U628" i="2"/>
  <c r="V628" i="2"/>
  <c r="W628" i="2"/>
  <c r="X628" i="2"/>
  <c r="Y628" i="2"/>
  <c r="Z628" i="2"/>
  <c r="AA628" i="2"/>
  <c r="AB628" i="2"/>
  <c r="AC628" i="2"/>
  <c r="AD628" i="2"/>
  <c r="AE628" i="2"/>
  <c r="AF628" i="2"/>
  <c r="AG628" i="2"/>
  <c r="AI628" i="2"/>
  <c r="AJ628" i="2"/>
  <c r="AK628" i="2"/>
  <c r="U629" i="2"/>
  <c r="V629" i="2"/>
  <c r="W629" i="2"/>
  <c r="X629" i="2"/>
  <c r="Y629" i="2"/>
  <c r="Z629" i="2"/>
  <c r="AA629" i="2"/>
  <c r="AB629" i="2"/>
  <c r="AC629" i="2"/>
  <c r="AD629" i="2"/>
  <c r="AE629" i="2"/>
  <c r="AF629" i="2"/>
  <c r="AG629" i="2"/>
  <c r="AI629" i="2"/>
  <c r="AJ629" i="2"/>
  <c r="AK629" i="2"/>
  <c r="U630" i="2"/>
  <c r="V630" i="2"/>
  <c r="W630" i="2"/>
  <c r="X630" i="2"/>
  <c r="Y630" i="2"/>
  <c r="Z630" i="2"/>
  <c r="AA630" i="2"/>
  <c r="AB630" i="2"/>
  <c r="AC630" i="2"/>
  <c r="AD630" i="2"/>
  <c r="AE630" i="2"/>
  <c r="AF630" i="2"/>
  <c r="AG630" i="2"/>
  <c r="AI630" i="2"/>
  <c r="AJ630" i="2"/>
  <c r="AK630" i="2"/>
  <c r="U631" i="2"/>
  <c r="V631" i="2"/>
  <c r="W631" i="2"/>
  <c r="X631" i="2"/>
  <c r="Y631" i="2"/>
  <c r="Z631" i="2"/>
  <c r="AA631" i="2"/>
  <c r="AB631" i="2"/>
  <c r="AC631" i="2"/>
  <c r="AD631" i="2"/>
  <c r="AE631" i="2"/>
  <c r="AF631" i="2"/>
  <c r="AG631" i="2"/>
  <c r="AI631" i="2"/>
  <c r="AJ631" i="2"/>
  <c r="AK631" i="2"/>
  <c r="U632" i="2"/>
  <c r="V632" i="2"/>
  <c r="W632" i="2"/>
  <c r="X632" i="2"/>
  <c r="Y632" i="2"/>
  <c r="Z632" i="2"/>
  <c r="AA632" i="2"/>
  <c r="AB632" i="2"/>
  <c r="AC632" i="2"/>
  <c r="AD632" i="2"/>
  <c r="AE632" i="2"/>
  <c r="AF632" i="2"/>
  <c r="AG632" i="2"/>
  <c r="AI632" i="2"/>
  <c r="AJ632" i="2"/>
  <c r="AK632" i="2"/>
  <c r="U633" i="2"/>
  <c r="V633" i="2"/>
  <c r="W633" i="2"/>
  <c r="X633" i="2"/>
  <c r="Y633" i="2"/>
  <c r="Z633" i="2"/>
  <c r="AA633" i="2"/>
  <c r="AB633" i="2"/>
  <c r="AC633" i="2"/>
  <c r="AD633" i="2"/>
  <c r="AE633" i="2"/>
  <c r="AF633" i="2"/>
  <c r="AG633" i="2"/>
  <c r="AI633" i="2"/>
  <c r="AJ633" i="2"/>
  <c r="AK633" i="2"/>
  <c r="U634" i="2"/>
  <c r="V634" i="2"/>
  <c r="W634" i="2"/>
  <c r="X634" i="2"/>
  <c r="Y634" i="2"/>
  <c r="Z634" i="2"/>
  <c r="AA634" i="2"/>
  <c r="AB634" i="2"/>
  <c r="AC634" i="2"/>
  <c r="AD634" i="2"/>
  <c r="AE634" i="2"/>
  <c r="AF634" i="2"/>
  <c r="AG634" i="2"/>
  <c r="AI634" i="2"/>
  <c r="AJ634" i="2"/>
  <c r="AK634" i="2"/>
  <c r="U635" i="2"/>
  <c r="V635" i="2"/>
  <c r="W635" i="2"/>
  <c r="X635" i="2"/>
  <c r="Y635" i="2"/>
  <c r="Z635" i="2"/>
  <c r="AA635" i="2"/>
  <c r="AB635" i="2"/>
  <c r="AC635" i="2"/>
  <c r="AD635" i="2"/>
  <c r="AE635" i="2"/>
  <c r="AF635" i="2"/>
  <c r="AG635" i="2"/>
  <c r="AI635" i="2"/>
  <c r="AJ635" i="2"/>
  <c r="AK635" i="2"/>
  <c r="U636" i="2"/>
  <c r="V636" i="2"/>
  <c r="W636" i="2"/>
  <c r="X636" i="2"/>
  <c r="Y636" i="2"/>
  <c r="Z636" i="2"/>
  <c r="AA636" i="2"/>
  <c r="AB636" i="2"/>
  <c r="AC636" i="2"/>
  <c r="AD636" i="2"/>
  <c r="AE636" i="2"/>
  <c r="AF636" i="2"/>
  <c r="AG636" i="2"/>
  <c r="AI636" i="2"/>
  <c r="AJ636" i="2"/>
  <c r="AK636" i="2"/>
  <c r="U637" i="2"/>
  <c r="V637" i="2"/>
  <c r="W637" i="2"/>
  <c r="X637" i="2"/>
  <c r="Y637" i="2"/>
  <c r="Z637" i="2"/>
  <c r="AA637" i="2"/>
  <c r="AB637" i="2"/>
  <c r="AC637" i="2"/>
  <c r="AD637" i="2"/>
  <c r="AE637" i="2"/>
  <c r="AF637" i="2"/>
  <c r="AG637" i="2"/>
  <c r="AI637" i="2"/>
  <c r="AJ637" i="2"/>
  <c r="AK637" i="2"/>
  <c r="U638" i="2"/>
  <c r="V638" i="2"/>
  <c r="W638" i="2"/>
  <c r="X638" i="2"/>
  <c r="Y638" i="2"/>
  <c r="Z638" i="2"/>
  <c r="AA638" i="2"/>
  <c r="AB638" i="2"/>
  <c r="AC638" i="2"/>
  <c r="AD638" i="2"/>
  <c r="AE638" i="2"/>
  <c r="AF638" i="2"/>
  <c r="AG638" i="2"/>
  <c r="AI638" i="2"/>
  <c r="AJ638" i="2"/>
  <c r="AK638" i="2"/>
  <c r="U639" i="2"/>
  <c r="V639" i="2"/>
  <c r="W639" i="2"/>
  <c r="X639" i="2"/>
  <c r="Y639" i="2"/>
  <c r="Z639" i="2"/>
  <c r="AA639" i="2"/>
  <c r="AB639" i="2"/>
  <c r="AC639" i="2"/>
  <c r="AD639" i="2"/>
  <c r="AE639" i="2"/>
  <c r="AF639" i="2"/>
  <c r="AG639" i="2"/>
  <c r="AI639" i="2"/>
  <c r="AJ639" i="2"/>
  <c r="AK639" i="2"/>
  <c r="U640" i="2"/>
  <c r="V640" i="2"/>
  <c r="W640" i="2"/>
  <c r="X640" i="2"/>
  <c r="Y640" i="2"/>
  <c r="Z640" i="2"/>
  <c r="AA640" i="2"/>
  <c r="AB640" i="2"/>
  <c r="AC640" i="2"/>
  <c r="AD640" i="2"/>
  <c r="AE640" i="2"/>
  <c r="AF640" i="2"/>
  <c r="AG640" i="2"/>
  <c r="AI640" i="2"/>
  <c r="AJ640" i="2"/>
  <c r="AK640" i="2"/>
  <c r="U641" i="2"/>
  <c r="V641" i="2"/>
  <c r="W641" i="2"/>
  <c r="X641" i="2"/>
  <c r="Y641" i="2"/>
  <c r="Z641" i="2"/>
  <c r="AA641" i="2"/>
  <c r="AB641" i="2"/>
  <c r="AC641" i="2"/>
  <c r="AD641" i="2"/>
  <c r="AE641" i="2"/>
  <c r="AF641" i="2"/>
  <c r="AG641" i="2"/>
  <c r="AI641" i="2"/>
  <c r="AJ641" i="2"/>
  <c r="AK641" i="2"/>
  <c r="U642" i="2"/>
  <c r="V642" i="2"/>
  <c r="W642" i="2"/>
  <c r="X642" i="2"/>
  <c r="Y642" i="2"/>
  <c r="Z642" i="2"/>
  <c r="AA642" i="2"/>
  <c r="AB642" i="2"/>
  <c r="AC642" i="2"/>
  <c r="AD642" i="2"/>
  <c r="AE642" i="2"/>
  <c r="AF642" i="2"/>
  <c r="AG642" i="2"/>
  <c r="AI642" i="2"/>
  <c r="AJ642" i="2"/>
  <c r="AK642" i="2"/>
  <c r="U643" i="2"/>
  <c r="V643" i="2"/>
  <c r="W643" i="2"/>
  <c r="X643" i="2"/>
  <c r="Y643" i="2"/>
  <c r="Z643" i="2"/>
  <c r="AA643" i="2"/>
  <c r="AB643" i="2"/>
  <c r="AC643" i="2"/>
  <c r="AD643" i="2"/>
  <c r="AE643" i="2"/>
  <c r="AF643" i="2"/>
  <c r="AG643" i="2"/>
  <c r="AI643" i="2"/>
  <c r="AJ643" i="2"/>
  <c r="AK643" i="2"/>
  <c r="U644" i="2"/>
  <c r="V644" i="2"/>
  <c r="W644" i="2"/>
  <c r="X644" i="2"/>
  <c r="Y644" i="2"/>
  <c r="Z644" i="2"/>
  <c r="AA644" i="2"/>
  <c r="AB644" i="2"/>
  <c r="AC644" i="2"/>
  <c r="AD644" i="2"/>
  <c r="AE644" i="2"/>
  <c r="AF644" i="2"/>
  <c r="AG644" i="2"/>
  <c r="AI644" i="2"/>
  <c r="AJ644" i="2"/>
  <c r="AK644" i="2"/>
  <c r="U645" i="2"/>
  <c r="V645" i="2"/>
  <c r="W645" i="2"/>
  <c r="X645" i="2"/>
  <c r="Y645" i="2"/>
  <c r="Z645" i="2"/>
  <c r="AA645" i="2"/>
  <c r="AB645" i="2"/>
  <c r="AC645" i="2"/>
  <c r="AD645" i="2"/>
  <c r="AE645" i="2"/>
  <c r="AF645" i="2"/>
  <c r="AG645" i="2"/>
  <c r="AI645" i="2"/>
  <c r="AJ645" i="2"/>
  <c r="AK645" i="2"/>
  <c r="U646" i="2"/>
  <c r="V646" i="2"/>
  <c r="W646" i="2"/>
  <c r="X646" i="2"/>
  <c r="Y646" i="2"/>
  <c r="Z646" i="2"/>
  <c r="AA646" i="2"/>
  <c r="AB646" i="2"/>
  <c r="AC646" i="2"/>
  <c r="AD646" i="2"/>
  <c r="AE646" i="2"/>
  <c r="AF646" i="2"/>
  <c r="AG646" i="2"/>
  <c r="AI646" i="2"/>
  <c r="AJ646" i="2"/>
  <c r="AK646" i="2"/>
  <c r="U647" i="2"/>
  <c r="V647" i="2"/>
  <c r="W647" i="2"/>
  <c r="X647" i="2"/>
  <c r="Y647" i="2"/>
  <c r="Z647" i="2"/>
  <c r="AA647" i="2"/>
  <c r="AB647" i="2"/>
  <c r="AC647" i="2"/>
  <c r="AD647" i="2"/>
  <c r="AE647" i="2"/>
  <c r="AF647" i="2"/>
  <c r="AG647" i="2"/>
  <c r="AI647" i="2"/>
  <c r="AJ647" i="2"/>
  <c r="AK647" i="2"/>
  <c r="U648" i="2"/>
  <c r="V648" i="2"/>
  <c r="W648" i="2"/>
  <c r="X648" i="2"/>
  <c r="Y648" i="2"/>
  <c r="Z648" i="2"/>
  <c r="AA648" i="2"/>
  <c r="AB648" i="2"/>
  <c r="AC648" i="2"/>
  <c r="AD648" i="2"/>
  <c r="AE648" i="2"/>
  <c r="AF648" i="2"/>
  <c r="AG648" i="2"/>
  <c r="AI648" i="2"/>
  <c r="AJ648" i="2"/>
  <c r="AK648" i="2"/>
  <c r="U649" i="2"/>
  <c r="V649" i="2"/>
  <c r="W649" i="2"/>
  <c r="X649" i="2"/>
  <c r="Y649" i="2"/>
  <c r="Z649" i="2"/>
  <c r="AA649" i="2"/>
  <c r="AB649" i="2"/>
  <c r="AC649" i="2"/>
  <c r="AD649" i="2"/>
  <c r="AE649" i="2"/>
  <c r="AF649" i="2"/>
  <c r="AG649" i="2"/>
  <c r="AI649" i="2"/>
  <c r="AJ649" i="2"/>
  <c r="AK649" i="2"/>
  <c r="U650" i="2"/>
  <c r="V650" i="2"/>
  <c r="W650" i="2"/>
  <c r="X650" i="2"/>
  <c r="Y650" i="2"/>
  <c r="Z650" i="2"/>
  <c r="AA650" i="2"/>
  <c r="AB650" i="2"/>
  <c r="AC650" i="2"/>
  <c r="AD650" i="2"/>
  <c r="AE650" i="2"/>
  <c r="AF650" i="2"/>
  <c r="AG650" i="2"/>
  <c r="AI650" i="2"/>
  <c r="AJ650" i="2"/>
  <c r="AK650" i="2"/>
  <c r="U651" i="2"/>
  <c r="V651" i="2"/>
  <c r="W651" i="2"/>
  <c r="X651" i="2"/>
  <c r="Y651" i="2"/>
  <c r="Z651" i="2"/>
  <c r="AA651" i="2"/>
  <c r="AB651" i="2"/>
  <c r="AC651" i="2"/>
  <c r="AD651" i="2"/>
  <c r="AE651" i="2"/>
  <c r="AF651" i="2"/>
  <c r="AG651" i="2"/>
  <c r="AI651" i="2"/>
  <c r="AJ651" i="2"/>
  <c r="AK651" i="2"/>
  <c r="U652" i="2"/>
  <c r="V652" i="2"/>
  <c r="W652" i="2"/>
  <c r="X652" i="2"/>
  <c r="Y652" i="2"/>
  <c r="Z652" i="2"/>
  <c r="AA652" i="2"/>
  <c r="AB652" i="2"/>
  <c r="AC652" i="2"/>
  <c r="AD652" i="2"/>
  <c r="AE652" i="2"/>
  <c r="AF652" i="2"/>
  <c r="AG652" i="2"/>
  <c r="AI652" i="2"/>
  <c r="AJ652" i="2"/>
  <c r="AK652" i="2"/>
  <c r="U653" i="2"/>
  <c r="V653" i="2"/>
  <c r="W653" i="2"/>
  <c r="X653" i="2"/>
  <c r="Y653" i="2"/>
  <c r="Z653" i="2"/>
  <c r="AA653" i="2"/>
  <c r="AB653" i="2"/>
  <c r="AC653" i="2"/>
  <c r="AD653" i="2"/>
  <c r="AE653" i="2"/>
  <c r="AF653" i="2"/>
  <c r="AG653" i="2"/>
  <c r="AI653" i="2"/>
  <c r="AJ653" i="2"/>
  <c r="AK653" i="2"/>
  <c r="U654" i="2"/>
  <c r="V654" i="2"/>
  <c r="W654" i="2"/>
  <c r="X654" i="2"/>
  <c r="Y654" i="2"/>
  <c r="Z654" i="2"/>
  <c r="AA654" i="2"/>
  <c r="AB654" i="2"/>
  <c r="AC654" i="2"/>
  <c r="AD654" i="2"/>
  <c r="AE654" i="2"/>
  <c r="AF654" i="2"/>
  <c r="AG654" i="2"/>
  <c r="AI654" i="2"/>
  <c r="AJ654" i="2"/>
  <c r="AK654" i="2"/>
  <c r="U655" i="2"/>
  <c r="V655" i="2"/>
  <c r="W655" i="2"/>
  <c r="X655" i="2"/>
  <c r="Y655" i="2"/>
  <c r="Z655" i="2"/>
  <c r="AA655" i="2"/>
  <c r="AB655" i="2"/>
  <c r="AC655" i="2"/>
  <c r="AD655" i="2"/>
  <c r="AE655" i="2"/>
  <c r="AF655" i="2"/>
  <c r="AG655" i="2"/>
  <c r="AI655" i="2"/>
  <c r="AJ655" i="2"/>
  <c r="AK655" i="2"/>
  <c r="U656" i="2"/>
  <c r="V656" i="2"/>
  <c r="W656" i="2"/>
  <c r="X656" i="2"/>
  <c r="Y656" i="2"/>
  <c r="Z656" i="2"/>
  <c r="AA656" i="2"/>
  <c r="AB656" i="2"/>
  <c r="AC656" i="2"/>
  <c r="AD656" i="2"/>
  <c r="AE656" i="2"/>
  <c r="AF656" i="2"/>
  <c r="AG656" i="2"/>
  <c r="AI656" i="2"/>
  <c r="AJ656" i="2"/>
  <c r="AK656" i="2"/>
  <c r="U657" i="2"/>
  <c r="V657" i="2"/>
  <c r="W657" i="2"/>
  <c r="X657" i="2"/>
  <c r="Y657" i="2"/>
  <c r="Z657" i="2"/>
  <c r="AA657" i="2"/>
  <c r="AB657" i="2"/>
  <c r="AC657" i="2"/>
  <c r="AD657" i="2"/>
  <c r="AE657" i="2"/>
  <c r="AF657" i="2"/>
  <c r="AG657" i="2"/>
  <c r="AI657" i="2"/>
  <c r="AJ657" i="2"/>
  <c r="AK657" i="2"/>
  <c r="U658" i="2"/>
  <c r="V658" i="2"/>
  <c r="W658" i="2"/>
  <c r="X658" i="2"/>
  <c r="Y658" i="2"/>
  <c r="Z658" i="2"/>
  <c r="AA658" i="2"/>
  <c r="AB658" i="2"/>
  <c r="AC658" i="2"/>
  <c r="AD658" i="2"/>
  <c r="AE658" i="2"/>
  <c r="AF658" i="2"/>
  <c r="AG658" i="2"/>
  <c r="AI658" i="2"/>
  <c r="AJ658" i="2"/>
  <c r="AK658" i="2"/>
  <c r="U659" i="2"/>
  <c r="V659" i="2"/>
  <c r="W659" i="2"/>
  <c r="X659" i="2"/>
  <c r="Y659" i="2"/>
  <c r="Z659" i="2"/>
  <c r="AA659" i="2"/>
  <c r="AB659" i="2"/>
  <c r="AC659" i="2"/>
  <c r="AD659" i="2"/>
  <c r="AE659" i="2"/>
  <c r="AF659" i="2"/>
  <c r="AG659" i="2"/>
  <c r="AI659" i="2"/>
  <c r="AJ659" i="2"/>
  <c r="AK659" i="2"/>
  <c r="U660" i="2"/>
  <c r="V660" i="2"/>
  <c r="W660" i="2"/>
  <c r="X660" i="2"/>
  <c r="Y660" i="2"/>
  <c r="Z660" i="2"/>
  <c r="AA660" i="2"/>
  <c r="AB660" i="2"/>
  <c r="AC660" i="2"/>
  <c r="AD660" i="2"/>
  <c r="AE660" i="2"/>
  <c r="AF660" i="2"/>
  <c r="AG660" i="2"/>
  <c r="AI660" i="2"/>
  <c r="AJ660" i="2"/>
  <c r="AK660" i="2"/>
  <c r="U661" i="2"/>
  <c r="V661" i="2"/>
  <c r="W661" i="2"/>
  <c r="X661" i="2"/>
  <c r="Y661" i="2"/>
  <c r="Z661" i="2"/>
  <c r="AA661" i="2"/>
  <c r="AB661" i="2"/>
  <c r="AC661" i="2"/>
  <c r="AD661" i="2"/>
  <c r="AE661" i="2"/>
  <c r="AF661" i="2"/>
  <c r="AG661" i="2"/>
  <c r="AI661" i="2"/>
  <c r="AJ661" i="2"/>
  <c r="AK661" i="2"/>
  <c r="U662" i="2"/>
  <c r="V662" i="2"/>
  <c r="W662" i="2"/>
  <c r="X662" i="2"/>
  <c r="Y662" i="2"/>
  <c r="Z662" i="2"/>
  <c r="AA662" i="2"/>
  <c r="AB662" i="2"/>
  <c r="AC662" i="2"/>
  <c r="AD662" i="2"/>
  <c r="AE662" i="2"/>
  <c r="AF662" i="2"/>
  <c r="AG662" i="2"/>
  <c r="AI662" i="2"/>
  <c r="AJ662" i="2"/>
  <c r="AK662" i="2"/>
  <c r="U663" i="2"/>
  <c r="V663" i="2"/>
  <c r="W663" i="2"/>
  <c r="X663" i="2"/>
  <c r="Y663" i="2"/>
  <c r="Z663" i="2"/>
  <c r="AA663" i="2"/>
  <c r="AB663" i="2"/>
  <c r="AC663" i="2"/>
  <c r="AD663" i="2"/>
  <c r="AE663" i="2"/>
  <c r="AF663" i="2"/>
  <c r="AG663" i="2"/>
  <c r="AI663" i="2"/>
  <c r="AJ663" i="2"/>
  <c r="AK663" i="2"/>
  <c r="U664" i="2"/>
  <c r="V664" i="2"/>
  <c r="W664" i="2"/>
  <c r="X664" i="2"/>
  <c r="Y664" i="2"/>
  <c r="Z664" i="2"/>
  <c r="AA664" i="2"/>
  <c r="AB664" i="2"/>
  <c r="AC664" i="2"/>
  <c r="AD664" i="2"/>
  <c r="AE664" i="2"/>
  <c r="AF664" i="2"/>
  <c r="AG664" i="2"/>
  <c r="AI664" i="2"/>
  <c r="AJ664" i="2"/>
  <c r="AK664" i="2"/>
  <c r="U665" i="2"/>
  <c r="V665" i="2"/>
  <c r="W665" i="2"/>
  <c r="X665" i="2"/>
  <c r="Y665" i="2"/>
  <c r="Z665" i="2"/>
  <c r="AA665" i="2"/>
  <c r="AB665" i="2"/>
  <c r="AC665" i="2"/>
  <c r="AD665" i="2"/>
  <c r="AE665" i="2"/>
  <c r="AF665" i="2"/>
  <c r="AG665" i="2"/>
  <c r="AI665" i="2"/>
  <c r="AJ665" i="2"/>
  <c r="AK665" i="2"/>
  <c r="U666" i="2"/>
  <c r="V666" i="2"/>
  <c r="W666" i="2"/>
  <c r="X666" i="2"/>
  <c r="Y666" i="2"/>
  <c r="Z666" i="2"/>
  <c r="AA666" i="2"/>
  <c r="AB666" i="2"/>
  <c r="AC666" i="2"/>
  <c r="AD666" i="2"/>
  <c r="AE666" i="2"/>
  <c r="AF666" i="2"/>
  <c r="AG666" i="2"/>
  <c r="AI666" i="2"/>
  <c r="AJ666" i="2"/>
  <c r="AK666" i="2"/>
  <c r="U667" i="2"/>
  <c r="V667" i="2"/>
  <c r="W667" i="2"/>
  <c r="X667" i="2"/>
  <c r="Y667" i="2"/>
  <c r="Z667" i="2"/>
  <c r="AA667" i="2"/>
  <c r="AB667" i="2"/>
  <c r="AC667" i="2"/>
  <c r="AD667" i="2"/>
  <c r="AE667" i="2"/>
  <c r="AF667" i="2"/>
  <c r="AG667" i="2"/>
  <c r="AI667" i="2"/>
  <c r="AJ667" i="2"/>
  <c r="AK667" i="2"/>
  <c r="U668" i="2"/>
  <c r="V668" i="2"/>
  <c r="W668" i="2"/>
  <c r="X668" i="2"/>
  <c r="Y668" i="2"/>
  <c r="Z668" i="2"/>
  <c r="AA668" i="2"/>
  <c r="AB668" i="2"/>
  <c r="AC668" i="2"/>
  <c r="AD668" i="2"/>
  <c r="AE668" i="2"/>
  <c r="AF668" i="2"/>
  <c r="AG668" i="2"/>
  <c r="AI668" i="2"/>
  <c r="AJ668" i="2"/>
  <c r="AK668" i="2"/>
  <c r="U669" i="2"/>
  <c r="V669" i="2"/>
  <c r="W669" i="2"/>
  <c r="X669" i="2"/>
  <c r="Y669" i="2"/>
  <c r="Z669" i="2"/>
  <c r="AA669" i="2"/>
  <c r="AB669" i="2"/>
  <c r="AC669" i="2"/>
  <c r="AD669" i="2"/>
  <c r="AE669" i="2"/>
  <c r="AF669" i="2"/>
  <c r="AG669" i="2"/>
  <c r="AI669" i="2"/>
  <c r="AJ669" i="2"/>
  <c r="AK669" i="2"/>
  <c r="U670" i="2"/>
  <c r="V670" i="2"/>
  <c r="W670" i="2"/>
  <c r="X670" i="2"/>
  <c r="Y670" i="2"/>
  <c r="Z670" i="2"/>
  <c r="AA670" i="2"/>
  <c r="AB670" i="2"/>
  <c r="AC670" i="2"/>
  <c r="AD670" i="2"/>
  <c r="AE670" i="2"/>
  <c r="AF670" i="2"/>
  <c r="AG670" i="2"/>
  <c r="AI670" i="2"/>
  <c r="AJ670" i="2"/>
  <c r="AK670" i="2"/>
  <c r="U671" i="2"/>
  <c r="V671" i="2"/>
  <c r="W671" i="2"/>
  <c r="X671" i="2"/>
  <c r="Y671" i="2"/>
  <c r="Z671" i="2"/>
  <c r="AA671" i="2"/>
  <c r="AB671" i="2"/>
  <c r="AC671" i="2"/>
  <c r="AD671" i="2"/>
  <c r="AE671" i="2"/>
  <c r="AF671" i="2"/>
  <c r="AG671" i="2"/>
  <c r="AI671" i="2"/>
  <c r="AJ671" i="2"/>
  <c r="AK671" i="2"/>
  <c r="U672" i="2"/>
  <c r="V672" i="2"/>
  <c r="W672" i="2"/>
  <c r="X672" i="2"/>
  <c r="Y672" i="2"/>
  <c r="Z672" i="2"/>
  <c r="AA672" i="2"/>
  <c r="AB672" i="2"/>
  <c r="AC672" i="2"/>
  <c r="AD672" i="2"/>
  <c r="AE672" i="2"/>
  <c r="AF672" i="2"/>
  <c r="AG672" i="2"/>
  <c r="AI672" i="2"/>
  <c r="AJ672" i="2"/>
  <c r="AK672" i="2"/>
  <c r="U673" i="2"/>
  <c r="V673" i="2"/>
  <c r="W673" i="2"/>
  <c r="X673" i="2"/>
  <c r="Y673" i="2"/>
  <c r="Z673" i="2"/>
  <c r="AA673" i="2"/>
  <c r="AB673" i="2"/>
  <c r="AC673" i="2"/>
  <c r="AD673" i="2"/>
  <c r="AE673" i="2"/>
  <c r="AF673" i="2"/>
  <c r="AG673" i="2"/>
  <c r="AI673" i="2"/>
  <c r="AJ673" i="2"/>
  <c r="AK673" i="2"/>
  <c r="U674" i="2"/>
  <c r="V674" i="2"/>
  <c r="W674" i="2"/>
  <c r="X674" i="2"/>
  <c r="Y674" i="2"/>
  <c r="Z674" i="2"/>
  <c r="AA674" i="2"/>
  <c r="AB674" i="2"/>
  <c r="AC674" i="2"/>
  <c r="AD674" i="2"/>
  <c r="AE674" i="2"/>
  <c r="AF674" i="2"/>
  <c r="AG674" i="2"/>
  <c r="AI674" i="2"/>
  <c r="AJ674" i="2"/>
  <c r="AK674" i="2"/>
  <c r="U675" i="2"/>
  <c r="V675" i="2"/>
  <c r="W675" i="2"/>
  <c r="X675" i="2"/>
  <c r="Y675" i="2"/>
  <c r="Z675" i="2"/>
  <c r="AA675" i="2"/>
  <c r="AB675" i="2"/>
  <c r="AC675" i="2"/>
  <c r="AD675" i="2"/>
  <c r="AE675" i="2"/>
  <c r="AF675" i="2"/>
  <c r="AG675" i="2"/>
  <c r="AI675" i="2"/>
  <c r="AJ675" i="2"/>
  <c r="AK675" i="2"/>
  <c r="U676" i="2"/>
  <c r="V676" i="2"/>
  <c r="W676" i="2"/>
  <c r="X676" i="2"/>
  <c r="Y676" i="2"/>
  <c r="Z676" i="2"/>
  <c r="AA676" i="2"/>
  <c r="AB676" i="2"/>
  <c r="AC676" i="2"/>
  <c r="AD676" i="2"/>
  <c r="AE676" i="2"/>
  <c r="AF676" i="2"/>
  <c r="AG676" i="2"/>
  <c r="AI676" i="2"/>
  <c r="AJ676" i="2"/>
  <c r="AK676" i="2"/>
  <c r="U677" i="2"/>
  <c r="V677" i="2"/>
  <c r="W677" i="2"/>
  <c r="X677" i="2"/>
  <c r="Y677" i="2"/>
  <c r="Z677" i="2"/>
  <c r="AA677" i="2"/>
  <c r="AB677" i="2"/>
  <c r="AC677" i="2"/>
  <c r="AD677" i="2"/>
  <c r="AE677" i="2"/>
  <c r="AF677" i="2"/>
  <c r="AG677" i="2"/>
  <c r="AI677" i="2"/>
  <c r="AJ677" i="2"/>
  <c r="AK677" i="2"/>
  <c r="U678" i="2"/>
  <c r="V678" i="2"/>
  <c r="W678" i="2"/>
  <c r="X678" i="2"/>
  <c r="Y678" i="2"/>
  <c r="Z678" i="2"/>
  <c r="AA678" i="2"/>
  <c r="AB678" i="2"/>
  <c r="AC678" i="2"/>
  <c r="AD678" i="2"/>
  <c r="AE678" i="2"/>
  <c r="AF678" i="2"/>
  <c r="AG678" i="2"/>
  <c r="AI678" i="2"/>
  <c r="AJ678" i="2"/>
  <c r="AK678" i="2"/>
  <c r="U679" i="2"/>
  <c r="V679" i="2"/>
  <c r="W679" i="2"/>
  <c r="X679" i="2"/>
  <c r="Y679" i="2"/>
  <c r="Z679" i="2"/>
  <c r="AA679" i="2"/>
  <c r="AB679" i="2"/>
  <c r="AC679" i="2"/>
  <c r="AD679" i="2"/>
  <c r="AE679" i="2"/>
  <c r="AF679" i="2"/>
  <c r="AG679" i="2"/>
  <c r="AI679" i="2"/>
  <c r="AJ679" i="2"/>
  <c r="AK679" i="2"/>
  <c r="U680" i="2"/>
  <c r="V680" i="2"/>
  <c r="W680" i="2"/>
  <c r="X680" i="2"/>
  <c r="Y680" i="2"/>
  <c r="Z680" i="2"/>
  <c r="AA680" i="2"/>
  <c r="AB680" i="2"/>
  <c r="AC680" i="2"/>
  <c r="AD680" i="2"/>
  <c r="AE680" i="2"/>
  <c r="AF680" i="2"/>
  <c r="AG680" i="2"/>
  <c r="AI680" i="2"/>
  <c r="AJ680" i="2"/>
  <c r="AK680" i="2"/>
  <c r="U681" i="2"/>
  <c r="V681" i="2"/>
  <c r="W681" i="2"/>
  <c r="X681" i="2"/>
  <c r="Y681" i="2"/>
  <c r="Z681" i="2"/>
  <c r="AA681" i="2"/>
  <c r="AB681" i="2"/>
  <c r="AC681" i="2"/>
  <c r="AD681" i="2"/>
  <c r="AE681" i="2"/>
  <c r="AF681" i="2"/>
  <c r="AG681" i="2"/>
  <c r="AI681" i="2"/>
  <c r="AJ681" i="2"/>
  <c r="AK681" i="2"/>
  <c r="U682" i="2"/>
  <c r="V682" i="2"/>
  <c r="W682" i="2"/>
  <c r="X682" i="2"/>
  <c r="Y682" i="2"/>
  <c r="Z682" i="2"/>
  <c r="AA682" i="2"/>
  <c r="AB682" i="2"/>
  <c r="AC682" i="2"/>
  <c r="AD682" i="2"/>
  <c r="AE682" i="2"/>
  <c r="AF682" i="2"/>
  <c r="AG682" i="2"/>
  <c r="AI682" i="2"/>
  <c r="AJ682" i="2"/>
  <c r="AK682" i="2"/>
  <c r="U683" i="2"/>
  <c r="V683" i="2"/>
  <c r="W683" i="2"/>
  <c r="X683" i="2"/>
  <c r="Y683" i="2"/>
  <c r="Z683" i="2"/>
  <c r="AA683" i="2"/>
  <c r="AB683" i="2"/>
  <c r="AC683" i="2"/>
  <c r="AD683" i="2"/>
  <c r="AE683" i="2"/>
  <c r="AF683" i="2"/>
  <c r="AG683" i="2"/>
  <c r="AI683" i="2"/>
  <c r="AJ683" i="2"/>
  <c r="AK683" i="2"/>
  <c r="U684" i="2"/>
  <c r="V684" i="2"/>
  <c r="W684" i="2"/>
  <c r="X684" i="2"/>
  <c r="Y684" i="2"/>
  <c r="Z684" i="2"/>
  <c r="AA684" i="2"/>
  <c r="AB684" i="2"/>
  <c r="AC684" i="2"/>
  <c r="AD684" i="2"/>
  <c r="AE684" i="2"/>
  <c r="AF684" i="2"/>
  <c r="AG684" i="2"/>
  <c r="AI684" i="2"/>
  <c r="AJ684" i="2"/>
  <c r="AK684" i="2"/>
  <c r="U685" i="2"/>
  <c r="V685" i="2"/>
  <c r="W685" i="2"/>
  <c r="X685" i="2"/>
  <c r="Y685" i="2"/>
  <c r="Z685" i="2"/>
  <c r="AA685" i="2"/>
  <c r="AB685" i="2"/>
  <c r="AC685" i="2"/>
  <c r="AD685" i="2"/>
  <c r="AE685" i="2"/>
  <c r="AF685" i="2"/>
  <c r="AG685" i="2"/>
  <c r="AI685" i="2"/>
  <c r="AJ685" i="2"/>
  <c r="AK685" i="2"/>
  <c r="U686" i="2"/>
  <c r="V686" i="2"/>
  <c r="W686" i="2"/>
  <c r="X686" i="2"/>
  <c r="Y686" i="2"/>
  <c r="Z686" i="2"/>
  <c r="AA686" i="2"/>
  <c r="AB686" i="2"/>
  <c r="AC686" i="2"/>
  <c r="AD686" i="2"/>
  <c r="AE686" i="2"/>
  <c r="AF686" i="2"/>
  <c r="AG686" i="2"/>
  <c r="AI686" i="2"/>
  <c r="AJ686" i="2"/>
  <c r="AK686" i="2"/>
  <c r="U687" i="2"/>
  <c r="V687" i="2"/>
  <c r="W687" i="2"/>
  <c r="X687" i="2"/>
  <c r="Y687" i="2"/>
  <c r="Z687" i="2"/>
  <c r="AA687" i="2"/>
  <c r="AB687" i="2"/>
  <c r="AC687" i="2"/>
  <c r="AD687" i="2"/>
  <c r="AE687" i="2"/>
  <c r="AF687" i="2"/>
  <c r="AG687" i="2"/>
  <c r="AI687" i="2"/>
  <c r="AJ687" i="2"/>
  <c r="AK687" i="2"/>
  <c r="U688" i="2"/>
  <c r="V688" i="2"/>
  <c r="W688" i="2"/>
  <c r="X688" i="2"/>
  <c r="Y688" i="2"/>
  <c r="Z688" i="2"/>
  <c r="AA688" i="2"/>
  <c r="AB688" i="2"/>
  <c r="AC688" i="2"/>
  <c r="AD688" i="2"/>
  <c r="AE688" i="2"/>
  <c r="AF688" i="2"/>
  <c r="AG688" i="2"/>
  <c r="AI688" i="2"/>
  <c r="AJ688" i="2"/>
  <c r="AK688" i="2"/>
  <c r="U689" i="2"/>
  <c r="V689" i="2"/>
  <c r="W689" i="2"/>
  <c r="X689" i="2"/>
  <c r="Y689" i="2"/>
  <c r="Z689" i="2"/>
  <c r="AA689" i="2"/>
  <c r="AB689" i="2"/>
  <c r="AC689" i="2"/>
  <c r="AD689" i="2"/>
  <c r="AE689" i="2"/>
  <c r="AF689" i="2"/>
  <c r="AG689" i="2"/>
  <c r="AI689" i="2"/>
  <c r="AJ689" i="2"/>
  <c r="AK689" i="2"/>
  <c r="U690" i="2"/>
  <c r="V690" i="2"/>
  <c r="W690" i="2"/>
  <c r="X690" i="2"/>
  <c r="Y690" i="2"/>
  <c r="Z690" i="2"/>
  <c r="AA690" i="2"/>
  <c r="AB690" i="2"/>
  <c r="AC690" i="2"/>
  <c r="AD690" i="2"/>
  <c r="AE690" i="2"/>
  <c r="AF690" i="2"/>
  <c r="AG690" i="2"/>
  <c r="AI690" i="2"/>
  <c r="AJ690" i="2"/>
  <c r="AK690" i="2"/>
  <c r="U691" i="2"/>
  <c r="V691" i="2"/>
  <c r="W691" i="2"/>
  <c r="X691" i="2"/>
  <c r="Y691" i="2"/>
  <c r="Z691" i="2"/>
  <c r="AA691" i="2"/>
  <c r="AB691" i="2"/>
  <c r="AC691" i="2"/>
  <c r="AD691" i="2"/>
  <c r="AE691" i="2"/>
  <c r="AF691" i="2"/>
  <c r="AG691" i="2"/>
  <c r="AI691" i="2"/>
  <c r="AJ691" i="2"/>
  <c r="AK691" i="2"/>
  <c r="U692" i="2"/>
  <c r="V692" i="2"/>
  <c r="W692" i="2"/>
  <c r="X692" i="2"/>
  <c r="Y692" i="2"/>
  <c r="Z692" i="2"/>
  <c r="AA692" i="2"/>
  <c r="AB692" i="2"/>
  <c r="AC692" i="2"/>
  <c r="AD692" i="2"/>
  <c r="AE692" i="2"/>
  <c r="AF692" i="2"/>
  <c r="AG692" i="2"/>
  <c r="AI692" i="2"/>
  <c r="AJ692" i="2"/>
  <c r="AK692" i="2"/>
  <c r="U693" i="2"/>
  <c r="V693" i="2"/>
  <c r="W693" i="2"/>
  <c r="X693" i="2"/>
  <c r="Y693" i="2"/>
  <c r="Z693" i="2"/>
  <c r="AA693" i="2"/>
  <c r="AB693" i="2"/>
  <c r="AC693" i="2"/>
  <c r="AD693" i="2"/>
  <c r="AE693" i="2"/>
  <c r="AF693" i="2"/>
  <c r="AG693" i="2"/>
  <c r="AI693" i="2"/>
  <c r="AJ693" i="2"/>
  <c r="AK693" i="2"/>
  <c r="U694" i="2"/>
  <c r="V694" i="2"/>
  <c r="W694" i="2"/>
  <c r="X694" i="2"/>
  <c r="Y694" i="2"/>
  <c r="Z694" i="2"/>
  <c r="AA694" i="2"/>
  <c r="AB694" i="2"/>
  <c r="AC694" i="2"/>
  <c r="AD694" i="2"/>
  <c r="AE694" i="2"/>
  <c r="AF694" i="2"/>
  <c r="AG694" i="2"/>
  <c r="AI694" i="2"/>
  <c r="AJ694" i="2"/>
  <c r="AK694" i="2"/>
  <c r="U695" i="2"/>
  <c r="V695" i="2"/>
  <c r="W695" i="2"/>
  <c r="X695" i="2"/>
  <c r="Y695" i="2"/>
  <c r="Z695" i="2"/>
  <c r="AA695" i="2"/>
  <c r="AB695" i="2"/>
  <c r="AC695" i="2"/>
  <c r="AD695" i="2"/>
  <c r="AE695" i="2"/>
  <c r="AF695" i="2"/>
  <c r="AG695" i="2"/>
  <c r="AI695" i="2"/>
  <c r="AJ695" i="2"/>
  <c r="AK695" i="2"/>
  <c r="U696" i="2"/>
  <c r="V696" i="2"/>
  <c r="W696" i="2"/>
  <c r="X696" i="2"/>
  <c r="Y696" i="2"/>
  <c r="Z696" i="2"/>
  <c r="AA696" i="2"/>
  <c r="AB696" i="2"/>
  <c r="AC696" i="2"/>
  <c r="AD696" i="2"/>
  <c r="AE696" i="2"/>
  <c r="AF696" i="2"/>
  <c r="AG696" i="2"/>
  <c r="AI696" i="2"/>
  <c r="AJ696" i="2"/>
  <c r="AK696" i="2"/>
  <c r="U697" i="2"/>
  <c r="V697" i="2"/>
  <c r="W697" i="2"/>
  <c r="X697" i="2"/>
  <c r="Y697" i="2"/>
  <c r="Z697" i="2"/>
  <c r="AA697" i="2"/>
  <c r="AB697" i="2"/>
  <c r="AC697" i="2"/>
  <c r="AD697" i="2"/>
  <c r="AE697" i="2"/>
  <c r="AF697" i="2"/>
  <c r="AG697" i="2"/>
  <c r="AI697" i="2"/>
  <c r="AJ697" i="2"/>
  <c r="AK697" i="2"/>
  <c r="U698" i="2"/>
  <c r="V698" i="2"/>
  <c r="W698" i="2"/>
  <c r="X698" i="2"/>
  <c r="Y698" i="2"/>
  <c r="Z698" i="2"/>
  <c r="AA698" i="2"/>
  <c r="AB698" i="2"/>
  <c r="AC698" i="2"/>
  <c r="AD698" i="2"/>
  <c r="AE698" i="2"/>
  <c r="AF698" i="2"/>
  <c r="AG698" i="2"/>
  <c r="AI698" i="2"/>
  <c r="AJ698" i="2"/>
  <c r="AK698" i="2"/>
  <c r="U699" i="2"/>
  <c r="V699" i="2"/>
  <c r="W699" i="2"/>
  <c r="X699" i="2"/>
  <c r="Y699" i="2"/>
  <c r="Z699" i="2"/>
  <c r="AA699" i="2"/>
  <c r="AB699" i="2"/>
  <c r="AC699" i="2"/>
  <c r="AD699" i="2"/>
  <c r="AE699" i="2"/>
  <c r="AF699" i="2"/>
  <c r="AG699" i="2"/>
  <c r="AI699" i="2"/>
  <c r="AJ699" i="2"/>
  <c r="AK699" i="2"/>
  <c r="U700" i="2"/>
  <c r="V700" i="2"/>
  <c r="W700" i="2"/>
  <c r="X700" i="2"/>
  <c r="Y700" i="2"/>
  <c r="Z700" i="2"/>
  <c r="AA700" i="2"/>
  <c r="AB700" i="2"/>
  <c r="AC700" i="2"/>
  <c r="AD700" i="2"/>
  <c r="AE700" i="2"/>
  <c r="AF700" i="2"/>
  <c r="AG700" i="2"/>
  <c r="AI700" i="2"/>
  <c r="AJ700" i="2"/>
  <c r="AK700" i="2"/>
  <c r="U701" i="2"/>
  <c r="V701" i="2"/>
  <c r="W701" i="2"/>
  <c r="X701" i="2"/>
  <c r="Y701" i="2"/>
  <c r="Z701" i="2"/>
  <c r="AA701" i="2"/>
  <c r="AB701" i="2"/>
  <c r="AC701" i="2"/>
  <c r="AD701" i="2"/>
  <c r="AE701" i="2"/>
  <c r="AF701" i="2"/>
  <c r="AG701" i="2"/>
  <c r="AI701" i="2"/>
  <c r="AJ701" i="2"/>
  <c r="AK701" i="2"/>
  <c r="U702" i="2"/>
  <c r="V702" i="2"/>
  <c r="W702" i="2"/>
  <c r="X702" i="2"/>
  <c r="Y702" i="2"/>
  <c r="Z702" i="2"/>
  <c r="AA702" i="2"/>
  <c r="AB702" i="2"/>
  <c r="AC702" i="2"/>
  <c r="AD702" i="2"/>
  <c r="AE702" i="2"/>
  <c r="AF702" i="2"/>
  <c r="AG702" i="2"/>
  <c r="AI702" i="2"/>
  <c r="AJ702" i="2"/>
  <c r="AK702" i="2"/>
  <c r="U703" i="2"/>
  <c r="V703" i="2"/>
  <c r="W703" i="2"/>
  <c r="X703" i="2"/>
  <c r="Y703" i="2"/>
  <c r="Z703" i="2"/>
  <c r="AA703" i="2"/>
  <c r="AB703" i="2"/>
  <c r="AC703" i="2"/>
  <c r="AD703" i="2"/>
  <c r="AE703" i="2"/>
  <c r="AF703" i="2"/>
  <c r="AG703" i="2"/>
  <c r="AI703" i="2"/>
  <c r="AJ703" i="2"/>
  <c r="AK703" i="2"/>
  <c r="U704" i="2"/>
  <c r="V704" i="2"/>
  <c r="W704" i="2"/>
  <c r="X704" i="2"/>
  <c r="Y704" i="2"/>
  <c r="Z704" i="2"/>
  <c r="AA704" i="2"/>
  <c r="AB704" i="2"/>
  <c r="AC704" i="2"/>
  <c r="AD704" i="2"/>
  <c r="AE704" i="2"/>
  <c r="AF704" i="2"/>
  <c r="AG704" i="2"/>
  <c r="AI704" i="2"/>
  <c r="AJ704" i="2"/>
  <c r="AK704" i="2"/>
  <c r="U705" i="2"/>
  <c r="V705" i="2"/>
  <c r="W705" i="2"/>
  <c r="X705" i="2"/>
  <c r="Y705" i="2"/>
  <c r="Z705" i="2"/>
  <c r="AA705" i="2"/>
  <c r="AB705" i="2"/>
  <c r="AC705" i="2"/>
  <c r="AD705" i="2"/>
  <c r="AE705" i="2"/>
  <c r="AF705" i="2"/>
  <c r="AG705" i="2"/>
  <c r="AI705" i="2"/>
  <c r="AJ705" i="2"/>
  <c r="AK705" i="2"/>
  <c r="U706" i="2"/>
  <c r="V706" i="2"/>
  <c r="W706" i="2"/>
  <c r="X706" i="2"/>
  <c r="Y706" i="2"/>
  <c r="Z706" i="2"/>
  <c r="AA706" i="2"/>
  <c r="AB706" i="2"/>
  <c r="AC706" i="2"/>
  <c r="AD706" i="2"/>
  <c r="AE706" i="2"/>
  <c r="AF706" i="2"/>
  <c r="AG706" i="2"/>
  <c r="AI706" i="2"/>
  <c r="AJ706" i="2"/>
  <c r="AK706" i="2"/>
  <c r="U707" i="2"/>
  <c r="V707" i="2"/>
  <c r="W707" i="2"/>
  <c r="X707" i="2"/>
  <c r="Y707" i="2"/>
  <c r="Z707" i="2"/>
  <c r="AA707" i="2"/>
  <c r="AB707" i="2"/>
  <c r="AC707" i="2"/>
  <c r="AD707" i="2"/>
  <c r="AE707" i="2"/>
  <c r="AF707" i="2"/>
  <c r="AG707" i="2"/>
  <c r="AI707" i="2"/>
  <c r="AJ707" i="2"/>
  <c r="AK707" i="2"/>
  <c r="U708" i="2"/>
  <c r="V708" i="2"/>
  <c r="W708" i="2"/>
  <c r="X708" i="2"/>
  <c r="Y708" i="2"/>
  <c r="Z708" i="2"/>
  <c r="AA708" i="2"/>
  <c r="AB708" i="2"/>
  <c r="AC708" i="2"/>
  <c r="AD708" i="2"/>
  <c r="AE708" i="2"/>
  <c r="AF708" i="2"/>
  <c r="AG708" i="2"/>
  <c r="AI708" i="2"/>
  <c r="AJ708" i="2"/>
  <c r="AK708" i="2"/>
  <c r="U709" i="2"/>
  <c r="V709" i="2"/>
  <c r="W709" i="2"/>
  <c r="X709" i="2"/>
  <c r="Y709" i="2"/>
  <c r="Z709" i="2"/>
  <c r="AA709" i="2"/>
  <c r="AB709" i="2"/>
  <c r="AC709" i="2"/>
  <c r="AD709" i="2"/>
  <c r="AE709" i="2"/>
  <c r="AF709" i="2"/>
  <c r="AG709" i="2"/>
  <c r="AI709" i="2"/>
  <c r="AJ709" i="2"/>
  <c r="AK709" i="2"/>
  <c r="U710" i="2"/>
  <c r="V710" i="2"/>
  <c r="W710" i="2"/>
  <c r="X710" i="2"/>
  <c r="Y710" i="2"/>
  <c r="Z710" i="2"/>
  <c r="AA710" i="2"/>
  <c r="AB710" i="2"/>
  <c r="AC710" i="2"/>
  <c r="AD710" i="2"/>
  <c r="AE710" i="2"/>
  <c r="AF710" i="2"/>
  <c r="AG710" i="2"/>
  <c r="AI710" i="2"/>
  <c r="AJ710" i="2"/>
  <c r="AK710" i="2"/>
  <c r="U711" i="2"/>
  <c r="V711" i="2"/>
  <c r="W711" i="2"/>
  <c r="X711" i="2"/>
  <c r="Y711" i="2"/>
  <c r="Z711" i="2"/>
  <c r="AA711" i="2"/>
  <c r="AB711" i="2"/>
  <c r="AC711" i="2"/>
  <c r="AD711" i="2"/>
  <c r="AE711" i="2"/>
  <c r="AF711" i="2"/>
  <c r="AG711" i="2"/>
  <c r="AI711" i="2"/>
  <c r="AJ711" i="2"/>
  <c r="AK711" i="2"/>
  <c r="U712" i="2"/>
  <c r="V712" i="2"/>
  <c r="W712" i="2"/>
  <c r="X712" i="2"/>
  <c r="Y712" i="2"/>
  <c r="Z712" i="2"/>
  <c r="AA712" i="2"/>
  <c r="AB712" i="2"/>
  <c r="AC712" i="2"/>
  <c r="AD712" i="2"/>
  <c r="AE712" i="2"/>
  <c r="AF712" i="2"/>
  <c r="AG712" i="2"/>
  <c r="AI712" i="2"/>
  <c r="AJ712" i="2"/>
  <c r="AK712" i="2"/>
  <c r="U713" i="2"/>
  <c r="V713" i="2"/>
  <c r="W713" i="2"/>
  <c r="X713" i="2"/>
  <c r="Y713" i="2"/>
  <c r="Z713" i="2"/>
  <c r="AA713" i="2"/>
  <c r="AB713" i="2"/>
  <c r="AC713" i="2"/>
  <c r="AD713" i="2"/>
  <c r="AE713" i="2"/>
  <c r="AF713" i="2"/>
  <c r="AG713" i="2"/>
  <c r="AI713" i="2"/>
  <c r="AJ713" i="2"/>
  <c r="AK713" i="2"/>
  <c r="U714" i="2"/>
  <c r="V714" i="2"/>
  <c r="W714" i="2"/>
  <c r="X714" i="2"/>
  <c r="Y714" i="2"/>
  <c r="Z714" i="2"/>
  <c r="AA714" i="2"/>
  <c r="AB714" i="2"/>
  <c r="AC714" i="2"/>
  <c r="AD714" i="2"/>
  <c r="AE714" i="2"/>
  <c r="AF714" i="2"/>
  <c r="AG714" i="2"/>
  <c r="AI714" i="2"/>
  <c r="AJ714" i="2"/>
  <c r="AK714" i="2"/>
  <c r="U715" i="2"/>
  <c r="V715" i="2"/>
  <c r="W715" i="2"/>
  <c r="X715" i="2"/>
  <c r="Y715" i="2"/>
  <c r="Z715" i="2"/>
  <c r="AA715" i="2"/>
  <c r="AB715" i="2"/>
  <c r="AC715" i="2"/>
  <c r="AD715" i="2"/>
  <c r="AE715" i="2"/>
  <c r="AF715" i="2"/>
  <c r="AG715" i="2"/>
  <c r="AI715" i="2"/>
  <c r="AJ715" i="2"/>
  <c r="AK715" i="2"/>
  <c r="U716" i="2"/>
  <c r="V716" i="2"/>
  <c r="W716" i="2"/>
  <c r="X716" i="2"/>
  <c r="Y716" i="2"/>
  <c r="Z716" i="2"/>
  <c r="AA716" i="2"/>
  <c r="AB716" i="2"/>
  <c r="AC716" i="2"/>
  <c r="AD716" i="2"/>
  <c r="AE716" i="2"/>
  <c r="AF716" i="2"/>
  <c r="AG716" i="2"/>
  <c r="AI716" i="2"/>
  <c r="AJ716" i="2"/>
  <c r="AK716" i="2"/>
  <c r="U717" i="2"/>
  <c r="V717" i="2"/>
  <c r="W717" i="2"/>
  <c r="X717" i="2"/>
  <c r="Y717" i="2"/>
  <c r="Z717" i="2"/>
  <c r="AA717" i="2"/>
  <c r="AB717" i="2"/>
  <c r="AC717" i="2"/>
  <c r="AD717" i="2"/>
  <c r="AE717" i="2"/>
  <c r="AF717" i="2"/>
  <c r="AG717" i="2"/>
  <c r="AI717" i="2"/>
  <c r="AJ717" i="2"/>
  <c r="AK717" i="2"/>
  <c r="U718" i="2"/>
  <c r="V718" i="2"/>
  <c r="W718" i="2"/>
  <c r="X718" i="2"/>
  <c r="Y718" i="2"/>
  <c r="Z718" i="2"/>
  <c r="AA718" i="2"/>
  <c r="AB718" i="2"/>
  <c r="AC718" i="2"/>
  <c r="AD718" i="2"/>
  <c r="AE718" i="2"/>
  <c r="AF718" i="2"/>
  <c r="AG718" i="2"/>
  <c r="AI718" i="2"/>
  <c r="AJ718" i="2"/>
  <c r="AK718" i="2"/>
  <c r="U719" i="2"/>
  <c r="V719" i="2"/>
  <c r="W719" i="2"/>
  <c r="X719" i="2"/>
  <c r="Y719" i="2"/>
  <c r="Z719" i="2"/>
  <c r="AA719" i="2"/>
  <c r="AB719" i="2"/>
  <c r="AC719" i="2"/>
  <c r="AD719" i="2"/>
  <c r="AE719" i="2"/>
  <c r="AF719" i="2"/>
  <c r="AG719" i="2"/>
  <c r="AI719" i="2"/>
  <c r="AJ719" i="2"/>
  <c r="AK719" i="2"/>
  <c r="U720" i="2"/>
  <c r="V720" i="2"/>
  <c r="W720" i="2"/>
  <c r="X720" i="2"/>
  <c r="Y720" i="2"/>
  <c r="Z720" i="2"/>
  <c r="AA720" i="2"/>
  <c r="AB720" i="2"/>
  <c r="AC720" i="2"/>
  <c r="AD720" i="2"/>
  <c r="AE720" i="2"/>
  <c r="AF720" i="2"/>
  <c r="AG720" i="2"/>
  <c r="AI720" i="2"/>
  <c r="AJ720" i="2"/>
  <c r="AK720" i="2"/>
  <c r="U721" i="2"/>
  <c r="V721" i="2"/>
  <c r="W721" i="2"/>
  <c r="X721" i="2"/>
  <c r="Y721" i="2"/>
  <c r="Z721" i="2"/>
  <c r="AA721" i="2"/>
  <c r="AB721" i="2"/>
  <c r="AC721" i="2"/>
  <c r="AD721" i="2"/>
  <c r="AE721" i="2"/>
  <c r="AF721" i="2"/>
  <c r="AG721" i="2"/>
  <c r="AI721" i="2"/>
  <c r="AJ721" i="2"/>
  <c r="AK721" i="2"/>
  <c r="U722" i="2"/>
  <c r="V722" i="2"/>
  <c r="W722" i="2"/>
  <c r="X722" i="2"/>
  <c r="Y722" i="2"/>
  <c r="Z722" i="2"/>
  <c r="AA722" i="2"/>
  <c r="AB722" i="2"/>
  <c r="AC722" i="2"/>
  <c r="AD722" i="2"/>
  <c r="AE722" i="2"/>
  <c r="AF722" i="2"/>
  <c r="AG722" i="2"/>
  <c r="AI722" i="2"/>
  <c r="AJ722" i="2"/>
  <c r="AK722" i="2"/>
  <c r="U723" i="2"/>
  <c r="V723" i="2"/>
  <c r="W723" i="2"/>
  <c r="X723" i="2"/>
  <c r="Y723" i="2"/>
  <c r="Z723" i="2"/>
  <c r="AA723" i="2"/>
  <c r="AB723" i="2"/>
  <c r="AC723" i="2"/>
  <c r="AD723" i="2"/>
  <c r="AE723" i="2"/>
  <c r="AF723" i="2"/>
  <c r="AG723" i="2"/>
  <c r="AI723" i="2"/>
  <c r="AJ723" i="2"/>
  <c r="AK723" i="2"/>
  <c r="U724" i="2"/>
  <c r="V724" i="2"/>
  <c r="W724" i="2"/>
  <c r="X724" i="2"/>
  <c r="Y724" i="2"/>
  <c r="Z724" i="2"/>
  <c r="AA724" i="2"/>
  <c r="AB724" i="2"/>
  <c r="AC724" i="2"/>
  <c r="AD724" i="2"/>
  <c r="AE724" i="2"/>
  <c r="AF724" i="2"/>
  <c r="AG724" i="2"/>
  <c r="AI724" i="2"/>
  <c r="AJ724" i="2"/>
  <c r="AK724" i="2"/>
  <c r="U725" i="2"/>
  <c r="V725" i="2"/>
  <c r="W725" i="2"/>
  <c r="X725" i="2"/>
  <c r="Y725" i="2"/>
  <c r="Z725" i="2"/>
  <c r="AA725" i="2"/>
  <c r="AB725" i="2"/>
  <c r="AC725" i="2"/>
  <c r="AD725" i="2"/>
  <c r="AE725" i="2"/>
  <c r="AF725" i="2"/>
  <c r="AG725" i="2"/>
  <c r="AI725" i="2"/>
  <c r="AJ725" i="2"/>
  <c r="AK725" i="2"/>
  <c r="U726" i="2"/>
  <c r="V726" i="2"/>
  <c r="W726" i="2"/>
  <c r="X726" i="2"/>
  <c r="Y726" i="2"/>
  <c r="Z726" i="2"/>
  <c r="AA726" i="2"/>
  <c r="AB726" i="2"/>
  <c r="AC726" i="2"/>
  <c r="AD726" i="2"/>
  <c r="AE726" i="2"/>
  <c r="AF726" i="2"/>
  <c r="AG726" i="2"/>
  <c r="AI726" i="2"/>
  <c r="AJ726" i="2"/>
  <c r="AK726" i="2"/>
  <c r="U727" i="2"/>
  <c r="V727" i="2"/>
  <c r="W727" i="2"/>
  <c r="X727" i="2"/>
  <c r="Y727" i="2"/>
  <c r="Z727" i="2"/>
  <c r="AA727" i="2"/>
  <c r="AB727" i="2"/>
  <c r="AC727" i="2"/>
  <c r="AD727" i="2"/>
  <c r="AE727" i="2"/>
  <c r="AF727" i="2"/>
  <c r="AG727" i="2"/>
  <c r="AI727" i="2"/>
  <c r="AJ727" i="2"/>
  <c r="AK727" i="2"/>
  <c r="U728" i="2"/>
  <c r="V728" i="2"/>
  <c r="W728" i="2"/>
  <c r="X728" i="2"/>
  <c r="Y728" i="2"/>
  <c r="Z728" i="2"/>
  <c r="AA728" i="2"/>
  <c r="AB728" i="2"/>
  <c r="AC728" i="2"/>
  <c r="AD728" i="2"/>
  <c r="AE728" i="2"/>
  <c r="AF728" i="2"/>
  <c r="AG728" i="2"/>
  <c r="AI728" i="2"/>
  <c r="AJ728" i="2"/>
  <c r="AK728" i="2"/>
  <c r="U729" i="2"/>
  <c r="V729" i="2"/>
  <c r="W729" i="2"/>
  <c r="X729" i="2"/>
  <c r="Y729" i="2"/>
  <c r="Z729" i="2"/>
  <c r="AA729" i="2"/>
  <c r="AB729" i="2"/>
  <c r="AC729" i="2"/>
  <c r="AD729" i="2"/>
  <c r="AE729" i="2"/>
  <c r="AF729" i="2"/>
  <c r="AG729" i="2"/>
  <c r="AI729" i="2"/>
  <c r="AJ729" i="2"/>
  <c r="AK729" i="2"/>
  <c r="U730" i="2"/>
  <c r="V730" i="2"/>
  <c r="W730" i="2"/>
  <c r="X730" i="2"/>
  <c r="Y730" i="2"/>
  <c r="Z730" i="2"/>
  <c r="AA730" i="2"/>
  <c r="AB730" i="2"/>
  <c r="AC730" i="2"/>
  <c r="AD730" i="2"/>
  <c r="AE730" i="2"/>
  <c r="AF730" i="2"/>
  <c r="AG730" i="2"/>
  <c r="AI730" i="2"/>
  <c r="AJ730" i="2"/>
  <c r="AK730" i="2"/>
  <c r="U731" i="2"/>
  <c r="V731" i="2"/>
  <c r="W731" i="2"/>
  <c r="X731" i="2"/>
  <c r="Y731" i="2"/>
  <c r="Z731" i="2"/>
  <c r="AA731" i="2"/>
  <c r="AB731" i="2"/>
  <c r="AC731" i="2"/>
  <c r="AD731" i="2"/>
  <c r="AE731" i="2"/>
  <c r="AF731" i="2"/>
  <c r="AG731" i="2"/>
  <c r="AI731" i="2"/>
  <c r="AJ731" i="2"/>
  <c r="AK731" i="2"/>
  <c r="U732" i="2"/>
  <c r="V732" i="2"/>
  <c r="W732" i="2"/>
  <c r="X732" i="2"/>
  <c r="Y732" i="2"/>
  <c r="Z732" i="2"/>
  <c r="AA732" i="2"/>
  <c r="AB732" i="2"/>
  <c r="AC732" i="2"/>
  <c r="AD732" i="2"/>
  <c r="AE732" i="2"/>
  <c r="AF732" i="2"/>
  <c r="AG732" i="2"/>
  <c r="AI732" i="2"/>
  <c r="AJ732" i="2"/>
  <c r="AK732" i="2"/>
  <c r="U733" i="2"/>
  <c r="V733" i="2"/>
  <c r="W733" i="2"/>
  <c r="X733" i="2"/>
  <c r="Y733" i="2"/>
  <c r="Z733" i="2"/>
  <c r="AA733" i="2"/>
  <c r="AB733" i="2"/>
  <c r="AC733" i="2"/>
  <c r="AD733" i="2"/>
  <c r="AE733" i="2"/>
  <c r="AF733" i="2"/>
  <c r="AG733" i="2"/>
  <c r="AI733" i="2"/>
  <c r="AJ733" i="2"/>
  <c r="AK733" i="2"/>
  <c r="U734" i="2"/>
  <c r="V734" i="2"/>
  <c r="W734" i="2"/>
  <c r="X734" i="2"/>
  <c r="Y734" i="2"/>
  <c r="Z734" i="2"/>
  <c r="AA734" i="2"/>
  <c r="AB734" i="2"/>
  <c r="AC734" i="2"/>
  <c r="AD734" i="2"/>
  <c r="AE734" i="2"/>
  <c r="AF734" i="2"/>
  <c r="AG734" i="2"/>
  <c r="AI734" i="2"/>
  <c r="AJ734" i="2"/>
  <c r="AK734" i="2"/>
  <c r="U735" i="2"/>
  <c r="V735" i="2"/>
  <c r="W735" i="2"/>
  <c r="X735" i="2"/>
  <c r="Y735" i="2"/>
  <c r="Z735" i="2"/>
  <c r="AA735" i="2"/>
  <c r="AB735" i="2"/>
  <c r="AC735" i="2"/>
  <c r="AD735" i="2"/>
  <c r="AE735" i="2"/>
  <c r="AF735" i="2"/>
  <c r="AG735" i="2"/>
  <c r="AI735" i="2"/>
  <c r="AJ735" i="2"/>
  <c r="AK735" i="2"/>
  <c r="U736" i="2"/>
  <c r="V736" i="2"/>
  <c r="W736" i="2"/>
  <c r="X736" i="2"/>
  <c r="Y736" i="2"/>
  <c r="Z736" i="2"/>
  <c r="AA736" i="2"/>
  <c r="AB736" i="2"/>
  <c r="AC736" i="2"/>
  <c r="AD736" i="2"/>
  <c r="AE736" i="2"/>
  <c r="AF736" i="2"/>
  <c r="AG736" i="2"/>
  <c r="AI736" i="2"/>
  <c r="AJ736" i="2"/>
  <c r="AK736" i="2"/>
  <c r="U737" i="2"/>
  <c r="V737" i="2"/>
  <c r="W737" i="2"/>
  <c r="X737" i="2"/>
  <c r="Y737" i="2"/>
  <c r="Z737" i="2"/>
  <c r="AA737" i="2"/>
  <c r="AB737" i="2"/>
  <c r="AC737" i="2"/>
  <c r="AD737" i="2"/>
  <c r="AE737" i="2"/>
  <c r="AF737" i="2"/>
  <c r="AG737" i="2"/>
  <c r="AI737" i="2"/>
  <c r="AJ737" i="2"/>
  <c r="AK737" i="2"/>
  <c r="U738" i="2"/>
  <c r="V738" i="2"/>
  <c r="W738" i="2"/>
  <c r="X738" i="2"/>
  <c r="Y738" i="2"/>
  <c r="Z738" i="2"/>
  <c r="AA738" i="2"/>
  <c r="AB738" i="2"/>
  <c r="AC738" i="2"/>
  <c r="AD738" i="2"/>
  <c r="AE738" i="2"/>
  <c r="AF738" i="2"/>
  <c r="AG738" i="2"/>
  <c r="AI738" i="2"/>
  <c r="AJ738" i="2"/>
  <c r="AK738" i="2"/>
  <c r="U739" i="2"/>
  <c r="V739" i="2"/>
  <c r="W739" i="2"/>
  <c r="X739" i="2"/>
  <c r="Y739" i="2"/>
  <c r="Z739" i="2"/>
  <c r="AA739" i="2"/>
  <c r="AB739" i="2"/>
  <c r="AC739" i="2"/>
  <c r="AD739" i="2"/>
  <c r="AE739" i="2"/>
  <c r="AF739" i="2"/>
  <c r="AG739" i="2"/>
  <c r="AI739" i="2"/>
  <c r="AJ739" i="2"/>
  <c r="AK739" i="2"/>
  <c r="U740" i="2"/>
  <c r="V740" i="2"/>
  <c r="W740" i="2"/>
  <c r="X740" i="2"/>
  <c r="Y740" i="2"/>
  <c r="Z740" i="2"/>
  <c r="AA740" i="2"/>
  <c r="AB740" i="2"/>
  <c r="AC740" i="2"/>
  <c r="AD740" i="2"/>
  <c r="AE740" i="2"/>
  <c r="AF740" i="2"/>
  <c r="AG740" i="2"/>
  <c r="AI740" i="2"/>
  <c r="AJ740" i="2"/>
  <c r="AK740" i="2"/>
  <c r="U741" i="2"/>
  <c r="V741" i="2"/>
  <c r="W741" i="2"/>
  <c r="X741" i="2"/>
  <c r="Y741" i="2"/>
  <c r="Z741" i="2"/>
  <c r="AA741" i="2"/>
  <c r="AB741" i="2"/>
  <c r="AC741" i="2"/>
  <c r="AD741" i="2"/>
  <c r="AE741" i="2"/>
  <c r="AF741" i="2"/>
  <c r="AG741" i="2"/>
  <c r="AI741" i="2"/>
  <c r="AJ741" i="2"/>
  <c r="AK741" i="2"/>
  <c r="U742" i="2"/>
  <c r="V742" i="2"/>
  <c r="W742" i="2"/>
  <c r="X742" i="2"/>
  <c r="Y742" i="2"/>
  <c r="Z742" i="2"/>
  <c r="AA742" i="2"/>
  <c r="AB742" i="2"/>
  <c r="AC742" i="2"/>
  <c r="AD742" i="2"/>
  <c r="AE742" i="2"/>
  <c r="AF742" i="2"/>
  <c r="AG742" i="2"/>
  <c r="AI742" i="2"/>
  <c r="AJ742" i="2"/>
  <c r="AK742" i="2"/>
  <c r="U743" i="2"/>
  <c r="V743" i="2"/>
  <c r="W743" i="2"/>
  <c r="X743" i="2"/>
  <c r="Y743" i="2"/>
  <c r="Z743" i="2"/>
  <c r="AA743" i="2"/>
  <c r="AB743" i="2"/>
  <c r="AC743" i="2"/>
  <c r="AD743" i="2"/>
  <c r="AE743" i="2"/>
  <c r="AF743" i="2"/>
  <c r="AG743" i="2"/>
  <c r="AI743" i="2"/>
  <c r="AJ743" i="2"/>
  <c r="AK743" i="2"/>
  <c r="U744" i="2"/>
  <c r="V744" i="2"/>
  <c r="W744" i="2"/>
  <c r="X744" i="2"/>
  <c r="Y744" i="2"/>
  <c r="Z744" i="2"/>
  <c r="AA744" i="2"/>
  <c r="AB744" i="2"/>
  <c r="AC744" i="2"/>
  <c r="AD744" i="2"/>
  <c r="AE744" i="2"/>
  <c r="AF744" i="2"/>
  <c r="AG744" i="2"/>
  <c r="AI744" i="2"/>
  <c r="AJ744" i="2"/>
  <c r="AK744" i="2"/>
  <c r="U745" i="2"/>
  <c r="V745" i="2"/>
  <c r="W745" i="2"/>
  <c r="X745" i="2"/>
  <c r="Y745" i="2"/>
  <c r="Z745" i="2"/>
  <c r="AA745" i="2"/>
  <c r="AB745" i="2"/>
  <c r="AC745" i="2"/>
  <c r="AD745" i="2"/>
  <c r="AE745" i="2"/>
  <c r="AF745" i="2"/>
  <c r="AG745" i="2"/>
  <c r="AI745" i="2"/>
  <c r="AJ745" i="2"/>
  <c r="AK745" i="2"/>
  <c r="U746" i="2"/>
  <c r="V746" i="2"/>
  <c r="W746" i="2"/>
  <c r="X746" i="2"/>
  <c r="Y746" i="2"/>
  <c r="Z746" i="2"/>
  <c r="AA746" i="2"/>
  <c r="AB746" i="2"/>
  <c r="AC746" i="2"/>
  <c r="AD746" i="2"/>
  <c r="AE746" i="2"/>
  <c r="AF746" i="2"/>
  <c r="AG746" i="2"/>
  <c r="AI746" i="2"/>
  <c r="AJ746" i="2"/>
  <c r="AK746" i="2"/>
  <c r="U747" i="2"/>
  <c r="V747" i="2"/>
  <c r="W747" i="2"/>
  <c r="X747" i="2"/>
  <c r="Y747" i="2"/>
  <c r="Z747" i="2"/>
  <c r="AA747" i="2"/>
  <c r="AB747" i="2"/>
  <c r="AC747" i="2"/>
  <c r="AD747" i="2"/>
  <c r="AE747" i="2"/>
  <c r="AF747" i="2"/>
  <c r="AG747" i="2"/>
  <c r="AI747" i="2"/>
  <c r="AJ747" i="2"/>
  <c r="AK747" i="2"/>
  <c r="U748" i="2"/>
  <c r="V748" i="2"/>
  <c r="W748" i="2"/>
  <c r="X748" i="2"/>
  <c r="Y748" i="2"/>
  <c r="Z748" i="2"/>
  <c r="AA748" i="2"/>
  <c r="AB748" i="2"/>
  <c r="AC748" i="2"/>
  <c r="AD748" i="2"/>
  <c r="AE748" i="2"/>
  <c r="AF748" i="2"/>
  <c r="AG748" i="2"/>
  <c r="AI748" i="2"/>
  <c r="AJ748" i="2"/>
  <c r="AK748" i="2"/>
  <c r="U749" i="2"/>
  <c r="V749" i="2"/>
  <c r="W749" i="2"/>
  <c r="X749" i="2"/>
  <c r="Y749" i="2"/>
  <c r="Z749" i="2"/>
  <c r="AA749" i="2"/>
  <c r="AB749" i="2"/>
  <c r="AC749" i="2"/>
  <c r="AD749" i="2"/>
  <c r="AE749" i="2"/>
  <c r="AF749" i="2"/>
  <c r="AG749" i="2"/>
  <c r="AI749" i="2"/>
  <c r="AJ749" i="2"/>
  <c r="AK749" i="2"/>
  <c r="U750" i="2"/>
  <c r="V750" i="2"/>
  <c r="W750" i="2"/>
  <c r="X750" i="2"/>
  <c r="Y750" i="2"/>
  <c r="Z750" i="2"/>
  <c r="AA750" i="2"/>
  <c r="AB750" i="2"/>
  <c r="AC750" i="2"/>
  <c r="AD750" i="2"/>
  <c r="AE750" i="2"/>
  <c r="AF750" i="2"/>
  <c r="AG750" i="2"/>
  <c r="AI750" i="2"/>
  <c r="AJ750" i="2"/>
  <c r="AK750" i="2"/>
  <c r="U751" i="2"/>
  <c r="V751" i="2"/>
  <c r="W751" i="2"/>
  <c r="X751" i="2"/>
  <c r="Y751" i="2"/>
  <c r="Z751" i="2"/>
  <c r="AA751" i="2"/>
  <c r="AB751" i="2"/>
  <c r="AC751" i="2"/>
  <c r="AD751" i="2"/>
  <c r="AE751" i="2"/>
  <c r="AF751" i="2"/>
  <c r="AG751" i="2"/>
  <c r="AI751" i="2"/>
  <c r="AJ751" i="2"/>
  <c r="AK751" i="2"/>
  <c r="U752" i="2"/>
  <c r="V752" i="2"/>
  <c r="W752" i="2"/>
  <c r="X752" i="2"/>
  <c r="Y752" i="2"/>
  <c r="Z752" i="2"/>
  <c r="AA752" i="2"/>
  <c r="AB752" i="2"/>
  <c r="AC752" i="2"/>
  <c r="AD752" i="2"/>
  <c r="AE752" i="2"/>
  <c r="AF752" i="2"/>
  <c r="AG752" i="2"/>
  <c r="AI752" i="2"/>
  <c r="AJ752" i="2"/>
  <c r="AK752" i="2"/>
  <c r="U753" i="2"/>
  <c r="V753" i="2"/>
  <c r="W753" i="2"/>
  <c r="X753" i="2"/>
  <c r="Y753" i="2"/>
  <c r="Z753" i="2"/>
  <c r="AA753" i="2"/>
  <c r="AB753" i="2"/>
  <c r="AC753" i="2"/>
  <c r="AD753" i="2"/>
  <c r="AE753" i="2"/>
  <c r="AF753" i="2"/>
  <c r="AG753" i="2"/>
  <c r="AI753" i="2"/>
  <c r="AJ753" i="2"/>
  <c r="AK753" i="2"/>
  <c r="U754" i="2"/>
  <c r="V754" i="2"/>
  <c r="W754" i="2"/>
  <c r="X754" i="2"/>
  <c r="Y754" i="2"/>
  <c r="Z754" i="2"/>
  <c r="AA754" i="2"/>
  <c r="AB754" i="2"/>
  <c r="AC754" i="2"/>
  <c r="AD754" i="2"/>
  <c r="AE754" i="2"/>
  <c r="AF754" i="2"/>
  <c r="AG754" i="2"/>
  <c r="AI754" i="2"/>
  <c r="AJ754" i="2"/>
  <c r="AK754" i="2"/>
  <c r="U755" i="2"/>
  <c r="V755" i="2"/>
  <c r="W755" i="2"/>
  <c r="X755" i="2"/>
  <c r="Y755" i="2"/>
  <c r="Z755" i="2"/>
  <c r="AA755" i="2"/>
  <c r="AB755" i="2"/>
  <c r="AC755" i="2"/>
  <c r="AD755" i="2"/>
  <c r="AE755" i="2"/>
  <c r="AF755" i="2"/>
  <c r="AG755" i="2"/>
  <c r="AI755" i="2"/>
  <c r="AJ755" i="2"/>
  <c r="AK755" i="2"/>
  <c r="U756" i="2"/>
  <c r="V756" i="2"/>
  <c r="W756" i="2"/>
  <c r="X756" i="2"/>
  <c r="Y756" i="2"/>
  <c r="Z756" i="2"/>
  <c r="AA756" i="2"/>
  <c r="AB756" i="2"/>
  <c r="AC756" i="2"/>
  <c r="AD756" i="2"/>
  <c r="AE756" i="2"/>
  <c r="AF756" i="2"/>
  <c r="AG756" i="2"/>
  <c r="AI756" i="2"/>
  <c r="AJ756" i="2"/>
  <c r="AK756" i="2"/>
  <c r="U757" i="2"/>
  <c r="V757" i="2"/>
  <c r="W757" i="2"/>
  <c r="X757" i="2"/>
  <c r="Y757" i="2"/>
  <c r="Z757" i="2"/>
  <c r="AA757" i="2"/>
  <c r="AB757" i="2"/>
  <c r="AC757" i="2"/>
  <c r="AD757" i="2"/>
  <c r="AE757" i="2"/>
  <c r="AF757" i="2"/>
  <c r="AG757" i="2"/>
  <c r="AI757" i="2"/>
  <c r="AJ757" i="2"/>
  <c r="AK757" i="2"/>
  <c r="U758" i="2"/>
  <c r="V758" i="2"/>
  <c r="W758" i="2"/>
  <c r="X758" i="2"/>
  <c r="Y758" i="2"/>
  <c r="Z758" i="2"/>
  <c r="AA758" i="2"/>
  <c r="AB758" i="2"/>
  <c r="AC758" i="2"/>
  <c r="AD758" i="2"/>
  <c r="AE758" i="2"/>
  <c r="AF758" i="2"/>
  <c r="AG758" i="2"/>
  <c r="AI758" i="2"/>
  <c r="AJ758" i="2"/>
  <c r="AK758" i="2"/>
  <c r="U759" i="2"/>
  <c r="V759" i="2"/>
  <c r="W759" i="2"/>
  <c r="X759" i="2"/>
  <c r="Y759" i="2"/>
  <c r="Z759" i="2"/>
  <c r="AA759" i="2"/>
  <c r="AB759" i="2"/>
  <c r="AC759" i="2"/>
  <c r="AD759" i="2"/>
  <c r="AE759" i="2"/>
  <c r="AF759" i="2"/>
  <c r="AG759" i="2"/>
  <c r="AI759" i="2"/>
  <c r="AJ759" i="2"/>
  <c r="AK759" i="2"/>
  <c r="U760" i="2"/>
  <c r="V760" i="2"/>
  <c r="W760" i="2"/>
  <c r="X760" i="2"/>
  <c r="Y760" i="2"/>
  <c r="Z760" i="2"/>
  <c r="AA760" i="2"/>
  <c r="AB760" i="2"/>
  <c r="AC760" i="2"/>
  <c r="AD760" i="2"/>
  <c r="AE760" i="2"/>
  <c r="AF760" i="2"/>
  <c r="AG760" i="2"/>
  <c r="AI760" i="2"/>
  <c r="AJ760" i="2"/>
  <c r="AK760" i="2"/>
  <c r="U761" i="2"/>
  <c r="V761" i="2"/>
  <c r="W761" i="2"/>
  <c r="X761" i="2"/>
  <c r="Y761" i="2"/>
  <c r="Z761" i="2"/>
  <c r="AA761" i="2"/>
  <c r="AB761" i="2"/>
  <c r="AC761" i="2"/>
  <c r="AD761" i="2"/>
  <c r="AE761" i="2"/>
  <c r="AF761" i="2"/>
  <c r="AG761" i="2"/>
  <c r="AI761" i="2"/>
  <c r="AJ761" i="2"/>
  <c r="AK761" i="2"/>
  <c r="U762" i="2"/>
  <c r="V762" i="2"/>
  <c r="W762" i="2"/>
  <c r="X762" i="2"/>
  <c r="Y762" i="2"/>
  <c r="Z762" i="2"/>
  <c r="AA762" i="2"/>
  <c r="AB762" i="2"/>
  <c r="AC762" i="2"/>
  <c r="AD762" i="2"/>
  <c r="AE762" i="2"/>
  <c r="AF762" i="2"/>
  <c r="AG762" i="2"/>
  <c r="AI762" i="2"/>
  <c r="AJ762" i="2"/>
  <c r="AK762" i="2"/>
  <c r="U763" i="2"/>
  <c r="V763" i="2"/>
  <c r="W763" i="2"/>
  <c r="X763" i="2"/>
  <c r="Y763" i="2"/>
  <c r="Z763" i="2"/>
  <c r="AA763" i="2"/>
  <c r="AB763" i="2"/>
  <c r="AC763" i="2"/>
  <c r="AD763" i="2"/>
  <c r="AE763" i="2"/>
  <c r="AF763" i="2"/>
  <c r="AG763" i="2"/>
  <c r="AI763" i="2"/>
  <c r="AJ763" i="2"/>
  <c r="AK763" i="2"/>
  <c r="U764" i="2"/>
  <c r="V764" i="2"/>
  <c r="W764" i="2"/>
  <c r="X764" i="2"/>
  <c r="Y764" i="2"/>
  <c r="Z764" i="2"/>
  <c r="AA764" i="2"/>
  <c r="AB764" i="2"/>
  <c r="AC764" i="2"/>
  <c r="AD764" i="2"/>
  <c r="AE764" i="2"/>
  <c r="AF764" i="2"/>
  <c r="AG764" i="2"/>
  <c r="AI764" i="2"/>
  <c r="AJ764" i="2"/>
  <c r="AK764" i="2"/>
  <c r="U765" i="2"/>
  <c r="V765" i="2"/>
  <c r="W765" i="2"/>
  <c r="X765" i="2"/>
  <c r="Y765" i="2"/>
  <c r="Z765" i="2"/>
  <c r="AA765" i="2"/>
  <c r="AB765" i="2"/>
  <c r="AC765" i="2"/>
  <c r="AD765" i="2"/>
  <c r="AE765" i="2"/>
  <c r="AF765" i="2"/>
  <c r="AG765" i="2"/>
  <c r="AI765" i="2"/>
  <c r="AJ765" i="2"/>
  <c r="AK765" i="2"/>
  <c r="U766" i="2"/>
  <c r="V766" i="2"/>
  <c r="W766" i="2"/>
  <c r="X766" i="2"/>
  <c r="Y766" i="2"/>
  <c r="Z766" i="2"/>
  <c r="AA766" i="2"/>
  <c r="AB766" i="2"/>
  <c r="AC766" i="2"/>
  <c r="AD766" i="2"/>
  <c r="AE766" i="2"/>
  <c r="AF766" i="2"/>
  <c r="AG766" i="2"/>
  <c r="AI766" i="2"/>
  <c r="AJ766" i="2"/>
  <c r="AK766" i="2"/>
  <c r="U767" i="2"/>
  <c r="V767" i="2"/>
  <c r="W767" i="2"/>
  <c r="X767" i="2"/>
  <c r="Y767" i="2"/>
  <c r="Z767" i="2"/>
  <c r="AA767" i="2"/>
  <c r="AB767" i="2"/>
  <c r="AC767" i="2"/>
  <c r="AD767" i="2"/>
  <c r="AE767" i="2"/>
  <c r="AF767" i="2"/>
  <c r="AG767" i="2"/>
  <c r="AI767" i="2"/>
  <c r="AJ767" i="2"/>
  <c r="AK767" i="2"/>
  <c r="U768" i="2"/>
  <c r="V768" i="2"/>
  <c r="W768" i="2"/>
  <c r="X768" i="2"/>
  <c r="Y768" i="2"/>
  <c r="Z768" i="2"/>
  <c r="AA768" i="2"/>
  <c r="AB768" i="2"/>
  <c r="AC768" i="2"/>
  <c r="AD768" i="2"/>
  <c r="AE768" i="2"/>
  <c r="AF768" i="2"/>
  <c r="AG768" i="2"/>
  <c r="AI768" i="2"/>
  <c r="AJ768" i="2"/>
  <c r="AK768" i="2"/>
  <c r="U769" i="2"/>
  <c r="V769" i="2"/>
  <c r="W769" i="2"/>
  <c r="X769" i="2"/>
  <c r="Y769" i="2"/>
  <c r="Z769" i="2"/>
  <c r="AA769" i="2"/>
  <c r="AB769" i="2"/>
  <c r="AC769" i="2"/>
  <c r="AD769" i="2"/>
  <c r="AE769" i="2"/>
  <c r="AF769" i="2"/>
  <c r="AG769" i="2"/>
  <c r="AI769" i="2"/>
  <c r="AJ769" i="2"/>
  <c r="AK769" i="2"/>
  <c r="U770" i="2"/>
  <c r="V770" i="2"/>
  <c r="W770" i="2"/>
  <c r="X770" i="2"/>
  <c r="Y770" i="2"/>
  <c r="Z770" i="2"/>
  <c r="AA770" i="2"/>
  <c r="AB770" i="2"/>
  <c r="AC770" i="2"/>
  <c r="AD770" i="2"/>
  <c r="AE770" i="2"/>
  <c r="AF770" i="2"/>
  <c r="AG770" i="2"/>
  <c r="AI770" i="2"/>
  <c r="AJ770" i="2"/>
  <c r="AK770" i="2"/>
  <c r="U771" i="2"/>
  <c r="V771" i="2"/>
  <c r="W771" i="2"/>
  <c r="X771" i="2"/>
  <c r="Y771" i="2"/>
  <c r="Z771" i="2"/>
  <c r="AA771" i="2"/>
  <c r="AB771" i="2"/>
  <c r="AC771" i="2"/>
  <c r="AD771" i="2"/>
  <c r="AE771" i="2"/>
  <c r="AF771" i="2"/>
  <c r="AG771" i="2"/>
  <c r="AI771" i="2"/>
  <c r="AJ771" i="2"/>
  <c r="AK771" i="2"/>
  <c r="U772" i="2"/>
  <c r="V772" i="2"/>
  <c r="W772" i="2"/>
  <c r="X772" i="2"/>
  <c r="Y772" i="2"/>
  <c r="Z772" i="2"/>
  <c r="AA772" i="2"/>
  <c r="AB772" i="2"/>
  <c r="AC772" i="2"/>
  <c r="AD772" i="2"/>
  <c r="AE772" i="2"/>
  <c r="AF772" i="2"/>
  <c r="AG772" i="2"/>
  <c r="AI772" i="2"/>
  <c r="AJ772" i="2"/>
  <c r="AK772" i="2"/>
  <c r="U773" i="2"/>
  <c r="V773" i="2"/>
  <c r="W773" i="2"/>
  <c r="X773" i="2"/>
  <c r="Y773" i="2"/>
  <c r="Z773" i="2"/>
  <c r="AA773" i="2"/>
  <c r="AB773" i="2"/>
  <c r="AC773" i="2"/>
  <c r="AD773" i="2"/>
  <c r="AE773" i="2"/>
  <c r="AF773" i="2"/>
  <c r="AG773" i="2"/>
  <c r="AI773" i="2"/>
  <c r="AJ773" i="2"/>
  <c r="AK773" i="2"/>
  <c r="U774" i="2"/>
  <c r="V774" i="2"/>
  <c r="W774" i="2"/>
  <c r="X774" i="2"/>
  <c r="Y774" i="2"/>
  <c r="Z774" i="2"/>
  <c r="AA774" i="2"/>
  <c r="AB774" i="2"/>
  <c r="AC774" i="2"/>
  <c r="AD774" i="2"/>
  <c r="AE774" i="2"/>
  <c r="AF774" i="2"/>
  <c r="AG774" i="2"/>
  <c r="AI774" i="2"/>
  <c r="AJ774" i="2"/>
  <c r="AK774" i="2"/>
  <c r="U775" i="2"/>
  <c r="V775" i="2"/>
  <c r="W775" i="2"/>
  <c r="X775" i="2"/>
  <c r="Y775" i="2"/>
  <c r="Z775" i="2"/>
  <c r="AA775" i="2"/>
  <c r="AB775" i="2"/>
  <c r="AC775" i="2"/>
  <c r="AD775" i="2"/>
  <c r="AE775" i="2"/>
  <c r="AF775" i="2"/>
  <c r="AG775" i="2"/>
  <c r="AI775" i="2"/>
  <c r="AJ775" i="2"/>
  <c r="AK775" i="2"/>
  <c r="U776" i="2"/>
  <c r="V776" i="2"/>
  <c r="W776" i="2"/>
  <c r="X776" i="2"/>
  <c r="Y776" i="2"/>
  <c r="Z776" i="2"/>
  <c r="AA776" i="2"/>
  <c r="AB776" i="2"/>
  <c r="AC776" i="2"/>
  <c r="AD776" i="2"/>
  <c r="AE776" i="2"/>
  <c r="AF776" i="2"/>
  <c r="AG776" i="2"/>
  <c r="AI776" i="2"/>
  <c r="AJ776" i="2"/>
  <c r="AK776" i="2"/>
  <c r="U777" i="2"/>
  <c r="V777" i="2"/>
  <c r="W777" i="2"/>
  <c r="X777" i="2"/>
  <c r="Y777" i="2"/>
  <c r="Z777" i="2"/>
  <c r="AA777" i="2"/>
  <c r="AB777" i="2"/>
  <c r="AC777" i="2"/>
  <c r="AD777" i="2"/>
  <c r="AE777" i="2"/>
  <c r="AF777" i="2"/>
  <c r="AG777" i="2"/>
  <c r="AI777" i="2"/>
  <c r="AJ777" i="2"/>
  <c r="AK777" i="2"/>
  <c r="U778" i="2"/>
  <c r="V778" i="2"/>
  <c r="W778" i="2"/>
  <c r="X778" i="2"/>
  <c r="Y778" i="2"/>
  <c r="Z778" i="2"/>
  <c r="AA778" i="2"/>
  <c r="AB778" i="2"/>
  <c r="AC778" i="2"/>
  <c r="AD778" i="2"/>
  <c r="AE778" i="2"/>
  <c r="AF778" i="2"/>
  <c r="AG778" i="2"/>
  <c r="AI778" i="2"/>
  <c r="AJ778" i="2"/>
  <c r="AK778" i="2"/>
  <c r="U779" i="2"/>
  <c r="V779" i="2"/>
  <c r="W779" i="2"/>
  <c r="X779" i="2"/>
  <c r="Y779" i="2"/>
  <c r="Z779" i="2"/>
  <c r="AA779" i="2"/>
  <c r="AB779" i="2"/>
  <c r="AC779" i="2"/>
  <c r="AD779" i="2"/>
  <c r="AE779" i="2"/>
  <c r="AF779" i="2"/>
  <c r="AG779" i="2"/>
  <c r="AI779" i="2"/>
  <c r="AJ779" i="2"/>
  <c r="AK779" i="2"/>
  <c r="U780" i="2"/>
  <c r="V780" i="2"/>
  <c r="W780" i="2"/>
  <c r="X780" i="2"/>
  <c r="Y780" i="2"/>
  <c r="Z780" i="2"/>
  <c r="AA780" i="2"/>
  <c r="AB780" i="2"/>
  <c r="AC780" i="2"/>
  <c r="AD780" i="2"/>
  <c r="AE780" i="2"/>
  <c r="AF780" i="2"/>
  <c r="AG780" i="2"/>
  <c r="AI780" i="2"/>
  <c r="AJ780" i="2"/>
  <c r="AK780" i="2"/>
  <c r="U781" i="2"/>
  <c r="V781" i="2"/>
  <c r="W781" i="2"/>
  <c r="X781" i="2"/>
  <c r="Y781" i="2"/>
  <c r="Z781" i="2"/>
  <c r="AA781" i="2"/>
  <c r="AB781" i="2"/>
  <c r="AC781" i="2"/>
  <c r="AD781" i="2"/>
  <c r="AE781" i="2"/>
  <c r="AF781" i="2"/>
  <c r="AG781" i="2"/>
  <c r="AI781" i="2"/>
  <c r="AJ781" i="2"/>
  <c r="AK781" i="2"/>
  <c r="U782" i="2"/>
  <c r="V782" i="2"/>
  <c r="W782" i="2"/>
  <c r="X782" i="2"/>
  <c r="Y782" i="2"/>
  <c r="Z782" i="2"/>
  <c r="AA782" i="2"/>
  <c r="AB782" i="2"/>
  <c r="AC782" i="2"/>
  <c r="AD782" i="2"/>
  <c r="AE782" i="2"/>
  <c r="AF782" i="2"/>
  <c r="AG782" i="2"/>
  <c r="AI782" i="2"/>
  <c r="AJ782" i="2"/>
  <c r="AK782" i="2"/>
  <c r="U783" i="2"/>
  <c r="V783" i="2"/>
  <c r="W783" i="2"/>
  <c r="X783" i="2"/>
  <c r="Y783" i="2"/>
  <c r="Z783" i="2"/>
  <c r="AA783" i="2"/>
  <c r="AB783" i="2"/>
  <c r="AC783" i="2"/>
  <c r="AD783" i="2"/>
  <c r="AE783" i="2"/>
  <c r="AF783" i="2"/>
  <c r="AG783" i="2"/>
  <c r="AI783" i="2"/>
  <c r="AJ783" i="2"/>
  <c r="AK783" i="2"/>
  <c r="U784" i="2"/>
  <c r="V784" i="2"/>
  <c r="W784" i="2"/>
  <c r="X784" i="2"/>
  <c r="Y784" i="2"/>
  <c r="Z784" i="2"/>
  <c r="AA784" i="2"/>
  <c r="AB784" i="2"/>
  <c r="AC784" i="2"/>
  <c r="AD784" i="2"/>
  <c r="AE784" i="2"/>
  <c r="AF784" i="2"/>
  <c r="AG784" i="2"/>
  <c r="AI784" i="2"/>
  <c r="AJ784" i="2"/>
  <c r="AK784" i="2"/>
  <c r="U785" i="2"/>
  <c r="V785" i="2"/>
  <c r="W785" i="2"/>
  <c r="X785" i="2"/>
  <c r="Y785" i="2"/>
  <c r="Z785" i="2"/>
  <c r="AA785" i="2"/>
  <c r="AB785" i="2"/>
  <c r="AC785" i="2"/>
  <c r="AD785" i="2"/>
  <c r="AE785" i="2"/>
  <c r="AF785" i="2"/>
  <c r="AG785" i="2"/>
  <c r="AI785" i="2"/>
  <c r="AJ785" i="2"/>
  <c r="AK785" i="2"/>
  <c r="U786" i="2"/>
  <c r="V786" i="2"/>
  <c r="W786" i="2"/>
  <c r="X786" i="2"/>
  <c r="Y786" i="2"/>
  <c r="Z786" i="2"/>
  <c r="AA786" i="2"/>
  <c r="AB786" i="2"/>
  <c r="AC786" i="2"/>
  <c r="AD786" i="2"/>
  <c r="AE786" i="2"/>
  <c r="AF786" i="2"/>
  <c r="AG786" i="2"/>
  <c r="AI786" i="2"/>
  <c r="AJ786" i="2"/>
  <c r="AK786" i="2"/>
  <c r="U787" i="2"/>
  <c r="V787" i="2"/>
  <c r="W787" i="2"/>
  <c r="X787" i="2"/>
  <c r="Y787" i="2"/>
  <c r="Z787" i="2"/>
  <c r="AA787" i="2"/>
  <c r="AB787" i="2"/>
  <c r="AC787" i="2"/>
  <c r="AD787" i="2"/>
  <c r="AE787" i="2"/>
  <c r="AF787" i="2"/>
  <c r="AG787" i="2"/>
  <c r="AI787" i="2"/>
  <c r="AJ787" i="2"/>
  <c r="AK787" i="2"/>
  <c r="U788" i="2"/>
  <c r="V788" i="2"/>
  <c r="W788" i="2"/>
  <c r="X788" i="2"/>
  <c r="Y788" i="2"/>
  <c r="Z788" i="2"/>
  <c r="AA788" i="2"/>
  <c r="AB788" i="2"/>
  <c r="AC788" i="2"/>
  <c r="AD788" i="2"/>
  <c r="AE788" i="2"/>
  <c r="AF788" i="2"/>
  <c r="AG788" i="2"/>
  <c r="AI788" i="2"/>
  <c r="AJ788" i="2"/>
  <c r="AK788" i="2"/>
  <c r="U789" i="2"/>
  <c r="V789" i="2"/>
  <c r="W789" i="2"/>
  <c r="X789" i="2"/>
  <c r="Y789" i="2"/>
  <c r="Z789" i="2"/>
  <c r="AA789" i="2"/>
  <c r="AB789" i="2"/>
  <c r="AC789" i="2"/>
  <c r="AD789" i="2"/>
  <c r="AE789" i="2"/>
  <c r="AF789" i="2"/>
  <c r="AG789" i="2"/>
  <c r="AI789" i="2"/>
  <c r="AJ789" i="2"/>
  <c r="AK789" i="2"/>
  <c r="U790" i="2"/>
  <c r="V790" i="2"/>
  <c r="W790" i="2"/>
  <c r="X790" i="2"/>
  <c r="Y790" i="2"/>
  <c r="Z790" i="2"/>
  <c r="AA790" i="2"/>
  <c r="AB790" i="2"/>
  <c r="AC790" i="2"/>
  <c r="AD790" i="2"/>
  <c r="AE790" i="2"/>
  <c r="AF790" i="2"/>
  <c r="AG790" i="2"/>
  <c r="AI790" i="2"/>
  <c r="AJ790" i="2"/>
  <c r="AK790" i="2"/>
  <c r="U791" i="2"/>
  <c r="V791" i="2"/>
  <c r="W791" i="2"/>
  <c r="X791" i="2"/>
  <c r="Y791" i="2"/>
  <c r="Z791" i="2"/>
  <c r="AA791" i="2"/>
  <c r="AB791" i="2"/>
  <c r="AC791" i="2"/>
  <c r="AD791" i="2"/>
  <c r="AE791" i="2"/>
  <c r="AF791" i="2"/>
  <c r="AG791" i="2"/>
  <c r="AI791" i="2"/>
  <c r="AJ791" i="2"/>
  <c r="AK791" i="2"/>
  <c r="U792" i="2"/>
  <c r="V792" i="2"/>
  <c r="W792" i="2"/>
  <c r="X792" i="2"/>
  <c r="Y792" i="2"/>
  <c r="Z792" i="2"/>
  <c r="AA792" i="2"/>
  <c r="AB792" i="2"/>
  <c r="AC792" i="2"/>
  <c r="AD792" i="2"/>
  <c r="AE792" i="2"/>
  <c r="AF792" i="2"/>
  <c r="AG792" i="2"/>
  <c r="AI792" i="2"/>
  <c r="AJ792" i="2"/>
  <c r="AK792" i="2"/>
  <c r="U793" i="2"/>
  <c r="V793" i="2"/>
  <c r="W793" i="2"/>
  <c r="X793" i="2"/>
  <c r="Y793" i="2"/>
  <c r="Z793" i="2"/>
  <c r="AA793" i="2"/>
  <c r="AB793" i="2"/>
  <c r="AC793" i="2"/>
  <c r="AD793" i="2"/>
  <c r="AE793" i="2"/>
  <c r="AF793" i="2"/>
  <c r="AG793" i="2"/>
  <c r="AI793" i="2"/>
  <c r="AJ793" i="2"/>
  <c r="AK793" i="2"/>
  <c r="U794" i="2"/>
  <c r="V794" i="2"/>
  <c r="W794" i="2"/>
  <c r="X794" i="2"/>
  <c r="Y794" i="2"/>
  <c r="Z794" i="2"/>
  <c r="AA794" i="2"/>
  <c r="AB794" i="2"/>
  <c r="AC794" i="2"/>
  <c r="AD794" i="2"/>
  <c r="AE794" i="2"/>
  <c r="AF794" i="2"/>
  <c r="AG794" i="2"/>
  <c r="AI794" i="2"/>
  <c r="AJ794" i="2"/>
  <c r="AK794" i="2"/>
  <c r="U795" i="2"/>
  <c r="V795" i="2"/>
  <c r="W795" i="2"/>
  <c r="X795" i="2"/>
  <c r="Y795" i="2"/>
  <c r="Z795" i="2"/>
  <c r="AA795" i="2"/>
  <c r="AB795" i="2"/>
  <c r="AC795" i="2"/>
  <c r="AD795" i="2"/>
  <c r="AE795" i="2"/>
  <c r="AF795" i="2"/>
  <c r="AG795" i="2"/>
  <c r="AI795" i="2"/>
  <c r="AJ795" i="2"/>
  <c r="AK795" i="2"/>
  <c r="U796" i="2"/>
  <c r="V796" i="2"/>
  <c r="W796" i="2"/>
  <c r="X796" i="2"/>
  <c r="Y796" i="2"/>
  <c r="Z796" i="2"/>
  <c r="AA796" i="2"/>
  <c r="AB796" i="2"/>
  <c r="AC796" i="2"/>
  <c r="AD796" i="2"/>
  <c r="AE796" i="2"/>
  <c r="AF796" i="2"/>
  <c r="AG796" i="2"/>
  <c r="AI796" i="2"/>
  <c r="AJ796" i="2"/>
  <c r="AK796" i="2"/>
  <c r="U797" i="2"/>
  <c r="V797" i="2"/>
  <c r="W797" i="2"/>
  <c r="X797" i="2"/>
  <c r="Y797" i="2"/>
  <c r="Z797" i="2"/>
  <c r="AA797" i="2"/>
  <c r="AB797" i="2"/>
  <c r="AC797" i="2"/>
  <c r="AD797" i="2"/>
  <c r="AE797" i="2"/>
  <c r="AF797" i="2"/>
  <c r="AG797" i="2"/>
  <c r="AI797" i="2"/>
  <c r="AJ797" i="2"/>
  <c r="AK797" i="2"/>
  <c r="U798" i="2"/>
  <c r="V798" i="2"/>
  <c r="W798" i="2"/>
  <c r="X798" i="2"/>
  <c r="Y798" i="2"/>
  <c r="Z798" i="2"/>
  <c r="AA798" i="2"/>
  <c r="AB798" i="2"/>
  <c r="AC798" i="2"/>
  <c r="AD798" i="2"/>
  <c r="AE798" i="2"/>
  <c r="AF798" i="2"/>
  <c r="AG798" i="2"/>
  <c r="AI798" i="2"/>
  <c r="AJ798" i="2"/>
  <c r="AK798" i="2"/>
  <c r="U799" i="2"/>
  <c r="V799" i="2"/>
  <c r="W799" i="2"/>
  <c r="X799" i="2"/>
  <c r="Y799" i="2"/>
  <c r="Z799" i="2"/>
  <c r="AA799" i="2"/>
  <c r="AB799" i="2"/>
  <c r="AC799" i="2"/>
  <c r="AD799" i="2"/>
  <c r="AE799" i="2"/>
  <c r="AF799" i="2"/>
  <c r="AG799" i="2"/>
  <c r="AI799" i="2"/>
  <c r="AJ799" i="2"/>
  <c r="AK799" i="2"/>
  <c r="U800" i="2"/>
  <c r="V800" i="2"/>
  <c r="W800" i="2"/>
  <c r="X800" i="2"/>
  <c r="Y800" i="2"/>
  <c r="Z800" i="2"/>
  <c r="AA800" i="2"/>
  <c r="AB800" i="2"/>
  <c r="AC800" i="2"/>
  <c r="AD800" i="2"/>
  <c r="AE800" i="2"/>
  <c r="AF800" i="2"/>
  <c r="AG800" i="2"/>
  <c r="AI800" i="2"/>
  <c r="AJ800" i="2"/>
  <c r="AK800" i="2"/>
  <c r="U801" i="2"/>
  <c r="V801" i="2"/>
  <c r="W801" i="2"/>
  <c r="X801" i="2"/>
  <c r="Y801" i="2"/>
  <c r="Z801" i="2"/>
  <c r="AA801" i="2"/>
  <c r="AB801" i="2"/>
  <c r="AC801" i="2"/>
  <c r="AD801" i="2"/>
  <c r="AE801" i="2"/>
  <c r="AF801" i="2"/>
  <c r="AG801" i="2"/>
  <c r="AI801" i="2"/>
  <c r="AJ801" i="2"/>
  <c r="AK801" i="2"/>
  <c r="U802" i="2"/>
  <c r="V802" i="2"/>
  <c r="W802" i="2"/>
  <c r="X802" i="2"/>
  <c r="Y802" i="2"/>
  <c r="Z802" i="2"/>
  <c r="AA802" i="2"/>
  <c r="AB802" i="2"/>
  <c r="AC802" i="2"/>
  <c r="AD802" i="2"/>
  <c r="AE802" i="2"/>
  <c r="AF802" i="2"/>
  <c r="AG802" i="2"/>
  <c r="AI802" i="2"/>
  <c r="AJ802" i="2"/>
  <c r="AK802" i="2"/>
  <c r="U803" i="2"/>
  <c r="V803" i="2"/>
  <c r="W803" i="2"/>
  <c r="X803" i="2"/>
  <c r="Y803" i="2"/>
  <c r="Z803" i="2"/>
  <c r="AA803" i="2"/>
  <c r="AB803" i="2"/>
  <c r="AC803" i="2"/>
  <c r="AD803" i="2"/>
  <c r="AE803" i="2"/>
  <c r="AF803" i="2"/>
  <c r="AG803" i="2"/>
  <c r="AI803" i="2"/>
  <c r="AJ803" i="2"/>
  <c r="AK803" i="2"/>
  <c r="U804" i="2"/>
  <c r="V804" i="2"/>
  <c r="W804" i="2"/>
  <c r="X804" i="2"/>
  <c r="Y804" i="2"/>
  <c r="Z804" i="2"/>
  <c r="AA804" i="2"/>
  <c r="AB804" i="2"/>
  <c r="AC804" i="2"/>
  <c r="AD804" i="2"/>
  <c r="AE804" i="2"/>
  <c r="AF804" i="2"/>
  <c r="AG804" i="2"/>
  <c r="AI804" i="2"/>
  <c r="AJ804" i="2"/>
  <c r="AK804" i="2"/>
  <c r="U805" i="2"/>
  <c r="V805" i="2"/>
  <c r="W805" i="2"/>
  <c r="X805" i="2"/>
  <c r="Y805" i="2"/>
  <c r="Z805" i="2"/>
  <c r="AA805" i="2"/>
  <c r="AB805" i="2"/>
  <c r="AC805" i="2"/>
  <c r="AD805" i="2"/>
  <c r="AE805" i="2"/>
  <c r="AF805" i="2"/>
  <c r="AG805" i="2"/>
  <c r="AI805" i="2"/>
  <c r="AJ805" i="2"/>
  <c r="AK805" i="2"/>
  <c r="U806" i="2"/>
  <c r="V806" i="2"/>
  <c r="W806" i="2"/>
  <c r="X806" i="2"/>
  <c r="Y806" i="2"/>
  <c r="Z806" i="2"/>
  <c r="AA806" i="2"/>
  <c r="AB806" i="2"/>
  <c r="AC806" i="2"/>
  <c r="AD806" i="2"/>
  <c r="AE806" i="2"/>
  <c r="AF806" i="2"/>
  <c r="AG806" i="2"/>
  <c r="AI806" i="2"/>
  <c r="AJ806" i="2"/>
  <c r="AK806" i="2"/>
  <c r="U807" i="2"/>
  <c r="V807" i="2"/>
  <c r="W807" i="2"/>
  <c r="X807" i="2"/>
  <c r="Y807" i="2"/>
  <c r="Z807" i="2"/>
  <c r="AA807" i="2"/>
  <c r="AB807" i="2"/>
  <c r="AC807" i="2"/>
  <c r="AD807" i="2"/>
  <c r="AE807" i="2"/>
  <c r="AF807" i="2"/>
  <c r="AG807" i="2"/>
  <c r="AI807" i="2"/>
  <c r="AJ807" i="2"/>
  <c r="AK807" i="2"/>
  <c r="U808" i="2"/>
  <c r="V808" i="2"/>
  <c r="W808" i="2"/>
  <c r="X808" i="2"/>
  <c r="Y808" i="2"/>
  <c r="Z808" i="2"/>
  <c r="AA808" i="2"/>
  <c r="AB808" i="2"/>
  <c r="AC808" i="2"/>
  <c r="AD808" i="2"/>
  <c r="AE808" i="2"/>
  <c r="AF808" i="2"/>
  <c r="AG808" i="2"/>
  <c r="AI808" i="2"/>
  <c r="AJ808" i="2"/>
  <c r="AK808" i="2"/>
  <c r="U809" i="2"/>
  <c r="V809" i="2"/>
  <c r="W809" i="2"/>
  <c r="X809" i="2"/>
  <c r="Y809" i="2"/>
  <c r="Z809" i="2"/>
  <c r="AA809" i="2"/>
  <c r="AB809" i="2"/>
  <c r="AC809" i="2"/>
  <c r="AD809" i="2"/>
  <c r="AE809" i="2"/>
  <c r="AF809" i="2"/>
  <c r="AG809" i="2"/>
  <c r="AI809" i="2"/>
  <c r="AJ809" i="2"/>
  <c r="AK809" i="2"/>
  <c r="U810" i="2"/>
  <c r="V810" i="2"/>
  <c r="W810" i="2"/>
  <c r="X810" i="2"/>
  <c r="Y810" i="2"/>
  <c r="Z810" i="2"/>
  <c r="AA810" i="2"/>
  <c r="AB810" i="2"/>
  <c r="AC810" i="2"/>
  <c r="AD810" i="2"/>
  <c r="AE810" i="2"/>
  <c r="AF810" i="2"/>
  <c r="AG810" i="2"/>
  <c r="AI810" i="2"/>
  <c r="AJ810" i="2"/>
  <c r="AK810" i="2"/>
  <c r="U811" i="2"/>
  <c r="V811" i="2"/>
  <c r="W811" i="2"/>
  <c r="X811" i="2"/>
  <c r="Y811" i="2"/>
  <c r="Z811" i="2"/>
  <c r="AA811" i="2"/>
  <c r="AB811" i="2"/>
  <c r="AC811" i="2"/>
  <c r="AD811" i="2"/>
  <c r="AE811" i="2"/>
  <c r="AF811" i="2"/>
  <c r="AG811" i="2"/>
  <c r="AI811" i="2"/>
  <c r="AJ811" i="2"/>
  <c r="AK811" i="2"/>
  <c r="U812" i="2"/>
  <c r="V812" i="2"/>
  <c r="W812" i="2"/>
  <c r="X812" i="2"/>
  <c r="Y812" i="2"/>
  <c r="Z812" i="2"/>
  <c r="AA812" i="2"/>
  <c r="AB812" i="2"/>
  <c r="AC812" i="2"/>
  <c r="AD812" i="2"/>
  <c r="AE812" i="2"/>
  <c r="AF812" i="2"/>
  <c r="AG812" i="2"/>
  <c r="AI812" i="2"/>
  <c r="AJ812" i="2"/>
  <c r="AK812" i="2"/>
  <c r="U813" i="2"/>
  <c r="V813" i="2"/>
  <c r="W813" i="2"/>
  <c r="X813" i="2"/>
  <c r="Y813" i="2"/>
  <c r="Z813" i="2"/>
  <c r="AA813" i="2"/>
  <c r="AB813" i="2"/>
  <c r="AC813" i="2"/>
  <c r="AD813" i="2"/>
  <c r="AE813" i="2"/>
  <c r="AF813" i="2"/>
  <c r="AG813" i="2"/>
  <c r="AI813" i="2"/>
  <c r="AJ813" i="2"/>
  <c r="AK813" i="2"/>
  <c r="U814" i="2"/>
  <c r="V814" i="2"/>
  <c r="W814" i="2"/>
  <c r="X814" i="2"/>
  <c r="Y814" i="2"/>
  <c r="Z814" i="2"/>
  <c r="AA814" i="2"/>
  <c r="AB814" i="2"/>
  <c r="AC814" i="2"/>
  <c r="AD814" i="2"/>
  <c r="AE814" i="2"/>
  <c r="AF814" i="2"/>
  <c r="AG814" i="2"/>
  <c r="AI814" i="2"/>
  <c r="AJ814" i="2"/>
  <c r="AK814" i="2"/>
  <c r="U815" i="2"/>
  <c r="V815" i="2"/>
  <c r="W815" i="2"/>
  <c r="X815" i="2"/>
  <c r="Y815" i="2"/>
  <c r="Z815" i="2"/>
  <c r="AA815" i="2"/>
  <c r="AB815" i="2"/>
  <c r="AC815" i="2"/>
  <c r="AD815" i="2"/>
  <c r="AE815" i="2"/>
  <c r="AF815" i="2"/>
  <c r="AG815" i="2"/>
  <c r="AI815" i="2"/>
  <c r="AJ815" i="2"/>
  <c r="AK815" i="2"/>
  <c r="U816" i="2"/>
  <c r="V816" i="2"/>
  <c r="W816" i="2"/>
  <c r="X816" i="2"/>
  <c r="Y816" i="2"/>
  <c r="Z816" i="2"/>
  <c r="AA816" i="2"/>
  <c r="AB816" i="2"/>
  <c r="AC816" i="2"/>
  <c r="AD816" i="2"/>
  <c r="AE816" i="2"/>
  <c r="AF816" i="2"/>
  <c r="AG816" i="2"/>
  <c r="AI816" i="2"/>
  <c r="AJ816" i="2"/>
  <c r="AK816" i="2"/>
  <c r="U817" i="2"/>
  <c r="V817" i="2"/>
  <c r="W817" i="2"/>
  <c r="X817" i="2"/>
  <c r="Y817" i="2"/>
  <c r="Z817" i="2"/>
  <c r="AA817" i="2"/>
  <c r="AB817" i="2"/>
  <c r="AC817" i="2"/>
  <c r="AD817" i="2"/>
  <c r="AE817" i="2"/>
  <c r="AF817" i="2"/>
  <c r="AG817" i="2"/>
  <c r="AI817" i="2"/>
  <c r="AJ817" i="2"/>
  <c r="AK817" i="2"/>
  <c r="U818" i="2"/>
  <c r="V818" i="2"/>
  <c r="W818" i="2"/>
  <c r="X818" i="2"/>
  <c r="Y818" i="2"/>
  <c r="Z818" i="2"/>
  <c r="AA818" i="2"/>
  <c r="AB818" i="2"/>
  <c r="AC818" i="2"/>
  <c r="AD818" i="2"/>
  <c r="AE818" i="2"/>
  <c r="AF818" i="2"/>
  <c r="AG818" i="2"/>
  <c r="AI818" i="2"/>
  <c r="AJ818" i="2"/>
  <c r="AK818" i="2"/>
  <c r="U819" i="2"/>
  <c r="V819" i="2"/>
  <c r="W819" i="2"/>
  <c r="X819" i="2"/>
  <c r="Y819" i="2"/>
  <c r="Z819" i="2"/>
  <c r="AA819" i="2"/>
  <c r="AB819" i="2"/>
  <c r="AC819" i="2"/>
  <c r="AD819" i="2"/>
  <c r="AE819" i="2"/>
  <c r="AF819" i="2"/>
  <c r="AG819" i="2"/>
  <c r="AI819" i="2"/>
  <c r="AJ819" i="2"/>
  <c r="AK819" i="2"/>
  <c r="U820" i="2"/>
  <c r="V820" i="2"/>
  <c r="W820" i="2"/>
  <c r="X820" i="2"/>
  <c r="Y820" i="2"/>
  <c r="Z820" i="2"/>
  <c r="AA820" i="2"/>
  <c r="AB820" i="2"/>
  <c r="AC820" i="2"/>
  <c r="AD820" i="2"/>
  <c r="AE820" i="2"/>
  <c r="AF820" i="2"/>
  <c r="AG820" i="2"/>
  <c r="AI820" i="2"/>
  <c r="AJ820" i="2"/>
  <c r="AK820" i="2"/>
  <c r="U821" i="2"/>
  <c r="V821" i="2"/>
  <c r="W821" i="2"/>
  <c r="X821" i="2"/>
  <c r="Y821" i="2"/>
  <c r="Z821" i="2"/>
  <c r="AA821" i="2"/>
  <c r="AB821" i="2"/>
  <c r="AC821" i="2"/>
  <c r="AD821" i="2"/>
  <c r="AE821" i="2"/>
  <c r="AF821" i="2"/>
  <c r="AG821" i="2"/>
  <c r="AI821" i="2"/>
  <c r="AJ821" i="2"/>
  <c r="AK821" i="2"/>
  <c r="U822" i="2"/>
  <c r="V822" i="2"/>
  <c r="W822" i="2"/>
  <c r="X822" i="2"/>
  <c r="Y822" i="2"/>
  <c r="Z822" i="2"/>
  <c r="AA822" i="2"/>
  <c r="AB822" i="2"/>
  <c r="AC822" i="2"/>
  <c r="AD822" i="2"/>
  <c r="AE822" i="2"/>
  <c r="AF822" i="2"/>
  <c r="AG822" i="2"/>
  <c r="AI822" i="2"/>
  <c r="AJ822" i="2"/>
  <c r="AK822" i="2"/>
  <c r="U823" i="2"/>
  <c r="V823" i="2"/>
  <c r="W823" i="2"/>
  <c r="X823" i="2"/>
  <c r="Y823" i="2"/>
  <c r="Z823" i="2"/>
  <c r="AA823" i="2"/>
  <c r="AB823" i="2"/>
  <c r="AC823" i="2"/>
  <c r="AD823" i="2"/>
  <c r="AE823" i="2"/>
  <c r="AF823" i="2"/>
  <c r="AG823" i="2"/>
  <c r="AI823" i="2"/>
  <c r="AJ823" i="2"/>
  <c r="AK823" i="2"/>
  <c r="U824" i="2"/>
  <c r="V824" i="2"/>
  <c r="W824" i="2"/>
  <c r="X824" i="2"/>
  <c r="Y824" i="2"/>
  <c r="Z824" i="2"/>
  <c r="AA824" i="2"/>
  <c r="AB824" i="2"/>
  <c r="AC824" i="2"/>
  <c r="AD824" i="2"/>
  <c r="AE824" i="2"/>
  <c r="AF824" i="2"/>
  <c r="AG824" i="2"/>
  <c r="AI824" i="2"/>
  <c r="AJ824" i="2"/>
  <c r="AK824" i="2"/>
  <c r="U825" i="2"/>
  <c r="V825" i="2"/>
  <c r="W825" i="2"/>
  <c r="X825" i="2"/>
  <c r="Y825" i="2"/>
  <c r="Z825" i="2"/>
  <c r="AA825" i="2"/>
  <c r="AB825" i="2"/>
  <c r="AC825" i="2"/>
  <c r="AD825" i="2"/>
  <c r="AE825" i="2"/>
  <c r="AF825" i="2"/>
  <c r="AG825" i="2"/>
  <c r="AI825" i="2"/>
  <c r="AJ825" i="2"/>
  <c r="AK825" i="2"/>
  <c r="U826" i="2"/>
  <c r="V826" i="2"/>
  <c r="W826" i="2"/>
  <c r="X826" i="2"/>
  <c r="Y826" i="2"/>
  <c r="Z826" i="2"/>
  <c r="AA826" i="2"/>
  <c r="AB826" i="2"/>
  <c r="AC826" i="2"/>
  <c r="AD826" i="2"/>
  <c r="AE826" i="2"/>
  <c r="AF826" i="2"/>
  <c r="AG826" i="2"/>
  <c r="AI826" i="2"/>
  <c r="AJ826" i="2"/>
  <c r="AK826" i="2"/>
  <c r="U827" i="2"/>
  <c r="V827" i="2"/>
  <c r="W827" i="2"/>
  <c r="X827" i="2"/>
  <c r="Y827" i="2"/>
  <c r="Z827" i="2"/>
  <c r="AA827" i="2"/>
  <c r="AB827" i="2"/>
  <c r="AC827" i="2"/>
  <c r="AD827" i="2"/>
  <c r="AE827" i="2"/>
  <c r="AF827" i="2"/>
  <c r="AG827" i="2"/>
  <c r="AI827" i="2"/>
  <c r="AJ827" i="2"/>
  <c r="AK827" i="2"/>
  <c r="U828" i="2"/>
  <c r="V828" i="2"/>
  <c r="W828" i="2"/>
  <c r="X828" i="2"/>
  <c r="Y828" i="2"/>
  <c r="Z828" i="2"/>
  <c r="AA828" i="2"/>
  <c r="AB828" i="2"/>
  <c r="AC828" i="2"/>
  <c r="AD828" i="2"/>
  <c r="AE828" i="2"/>
  <c r="AF828" i="2"/>
  <c r="AG828" i="2"/>
  <c r="AI828" i="2"/>
  <c r="AJ828" i="2"/>
  <c r="AK828" i="2"/>
  <c r="U829" i="2"/>
  <c r="V829" i="2"/>
  <c r="W829" i="2"/>
  <c r="X829" i="2"/>
  <c r="Y829" i="2"/>
  <c r="Z829" i="2"/>
  <c r="AA829" i="2"/>
  <c r="AB829" i="2"/>
  <c r="AC829" i="2"/>
  <c r="AD829" i="2"/>
  <c r="AE829" i="2"/>
  <c r="AF829" i="2"/>
  <c r="AG829" i="2"/>
  <c r="AI829" i="2"/>
  <c r="AJ829" i="2"/>
  <c r="AK829" i="2"/>
  <c r="U830" i="2"/>
  <c r="V830" i="2"/>
  <c r="W830" i="2"/>
  <c r="X830" i="2"/>
  <c r="Y830" i="2"/>
  <c r="Z830" i="2"/>
  <c r="AA830" i="2"/>
  <c r="AB830" i="2"/>
  <c r="AC830" i="2"/>
  <c r="AD830" i="2"/>
  <c r="AE830" i="2"/>
  <c r="AF830" i="2"/>
  <c r="AG830" i="2"/>
  <c r="AI830" i="2"/>
  <c r="AJ830" i="2"/>
  <c r="AK830" i="2"/>
  <c r="U831" i="2"/>
  <c r="V831" i="2"/>
  <c r="W831" i="2"/>
  <c r="X831" i="2"/>
  <c r="Y831" i="2"/>
  <c r="Z831" i="2"/>
  <c r="AA831" i="2"/>
  <c r="AB831" i="2"/>
  <c r="AC831" i="2"/>
  <c r="AD831" i="2"/>
  <c r="AE831" i="2"/>
  <c r="AF831" i="2"/>
  <c r="AG831" i="2"/>
  <c r="AI831" i="2"/>
  <c r="AJ831" i="2"/>
  <c r="AK831" i="2"/>
  <c r="U832" i="2"/>
  <c r="V832" i="2"/>
  <c r="W832" i="2"/>
  <c r="X832" i="2"/>
  <c r="Y832" i="2"/>
  <c r="Z832" i="2"/>
  <c r="AA832" i="2"/>
  <c r="AB832" i="2"/>
  <c r="AC832" i="2"/>
  <c r="AD832" i="2"/>
  <c r="AE832" i="2"/>
  <c r="AF832" i="2"/>
  <c r="AG832" i="2"/>
  <c r="AI832" i="2"/>
  <c r="AJ832" i="2"/>
  <c r="AK832" i="2"/>
  <c r="U833" i="2"/>
  <c r="V833" i="2"/>
  <c r="W833" i="2"/>
  <c r="X833" i="2"/>
  <c r="Y833" i="2"/>
  <c r="Z833" i="2"/>
  <c r="AA833" i="2"/>
  <c r="AB833" i="2"/>
  <c r="AC833" i="2"/>
  <c r="AD833" i="2"/>
  <c r="AE833" i="2"/>
  <c r="AF833" i="2"/>
  <c r="AG833" i="2"/>
  <c r="AI833" i="2"/>
  <c r="AJ833" i="2"/>
  <c r="AK833" i="2"/>
  <c r="U834" i="2"/>
  <c r="V834" i="2"/>
  <c r="W834" i="2"/>
  <c r="X834" i="2"/>
  <c r="Y834" i="2"/>
  <c r="Z834" i="2"/>
  <c r="AA834" i="2"/>
  <c r="AB834" i="2"/>
  <c r="AC834" i="2"/>
  <c r="AD834" i="2"/>
  <c r="AE834" i="2"/>
  <c r="AF834" i="2"/>
  <c r="AG834" i="2"/>
  <c r="AI834" i="2"/>
  <c r="AJ834" i="2"/>
  <c r="AK834" i="2"/>
  <c r="U835" i="2"/>
  <c r="V835" i="2"/>
  <c r="W835" i="2"/>
  <c r="X835" i="2"/>
  <c r="Y835" i="2"/>
  <c r="Z835" i="2"/>
  <c r="AA835" i="2"/>
  <c r="AB835" i="2"/>
  <c r="AC835" i="2"/>
  <c r="AD835" i="2"/>
  <c r="AE835" i="2"/>
  <c r="AF835" i="2"/>
  <c r="AG835" i="2"/>
  <c r="AI835" i="2"/>
  <c r="AJ835" i="2"/>
  <c r="AK835" i="2"/>
  <c r="U836" i="2"/>
  <c r="V836" i="2"/>
  <c r="W836" i="2"/>
  <c r="X836" i="2"/>
  <c r="Y836" i="2"/>
  <c r="Z836" i="2"/>
  <c r="AA836" i="2"/>
  <c r="AB836" i="2"/>
  <c r="AC836" i="2"/>
  <c r="AD836" i="2"/>
  <c r="AE836" i="2"/>
  <c r="AF836" i="2"/>
  <c r="AG836" i="2"/>
  <c r="AI836" i="2"/>
  <c r="AJ836" i="2"/>
  <c r="AK836" i="2"/>
  <c r="U837" i="2"/>
  <c r="V837" i="2"/>
  <c r="W837" i="2"/>
  <c r="X837" i="2"/>
  <c r="Y837" i="2"/>
  <c r="Z837" i="2"/>
  <c r="AA837" i="2"/>
  <c r="AB837" i="2"/>
  <c r="AC837" i="2"/>
  <c r="AD837" i="2"/>
  <c r="AE837" i="2"/>
  <c r="AF837" i="2"/>
  <c r="AG837" i="2"/>
  <c r="AI837" i="2"/>
  <c r="AJ837" i="2"/>
  <c r="AK837" i="2"/>
  <c r="U838" i="2"/>
  <c r="V838" i="2"/>
  <c r="W838" i="2"/>
  <c r="X838" i="2"/>
  <c r="AH838" i="2" s="1"/>
  <c r="Y838" i="2"/>
  <c r="Z838" i="2"/>
  <c r="AA838" i="2"/>
  <c r="AB838" i="2"/>
  <c r="AC838" i="2"/>
  <c r="AD838" i="2"/>
  <c r="AE838" i="2"/>
  <c r="AF838" i="2"/>
  <c r="AG838" i="2"/>
  <c r="AI838" i="2"/>
  <c r="AJ838" i="2"/>
  <c r="AK838" i="2"/>
  <c r="U839" i="2"/>
  <c r="V839" i="2"/>
  <c r="W839" i="2"/>
  <c r="X839" i="2"/>
  <c r="Y839" i="2"/>
  <c r="Z839" i="2"/>
  <c r="AA839" i="2"/>
  <c r="AB839" i="2"/>
  <c r="AC839" i="2"/>
  <c r="AD839" i="2"/>
  <c r="AE839" i="2"/>
  <c r="AF839" i="2"/>
  <c r="AG839" i="2"/>
  <c r="AI839" i="2"/>
  <c r="AJ839" i="2"/>
  <c r="AK839" i="2"/>
  <c r="U840" i="2"/>
  <c r="V840" i="2"/>
  <c r="W840" i="2"/>
  <c r="X840" i="2"/>
  <c r="Y840" i="2"/>
  <c r="Z840" i="2"/>
  <c r="AA840" i="2"/>
  <c r="AB840" i="2"/>
  <c r="AC840" i="2"/>
  <c r="AD840" i="2"/>
  <c r="AE840" i="2"/>
  <c r="AF840" i="2"/>
  <c r="AG840" i="2"/>
  <c r="AI840" i="2"/>
  <c r="AJ840" i="2"/>
  <c r="AK840" i="2"/>
  <c r="U841" i="2"/>
  <c r="V841" i="2"/>
  <c r="W841" i="2"/>
  <c r="X841" i="2"/>
  <c r="Y841" i="2"/>
  <c r="Z841" i="2"/>
  <c r="AA841" i="2"/>
  <c r="AB841" i="2"/>
  <c r="AC841" i="2"/>
  <c r="AD841" i="2"/>
  <c r="AE841" i="2"/>
  <c r="AF841" i="2"/>
  <c r="AG841" i="2"/>
  <c r="AI841" i="2"/>
  <c r="AJ841" i="2"/>
  <c r="AK841" i="2"/>
  <c r="U842" i="2"/>
  <c r="V842" i="2"/>
  <c r="W842" i="2"/>
  <c r="X842" i="2"/>
  <c r="Y842" i="2"/>
  <c r="Z842" i="2"/>
  <c r="AA842" i="2"/>
  <c r="AB842" i="2"/>
  <c r="AC842" i="2"/>
  <c r="AD842" i="2"/>
  <c r="AE842" i="2"/>
  <c r="AF842" i="2"/>
  <c r="AG842" i="2"/>
  <c r="AI842" i="2"/>
  <c r="AJ842" i="2"/>
  <c r="AK842" i="2"/>
  <c r="U843" i="2"/>
  <c r="V843" i="2"/>
  <c r="W843" i="2"/>
  <c r="X843" i="2"/>
  <c r="Y843" i="2"/>
  <c r="Z843" i="2"/>
  <c r="AA843" i="2"/>
  <c r="AB843" i="2"/>
  <c r="AC843" i="2"/>
  <c r="AD843" i="2"/>
  <c r="AE843" i="2"/>
  <c r="AF843" i="2"/>
  <c r="AG843" i="2"/>
  <c r="AI843" i="2"/>
  <c r="AJ843" i="2"/>
  <c r="AK843" i="2"/>
  <c r="U844" i="2"/>
  <c r="V844" i="2"/>
  <c r="W844" i="2"/>
  <c r="X844" i="2"/>
  <c r="Y844" i="2"/>
  <c r="Z844" i="2"/>
  <c r="AA844" i="2"/>
  <c r="AB844" i="2"/>
  <c r="AC844" i="2"/>
  <c r="AD844" i="2"/>
  <c r="AE844" i="2"/>
  <c r="AF844" i="2"/>
  <c r="AG844" i="2"/>
  <c r="AI844" i="2"/>
  <c r="AJ844" i="2"/>
  <c r="AK844" i="2"/>
  <c r="U845" i="2"/>
  <c r="V845" i="2"/>
  <c r="W845" i="2"/>
  <c r="X845" i="2"/>
  <c r="Y845" i="2"/>
  <c r="Z845" i="2"/>
  <c r="AA845" i="2"/>
  <c r="AB845" i="2"/>
  <c r="AC845" i="2"/>
  <c r="AD845" i="2"/>
  <c r="AE845" i="2"/>
  <c r="AF845" i="2"/>
  <c r="AG845" i="2"/>
  <c r="AI845" i="2"/>
  <c r="AJ845" i="2"/>
  <c r="AK845" i="2"/>
  <c r="U846" i="2"/>
  <c r="V846" i="2"/>
  <c r="W846" i="2"/>
  <c r="X846" i="2"/>
  <c r="Y846" i="2"/>
  <c r="Z846" i="2"/>
  <c r="AA846" i="2"/>
  <c r="AB846" i="2"/>
  <c r="AC846" i="2"/>
  <c r="AD846" i="2"/>
  <c r="AE846" i="2"/>
  <c r="AF846" i="2"/>
  <c r="AG846" i="2"/>
  <c r="AI846" i="2"/>
  <c r="AJ846" i="2"/>
  <c r="AK846" i="2"/>
  <c r="U847" i="2"/>
  <c r="V847" i="2"/>
  <c r="W847" i="2"/>
  <c r="X847" i="2"/>
  <c r="Y847" i="2"/>
  <c r="Z847" i="2"/>
  <c r="AA847" i="2"/>
  <c r="AB847" i="2"/>
  <c r="AC847" i="2"/>
  <c r="AD847" i="2"/>
  <c r="AE847" i="2"/>
  <c r="AF847" i="2"/>
  <c r="AG847" i="2"/>
  <c r="AI847" i="2"/>
  <c r="AJ847" i="2"/>
  <c r="AK847" i="2"/>
  <c r="U848" i="2"/>
  <c r="V848" i="2"/>
  <c r="W848" i="2"/>
  <c r="X848" i="2"/>
  <c r="Y848" i="2"/>
  <c r="Z848" i="2"/>
  <c r="AA848" i="2"/>
  <c r="AB848" i="2"/>
  <c r="AC848" i="2"/>
  <c r="AD848" i="2"/>
  <c r="AE848" i="2"/>
  <c r="AF848" i="2"/>
  <c r="AG848" i="2"/>
  <c r="AI848" i="2"/>
  <c r="AJ848" i="2"/>
  <c r="AK848" i="2"/>
  <c r="U849" i="2"/>
  <c r="V849" i="2"/>
  <c r="W849" i="2"/>
  <c r="X849" i="2"/>
  <c r="Y849" i="2"/>
  <c r="Z849" i="2"/>
  <c r="AA849" i="2"/>
  <c r="AB849" i="2"/>
  <c r="AC849" i="2"/>
  <c r="AD849" i="2"/>
  <c r="AE849" i="2"/>
  <c r="AF849" i="2"/>
  <c r="AG849" i="2"/>
  <c r="AI849" i="2"/>
  <c r="AJ849" i="2"/>
  <c r="AK849" i="2"/>
  <c r="U850" i="2"/>
  <c r="V850" i="2"/>
  <c r="W850" i="2"/>
  <c r="X850" i="2"/>
  <c r="Y850" i="2"/>
  <c r="Z850" i="2"/>
  <c r="AA850" i="2"/>
  <c r="AB850" i="2"/>
  <c r="AC850" i="2"/>
  <c r="AD850" i="2"/>
  <c r="AE850" i="2"/>
  <c r="AF850" i="2"/>
  <c r="AG850" i="2"/>
  <c r="AI850" i="2"/>
  <c r="AJ850" i="2"/>
  <c r="AK850" i="2"/>
  <c r="U851" i="2"/>
  <c r="V851" i="2"/>
  <c r="W851" i="2"/>
  <c r="X851" i="2"/>
  <c r="Y851" i="2"/>
  <c r="Z851" i="2"/>
  <c r="AA851" i="2"/>
  <c r="AB851" i="2"/>
  <c r="AC851" i="2"/>
  <c r="AD851" i="2"/>
  <c r="AE851" i="2"/>
  <c r="AF851" i="2"/>
  <c r="AG851" i="2"/>
  <c r="AI851" i="2"/>
  <c r="AJ851" i="2"/>
  <c r="AK851" i="2"/>
  <c r="U852" i="2"/>
  <c r="V852" i="2"/>
  <c r="W852" i="2"/>
  <c r="X852" i="2"/>
  <c r="Y852" i="2"/>
  <c r="Z852" i="2"/>
  <c r="AA852" i="2"/>
  <c r="AB852" i="2"/>
  <c r="AC852" i="2"/>
  <c r="AD852" i="2"/>
  <c r="AE852" i="2"/>
  <c r="AF852" i="2"/>
  <c r="AG852" i="2"/>
  <c r="AI852" i="2"/>
  <c r="AJ852" i="2"/>
  <c r="AK852" i="2"/>
  <c r="U853" i="2"/>
  <c r="V853" i="2"/>
  <c r="W853" i="2"/>
  <c r="X853" i="2"/>
  <c r="Y853" i="2"/>
  <c r="Z853" i="2"/>
  <c r="AA853" i="2"/>
  <c r="AB853" i="2"/>
  <c r="AC853" i="2"/>
  <c r="AD853" i="2"/>
  <c r="AE853" i="2"/>
  <c r="AF853" i="2"/>
  <c r="AG853" i="2"/>
  <c r="AI853" i="2"/>
  <c r="AJ853" i="2"/>
  <c r="AK853" i="2"/>
  <c r="U854" i="2"/>
  <c r="V854" i="2"/>
  <c r="W854" i="2"/>
  <c r="X854" i="2"/>
  <c r="Y854" i="2"/>
  <c r="Z854" i="2"/>
  <c r="AA854" i="2"/>
  <c r="AB854" i="2"/>
  <c r="AC854" i="2"/>
  <c r="AD854" i="2"/>
  <c r="AE854" i="2"/>
  <c r="AF854" i="2"/>
  <c r="AG854" i="2"/>
  <c r="AI854" i="2"/>
  <c r="AJ854" i="2"/>
  <c r="AK854" i="2"/>
  <c r="U855" i="2"/>
  <c r="V855" i="2"/>
  <c r="W855" i="2"/>
  <c r="X855" i="2"/>
  <c r="Y855" i="2"/>
  <c r="Z855" i="2"/>
  <c r="AA855" i="2"/>
  <c r="AB855" i="2"/>
  <c r="AC855" i="2"/>
  <c r="AD855" i="2"/>
  <c r="AE855" i="2"/>
  <c r="AF855" i="2"/>
  <c r="AG855" i="2"/>
  <c r="AI855" i="2"/>
  <c r="AJ855" i="2"/>
  <c r="AK855" i="2"/>
  <c r="U856" i="2"/>
  <c r="V856" i="2"/>
  <c r="W856" i="2"/>
  <c r="X856" i="2"/>
  <c r="Y856" i="2"/>
  <c r="Z856" i="2"/>
  <c r="AA856" i="2"/>
  <c r="AB856" i="2"/>
  <c r="AC856" i="2"/>
  <c r="AD856" i="2"/>
  <c r="AE856" i="2"/>
  <c r="AF856" i="2"/>
  <c r="AG856" i="2"/>
  <c r="AI856" i="2"/>
  <c r="AJ856" i="2"/>
  <c r="AK856" i="2"/>
  <c r="U857" i="2"/>
  <c r="V857" i="2"/>
  <c r="W857" i="2"/>
  <c r="X857" i="2"/>
  <c r="Y857" i="2"/>
  <c r="Z857" i="2"/>
  <c r="AA857" i="2"/>
  <c r="AB857" i="2"/>
  <c r="AC857" i="2"/>
  <c r="AD857" i="2"/>
  <c r="AE857" i="2"/>
  <c r="AF857" i="2"/>
  <c r="AG857" i="2"/>
  <c r="AI857" i="2"/>
  <c r="AJ857" i="2"/>
  <c r="AK857" i="2"/>
  <c r="U858" i="2"/>
  <c r="V858" i="2"/>
  <c r="W858" i="2"/>
  <c r="X858" i="2"/>
  <c r="Y858" i="2"/>
  <c r="Z858" i="2"/>
  <c r="AA858" i="2"/>
  <c r="AB858" i="2"/>
  <c r="AC858" i="2"/>
  <c r="AD858" i="2"/>
  <c r="AE858" i="2"/>
  <c r="AF858" i="2"/>
  <c r="AG858" i="2"/>
  <c r="AI858" i="2"/>
  <c r="AJ858" i="2"/>
  <c r="AK858" i="2"/>
  <c r="U859" i="2"/>
  <c r="V859" i="2"/>
  <c r="W859" i="2"/>
  <c r="X859" i="2"/>
  <c r="Y859" i="2"/>
  <c r="Z859" i="2"/>
  <c r="AA859" i="2"/>
  <c r="AB859" i="2"/>
  <c r="AC859" i="2"/>
  <c r="AD859" i="2"/>
  <c r="AE859" i="2"/>
  <c r="AF859" i="2"/>
  <c r="AG859" i="2"/>
  <c r="AI859" i="2"/>
  <c r="AJ859" i="2"/>
  <c r="AK859" i="2"/>
  <c r="U860" i="2"/>
  <c r="V860" i="2"/>
  <c r="W860" i="2"/>
  <c r="X860" i="2"/>
  <c r="Y860" i="2"/>
  <c r="Z860" i="2"/>
  <c r="AA860" i="2"/>
  <c r="AB860" i="2"/>
  <c r="AC860" i="2"/>
  <c r="AD860" i="2"/>
  <c r="AE860" i="2"/>
  <c r="AF860" i="2"/>
  <c r="AG860" i="2"/>
  <c r="AI860" i="2"/>
  <c r="AJ860" i="2"/>
  <c r="AK860" i="2"/>
  <c r="U861" i="2"/>
  <c r="V861" i="2"/>
  <c r="W861" i="2"/>
  <c r="X861" i="2"/>
  <c r="Y861" i="2"/>
  <c r="Z861" i="2"/>
  <c r="AA861" i="2"/>
  <c r="AB861" i="2"/>
  <c r="AC861" i="2"/>
  <c r="AD861" i="2"/>
  <c r="AE861" i="2"/>
  <c r="AF861" i="2"/>
  <c r="AG861" i="2"/>
  <c r="AI861" i="2"/>
  <c r="AJ861" i="2"/>
  <c r="AK861" i="2"/>
  <c r="U862" i="2"/>
  <c r="V862" i="2"/>
  <c r="W862" i="2"/>
  <c r="X862" i="2"/>
  <c r="Y862" i="2"/>
  <c r="Z862" i="2"/>
  <c r="AA862" i="2"/>
  <c r="AB862" i="2"/>
  <c r="AC862" i="2"/>
  <c r="AD862" i="2"/>
  <c r="AE862" i="2"/>
  <c r="AF862" i="2"/>
  <c r="AG862" i="2"/>
  <c r="AI862" i="2"/>
  <c r="AJ862" i="2"/>
  <c r="AK862" i="2"/>
  <c r="U863" i="2"/>
  <c r="V863" i="2"/>
  <c r="W863" i="2"/>
  <c r="X863" i="2"/>
  <c r="Y863" i="2"/>
  <c r="Z863" i="2"/>
  <c r="AA863" i="2"/>
  <c r="AB863" i="2"/>
  <c r="AC863" i="2"/>
  <c r="AD863" i="2"/>
  <c r="AE863" i="2"/>
  <c r="AF863" i="2"/>
  <c r="AG863" i="2"/>
  <c r="AI863" i="2"/>
  <c r="AJ863" i="2"/>
  <c r="AK863" i="2"/>
  <c r="U864" i="2"/>
  <c r="V864" i="2"/>
  <c r="W864" i="2"/>
  <c r="X864" i="2"/>
  <c r="Y864" i="2"/>
  <c r="Z864" i="2"/>
  <c r="AA864" i="2"/>
  <c r="AB864" i="2"/>
  <c r="AC864" i="2"/>
  <c r="AD864" i="2"/>
  <c r="AE864" i="2"/>
  <c r="AF864" i="2"/>
  <c r="AG864" i="2"/>
  <c r="AI864" i="2"/>
  <c r="AJ864" i="2"/>
  <c r="AK864" i="2"/>
  <c r="U865" i="2"/>
  <c r="V865" i="2"/>
  <c r="W865" i="2"/>
  <c r="X865" i="2"/>
  <c r="Y865" i="2"/>
  <c r="Z865" i="2"/>
  <c r="AA865" i="2"/>
  <c r="AB865" i="2"/>
  <c r="AC865" i="2"/>
  <c r="AD865" i="2"/>
  <c r="AE865" i="2"/>
  <c r="AF865" i="2"/>
  <c r="AG865" i="2"/>
  <c r="AI865" i="2"/>
  <c r="AJ865" i="2"/>
  <c r="AK865" i="2"/>
  <c r="U866" i="2"/>
  <c r="V866" i="2"/>
  <c r="W866" i="2"/>
  <c r="X866" i="2"/>
  <c r="Y866" i="2"/>
  <c r="Z866" i="2"/>
  <c r="AA866" i="2"/>
  <c r="AB866" i="2"/>
  <c r="AC866" i="2"/>
  <c r="AD866" i="2"/>
  <c r="AE866" i="2"/>
  <c r="AF866" i="2"/>
  <c r="AG866" i="2"/>
  <c r="AI866" i="2"/>
  <c r="AJ866" i="2"/>
  <c r="AK866" i="2"/>
  <c r="U867" i="2"/>
  <c r="V867" i="2"/>
  <c r="W867" i="2"/>
  <c r="X867" i="2"/>
  <c r="Y867" i="2"/>
  <c r="Z867" i="2"/>
  <c r="AA867" i="2"/>
  <c r="AB867" i="2"/>
  <c r="AC867" i="2"/>
  <c r="AD867" i="2"/>
  <c r="AE867" i="2"/>
  <c r="AF867" i="2"/>
  <c r="AG867" i="2"/>
  <c r="AI867" i="2"/>
  <c r="AJ867" i="2"/>
  <c r="AK867" i="2"/>
  <c r="U868" i="2"/>
  <c r="V868" i="2"/>
  <c r="W868" i="2"/>
  <c r="X868" i="2"/>
  <c r="Y868" i="2"/>
  <c r="Z868" i="2"/>
  <c r="AA868" i="2"/>
  <c r="AB868" i="2"/>
  <c r="AC868" i="2"/>
  <c r="AD868" i="2"/>
  <c r="AE868" i="2"/>
  <c r="AF868" i="2"/>
  <c r="AG868" i="2"/>
  <c r="AI868" i="2"/>
  <c r="AJ868" i="2"/>
  <c r="AK868" i="2"/>
  <c r="U869" i="2"/>
  <c r="V869" i="2"/>
  <c r="W869" i="2"/>
  <c r="X869" i="2"/>
  <c r="Y869" i="2"/>
  <c r="Z869" i="2"/>
  <c r="AA869" i="2"/>
  <c r="AB869" i="2"/>
  <c r="AC869" i="2"/>
  <c r="AD869" i="2"/>
  <c r="AE869" i="2"/>
  <c r="AF869" i="2"/>
  <c r="AG869" i="2"/>
  <c r="AI869" i="2"/>
  <c r="AJ869" i="2"/>
  <c r="AK869" i="2"/>
  <c r="U870" i="2"/>
  <c r="V870" i="2"/>
  <c r="W870" i="2"/>
  <c r="X870" i="2"/>
  <c r="Y870" i="2"/>
  <c r="Z870" i="2"/>
  <c r="AA870" i="2"/>
  <c r="AB870" i="2"/>
  <c r="AC870" i="2"/>
  <c r="AD870" i="2"/>
  <c r="AE870" i="2"/>
  <c r="AF870" i="2"/>
  <c r="AG870" i="2"/>
  <c r="AI870" i="2"/>
  <c r="AJ870" i="2"/>
  <c r="AK870" i="2"/>
  <c r="U871" i="2"/>
  <c r="V871" i="2"/>
  <c r="W871" i="2"/>
  <c r="X871" i="2"/>
  <c r="Y871" i="2"/>
  <c r="Z871" i="2"/>
  <c r="AA871" i="2"/>
  <c r="AB871" i="2"/>
  <c r="AC871" i="2"/>
  <c r="AD871" i="2"/>
  <c r="AE871" i="2"/>
  <c r="AF871" i="2"/>
  <c r="AG871" i="2"/>
  <c r="AI871" i="2"/>
  <c r="AJ871" i="2"/>
  <c r="AK871" i="2"/>
  <c r="U872" i="2"/>
  <c r="V872" i="2"/>
  <c r="W872" i="2"/>
  <c r="X872" i="2"/>
  <c r="Y872" i="2"/>
  <c r="Z872" i="2"/>
  <c r="AA872" i="2"/>
  <c r="AB872" i="2"/>
  <c r="AC872" i="2"/>
  <c r="AD872" i="2"/>
  <c r="AE872" i="2"/>
  <c r="AF872" i="2"/>
  <c r="AG872" i="2"/>
  <c r="AI872" i="2"/>
  <c r="AJ872" i="2"/>
  <c r="AK872" i="2"/>
  <c r="U873" i="2"/>
  <c r="V873" i="2"/>
  <c r="W873" i="2"/>
  <c r="X873" i="2"/>
  <c r="Y873" i="2"/>
  <c r="Z873" i="2"/>
  <c r="AA873" i="2"/>
  <c r="AB873" i="2"/>
  <c r="AC873" i="2"/>
  <c r="AD873" i="2"/>
  <c r="AE873" i="2"/>
  <c r="AF873" i="2"/>
  <c r="AG873" i="2"/>
  <c r="AI873" i="2"/>
  <c r="AJ873" i="2"/>
  <c r="AK873" i="2"/>
  <c r="U874" i="2"/>
  <c r="V874" i="2"/>
  <c r="W874" i="2"/>
  <c r="X874" i="2"/>
  <c r="Y874" i="2"/>
  <c r="Z874" i="2"/>
  <c r="AA874" i="2"/>
  <c r="AB874" i="2"/>
  <c r="AC874" i="2"/>
  <c r="AD874" i="2"/>
  <c r="AE874" i="2"/>
  <c r="AF874" i="2"/>
  <c r="AG874" i="2"/>
  <c r="AI874" i="2"/>
  <c r="AJ874" i="2"/>
  <c r="AK874" i="2"/>
  <c r="U875" i="2"/>
  <c r="V875" i="2"/>
  <c r="W875" i="2"/>
  <c r="X875" i="2"/>
  <c r="Y875" i="2"/>
  <c r="Z875" i="2"/>
  <c r="AA875" i="2"/>
  <c r="AB875" i="2"/>
  <c r="AC875" i="2"/>
  <c r="AD875" i="2"/>
  <c r="AE875" i="2"/>
  <c r="AF875" i="2"/>
  <c r="AG875" i="2"/>
  <c r="AI875" i="2"/>
  <c r="AJ875" i="2"/>
  <c r="AK875" i="2"/>
  <c r="U876" i="2"/>
  <c r="V876" i="2"/>
  <c r="W876" i="2"/>
  <c r="X876" i="2"/>
  <c r="Y876" i="2"/>
  <c r="Z876" i="2"/>
  <c r="AA876" i="2"/>
  <c r="AB876" i="2"/>
  <c r="AC876" i="2"/>
  <c r="AD876" i="2"/>
  <c r="AE876" i="2"/>
  <c r="AF876" i="2"/>
  <c r="AG876" i="2"/>
  <c r="AI876" i="2"/>
  <c r="AJ876" i="2"/>
  <c r="AK876" i="2"/>
  <c r="U877" i="2"/>
  <c r="V877" i="2"/>
  <c r="W877" i="2"/>
  <c r="X877" i="2"/>
  <c r="Y877" i="2"/>
  <c r="Z877" i="2"/>
  <c r="AA877" i="2"/>
  <c r="AB877" i="2"/>
  <c r="AC877" i="2"/>
  <c r="AD877" i="2"/>
  <c r="AE877" i="2"/>
  <c r="AF877" i="2"/>
  <c r="AG877" i="2"/>
  <c r="AI877" i="2"/>
  <c r="AJ877" i="2"/>
  <c r="AK877" i="2"/>
  <c r="U878" i="2"/>
  <c r="V878" i="2"/>
  <c r="W878" i="2"/>
  <c r="X878" i="2"/>
  <c r="Y878" i="2"/>
  <c r="Z878" i="2"/>
  <c r="AA878" i="2"/>
  <c r="AB878" i="2"/>
  <c r="AC878" i="2"/>
  <c r="AD878" i="2"/>
  <c r="AE878" i="2"/>
  <c r="AF878" i="2"/>
  <c r="AG878" i="2"/>
  <c r="AI878" i="2"/>
  <c r="AJ878" i="2"/>
  <c r="AK878" i="2"/>
  <c r="U879" i="2"/>
  <c r="V879" i="2"/>
  <c r="W879" i="2"/>
  <c r="X879" i="2"/>
  <c r="Y879" i="2"/>
  <c r="Z879" i="2"/>
  <c r="AA879" i="2"/>
  <c r="AB879" i="2"/>
  <c r="AC879" i="2"/>
  <c r="AD879" i="2"/>
  <c r="AE879" i="2"/>
  <c r="AF879" i="2"/>
  <c r="AG879" i="2"/>
  <c r="AI879" i="2"/>
  <c r="AJ879" i="2"/>
  <c r="AK879" i="2"/>
  <c r="U880" i="2"/>
  <c r="V880" i="2"/>
  <c r="W880" i="2"/>
  <c r="X880" i="2"/>
  <c r="Y880" i="2"/>
  <c r="Z880" i="2"/>
  <c r="AA880" i="2"/>
  <c r="AB880" i="2"/>
  <c r="AC880" i="2"/>
  <c r="AD880" i="2"/>
  <c r="AE880" i="2"/>
  <c r="AF880" i="2"/>
  <c r="AG880" i="2"/>
  <c r="AI880" i="2"/>
  <c r="AJ880" i="2"/>
  <c r="AK880" i="2"/>
  <c r="U881" i="2"/>
  <c r="V881" i="2"/>
  <c r="W881" i="2"/>
  <c r="X881" i="2"/>
  <c r="Y881" i="2"/>
  <c r="Z881" i="2"/>
  <c r="AA881" i="2"/>
  <c r="AB881" i="2"/>
  <c r="AC881" i="2"/>
  <c r="AD881" i="2"/>
  <c r="AE881" i="2"/>
  <c r="AF881" i="2"/>
  <c r="AG881" i="2"/>
  <c r="AI881" i="2"/>
  <c r="AJ881" i="2"/>
  <c r="AK881" i="2"/>
  <c r="U882" i="2"/>
  <c r="V882" i="2"/>
  <c r="W882" i="2"/>
  <c r="X882" i="2"/>
  <c r="Y882" i="2"/>
  <c r="Z882" i="2"/>
  <c r="AA882" i="2"/>
  <c r="AB882" i="2"/>
  <c r="AC882" i="2"/>
  <c r="AD882" i="2"/>
  <c r="AE882" i="2"/>
  <c r="AF882" i="2"/>
  <c r="AG882" i="2"/>
  <c r="AI882" i="2"/>
  <c r="AJ882" i="2"/>
  <c r="AK882" i="2"/>
  <c r="U883" i="2"/>
  <c r="V883" i="2"/>
  <c r="W883" i="2"/>
  <c r="X883" i="2"/>
  <c r="Y883" i="2"/>
  <c r="Z883" i="2"/>
  <c r="AA883" i="2"/>
  <c r="AB883" i="2"/>
  <c r="AC883" i="2"/>
  <c r="AD883" i="2"/>
  <c r="AE883" i="2"/>
  <c r="AF883" i="2"/>
  <c r="AG883" i="2"/>
  <c r="AI883" i="2"/>
  <c r="AJ883" i="2"/>
  <c r="AK883" i="2"/>
  <c r="U884" i="2"/>
  <c r="V884" i="2"/>
  <c r="W884" i="2"/>
  <c r="X884" i="2"/>
  <c r="Y884" i="2"/>
  <c r="Z884" i="2"/>
  <c r="AA884" i="2"/>
  <c r="AB884" i="2"/>
  <c r="AC884" i="2"/>
  <c r="AD884" i="2"/>
  <c r="AE884" i="2"/>
  <c r="AF884" i="2"/>
  <c r="AG884" i="2"/>
  <c r="AI884" i="2"/>
  <c r="AJ884" i="2"/>
  <c r="AK884" i="2"/>
  <c r="U885" i="2"/>
  <c r="V885" i="2"/>
  <c r="W885" i="2"/>
  <c r="X885" i="2"/>
  <c r="Y885" i="2"/>
  <c r="Z885" i="2"/>
  <c r="AA885" i="2"/>
  <c r="AB885" i="2"/>
  <c r="AC885" i="2"/>
  <c r="AD885" i="2"/>
  <c r="AE885" i="2"/>
  <c r="AF885" i="2"/>
  <c r="AG885" i="2"/>
  <c r="AI885" i="2"/>
  <c r="AJ885" i="2"/>
  <c r="AK885" i="2"/>
  <c r="U886" i="2"/>
  <c r="V886" i="2"/>
  <c r="W886" i="2"/>
  <c r="X886" i="2"/>
  <c r="Y886" i="2"/>
  <c r="Z886" i="2"/>
  <c r="AA886" i="2"/>
  <c r="AB886" i="2"/>
  <c r="AC886" i="2"/>
  <c r="AD886" i="2"/>
  <c r="AE886" i="2"/>
  <c r="AF886" i="2"/>
  <c r="AG886" i="2"/>
  <c r="AI886" i="2"/>
  <c r="AJ886" i="2"/>
  <c r="AK886" i="2"/>
  <c r="U887" i="2"/>
  <c r="V887" i="2"/>
  <c r="W887" i="2"/>
  <c r="X887" i="2"/>
  <c r="Y887" i="2"/>
  <c r="Z887" i="2"/>
  <c r="AA887" i="2"/>
  <c r="AB887" i="2"/>
  <c r="AC887" i="2"/>
  <c r="AD887" i="2"/>
  <c r="AE887" i="2"/>
  <c r="AF887" i="2"/>
  <c r="AG887" i="2"/>
  <c r="AI887" i="2"/>
  <c r="AJ887" i="2"/>
  <c r="AK887" i="2"/>
  <c r="U888" i="2"/>
  <c r="V888" i="2"/>
  <c r="W888" i="2"/>
  <c r="X888" i="2"/>
  <c r="Y888" i="2"/>
  <c r="Z888" i="2"/>
  <c r="AA888" i="2"/>
  <c r="AB888" i="2"/>
  <c r="AC888" i="2"/>
  <c r="AD888" i="2"/>
  <c r="AE888" i="2"/>
  <c r="AF888" i="2"/>
  <c r="AG888" i="2"/>
  <c r="AI888" i="2"/>
  <c r="AJ888" i="2"/>
  <c r="AK888" i="2"/>
  <c r="U889" i="2"/>
  <c r="V889" i="2"/>
  <c r="W889" i="2"/>
  <c r="X889" i="2"/>
  <c r="Y889" i="2"/>
  <c r="Z889" i="2"/>
  <c r="AA889" i="2"/>
  <c r="AB889" i="2"/>
  <c r="AC889" i="2"/>
  <c r="AD889" i="2"/>
  <c r="AE889" i="2"/>
  <c r="AF889" i="2"/>
  <c r="AG889" i="2"/>
  <c r="AI889" i="2"/>
  <c r="AJ889" i="2"/>
  <c r="AK889" i="2"/>
  <c r="U890" i="2"/>
  <c r="V890" i="2"/>
  <c r="W890" i="2"/>
  <c r="X890" i="2"/>
  <c r="Y890" i="2"/>
  <c r="Z890" i="2"/>
  <c r="AA890" i="2"/>
  <c r="AB890" i="2"/>
  <c r="AC890" i="2"/>
  <c r="AD890" i="2"/>
  <c r="AE890" i="2"/>
  <c r="AF890" i="2"/>
  <c r="AG890" i="2"/>
  <c r="AI890" i="2"/>
  <c r="AJ890" i="2"/>
  <c r="AK890" i="2"/>
  <c r="U891" i="2"/>
  <c r="V891" i="2"/>
  <c r="W891" i="2"/>
  <c r="X891" i="2"/>
  <c r="Y891" i="2"/>
  <c r="Z891" i="2"/>
  <c r="AA891" i="2"/>
  <c r="AB891" i="2"/>
  <c r="AC891" i="2"/>
  <c r="AD891" i="2"/>
  <c r="AE891" i="2"/>
  <c r="AF891" i="2"/>
  <c r="AG891" i="2"/>
  <c r="AI891" i="2"/>
  <c r="AJ891" i="2"/>
  <c r="AK891" i="2"/>
  <c r="U892" i="2"/>
  <c r="V892" i="2"/>
  <c r="W892" i="2"/>
  <c r="X892" i="2"/>
  <c r="Y892" i="2"/>
  <c r="Z892" i="2"/>
  <c r="AA892" i="2"/>
  <c r="AB892" i="2"/>
  <c r="AC892" i="2"/>
  <c r="AD892" i="2"/>
  <c r="AE892" i="2"/>
  <c r="AF892" i="2"/>
  <c r="AG892" i="2"/>
  <c r="AI892" i="2"/>
  <c r="AJ892" i="2"/>
  <c r="AK892" i="2"/>
  <c r="U893" i="2"/>
  <c r="V893" i="2"/>
  <c r="W893" i="2"/>
  <c r="X893" i="2"/>
  <c r="Y893" i="2"/>
  <c r="Z893" i="2"/>
  <c r="AA893" i="2"/>
  <c r="AB893" i="2"/>
  <c r="AC893" i="2"/>
  <c r="AD893" i="2"/>
  <c r="AE893" i="2"/>
  <c r="AF893" i="2"/>
  <c r="AG893" i="2"/>
  <c r="AI893" i="2"/>
  <c r="AJ893" i="2"/>
  <c r="AK893" i="2"/>
  <c r="U894" i="2"/>
  <c r="V894" i="2"/>
  <c r="W894" i="2"/>
  <c r="X894" i="2"/>
  <c r="Y894" i="2"/>
  <c r="Z894" i="2"/>
  <c r="AA894" i="2"/>
  <c r="AB894" i="2"/>
  <c r="AC894" i="2"/>
  <c r="AD894" i="2"/>
  <c r="AE894" i="2"/>
  <c r="AF894" i="2"/>
  <c r="AG894" i="2"/>
  <c r="AI894" i="2"/>
  <c r="AJ894" i="2"/>
  <c r="AK894" i="2"/>
  <c r="U895" i="2"/>
  <c r="V895" i="2"/>
  <c r="W895" i="2"/>
  <c r="X895" i="2"/>
  <c r="Y895" i="2"/>
  <c r="Z895" i="2"/>
  <c r="AA895" i="2"/>
  <c r="AB895" i="2"/>
  <c r="AC895" i="2"/>
  <c r="AD895" i="2"/>
  <c r="AE895" i="2"/>
  <c r="AF895" i="2"/>
  <c r="AG895" i="2"/>
  <c r="AI895" i="2"/>
  <c r="AJ895" i="2"/>
  <c r="AK895" i="2"/>
  <c r="U896" i="2"/>
  <c r="V896" i="2"/>
  <c r="W896" i="2"/>
  <c r="X896" i="2"/>
  <c r="Y896" i="2"/>
  <c r="Z896" i="2"/>
  <c r="AA896" i="2"/>
  <c r="AB896" i="2"/>
  <c r="AC896" i="2"/>
  <c r="AD896" i="2"/>
  <c r="AE896" i="2"/>
  <c r="AF896" i="2"/>
  <c r="AG896" i="2"/>
  <c r="AI896" i="2"/>
  <c r="AJ896" i="2"/>
  <c r="AK896" i="2"/>
  <c r="U897" i="2"/>
  <c r="V897" i="2"/>
  <c r="W897" i="2"/>
  <c r="X897" i="2"/>
  <c r="Y897" i="2"/>
  <c r="Z897" i="2"/>
  <c r="AA897" i="2"/>
  <c r="AB897" i="2"/>
  <c r="AC897" i="2"/>
  <c r="AD897" i="2"/>
  <c r="AE897" i="2"/>
  <c r="AF897" i="2"/>
  <c r="AG897" i="2"/>
  <c r="AI897" i="2"/>
  <c r="AJ897" i="2"/>
  <c r="AK897" i="2"/>
  <c r="U898" i="2"/>
  <c r="V898" i="2"/>
  <c r="W898" i="2"/>
  <c r="X898" i="2"/>
  <c r="Y898" i="2"/>
  <c r="Z898" i="2"/>
  <c r="AA898" i="2"/>
  <c r="AB898" i="2"/>
  <c r="AC898" i="2"/>
  <c r="AD898" i="2"/>
  <c r="AE898" i="2"/>
  <c r="AF898" i="2"/>
  <c r="AG898" i="2"/>
  <c r="AI898" i="2"/>
  <c r="AJ898" i="2"/>
  <c r="AK898" i="2"/>
  <c r="U899" i="2"/>
  <c r="V899" i="2"/>
  <c r="W899" i="2"/>
  <c r="X899" i="2"/>
  <c r="Y899" i="2"/>
  <c r="Z899" i="2"/>
  <c r="AA899" i="2"/>
  <c r="AB899" i="2"/>
  <c r="AC899" i="2"/>
  <c r="AD899" i="2"/>
  <c r="AE899" i="2"/>
  <c r="AF899" i="2"/>
  <c r="AG899" i="2"/>
  <c r="AI899" i="2"/>
  <c r="AJ899" i="2"/>
  <c r="AK899" i="2"/>
  <c r="U900" i="2"/>
  <c r="V900" i="2"/>
  <c r="W900" i="2"/>
  <c r="X900" i="2"/>
  <c r="Y900" i="2"/>
  <c r="Z900" i="2"/>
  <c r="AA900" i="2"/>
  <c r="AB900" i="2"/>
  <c r="AC900" i="2"/>
  <c r="AD900" i="2"/>
  <c r="AE900" i="2"/>
  <c r="AF900" i="2"/>
  <c r="AG900" i="2"/>
  <c r="AI900" i="2"/>
  <c r="AJ900" i="2"/>
  <c r="AK900" i="2"/>
  <c r="U901" i="2"/>
  <c r="V901" i="2"/>
  <c r="W901" i="2"/>
  <c r="X901" i="2"/>
  <c r="Y901" i="2"/>
  <c r="Z901" i="2"/>
  <c r="AA901" i="2"/>
  <c r="AB901" i="2"/>
  <c r="AC901" i="2"/>
  <c r="AD901" i="2"/>
  <c r="AE901" i="2"/>
  <c r="AF901" i="2"/>
  <c r="AG901" i="2"/>
  <c r="AI901" i="2"/>
  <c r="AJ901" i="2"/>
  <c r="AK901" i="2"/>
  <c r="U902" i="2"/>
  <c r="V902" i="2"/>
  <c r="W902" i="2"/>
  <c r="X902" i="2"/>
  <c r="Y902" i="2"/>
  <c r="Z902" i="2"/>
  <c r="AA902" i="2"/>
  <c r="AB902" i="2"/>
  <c r="AC902" i="2"/>
  <c r="AD902" i="2"/>
  <c r="AE902" i="2"/>
  <c r="AF902" i="2"/>
  <c r="AG902" i="2"/>
  <c r="AI902" i="2"/>
  <c r="AJ902" i="2"/>
  <c r="AK902" i="2"/>
  <c r="U903" i="2"/>
  <c r="V903" i="2"/>
  <c r="W903" i="2"/>
  <c r="X903" i="2"/>
  <c r="Y903" i="2"/>
  <c r="Z903" i="2"/>
  <c r="AA903" i="2"/>
  <c r="AB903" i="2"/>
  <c r="AC903" i="2"/>
  <c r="AD903" i="2"/>
  <c r="AE903" i="2"/>
  <c r="AF903" i="2"/>
  <c r="AG903" i="2"/>
  <c r="AI903" i="2"/>
  <c r="AJ903" i="2"/>
  <c r="AK903" i="2"/>
  <c r="U904" i="2"/>
  <c r="V904" i="2"/>
  <c r="W904" i="2"/>
  <c r="X904" i="2"/>
  <c r="Y904" i="2"/>
  <c r="Z904" i="2"/>
  <c r="AA904" i="2"/>
  <c r="AB904" i="2"/>
  <c r="AC904" i="2"/>
  <c r="AD904" i="2"/>
  <c r="AE904" i="2"/>
  <c r="AF904" i="2"/>
  <c r="AG904" i="2"/>
  <c r="AI904" i="2"/>
  <c r="AJ904" i="2"/>
  <c r="AK904" i="2"/>
  <c r="U905" i="2"/>
  <c r="V905" i="2"/>
  <c r="W905" i="2"/>
  <c r="X905" i="2"/>
  <c r="Y905" i="2"/>
  <c r="Z905" i="2"/>
  <c r="AA905" i="2"/>
  <c r="AB905" i="2"/>
  <c r="AC905" i="2"/>
  <c r="AD905" i="2"/>
  <c r="AE905" i="2"/>
  <c r="AF905" i="2"/>
  <c r="AG905" i="2"/>
  <c r="AI905" i="2"/>
  <c r="AJ905" i="2"/>
  <c r="AK905" i="2"/>
  <c r="U906" i="2"/>
  <c r="V906" i="2"/>
  <c r="W906" i="2"/>
  <c r="X906" i="2"/>
  <c r="Y906" i="2"/>
  <c r="Z906" i="2"/>
  <c r="AA906" i="2"/>
  <c r="AB906" i="2"/>
  <c r="AC906" i="2"/>
  <c r="AD906" i="2"/>
  <c r="AE906" i="2"/>
  <c r="AF906" i="2"/>
  <c r="AG906" i="2"/>
  <c r="AI906" i="2"/>
  <c r="AJ906" i="2"/>
  <c r="AK906" i="2"/>
  <c r="U907" i="2"/>
  <c r="V907" i="2"/>
  <c r="W907" i="2"/>
  <c r="X907" i="2"/>
  <c r="Y907" i="2"/>
  <c r="Z907" i="2"/>
  <c r="AA907" i="2"/>
  <c r="AB907" i="2"/>
  <c r="AC907" i="2"/>
  <c r="AD907" i="2"/>
  <c r="AE907" i="2"/>
  <c r="AF907" i="2"/>
  <c r="AG907" i="2"/>
  <c r="AI907" i="2"/>
  <c r="AJ907" i="2"/>
  <c r="AK907" i="2"/>
  <c r="U908" i="2"/>
  <c r="V908" i="2"/>
  <c r="W908" i="2"/>
  <c r="X908" i="2"/>
  <c r="Y908" i="2"/>
  <c r="Z908" i="2"/>
  <c r="AA908" i="2"/>
  <c r="AB908" i="2"/>
  <c r="AC908" i="2"/>
  <c r="AD908" i="2"/>
  <c r="AE908" i="2"/>
  <c r="AF908" i="2"/>
  <c r="AG908" i="2"/>
  <c r="AI908" i="2"/>
  <c r="AJ908" i="2"/>
  <c r="AK908" i="2"/>
  <c r="U909" i="2"/>
  <c r="V909" i="2"/>
  <c r="W909" i="2"/>
  <c r="X909" i="2"/>
  <c r="Y909" i="2"/>
  <c r="Z909" i="2"/>
  <c r="AA909" i="2"/>
  <c r="AB909" i="2"/>
  <c r="AC909" i="2"/>
  <c r="AD909" i="2"/>
  <c r="AE909" i="2"/>
  <c r="AF909" i="2"/>
  <c r="AG909" i="2"/>
  <c r="AI909" i="2"/>
  <c r="AJ909" i="2"/>
  <c r="AK909" i="2"/>
  <c r="U910" i="2"/>
  <c r="V910" i="2"/>
  <c r="W910" i="2"/>
  <c r="X910" i="2"/>
  <c r="Y910" i="2"/>
  <c r="Z910" i="2"/>
  <c r="AA910" i="2"/>
  <c r="AB910" i="2"/>
  <c r="AC910" i="2"/>
  <c r="AD910" i="2"/>
  <c r="AE910" i="2"/>
  <c r="AF910" i="2"/>
  <c r="AG910" i="2"/>
  <c r="AI910" i="2"/>
  <c r="AJ910" i="2"/>
  <c r="AK910" i="2"/>
  <c r="U911" i="2"/>
  <c r="V911" i="2"/>
  <c r="W911" i="2"/>
  <c r="X911" i="2"/>
  <c r="Y911" i="2"/>
  <c r="Z911" i="2"/>
  <c r="AA911" i="2"/>
  <c r="AB911" i="2"/>
  <c r="AC911" i="2"/>
  <c r="AD911" i="2"/>
  <c r="AE911" i="2"/>
  <c r="AF911" i="2"/>
  <c r="AG911" i="2"/>
  <c r="AI911" i="2"/>
  <c r="AJ911" i="2"/>
  <c r="AK911" i="2"/>
  <c r="U912" i="2"/>
  <c r="V912" i="2"/>
  <c r="W912" i="2"/>
  <c r="X912" i="2"/>
  <c r="Y912" i="2"/>
  <c r="Z912" i="2"/>
  <c r="AA912" i="2"/>
  <c r="AB912" i="2"/>
  <c r="AC912" i="2"/>
  <c r="AD912" i="2"/>
  <c r="AE912" i="2"/>
  <c r="AF912" i="2"/>
  <c r="AG912" i="2"/>
  <c r="AI912" i="2"/>
  <c r="AJ912" i="2"/>
  <c r="AK912" i="2"/>
  <c r="U913" i="2"/>
  <c r="V913" i="2"/>
  <c r="W913" i="2"/>
  <c r="X913" i="2"/>
  <c r="Y913" i="2"/>
  <c r="Z913" i="2"/>
  <c r="AA913" i="2"/>
  <c r="AB913" i="2"/>
  <c r="AC913" i="2"/>
  <c r="AD913" i="2"/>
  <c r="AE913" i="2"/>
  <c r="AF913" i="2"/>
  <c r="AG913" i="2"/>
  <c r="AI913" i="2"/>
  <c r="AJ913" i="2"/>
  <c r="AK913" i="2"/>
  <c r="U914" i="2"/>
  <c r="V914" i="2"/>
  <c r="W914" i="2"/>
  <c r="X914" i="2"/>
  <c r="Y914" i="2"/>
  <c r="Z914" i="2"/>
  <c r="AA914" i="2"/>
  <c r="AB914" i="2"/>
  <c r="AC914" i="2"/>
  <c r="AD914" i="2"/>
  <c r="AE914" i="2"/>
  <c r="AF914" i="2"/>
  <c r="AG914" i="2"/>
  <c r="AI914" i="2"/>
  <c r="AJ914" i="2"/>
  <c r="AK914" i="2"/>
  <c r="U915" i="2"/>
  <c r="V915" i="2"/>
  <c r="W915" i="2"/>
  <c r="X915" i="2"/>
  <c r="Y915" i="2"/>
  <c r="Z915" i="2"/>
  <c r="AA915" i="2"/>
  <c r="AB915" i="2"/>
  <c r="AC915" i="2"/>
  <c r="AD915" i="2"/>
  <c r="AE915" i="2"/>
  <c r="AF915" i="2"/>
  <c r="AG915" i="2"/>
  <c r="AI915" i="2"/>
  <c r="AJ915" i="2"/>
  <c r="AK915" i="2"/>
  <c r="U916" i="2"/>
  <c r="V916" i="2"/>
  <c r="W916" i="2"/>
  <c r="X916" i="2"/>
  <c r="Y916" i="2"/>
  <c r="Z916" i="2"/>
  <c r="AA916" i="2"/>
  <c r="AB916" i="2"/>
  <c r="AC916" i="2"/>
  <c r="AD916" i="2"/>
  <c r="AE916" i="2"/>
  <c r="AF916" i="2"/>
  <c r="AG916" i="2"/>
  <c r="AI916" i="2"/>
  <c r="AJ916" i="2"/>
  <c r="AK916" i="2"/>
  <c r="U917" i="2"/>
  <c r="V917" i="2"/>
  <c r="W917" i="2"/>
  <c r="X917" i="2"/>
  <c r="Y917" i="2"/>
  <c r="Z917" i="2"/>
  <c r="AA917" i="2"/>
  <c r="AB917" i="2"/>
  <c r="AC917" i="2"/>
  <c r="AD917" i="2"/>
  <c r="AE917" i="2"/>
  <c r="AF917" i="2"/>
  <c r="AG917" i="2"/>
  <c r="AI917" i="2"/>
  <c r="AJ917" i="2"/>
  <c r="AK917" i="2"/>
  <c r="U918" i="2"/>
  <c r="V918" i="2"/>
  <c r="W918" i="2"/>
  <c r="X918" i="2"/>
  <c r="Y918" i="2"/>
  <c r="Z918" i="2"/>
  <c r="AA918" i="2"/>
  <c r="AB918" i="2"/>
  <c r="AC918" i="2"/>
  <c r="AD918" i="2"/>
  <c r="AE918" i="2"/>
  <c r="AF918" i="2"/>
  <c r="AG918" i="2"/>
  <c r="AI918" i="2"/>
  <c r="AJ918" i="2"/>
  <c r="AK918" i="2"/>
  <c r="U919" i="2"/>
  <c r="V919" i="2"/>
  <c r="W919" i="2"/>
  <c r="X919" i="2"/>
  <c r="Y919" i="2"/>
  <c r="Z919" i="2"/>
  <c r="AA919" i="2"/>
  <c r="AB919" i="2"/>
  <c r="AC919" i="2"/>
  <c r="AD919" i="2"/>
  <c r="AE919" i="2"/>
  <c r="AF919" i="2"/>
  <c r="AG919" i="2"/>
  <c r="AI919" i="2"/>
  <c r="AJ919" i="2"/>
  <c r="AK919" i="2"/>
  <c r="U920" i="2"/>
  <c r="V920" i="2"/>
  <c r="W920" i="2"/>
  <c r="X920" i="2"/>
  <c r="Y920" i="2"/>
  <c r="Z920" i="2"/>
  <c r="AA920" i="2"/>
  <c r="AB920" i="2"/>
  <c r="AC920" i="2"/>
  <c r="AD920" i="2"/>
  <c r="AE920" i="2"/>
  <c r="AF920" i="2"/>
  <c r="AG920" i="2"/>
  <c r="AI920" i="2"/>
  <c r="AJ920" i="2"/>
  <c r="AK920" i="2"/>
  <c r="U921" i="2"/>
  <c r="V921" i="2"/>
  <c r="W921" i="2"/>
  <c r="X921" i="2"/>
  <c r="Y921" i="2"/>
  <c r="Z921" i="2"/>
  <c r="AA921" i="2"/>
  <c r="AB921" i="2"/>
  <c r="AC921" i="2"/>
  <c r="AD921" i="2"/>
  <c r="AE921" i="2"/>
  <c r="AF921" i="2"/>
  <c r="AG921" i="2"/>
  <c r="AI921" i="2"/>
  <c r="AJ921" i="2"/>
  <c r="AK921" i="2"/>
  <c r="U922" i="2"/>
  <c r="V922" i="2"/>
  <c r="W922" i="2"/>
  <c r="X922" i="2"/>
  <c r="Y922" i="2"/>
  <c r="Z922" i="2"/>
  <c r="AA922" i="2"/>
  <c r="AB922" i="2"/>
  <c r="AC922" i="2"/>
  <c r="AD922" i="2"/>
  <c r="AE922" i="2"/>
  <c r="AF922" i="2"/>
  <c r="AG922" i="2"/>
  <c r="AI922" i="2"/>
  <c r="AJ922" i="2"/>
  <c r="AK922" i="2"/>
  <c r="U923" i="2"/>
  <c r="V923" i="2"/>
  <c r="W923" i="2"/>
  <c r="X923" i="2"/>
  <c r="Y923" i="2"/>
  <c r="Z923" i="2"/>
  <c r="AA923" i="2"/>
  <c r="AB923" i="2"/>
  <c r="AC923" i="2"/>
  <c r="AD923" i="2"/>
  <c r="AE923" i="2"/>
  <c r="AF923" i="2"/>
  <c r="AG923" i="2"/>
  <c r="AI923" i="2"/>
  <c r="AJ923" i="2"/>
  <c r="AK923" i="2"/>
  <c r="U924" i="2"/>
  <c r="V924" i="2"/>
  <c r="W924" i="2"/>
  <c r="X924" i="2"/>
  <c r="Y924" i="2"/>
  <c r="Z924" i="2"/>
  <c r="AA924" i="2"/>
  <c r="AB924" i="2"/>
  <c r="AC924" i="2"/>
  <c r="AD924" i="2"/>
  <c r="AE924" i="2"/>
  <c r="AF924" i="2"/>
  <c r="AG924" i="2"/>
  <c r="AI924" i="2"/>
  <c r="AJ924" i="2"/>
  <c r="AK924" i="2"/>
  <c r="U925" i="2"/>
  <c r="V925" i="2"/>
  <c r="W925" i="2"/>
  <c r="X925" i="2"/>
  <c r="Y925" i="2"/>
  <c r="Z925" i="2"/>
  <c r="AA925" i="2"/>
  <c r="AB925" i="2"/>
  <c r="AC925" i="2"/>
  <c r="AD925" i="2"/>
  <c r="AE925" i="2"/>
  <c r="AF925" i="2"/>
  <c r="AG925" i="2"/>
  <c r="AI925" i="2"/>
  <c r="AJ925" i="2"/>
  <c r="AK925" i="2"/>
  <c r="U926" i="2"/>
  <c r="V926" i="2"/>
  <c r="W926" i="2"/>
  <c r="X926" i="2"/>
  <c r="Y926" i="2"/>
  <c r="Z926" i="2"/>
  <c r="AA926" i="2"/>
  <c r="AB926" i="2"/>
  <c r="AC926" i="2"/>
  <c r="AD926" i="2"/>
  <c r="AE926" i="2"/>
  <c r="AF926" i="2"/>
  <c r="AG926" i="2"/>
  <c r="AI926" i="2"/>
  <c r="AJ926" i="2"/>
  <c r="AK926" i="2"/>
  <c r="U927" i="2"/>
  <c r="V927" i="2"/>
  <c r="W927" i="2"/>
  <c r="X927" i="2"/>
  <c r="Y927" i="2"/>
  <c r="Z927" i="2"/>
  <c r="AA927" i="2"/>
  <c r="AB927" i="2"/>
  <c r="AC927" i="2"/>
  <c r="AD927" i="2"/>
  <c r="AE927" i="2"/>
  <c r="AF927" i="2"/>
  <c r="AG927" i="2"/>
  <c r="AI927" i="2"/>
  <c r="AJ927" i="2"/>
  <c r="AK927" i="2"/>
  <c r="U928" i="2"/>
  <c r="V928" i="2"/>
  <c r="W928" i="2"/>
  <c r="X928" i="2"/>
  <c r="Y928" i="2"/>
  <c r="Z928" i="2"/>
  <c r="AA928" i="2"/>
  <c r="AB928" i="2"/>
  <c r="AC928" i="2"/>
  <c r="AD928" i="2"/>
  <c r="AE928" i="2"/>
  <c r="AF928" i="2"/>
  <c r="AG928" i="2"/>
  <c r="AI928" i="2"/>
  <c r="AJ928" i="2"/>
  <c r="AK928" i="2"/>
  <c r="U929" i="2"/>
  <c r="V929" i="2"/>
  <c r="W929" i="2"/>
  <c r="X929" i="2"/>
  <c r="Y929" i="2"/>
  <c r="Z929" i="2"/>
  <c r="AA929" i="2"/>
  <c r="AB929" i="2"/>
  <c r="AC929" i="2"/>
  <c r="AD929" i="2"/>
  <c r="AE929" i="2"/>
  <c r="AF929" i="2"/>
  <c r="AG929" i="2"/>
  <c r="AI929" i="2"/>
  <c r="AJ929" i="2"/>
  <c r="AK929" i="2"/>
  <c r="U930" i="2"/>
  <c r="V930" i="2"/>
  <c r="W930" i="2"/>
  <c r="X930" i="2"/>
  <c r="Y930" i="2"/>
  <c r="Z930" i="2"/>
  <c r="AA930" i="2"/>
  <c r="AB930" i="2"/>
  <c r="AC930" i="2"/>
  <c r="AD930" i="2"/>
  <c r="AE930" i="2"/>
  <c r="AF930" i="2"/>
  <c r="AG930" i="2"/>
  <c r="AI930" i="2"/>
  <c r="AJ930" i="2"/>
  <c r="AK930" i="2"/>
  <c r="U931" i="2"/>
  <c r="V931" i="2"/>
  <c r="W931" i="2"/>
  <c r="X931" i="2"/>
  <c r="Y931" i="2"/>
  <c r="Z931" i="2"/>
  <c r="AA931" i="2"/>
  <c r="AB931" i="2"/>
  <c r="AC931" i="2"/>
  <c r="AD931" i="2"/>
  <c r="AE931" i="2"/>
  <c r="AF931" i="2"/>
  <c r="AG931" i="2"/>
  <c r="AI931" i="2"/>
  <c r="AJ931" i="2"/>
  <c r="AK931" i="2"/>
  <c r="U932" i="2"/>
  <c r="V932" i="2"/>
  <c r="W932" i="2"/>
  <c r="X932" i="2"/>
  <c r="Y932" i="2"/>
  <c r="Z932" i="2"/>
  <c r="AA932" i="2"/>
  <c r="AB932" i="2"/>
  <c r="AC932" i="2"/>
  <c r="AD932" i="2"/>
  <c r="AE932" i="2"/>
  <c r="AF932" i="2"/>
  <c r="AG932" i="2"/>
  <c r="AI932" i="2"/>
  <c r="AJ932" i="2"/>
  <c r="AK932" i="2"/>
  <c r="U933" i="2"/>
  <c r="V933" i="2"/>
  <c r="W933" i="2"/>
  <c r="X933" i="2"/>
  <c r="Y933" i="2"/>
  <c r="Z933" i="2"/>
  <c r="AA933" i="2"/>
  <c r="AB933" i="2"/>
  <c r="AC933" i="2"/>
  <c r="AD933" i="2"/>
  <c r="AE933" i="2"/>
  <c r="AF933" i="2"/>
  <c r="AG933" i="2"/>
  <c r="AI933" i="2"/>
  <c r="AJ933" i="2"/>
  <c r="AK933" i="2"/>
  <c r="U934" i="2"/>
  <c r="V934" i="2"/>
  <c r="W934" i="2"/>
  <c r="X934" i="2"/>
  <c r="Y934" i="2"/>
  <c r="Z934" i="2"/>
  <c r="AA934" i="2"/>
  <c r="AB934" i="2"/>
  <c r="AC934" i="2"/>
  <c r="AD934" i="2"/>
  <c r="AE934" i="2"/>
  <c r="AF934" i="2"/>
  <c r="AG934" i="2"/>
  <c r="AI934" i="2"/>
  <c r="AJ934" i="2"/>
  <c r="AK934" i="2"/>
  <c r="U935" i="2"/>
  <c r="V935" i="2"/>
  <c r="W935" i="2"/>
  <c r="X935" i="2"/>
  <c r="Y935" i="2"/>
  <c r="Z935" i="2"/>
  <c r="AA935" i="2"/>
  <c r="AB935" i="2"/>
  <c r="AC935" i="2"/>
  <c r="AD935" i="2"/>
  <c r="AE935" i="2"/>
  <c r="AF935" i="2"/>
  <c r="AG935" i="2"/>
  <c r="AI935" i="2"/>
  <c r="AJ935" i="2"/>
  <c r="AK935" i="2"/>
  <c r="U936" i="2"/>
  <c r="V936" i="2"/>
  <c r="W936" i="2"/>
  <c r="X936" i="2"/>
  <c r="Y936" i="2"/>
  <c r="Z936" i="2"/>
  <c r="AA936" i="2"/>
  <c r="AB936" i="2"/>
  <c r="AC936" i="2"/>
  <c r="AD936" i="2"/>
  <c r="AE936" i="2"/>
  <c r="AF936" i="2"/>
  <c r="AG936" i="2"/>
  <c r="AI936" i="2"/>
  <c r="AJ936" i="2"/>
  <c r="AK936" i="2"/>
  <c r="U937" i="2"/>
  <c r="V937" i="2"/>
  <c r="W937" i="2"/>
  <c r="X937" i="2"/>
  <c r="Y937" i="2"/>
  <c r="Z937" i="2"/>
  <c r="AA937" i="2"/>
  <c r="AB937" i="2"/>
  <c r="AC937" i="2"/>
  <c r="AD937" i="2"/>
  <c r="AE937" i="2"/>
  <c r="AF937" i="2"/>
  <c r="AG937" i="2"/>
  <c r="AI937" i="2"/>
  <c r="AJ937" i="2"/>
  <c r="AK937" i="2"/>
  <c r="U938" i="2"/>
  <c r="V938" i="2"/>
  <c r="W938" i="2"/>
  <c r="X938" i="2"/>
  <c r="Y938" i="2"/>
  <c r="Z938" i="2"/>
  <c r="AA938" i="2"/>
  <c r="AB938" i="2"/>
  <c r="AC938" i="2"/>
  <c r="AD938" i="2"/>
  <c r="AE938" i="2"/>
  <c r="AF938" i="2"/>
  <c r="AG938" i="2"/>
  <c r="AI938" i="2"/>
  <c r="AJ938" i="2"/>
  <c r="AK938" i="2"/>
  <c r="U939" i="2"/>
  <c r="V939" i="2"/>
  <c r="W939" i="2"/>
  <c r="X939" i="2"/>
  <c r="Y939" i="2"/>
  <c r="Z939" i="2"/>
  <c r="AA939" i="2"/>
  <c r="AB939" i="2"/>
  <c r="AC939" i="2"/>
  <c r="AD939" i="2"/>
  <c r="AE939" i="2"/>
  <c r="AF939" i="2"/>
  <c r="AG939" i="2"/>
  <c r="AI939" i="2"/>
  <c r="AJ939" i="2"/>
  <c r="AK939" i="2"/>
  <c r="U940" i="2"/>
  <c r="V940" i="2"/>
  <c r="W940" i="2"/>
  <c r="X940" i="2"/>
  <c r="Y940" i="2"/>
  <c r="Z940" i="2"/>
  <c r="AA940" i="2"/>
  <c r="AB940" i="2"/>
  <c r="AC940" i="2"/>
  <c r="AD940" i="2"/>
  <c r="AE940" i="2"/>
  <c r="AF940" i="2"/>
  <c r="AG940" i="2"/>
  <c r="AI940" i="2"/>
  <c r="AJ940" i="2"/>
  <c r="AK940" i="2"/>
  <c r="U941" i="2"/>
  <c r="V941" i="2"/>
  <c r="W941" i="2"/>
  <c r="X941" i="2"/>
  <c r="Y941" i="2"/>
  <c r="Z941" i="2"/>
  <c r="AA941" i="2"/>
  <c r="AB941" i="2"/>
  <c r="AC941" i="2"/>
  <c r="AD941" i="2"/>
  <c r="AE941" i="2"/>
  <c r="AF941" i="2"/>
  <c r="AG941" i="2"/>
  <c r="AI941" i="2"/>
  <c r="AJ941" i="2"/>
  <c r="AK941" i="2"/>
  <c r="U942" i="2"/>
  <c r="V942" i="2"/>
  <c r="W942" i="2"/>
  <c r="X942" i="2"/>
  <c r="Y942" i="2"/>
  <c r="Z942" i="2"/>
  <c r="AA942" i="2"/>
  <c r="AB942" i="2"/>
  <c r="AC942" i="2"/>
  <c r="AD942" i="2"/>
  <c r="AE942" i="2"/>
  <c r="AF942" i="2"/>
  <c r="AG942" i="2"/>
  <c r="AI942" i="2"/>
  <c r="AJ942" i="2"/>
  <c r="AK942" i="2"/>
  <c r="U943" i="2"/>
  <c r="V943" i="2"/>
  <c r="W943" i="2"/>
  <c r="X943" i="2"/>
  <c r="Y943" i="2"/>
  <c r="Z943" i="2"/>
  <c r="AA943" i="2"/>
  <c r="AB943" i="2"/>
  <c r="AC943" i="2"/>
  <c r="AD943" i="2"/>
  <c r="AE943" i="2"/>
  <c r="AF943" i="2"/>
  <c r="AG943" i="2"/>
  <c r="AI943" i="2"/>
  <c r="AJ943" i="2"/>
  <c r="AK943" i="2"/>
  <c r="U944" i="2"/>
  <c r="V944" i="2"/>
  <c r="W944" i="2"/>
  <c r="X944" i="2"/>
  <c r="Y944" i="2"/>
  <c r="Z944" i="2"/>
  <c r="AA944" i="2"/>
  <c r="AB944" i="2"/>
  <c r="AC944" i="2"/>
  <c r="AD944" i="2"/>
  <c r="AE944" i="2"/>
  <c r="AF944" i="2"/>
  <c r="AG944" i="2"/>
  <c r="AI944" i="2"/>
  <c r="AJ944" i="2"/>
  <c r="AK944" i="2"/>
  <c r="U945" i="2"/>
  <c r="V945" i="2"/>
  <c r="W945" i="2"/>
  <c r="X945" i="2"/>
  <c r="Y945" i="2"/>
  <c r="Z945" i="2"/>
  <c r="AA945" i="2"/>
  <c r="AB945" i="2"/>
  <c r="AC945" i="2"/>
  <c r="AD945" i="2"/>
  <c r="AE945" i="2"/>
  <c r="AF945" i="2"/>
  <c r="AG945" i="2"/>
  <c r="AI945" i="2"/>
  <c r="AJ945" i="2"/>
  <c r="AK945" i="2"/>
  <c r="U946" i="2"/>
  <c r="V946" i="2"/>
  <c r="W946" i="2"/>
  <c r="X946" i="2"/>
  <c r="Y946" i="2"/>
  <c r="Z946" i="2"/>
  <c r="AA946" i="2"/>
  <c r="AB946" i="2"/>
  <c r="AC946" i="2"/>
  <c r="AD946" i="2"/>
  <c r="AE946" i="2"/>
  <c r="AF946" i="2"/>
  <c r="AG946" i="2"/>
  <c r="AI946" i="2"/>
  <c r="AJ946" i="2"/>
  <c r="AK946" i="2"/>
  <c r="U947" i="2"/>
  <c r="V947" i="2"/>
  <c r="W947" i="2"/>
  <c r="X947" i="2"/>
  <c r="Y947" i="2"/>
  <c r="Z947" i="2"/>
  <c r="AA947" i="2"/>
  <c r="AB947" i="2"/>
  <c r="AC947" i="2"/>
  <c r="AD947" i="2"/>
  <c r="AE947" i="2"/>
  <c r="AF947" i="2"/>
  <c r="AG947" i="2"/>
  <c r="AI947" i="2"/>
  <c r="AJ947" i="2"/>
  <c r="AK947" i="2"/>
  <c r="U948" i="2"/>
  <c r="V948" i="2"/>
  <c r="W948" i="2"/>
  <c r="X948" i="2"/>
  <c r="Y948" i="2"/>
  <c r="Z948" i="2"/>
  <c r="AA948" i="2"/>
  <c r="AB948" i="2"/>
  <c r="AC948" i="2"/>
  <c r="AD948" i="2"/>
  <c r="AE948" i="2"/>
  <c r="AF948" i="2"/>
  <c r="AG948" i="2"/>
  <c r="AI948" i="2"/>
  <c r="AJ948" i="2"/>
  <c r="AK948" i="2"/>
  <c r="U949" i="2"/>
  <c r="V949" i="2"/>
  <c r="W949" i="2"/>
  <c r="X949" i="2"/>
  <c r="Y949" i="2"/>
  <c r="Z949" i="2"/>
  <c r="AA949" i="2"/>
  <c r="AB949" i="2"/>
  <c r="AC949" i="2"/>
  <c r="AD949" i="2"/>
  <c r="AE949" i="2"/>
  <c r="AF949" i="2"/>
  <c r="AG949" i="2"/>
  <c r="AI949" i="2"/>
  <c r="AJ949" i="2"/>
  <c r="AK949" i="2"/>
  <c r="U950" i="2"/>
  <c r="V950" i="2"/>
  <c r="W950" i="2"/>
  <c r="X950" i="2"/>
  <c r="Y950" i="2"/>
  <c r="Z950" i="2"/>
  <c r="AA950" i="2"/>
  <c r="AB950" i="2"/>
  <c r="AC950" i="2"/>
  <c r="AD950" i="2"/>
  <c r="AE950" i="2"/>
  <c r="AF950" i="2"/>
  <c r="AG950" i="2"/>
  <c r="AI950" i="2"/>
  <c r="AJ950" i="2"/>
  <c r="AK950" i="2"/>
  <c r="U951" i="2"/>
  <c r="V951" i="2"/>
  <c r="W951" i="2"/>
  <c r="X951" i="2"/>
  <c r="Y951" i="2"/>
  <c r="Z951" i="2"/>
  <c r="AA951" i="2"/>
  <c r="AB951" i="2"/>
  <c r="AC951" i="2"/>
  <c r="AD951" i="2"/>
  <c r="AE951" i="2"/>
  <c r="AF951" i="2"/>
  <c r="AG951" i="2"/>
  <c r="AI951" i="2"/>
  <c r="AJ951" i="2"/>
  <c r="AK951" i="2"/>
  <c r="U952" i="2"/>
  <c r="V952" i="2"/>
  <c r="W952" i="2"/>
  <c r="X952" i="2"/>
  <c r="Y952" i="2"/>
  <c r="Z952" i="2"/>
  <c r="AA952" i="2"/>
  <c r="AB952" i="2"/>
  <c r="AC952" i="2"/>
  <c r="AD952" i="2"/>
  <c r="AE952" i="2"/>
  <c r="AF952" i="2"/>
  <c r="AG952" i="2"/>
  <c r="AI952" i="2"/>
  <c r="AJ952" i="2"/>
  <c r="AK952" i="2"/>
  <c r="U953" i="2"/>
  <c r="V953" i="2"/>
  <c r="W953" i="2"/>
  <c r="X953" i="2"/>
  <c r="Y953" i="2"/>
  <c r="Z953" i="2"/>
  <c r="AA953" i="2"/>
  <c r="AB953" i="2"/>
  <c r="AC953" i="2"/>
  <c r="AD953" i="2"/>
  <c r="AE953" i="2"/>
  <c r="AF953" i="2"/>
  <c r="AG953" i="2"/>
  <c r="AI953" i="2"/>
  <c r="AJ953" i="2"/>
  <c r="AK953" i="2"/>
  <c r="U954" i="2"/>
  <c r="V954" i="2"/>
  <c r="W954" i="2"/>
  <c r="X954" i="2"/>
  <c r="Y954" i="2"/>
  <c r="Z954" i="2"/>
  <c r="AA954" i="2"/>
  <c r="AB954" i="2"/>
  <c r="AC954" i="2"/>
  <c r="AD954" i="2"/>
  <c r="AE954" i="2"/>
  <c r="AF954" i="2"/>
  <c r="AG954" i="2"/>
  <c r="AI954" i="2"/>
  <c r="AJ954" i="2"/>
  <c r="AK954" i="2"/>
  <c r="U955" i="2"/>
  <c r="V955" i="2"/>
  <c r="W955" i="2"/>
  <c r="X955" i="2"/>
  <c r="Y955" i="2"/>
  <c r="Z955" i="2"/>
  <c r="AA955" i="2"/>
  <c r="AB955" i="2"/>
  <c r="AC955" i="2"/>
  <c r="AD955" i="2"/>
  <c r="AE955" i="2"/>
  <c r="AF955" i="2"/>
  <c r="AG955" i="2"/>
  <c r="AI955" i="2"/>
  <c r="AJ955" i="2"/>
  <c r="AK955" i="2"/>
  <c r="U956" i="2"/>
  <c r="V956" i="2"/>
  <c r="W956" i="2"/>
  <c r="X956" i="2"/>
  <c r="Y956" i="2"/>
  <c r="Z956" i="2"/>
  <c r="AA956" i="2"/>
  <c r="AB956" i="2"/>
  <c r="AC956" i="2"/>
  <c r="AD956" i="2"/>
  <c r="AE956" i="2"/>
  <c r="AF956" i="2"/>
  <c r="AG956" i="2"/>
  <c r="AI956" i="2"/>
  <c r="AJ956" i="2"/>
  <c r="AK956" i="2"/>
  <c r="U957" i="2"/>
  <c r="V957" i="2"/>
  <c r="W957" i="2"/>
  <c r="X957" i="2"/>
  <c r="Y957" i="2"/>
  <c r="Z957" i="2"/>
  <c r="AA957" i="2"/>
  <c r="AB957" i="2"/>
  <c r="AC957" i="2"/>
  <c r="AD957" i="2"/>
  <c r="AE957" i="2"/>
  <c r="AF957" i="2"/>
  <c r="AG957" i="2"/>
  <c r="AI957" i="2"/>
  <c r="AJ957" i="2"/>
  <c r="AK957" i="2"/>
  <c r="U958" i="2"/>
  <c r="V958" i="2"/>
  <c r="W958" i="2"/>
  <c r="X958" i="2"/>
  <c r="Y958" i="2"/>
  <c r="Z958" i="2"/>
  <c r="AA958" i="2"/>
  <c r="AB958" i="2"/>
  <c r="AC958" i="2"/>
  <c r="AD958" i="2"/>
  <c r="AE958" i="2"/>
  <c r="AF958" i="2"/>
  <c r="AG958" i="2"/>
  <c r="AI958" i="2"/>
  <c r="AJ958" i="2"/>
  <c r="AK958" i="2"/>
  <c r="U959" i="2"/>
  <c r="V959" i="2"/>
  <c r="W959" i="2"/>
  <c r="X959" i="2"/>
  <c r="Y959" i="2"/>
  <c r="Z959" i="2"/>
  <c r="AA959" i="2"/>
  <c r="AB959" i="2"/>
  <c r="AC959" i="2"/>
  <c r="AD959" i="2"/>
  <c r="AE959" i="2"/>
  <c r="AF959" i="2"/>
  <c r="AG959" i="2"/>
  <c r="AI959" i="2"/>
  <c r="AJ959" i="2"/>
  <c r="AK959" i="2"/>
  <c r="U960" i="2"/>
  <c r="V960" i="2"/>
  <c r="W960" i="2"/>
  <c r="X960" i="2"/>
  <c r="Y960" i="2"/>
  <c r="Z960" i="2"/>
  <c r="AA960" i="2"/>
  <c r="AB960" i="2"/>
  <c r="AC960" i="2"/>
  <c r="AD960" i="2"/>
  <c r="AE960" i="2"/>
  <c r="AF960" i="2"/>
  <c r="AG960" i="2"/>
  <c r="AI960" i="2"/>
  <c r="AJ960" i="2"/>
  <c r="AK960" i="2"/>
  <c r="U961" i="2"/>
  <c r="V961" i="2"/>
  <c r="W961" i="2"/>
  <c r="X961" i="2"/>
  <c r="Y961" i="2"/>
  <c r="Z961" i="2"/>
  <c r="AA961" i="2"/>
  <c r="AB961" i="2"/>
  <c r="AC961" i="2"/>
  <c r="AD961" i="2"/>
  <c r="AE961" i="2"/>
  <c r="AF961" i="2"/>
  <c r="AG961" i="2"/>
  <c r="AI961" i="2"/>
  <c r="AJ961" i="2"/>
  <c r="AK961" i="2"/>
  <c r="U962" i="2"/>
  <c r="V962" i="2"/>
  <c r="W962" i="2"/>
  <c r="X962" i="2"/>
  <c r="Y962" i="2"/>
  <c r="Z962" i="2"/>
  <c r="AA962" i="2"/>
  <c r="AB962" i="2"/>
  <c r="AC962" i="2"/>
  <c r="AD962" i="2"/>
  <c r="AE962" i="2"/>
  <c r="AF962" i="2"/>
  <c r="AG962" i="2"/>
  <c r="AI962" i="2"/>
  <c r="AJ962" i="2"/>
  <c r="AK962" i="2"/>
  <c r="U963" i="2"/>
  <c r="V963" i="2"/>
  <c r="W963" i="2"/>
  <c r="X963" i="2"/>
  <c r="Y963" i="2"/>
  <c r="Z963" i="2"/>
  <c r="AA963" i="2"/>
  <c r="AB963" i="2"/>
  <c r="AC963" i="2"/>
  <c r="AD963" i="2"/>
  <c r="AE963" i="2"/>
  <c r="AF963" i="2"/>
  <c r="AG963" i="2"/>
  <c r="AI963" i="2"/>
  <c r="AJ963" i="2"/>
  <c r="AK963" i="2"/>
  <c r="U964" i="2"/>
  <c r="V964" i="2"/>
  <c r="W964" i="2"/>
  <c r="X964" i="2"/>
  <c r="Y964" i="2"/>
  <c r="Z964" i="2"/>
  <c r="AA964" i="2"/>
  <c r="AB964" i="2"/>
  <c r="AC964" i="2"/>
  <c r="AD964" i="2"/>
  <c r="AE964" i="2"/>
  <c r="AF964" i="2"/>
  <c r="AG964" i="2"/>
  <c r="AI964" i="2"/>
  <c r="AJ964" i="2"/>
  <c r="AK964" i="2"/>
  <c r="U965" i="2"/>
  <c r="V965" i="2"/>
  <c r="W965" i="2"/>
  <c r="X965" i="2"/>
  <c r="Y965" i="2"/>
  <c r="Z965" i="2"/>
  <c r="AA965" i="2"/>
  <c r="AB965" i="2"/>
  <c r="AC965" i="2"/>
  <c r="AD965" i="2"/>
  <c r="AE965" i="2"/>
  <c r="AF965" i="2"/>
  <c r="AG965" i="2"/>
  <c r="AI965" i="2"/>
  <c r="AJ965" i="2"/>
  <c r="AK965" i="2"/>
  <c r="U966" i="2"/>
  <c r="V966" i="2"/>
  <c r="W966" i="2"/>
  <c r="X966" i="2"/>
  <c r="Y966" i="2"/>
  <c r="Z966" i="2"/>
  <c r="AA966" i="2"/>
  <c r="AB966" i="2"/>
  <c r="AC966" i="2"/>
  <c r="AD966" i="2"/>
  <c r="AE966" i="2"/>
  <c r="AF966" i="2"/>
  <c r="AG966" i="2"/>
  <c r="AI966" i="2"/>
  <c r="AJ966" i="2"/>
  <c r="AK966" i="2"/>
  <c r="U967" i="2"/>
  <c r="V967" i="2"/>
  <c r="W967" i="2"/>
  <c r="X967" i="2"/>
  <c r="Y967" i="2"/>
  <c r="Z967" i="2"/>
  <c r="AA967" i="2"/>
  <c r="AB967" i="2"/>
  <c r="AC967" i="2"/>
  <c r="AD967" i="2"/>
  <c r="AE967" i="2"/>
  <c r="AF967" i="2"/>
  <c r="AG967" i="2"/>
  <c r="AI967" i="2"/>
  <c r="AJ967" i="2"/>
  <c r="AK967" i="2"/>
  <c r="U968" i="2"/>
  <c r="V968" i="2"/>
  <c r="W968" i="2"/>
  <c r="X968" i="2"/>
  <c r="Y968" i="2"/>
  <c r="Z968" i="2"/>
  <c r="AA968" i="2"/>
  <c r="AB968" i="2"/>
  <c r="AC968" i="2"/>
  <c r="AD968" i="2"/>
  <c r="AE968" i="2"/>
  <c r="AF968" i="2"/>
  <c r="AG968" i="2"/>
  <c r="AI968" i="2"/>
  <c r="AJ968" i="2"/>
  <c r="AK968" i="2"/>
  <c r="U969" i="2"/>
  <c r="V969" i="2"/>
  <c r="W969" i="2"/>
  <c r="X969" i="2"/>
  <c r="Y969" i="2"/>
  <c r="Z969" i="2"/>
  <c r="AA969" i="2"/>
  <c r="AB969" i="2"/>
  <c r="AC969" i="2"/>
  <c r="AD969" i="2"/>
  <c r="AE969" i="2"/>
  <c r="AF969" i="2"/>
  <c r="AG969" i="2"/>
  <c r="AI969" i="2"/>
  <c r="AJ969" i="2"/>
  <c r="AK969" i="2"/>
  <c r="U970" i="2"/>
  <c r="V970" i="2"/>
  <c r="W970" i="2"/>
  <c r="X970" i="2"/>
  <c r="Y970" i="2"/>
  <c r="Z970" i="2"/>
  <c r="AA970" i="2"/>
  <c r="AB970" i="2"/>
  <c r="AC970" i="2"/>
  <c r="AD970" i="2"/>
  <c r="AE970" i="2"/>
  <c r="AF970" i="2"/>
  <c r="AG970" i="2"/>
  <c r="AI970" i="2"/>
  <c r="AJ970" i="2"/>
  <c r="AK970" i="2"/>
  <c r="U971" i="2"/>
  <c r="V971" i="2"/>
  <c r="W971" i="2"/>
  <c r="X971" i="2"/>
  <c r="Y971" i="2"/>
  <c r="Z971" i="2"/>
  <c r="AA971" i="2"/>
  <c r="AB971" i="2"/>
  <c r="AC971" i="2"/>
  <c r="AD971" i="2"/>
  <c r="AE971" i="2"/>
  <c r="AF971" i="2"/>
  <c r="AG971" i="2"/>
  <c r="AI971" i="2"/>
  <c r="AJ971" i="2"/>
  <c r="AK971" i="2"/>
  <c r="U972" i="2"/>
  <c r="V972" i="2"/>
  <c r="W972" i="2"/>
  <c r="X972" i="2"/>
  <c r="Y972" i="2"/>
  <c r="Z972" i="2"/>
  <c r="AA972" i="2"/>
  <c r="AB972" i="2"/>
  <c r="AC972" i="2"/>
  <c r="AD972" i="2"/>
  <c r="AE972" i="2"/>
  <c r="AF972" i="2"/>
  <c r="AG972" i="2"/>
  <c r="AI972" i="2"/>
  <c r="AJ972" i="2"/>
  <c r="AK972" i="2"/>
  <c r="U973" i="2"/>
  <c r="V973" i="2"/>
  <c r="W973" i="2"/>
  <c r="X973" i="2"/>
  <c r="Y973" i="2"/>
  <c r="Z973" i="2"/>
  <c r="AA973" i="2"/>
  <c r="AB973" i="2"/>
  <c r="AC973" i="2"/>
  <c r="AD973" i="2"/>
  <c r="AE973" i="2"/>
  <c r="AF973" i="2"/>
  <c r="AG973" i="2"/>
  <c r="AI973" i="2"/>
  <c r="AJ973" i="2"/>
  <c r="AK973" i="2"/>
  <c r="U974" i="2"/>
  <c r="V974" i="2"/>
  <c r="W974" i="2"/>
  <c r="X974" i="2"/>
  <c r="Y974" i="2"/>
  <c r="Z974" i="2"/>
  <c r="AA974" i="2"/>
  <c r="AB974" i="2"/>
  <c r="AC974" i="2"/>
  <c r="AD974" i="2"/>
  <c r="AE974" i="2"/>
  <c r="AF974" i="2"/>
  <c r="AG974" i="2"/>
  <c r="AI974" i="2"/>
  <c r="AJ974" i="2"/>
  <c r="AK974" i="2"/>
  <c r="U975" i="2"/>
  <c r="V975" i="2"/>
  <c r="W975" i="2"/>
  <c r="X975" i="2"/>
  <c r="Y975" i="2"/>
  <c r="Z975" i="2"/>
  <c r="AA975" i="2"/>
  <c r="AB975" i="2"/>
  <c r="AC975" i="2"/>
  <c r="AD975" i="2"/>
  <c r="AE975" i="2"/>
  <c r="AF975" i="2"/>
  <c r="AG975" i="2"/>
  <c r="AI975" i="2"/>
  <c r="AJ975" i="2"/>
  <c r="AK975" i="2"/>
  <c r="U976" i="2"/>
  <c r="V976" i="2"/>
  <c r="W976" i="2"/>
  <c r="X976" i="2"/>
  <c r="Y976" i="2"/>
  <c r="Z976" i="2"/>
  <c r="AA976" i="2"/>
  <c r="AB976" i="2"/>
  <c r="AC976" i="2"/>
  <c r="AD976" i="2"/>
  <c r="AE976" i="2"/>
  <c r="AF976" i="2"/>
  <c r="AG976" i="2"/>
  <c r="AI976" i="2"/>
  <c r="AJ976" i="2"/>
  <c r="AK976" i="2"/>
  <c r="U977" i="2"/>
  <c r="V977" i="2"/>
  <c r="W977" i="2"/>
  <c r="X977" i="2"/>
  <c r="Y977" i="2"/>
  <c r="Z977" i="2"/>
  <c r="AA977" i="2"/>
  <c r="AB977" i="2"/>
  <c r="AC977" i="2"/>
  <c r="AD977" i="2"/>
  <c r="AE977" i="2"/>
  <c r="AF977" i="2"/>
  <c r="AG977" i="2"/>
  <c r="AI977" i="2"/>
  <c r="AJ977" i="2"/>
  <c r="AK977" i="2"/>
  <c r="U978" i="2"/>
  <c r="V978" i="2"/>
  <c r="W978" i="2"/>
  <c r="X978" i="2"/>
  <c r="Y978" i="2"/>
  <c r="Z978" i="2"/>
  <c r="AA978" i="2"/>
  <c r="AB978" i="2"/>
  <c r="AC978" i="2"/>
  <c r="AD978" i="2"/>
  <c r="AE978" i="2"/>
  <c r="AF978" i="2"/>
  <c r="AG978" i="2"/>
  <c r="AI978" i="2"/>
  <c r="AJ978" i="2"/>
  <c r="AK978" i="2"/>
  <c r="U979" i="2"/>
  <c r="V979" i="2"/>
  <c r="W979" i="2"/>
  <c r="X979" i="2"/>
  <c r="Y979" i="2"/>
  <c r="Z979" i="2"/>
  <c r="AA979" i="2"/>
  <c r="AB979" i="2"/>
  <c r="AC979" i="2"/>
  <c r="AD979" i="2"/>
  <c r="AE979" i="2"/>
  <c r="AF979" i="2"/>
  <c r="AG979" i="2"/>
  <c r="AI979" i="2"/>
  <c r="AJ979" i="2"/>
  <c r="AK979" i="2"/>
  <c r="U980" i="2"/>
  <c r="V980" i="2"/>
  <c r="W980" i="2"/>
  <c r="X980" i="2"/>
  <c r="Y980" i="2"/>
  <c r="Z980" i="2"/>
  <c r="AA980" i="2"/>
  <c r="AB980" i="2"/>
  <c r="AC980" i="2"/>
  <c r="AD980" i="2"/>
  <c r="AE980" i="2"/>
  <c r="AF980" i="2"/>
  <c r="AG980" i="2"/>
  <c r="AI980" i="2"/>
  <c r="AJ980" i="2"/>
  <c r="AK980" i="2"/>
  <c r="U981" i="2"/>
  <c r="V981" i="2"/>
  <c r="W981" i="2"/>
  <c r="X981" i="2"/>
  <c r="Y981" i="2"/>
  <c r="Z981" i="2"/>
  <c r="AA981" i="2"/>
  <c r="AB981" i="2"/>
  <c r="AC981" i="2"/>
  <c r="AD981" i="2"/>
  <c r="AE981" i="2"/>
  <c r="AF981" i="2"/>
  <c r="AG981" i="2"/>
  <c r="AI981" i="2"/>
  <c r="AJ981" i="2"/>
  <c r="AK981" i="2"/>
  <c r="U982" i="2"/>
  <c r="V982" i="2"/>
  <c r="W982" i="2"/>
  <c r="X982" i="2"/>
  <c r="Y982" i="2"/>
  <c r="Z982" i="2"/>
  <c r="AA982" i="2"/>
  <c r="AB982" i="2"/>
  <c r="AC982" i="2"/>
  <c r="AD982" i="2"/>
  <c r="AE982" i="2"/>
  <c r="AF982" i="2"/>
  <c r="AG982" i="2"/>
  <c r="AI982" i="2"/>
  <c r="AJ982" i="2"/>
  <c r="AK982" i="2"/>
  <c r="U983" i="2"/>
  <c r="V983" i="2"/>
  <c r="W983" i="2"/>
  <c r="X983" i="2"/>
  <c r="Y983" i="2"/>
  <c r="Z983" i="2"/>
  <c r="AA983" i="2"/>
  <c r="AB983" i="2"/>
  <c r="AC983" i="2"/>
  <c r="AD983" i="2"/>
  <c r="AE983" i="2"/>
  <c r="AF983" i="2"/>
  <c r="AG983" i="2"/>
  <c r="AI983" i="2"/>
  <c r="AJ983" i="2"/>
  <c r="AK983" i="2"/>
  <c r="U984" i="2"/>
  <c r="V984" i="2"/>
  <c r="W984" i="2"/>
  <c r="X984" i="2"/>
  <c r="Y984" i="2"/>
  <c r="Z984" i="2"/>
  <c r="AA984" i="2"/>
  <c r="AB984" i="2"/>
  <c r="AC984" i="2"/>
  <c r="AD984" i="2"/>
  <c r="AE984" i="2"/>
  <c r="AF984" i="2"/>
  <c r="AG984" i="2"/>
  <c r="AI984" i="2"/>
  <c r="AJ984" i="2"/>
  <c r="AK984" i="2"/>
  <c r="U985" i="2"/>
  <c r="V985" i="2"/>
  <c r="W985" i="2"/>
  <c r="X985" i="2"/>
  <c r="Y985" i="2"/>
  <c r="Z985" i="2"/>
  <c r="AA985" i="2"/>
  <c r="AB985" i="2"/>
  <c r="AC985" i="2"/>
  <c r="AD985" i="2"/>
  <c r="AE985" i="2"/>
  <c r="AF985" i="2"/>
  <c r="AG985" i="2"/>
  <c r="AI985" i="2"/>
  <c r="AJ985" i="2"/>
  <c r="AK985" i="2"/>
  <c r="U986" i="2"/>
  <c r="V986" i="2"/>
  <c r="W986" i="2"/>
  <c r="X986" i="2"/>
  <c r="Y986" i="2"/>
  <c r="Z986" i="2"/>
  <c r="AA986" i="2"/>
  <c r="AB986" i="2"/>
  <c r="AC986" i="2"/>
  <c r="AD986" i="2"/>
  <c r="AE986" i="2"/>
  <c r="AF986" i="2"/>
  <c r="AG986" i="2"/>
  <c r="AI986" i="2"/>
  <c r="AJ986" i="2"/>
  <c r="AK986" i="2"/>
  <c r="U987" i="2"/>
  <c r="V987" i="2"/>
  <c r="W987" i="2"/>
  <c r="X987" i="2"/>
  <c r="Y987" i="2"/>
  <c r="Z987" i="2"/>
  <c r="AA987" i="2"/>
  <c r="AB987" i="2"/>
  <c r="AC987" i="2"/>
  <c r="AD987" i="2"/>
  <c r="AE987" i="2"/>
  <c r="AF987" i="2"/>
  <c r="AG987" i="2"/>
  <c r="AI987" i="2"/>
  <c r="AJ987" i="2"/>
  <c r="AK987" i="2"/>
  <c r="U988" i="2"/>
  <c r="V988" i="2"/>
  <c r="W988" i="2"/>
  <c r="X988" i="2"/>
  <c r="Y988" i="2"/>
  <c r="Z988" i="2"/>
  <c r="AA988" i="2"/>
  <c r="AB988" i="2"/>
  <c r="AC988" i="2"/>
  <c r="AD988" i="2"/>
  <c r="AE988" i="2"/>
  <c r="AF988" i="2"/>
  <c r="AG988" i="2"/>
  <c r="AI988" i="2"/>
  <c r="AJ988" i="2"/>
  <c r="AK988" i="2"/>
  <c r="U989" i="2"/>
  <c r="V989" i="2"/>
  <c r="W989" i="2"/>
  <c r="X989" i="2"/>
  <c r="Y989" i="2"/>
  <c r="Z989" i="2"/>
  <c r="AA989" i="2"/>
  <c r="AB989" i="2"/>
  <c r="AC989" i="2"/>
  <c r="AD989" i="2"/>
  <c r="AE989" i="2"/>
  <c r="AF989" i="2"/>
  <c r="AG989" i="2"/>
  <c r="AI989" i="2"/>
  <c r="AJ989" i="2"/>
  <c r="AK989" i="2"/>
  <c r="U990" i="2"/>
  <c r="V990" i="2"/>
  <c r="W990" i="2"/>
  <c r="X990" i="2"/>
  <c r="Y990" i="2"/>
  <c r="Z990" i="2"/>
  <c r="AA990" i="2"/>
  <c r="AB990" i="2"/>
  <c r="AC990" i="2"/>
  <c r="AD990" i="2"/>
  <c r="AE990" i="2"/>
  <c r="AF990" i="2"/>
  <c r="AG990" i="2"/>
  <c r="AI990" i="2"/>
  <c r="AJ990" i="2"/>
  <c r="AK990" i="2"/>
  <c r="U991" i="2"/>
  <c r="V991" i="2"/>
  <c r="W991" i="2"/>
  <c r="X991" i="2"/>
  <c r="Y991" i="2"/>
  <c r="Z991" i="2"/>
  <c r="AA991" i="2"/>
  <c r="AB991" i="2"/>
  <c r="AC991" i="2"/>
  <c r="AD991" i="2"/>
  <c r="AE991" i="2"/>
  <c r="AF991" i="2"/>
  <c r="AG991" i="2"/>
  <c r="AI991" i="2"/>
  <c r="AJ991" i="2"/>
  <c r="AK991" i="2"/>
  <c r="U992" i="2"/>
  <c r="V992" i="2"/>
  <c r="W992" i="2"/>
  <c r="X992" i="2"/>
  <c r="Y992" i="2"/>
  <c r="Z992" i="2"/>
  <c r="AA992" i="2"/>
  <c r="AB992" i="2"/>
  <c r="AC992" i="2"/>
  <c r="AD992" i="2"/>
  <c r="AE992" i="2"/>
  <c r="AF992" i="2"/>
  <c r="AG992" i="2"/>
  <c r="AI992" i="2"/>
  <c r="AJ992" i="2"/>
  <c r="AK992" i="2"/>
  <c r="U993" i="2"/>
  <c r="V993" i="2"/>
  <c r="W993" i="2"/>
  <c r="X993" i="2"/>
  <c r="Y993" i="2"/>
  <c r="Z993" i="2"/>
  <c r="AA993" i="2"/>
  <c r="AB993" i="2"/>
  <c r="AC993" i="2"/>
  <c r="AD993" i="2"/>
  <c r="AE993" i="2"/>
  <c r="AF993" i="2"/>
  <c r="AG993" i="2"/>
  <c r="AI993" i="2"/>
  <c r="AJ993" i="2"/>
  <c r="AK993" i="2"/>
  <c r="U994" i="2"/>
  <c r="V994" i="2"/>
  <c r="W994" i="2"/>
  <c r="X994" i="2"/>
  <c r="Y994" i="2"/>
  <c r="Z994" i="2"/>
  <c r="AA994" i="2"/>
  <c r="AB994" i="2"/>
  <c r="AC994" i="2"/>
  <c r="AD994" i="2"/>
  <c r="AE994" i="2"/>
  <c r="AF994" i="2"/>
  <c r="AG994" i="2"/>
  <c r="AI994" i="2"/>
  <c r="AJ994" i="2"/>
  <c r="AK994" i="2"/>
  <c r="U995" i="2"/>
  <c r="V995" i="2"/>
  <c r="W995" i="2"/>
  <c r="X995" i="2"/>
  <c r="Y995" i="2"/>
  <c r="Z995" i="2"/>
  <c r="AA995" i="2"/>
  <c r="AB995" i="2"/>
  <c r="AC995" i="2"/>
  <c r="AD995" i="2"/>
  <c r="AE995" i="2"/>
  <c r="AF995" i="2"/>
  <c r="AG995" i="2"/>
  <c r="AI995" i="2"/>
  <c r="AJ995" i="2"/>
  <c r="AK995" i="2"/>
  <c r="U996" i="2"/>
  <c r="V996" i="2"/>
  <c r="W996" i="2"/>
  <c r="X996" i="2"/>
  <c r="Y996" i="2"/>
  <c r="Z996" i="2"/>
  <c r="AA996" i="2"/>
  <c r="AB996" i="2"/>
  <c r="AC996" i="2"/>
  <c r="AD996" i="2"/>
  <c r="AE996" i="2"/>
  <c r="AF996" i="2"/>
  <c r="AG996" i="2"/>
  <c r="AI996" i="2"/>
  <c r="AJ996" i="2"/>
  <c r="AK996" i="2"/>
  <c r="AH56" i="2" l="1"/>
  <c r="AH139" i="2"/>
  <c r="AH107" i="2"/>
  <c r="AH104" i="2"/>
  <c r="AH88" i="2"/>
  <c r="AH72" i="2"/>
  <c r="AH320" i="2"/>
  <c r="AH822" i="2"/>
  <c r="AH283" i="2"/>
  <c r="AH656" i="2"/>
  <c r="AH545" i="2"/>
  <c r="AH171" i="2"/>
  <c r="AH847" i="2"/>
  <c r="AH8" i="2"/>
  <c r="AH742" i="2"/>
  <c r="AH735" i="2"/>
  <c r="AH195" i="2"/>
  <c r="AH192" i="2"/>
  <c r="AH144" i="2"/>
  <c r="AH91" i="2"/>
  <c r="AH448" i="2"/>
  <c r="AH443" i="2"/>
  <c r="AH942" i="2"/>
  <c r="AH576" i="2"/>
  <c r="AH560" i="2"/>
  <c r="AH512" i="2"/>
  <c r="AH480" i="2"/>
  <c r="AH475" i="2"/>
  <c r="AH464" i="2"/>
  <c r="AH203" i="2"/>
  <c r="AH59" i="2"/>
  <c r="AH937" i="2"/>
  <c r="AH676" i="2"/>
  <c r="AH163" i="2"/>
  <c r="AH886" i="2"/>
  <c r="AH879" i="2"/>
  <c r="AH870" i="2"/>
  <c r="AH854" i="2"/>
  <c r="AH726" i="2"/>
  <c r="AH694" i="2"/>
  <c r="AH513" i="2"/>
  <c r="AH496" i="2"/>
  <c r="AH256" i="2"/>
  <c r="AH208" i="2"/>
  <c r="AH160" i="2"/>
  <c r="AH155" i="2"/>
  <c r="AH80" i="2"/>
  <c r="AH64" i="2"/>
  <c r="AH995" i="2"/>
  <c r="AH974" i="2"/>
  <c r="AH806" i="2"/>
  <c r="AH790" i="2"/>
  <c r="AH774" i="2"/>
  <c r="AH593" i="2"/>
  <c r="AH592" i="2"/>
  <c r="AH336" i="2"/>
  <c r="AH315" i="2"/>
  <c r="AH179" i="2"/>
  <c r="AH176" i="2"/>
  <c r="AH123" i="2"/>
  <c r="AH120" i="2"/>
  <c r="AH32" i="2"/>
  <c r="AH168" i="2"/>
  <c r="AH918" i="2"/>
  <c r="AH913" i="2"/>
  <c r="AH902" i="2"/>
  <c r="AH815" i="2"/>
  <c r="AH640" i="2"/>
  <c r="AH625" i="2"/>
  <c r="AH624" i="2"/>
  <c r="AH609" i="2"/>
  <c r="AH529" i="2"/>
  <c r="AH528" i="2"/>
  <c r="AH432" i="2"/>
  <c r="AH424" i="2"/>
  <c r="AH416" i="2"/>
  <c r="AH411" i="2"/>
  <c r="AH400" i="2"/>
  <c r="AH395" i="2"/>
  <c r="AH384" i="2"/>
  <c r="AH379" i="2"/>
  <c r="AH368" i="2"/>
  <c r="AH352" i="2"/>
  <c r="AH264" i="2"/>
  <c r="AH259" i="2"/>
  <c r="AH187" i="2"/>
  <c r="AH184" i="2"/>
  <c r="AH136" i="2"/>
  <c r="AH128" i="2"/>
  <c r="AH48" i="2"/>
  <c r="AH43" i="2"/>
  <c r="AH40" i="2"/>
  <c r="AH35" i="2"/>
  <c r="AH710" i="2"/>
  <c r="AH75" i="2"/>
  <c r="AH24" i="2"/>
  <c r="AH16" i="2"/>
  <c r="AH969" i="2"/>
  <c r="AH958" i="2"/>
  <c r="AH758" i="2"/>
  <c r="AH577" i="2"/>
  <c r="AH561" i="2"/>
  <c r="AH304" i="2"/>
  <c r="AH288" i="2"/>
  <c r="AH205" i="2"/>
  <c r="AH200" i="2"/>
  <c r="AH152" i="2"/>
  <c r="AH112" i="2"/>
  <c r="AH96" i="2"/>
  <c r="AH831" i="2"/>
  <c r="AH783" i="2"/>
  <c r="AH672" i="2"/>
  <c r="AH661" i="2"/>
  <c r="AH331" i="2"/>
  <c r="AH280" i="2"/>
  <c r="AH275" i="2"/>
  <c r="AH251" i="2"/>
  <c r="AH248" i="2"/>
  <c r="AH245" i="2"/>
  <c r="AH240" i="2"/>
  <c r="AH237" i="2"/>
  <c r="AH232" i="2"/>
  <c r="AH229" i="2"/>
  <c r="AH224" i="2"/>
  <c r="AH221" i="2"/>
  <c r="AH216" i="2"/>
  <c r="AH213" i="2"/>
  <c r="AH767" i="2"/>
  <c r="AH719" i="2"/>
  <c r="AH544" i="2"/>
  <c r="AH493" i="2"/>
  <c r="AH267" i="2"/>
  <c r="AH83" i="2"/>
  <c r="AH863" i="2"/>
  <c r="AH751" i="2"/>
  <c r="AH703" i="2"/>
  <c r="AH635" i="2"/>
  <c r="AH427" i="2"/>
  <c r="AH363" i="2"/>
  <c r="AH299" i="2"/>
  <c r="AH953" i="2"/>
  <c r="AH950" i="2"/>
  <c r="AH899" i="2"/>
  <c r="AH799" i="2"/>
  <c r="AH687" i="2"/>
  <c r="AH608" i="2"/>
  <c r="AH459" i="2"/>
  <c r="AH347" i="2"/>
  <c r="AH929" i="2"/>
  <c r="AH921" i="2"/>
  <c r="AH115" i="2"/>
  <c r="AH51" i="2"/>
  <c r="AH987" i="2"/>
  <c r="AH977" i="2"/>
  <c r="AH905" i="2"/>
  <c r="AH878" i="2"/>
  <c r="AH871" i="2"/>
  <c r="AH846" i="2"/>
  <c r="AH839" i="2"/>
  <c r="AH814" i="2"/>
  <c r="AH807" i="2"/>
  <c r="AH782" i="2"/>
  <c r="AH775" i="2"/>
  <c r="AH750" i="2"/>
  <c r="AH743" i="2"/>
  <c r="AH718" i="2"/>
  <c r="AH711" i="2"/>
  <c r="AH686" i="2"/>
  <c r="AH677" i="2"/>
  <c r="AH648" i="2"/>
  <c r="AH645" i="2"/>
  <c r="AH617" i="2"/>
  <c r="AH616" i="2"/>
  <c r="AH585" i="2"/>
  <c r="AH584" i="2"/>
  <c r="AH553" i="2"/>
  <c r="AH552" i="2"/>
  <c r="AH521" i="2"/>
  <c r="AH520" i="2"/>
  <c r="AH488" i="2"/>
  <c r="AH483" i="2"/>
  <c r="AH456" i="2"/>
  <c r="AH451" i="2"/>
  <c r="AH419" i="2"/>
  <c r="AH392" i="2"/>
  <c r="AH387" i="2"/>
  <c r="AH360" i="2"/>
  <c r="AH355" i="2"/>
  <c r="AH328" i="2"/>
  <c r="AH323" i="2"/>
  <c r="AH296" i="2"/>
  <c r="AH291" i="2"/>
  <c r="AH131" i="2"/>
  <c r="AH67" i="2"/>
  <c r="AH945" i="2"/>
  <c r="AH910" i="2"/>
  <c r="AH147" i="2"/>
  <c r="AH21" i="2"/>
  <c r="AH11" i="2"/>
  <c r="AH994" i="2"/>
  <c r="AH990" i="2"/>
  <c r="AH966" i="2"/>
  <c r="AH961" i="2"/>
  <c r="AH894" i="2"/>
  <c r="AH891" i="2"/>
  <c r="AH862" i="2"/>
  <c r="AH855" i="2"/>
  <c r="AH830" i="2"/>
  <c r="AH823" i="2"/>
  <c r="AH798" i="2"/>
  <c r="AH791" i="2"/>
  <c r="AH766" i="2"/>
  <c r="AH759" i="2"/>
  <c r="AH734" i="2"/>
  <c r="AH727" i="2"/>
  <c r="AH702" i="2"/>
  <c r="AH695" i="2"/>
  <c r="AH665" i="2"/>
  <c r="AH664" i="2"/>
  <c r="AH633" i="2"/>
  <c r="AH632" i="2"/>
  <c r="AH601" i="2"/>
  <c r="AH600" i="2"/>
  <c r="AH569" i="2"/>
  <c r="AH568" i="2"/>
  <c r="AH537" i="2"/>
  <c r="AH536" i="2"/>
  <c r="AH504" i="2"/>
  <c r="AH501" i="2"/>
  <c r="AH472" i="2"/>
  <c r="AH467" i="2"/>
  <c r="AH440" i="2"/>
  <c r="AH435" i="2"/>
  <c r="AH408" i="2"/>
  <c r="AH403" i="2"/>
  <c r="AH376" i="2"/>
  <c r="AH371" i="2"/>
  <c r="AH344" i="2"/>
  <c r="AH339" i="2"/>
  <c r="AH312" i="2"/>
  <c r="AH307" i="2"/>
  <c r="AH99" i="2"/>
  <c r="AH992" i="2"/>
  <c r="AH988" i="2"/>
  <c r="AH985" i="2"/>
  <c r="AH984" i="2"/>
  <c r="AH980" i="2"/>
  <c r="AH979" i="2"/>
  <c r="AH973" i="2"/>
  <c r="AH970" i="2"/>
  <c r="AH964" i="2"/>
  <c r="AH963" i="2"/>
  <c r="AH957" i="2"/>
  <c r="AH954" i="2"/>
  <c r="AH948" i="2"/>
  <c r="AH947" i="2"/>
  <c r="AH941" i="2"/>
  <c r="AH938" i="2"/>
  <c r="AH928" i="2"/>
  <c r="AH924" i="2"/>
  <c r="AH923" i="2"/>
  <c r="AH917" i="2"/>
  <c r="AH914" i="2"/>
  <c r="AH908" i="2"/>
  <c r="AH907" i="2"/>
  <c r="AH893" i="2"/>
  <c r="AH892" i="2"/>
  <c r="AH883" i="2"/>
  <c r="AH882" i="2"/>
  <c r="AH873" i="2"/>
  <c r="AH872" i="2"/>
  <c r="AH868" i="2"/>
  <c r="AH867" i="2"/>
  <c r="AH866" i="2"/>
  <c r="AH861" i="2"/>
  <c r="AH856" i="2"/>
  <c r="AH852" i="2"/>
  <c r="AH851" i="2"/>
  <c r="AH850" i="2"/>
  <c r="AH849" i="2"/>
  <c r="AH845" i="2"/>
  <c r="AH840" i="2"/>
  <c r="AH836" i="2"/>
  <c r="AH835" i="2"/>
  <c r="AH834" i="2"/>
  <c r="AH833" i="2"/>
  <c r="AH829" i="2"/>
  <c r="AH824" i="2"/>
  <c r="AH820" i="2"/>
  <c r="AH819" i="2"/>
  <c r="AH818" i="2"/>
  <c r="AH817" i="2"/>
  <c r="AH813" i="2"/>
  <c r="AH808" i="2"/>
  <c r="AH989" i="2"/>
  <c r="AH967" i="2"/>
  <c r="AH960" i="2"/>
  <c r="AH951" i="2"/>
  <c r="AH944" i="2"/>
  <c r="AH935" i="2"/>
  <c r="AH934" i="2"/>
  <c r="AH933" i="2"/>
  <c r="AH930" i="2"/>
  <c r="AH920" i="2"/>
  <c r="AH911" i="2"/>
  <c r="AH904" i="2"/>
  <c r="AH898" i="2"/>
  <c r="AH895" i="2"/>
  <c r="AH889" i="2"/>
  <c r="AH888" i="2"/>
  <c r="AH991" i="2"/>
  <c r="AH976" i="2"/>
  <c r="AH996" i="2"/>
  <c r="AH986" i="2"/>
  <c r="AH983" i="2"/>
  <c r="AH982" i="2"/>
  <c r="AH981" i="2"/>
  <c r="AH978" i="2"/>
  <c r="AH972" i="2"/>
  <c r="AH971" i="2"/>
  <c r="AH965" i="2"/>
  <c r="AH962" i="2"/>
  <c r="AH956" i="2"/>
  <c r="AH955" i="2"/>
  <c r="AH949" i="2"/>
  <c r="AH946" i="2"/>
  <c r="AH940" i="2"/>
  <c r="AH939" i="2"/>
  <c r="AH927" i="2"/>
  <c r="AH926" i="2"/>
  <c r="AH925" i="2"/>
  <c r="AH922" i="2"/>
  <c r="AH916" i="2"/>
  <c r="AH915" i="2"/>
  <c r="AH909" i="2"/>
  <c r="AH906" i="2"/>
  <c r="AH901" i="2"/>
  <c r="AH900" i="2"/>
  <c r="AH885" i="2"/>
  <c r="AH884" i="2"/>
  <c r="AH881" i="2"/>
  <c r="AH880" i="2"/>
  <c r="AH877" i="2"/>
  <c r="AH876" i="2"/>
  <c r="AH875" i="2"/>
  <c r="AH874" i="2"/>
  <c r="AH869" i="2"/>
  <c r="AH865" i="2"/>
  <c r="AH864" i="2"/>
  <c r="AH860" i="2"/>
  <c r="AH859" i="2"/>
  <c r="AH858" i="2"/>
  <c r="AH857" i="2"/>
  <c r="AH853" i="2"/>
  <c r="AH848" i="2"/>
  <c r="AH844" i="2"/>
  <c r="AH843" i="2"/>
  <c r="AH842" i="2"/>
  <c r="AH841" i="2"/>
  <c r="AH837" i="2"/>
  <c r="AH832" i="2"/>
  <c r="AH828" i="2"/>
  <c r="AH827" i="2"/>
  <c r="AH826" i="2"/>
  <c r="AH825" i="2"/>
  <c r="AH821" i="2"/>
  <c r="AH816" i="2"/>
  <c r="AH812" i="2"/>
  <c r="AH811" i="2"/>
  <c r="AH810" i="2"/>
  <c r="AH993" i="2"/>
  <c r="AH975" i="2"/>
  <c r="AH968" i="2"/>
  <c r="AH959" i="2"/>
  <c r="AH952" i="2"/>
  <c r="AH943" i="2"/>
  <c r="AH936" i="2"/>
  <c r="AH932" i="2"/>
  <c r="AH931" i="2"/>
  <c r="AH919" i="2"/>
  <c r="AH912" i="2"/>
  <c r="AH903" i="2"/>
  <c r="AH897" i="2"/>
  <c r="AH896" i="2"/>
  <c r="AH890" i="2"/>
  <c r="AH887" i="2"/>
  <c r="AH809" i="2"/>
  <c r="AH805" i="2"/>
  <c r="AH800" i="2"/>
  <c r="AH796" i="2"/>
  <c r="AH795" i="2"/>
  <c r="AH794" i="2"/>
  <c r="AH793" i="2"/>
  <c r="AH789" i="2"/>
  <c r="AH784" i="2"/>
  <c r="AH780" i="2"/>
  <c r="AH779" i="2"/>
  <c r="AH778" i="2"/>
  <c r="AH777" i="2"/>
  <c r="AH773" i="2"/>
  <c r="AH768" i="2"/>
  <c r="AH764" i="2"/>
  <c r="AH763" i="2"/>
  <c r="AH762" i="2"/>
  <c r="AH761" i="2"/>
  <c r="AH757" i="2"/>
  <c r="AH752" i="2"/>
  <c r="AH748" i="2"/>
  <c r="AH747" i="2"/>
  <c r="AH746" i="2"/>
  <c r="AH745" i="2"/>
  <c r="AH741" i="2"/>
  <c r="AH736" i="2"/>
  <c r="AH732" i="2"/>
  <c r="AH731" i="2"/>
  <c r="AH730" i="2"/>
  <c r="AH729" i="2"/>
  <c r="AH725" i="2"/>
  <c r="AH720" i="2"/>
  <c r="AH716" i="2"/>
  <c r="AH715" i="2"/>
  <c r="AH714" i="2"/>
  <c r="AH713" i="2"/>
  <c r="AH709" i="2"/>
  <c r="AH704" i="2"/>
  <c r="AH700" i="2"/>
  <c r="AH699" i="2"/>
  <c r="AH698" i="2"/>
  <c r="AH697" i="2"/>
  <c r="AH693" i="2"/>
  <c r="AH688" i="2"/>
  <c r="AH684" i="2"/>
  <c r="AH683" i="2"/>
  <c r="AH681" i="2"/>
  <c r="AH680" i="2"/>
  <c r="AH675" i="2"/>
  <c r="AH659" i="2"/>
  <c r="AH657" i="2"/>
  <c r="AH638" i="2"/>
  <c r="AH503" i="2"/>
  <c r="AH487" i="2"/>
  <c r="AH478" i="2"/>
  <c r="AH477" i="2"/>
  <c r="AH471" i="2"/>
  <c r="AH461" i="2"/>
  <c r="AH455" i="2"/>
  <c r="AH446" i="2"/>
  <c r="AH445" i="2"/>
  <c r="AH670" i="2"/>
  <c r="AH667" i="2"/>
  <c r="AH654" i="2"/>
  <c r="AH651" i="2"/>
  <c r="AH622" i="2"/>
  <c r="AH615" i="2"/>
  <c r="AH613" i="2"/>
  <c r="AH603" i="2"/>
  <c r="AH599" i="2"/>
  <c r="AH597" i="2"/>
  <c r="AH590" i="2"/>
  <c r="AH587" i="2"/>
  <c r="AH583" i="2"/>
  <c r="AH581" i="2"/>
  <c r="AH571" i="2"/>
  <c r="AH567" i="2"/>
  <c r="AH565" i="2"/>
  <c r="AH558" i="2"/>
  <c r="AH555" i="2"/>
  <c r="AH551" i="2"/>
  <c r="AH549" i="2"/>
  <c r="AH539" i="2"/>
  <c r="AH535" i="2"/>
  <c r="AH533" i="2"/>
  <c r="AH526" i="2"/>
  <c r="AH523" i="2"/>
  <c r="AH519" i="2"/>
  <c r="AH517" i="2"/>
  <c r="AH507" i="2"/>
  <c r="AH497" i="2"/>
  <c r="AH491" i="2"/>
  <c r="AH481" i="2"/>
  <c r="AH465" i="2"/>
  <c r="AH449" i="2"/>
  <c r="AH433" i="2"/>
  <c r="AH804" i="2"/>
  <c r="AH803" i="2"/>
  <c r="AH802" i="2"/>
  <c r="AH801" i="2"/>
  <c r="AH797" i="2"/>
  <c r="AH792" i="2"/>
  <c r="AH788" i="2"/>
  <c r="AH787" i="2"/>
  <c r="AH786" i="2"/>
  <c r="AH785" i="2"/>
  <c r="AH781" i="2"/>
  <c r="AH776" i="2"/>
  <c r="AH772" i="2"/>
  <c r="AH771" i="2"/>
  <c r="AH770" i="2"/>
  <c r="AH769" i="2"/>
  <c r="AH765" i="2"/>
  <c r="AH760" i="2"/>
  <c r="AH756" i="2"/>
  <c r="AH755" i="2"/>
  <c r="AH754" i="2"/>
  <c r="AH753" i="2"/>
  <c r="AH749" i="2"/>
  <c r="AH744" i="2"/>
  <c r="AH740" i="2"/>
  <c r="AH739" i="2"/>
  <c r="AH738" i="2"/>
  <c r="AH737" i="2"/>
  <c r="AH733" i="2"/>
  <c r="AH728" i="2"/>
  <c r="AH724" i="2"/>
  <c r="AH723" i="2"/>
  <c r="AH722" i="2"/>
  <c r="AH721" i="2"/>
  <c r="AH717" i="2"/>
  <c r="AH712" i="2"/>
  <c r="AH708" i="2"/>
  <c r="AH707" i="2"/>
  <c r="AH706" i="2"/>
  <c r="AH705" i="2"/>
  <c r="AH701" i="2"/>
  <c r="AH696" i="2"/>
  <c r="AH692" i="2"/>
  <c r="AH691" i="2"/>
  <c r="AH690" i="2"/>
  <c r="AH689" i="2"/>
  <c r="AH685" i="2"/>
  <c r="AH679" i="2"/>
  <c r="AH673" i="2"/>
  <c r="AH502" i="2"/>
  <c r="AH495" i="2"/>
  <c r="AH485" i="2"/>
  <c r="AH479" i="2"/>
  <c r="AH470" i="2"/>
  <c r="AH469" i="2"/>
  <c r="AH463" i="2"/>
  <c r="AH453" i="2"/>
  <c r="AH447" i="2"/>
  <c r="AH671" i="2"/>
  <c r="AH669" i="2"/>
  <c r="AH653" i="2"/>
  <c r="AH649" i="2"/>
  <c r="AH643" i="2"/>
  <c r="AH641" i="2"/>
  <c r="AH634" i="2"/>
  <c r="AH630" i="2"/>
  <c r="AH623" i="2"/>
  <c r="AH618" i="2"/>
  <c r="AH611" i="2"/>
  <c r="AH607" i="2"/>
  <c r="AH605" i="2"/>
  <c r="AH602" i="2"/>
  <c r="AH598" i="2"/>
  <c r="AH595" i="2"/>
  <c r="AH591" i="2"/>
  <c r="AH589" i="2"/>
  <c r="AH586" i="2"/>
  <c r="AH579" i="2"/>
  <c r="AH575" i="2"/>
  <c r="AH573" i="2"/>
  <c r="AH570" i="2"/>
  <c r="AH563" i="2"/>
  <c r="AH559" i="2"/>
  <c r="AH557" i="2"/>
  <c r="AH554" i="2"/>
  <c r="AH550" i="2"/>
  <c r="AH547" i="2"/>
  <c r="AH543" i="2"/>
  <c r="AH541" i="2"/>
  <c r="AH538" i="2"/>
  <c r="AH531" i="2"/>
  <c r="AH527" i="2"/>
  <c r="AH525" i="2"/>
  <c r="AH522" i="2"/>
  <c r="AH518" i="2"/>
  <c r="AH515" i="2"/>
  <c r="AH511" i="2"/>
  <c r="AH509" i="2"/>
  <c r="AH506" i="2"/>
  <c r="AH505" i="2"/>
  <c r="AH499" i="2"/>
  <c r="AH490" i="2"/>
  <c r="AH489" i="2"/>
  <c r="AH474" i="2"/>
  <c r="AH473" i="2"/>
  <c r="AH458" i="2"/>
  <c r="AH457" i="2"/>
  <c r="AH442" i="2"/>
  <c r="AH441" i="2"/>
  <c r="AH426" i="2"/>
  <c r="AH425" i="2"/>
  <c r="AH417" i="2"/>
  <c r="AH401" i="2"/>
  <c r="AH385" i="2"/>
  <c r="AH369" i="2"/>
  <c r="AH353" i="2"/>
  <c r="AH337" i="2"/>
  <c r="AH321" i="2"/>
  <c r="AH305" i="2"/>
  <c r="AH289" i="2"/>
  <c r="AH273" i="2"/>
  <c r="AH257" i="2"/>
  <c r="AH239" i="2"/>
  <c r="AH223" i="2"/>
  <c r="AH207" i="2"/>
  <c r="AH193" i="2"/>
  <c r="AH177" i="2"/>
  <c r="AH161" i="2"/>
  <c r="AH145" i="2"/>
  <c r="AH138" i="2"/>
  <c r="AH129" i="2"/>
  <c r="AH122" i="2"/>
  <c r="AH113" i="2"/>
  <c r="AH106" i="2"/>
  <c r="AH97" i="2"/>
  <c r="AH90" i="2"/>
  <c r="AH81" i="2"/>
  <c r="AH74" i="2"/>
  <c r="AH65" i="2"/>
  <c r="AH58" i="2"/>
  <c r="AH49" i="2"/>
  <c r="AH42" i="2"/>
  <c r="AH33" i="2"/>
  <c r="AH19" i="2"/>
  <c r="AH18" i="2"/>
  <c r="AH438" i="2"/>
  <c r="AH437" i="2"/>
  <c r="AH431" i="2"/>
  <c r="AH421" i="2"/>
  <c r="AH415" i="2"/>
  <c r="AH406" i="2"/>
  <c r="AH405" i="2"/>
  <c r="AH399" i="2"/>
  <c r="AH389" i="2"/>
  <c r="AH383" i="2"/>
  <c r="AH374" i="2"/>
  <c r="AH373" i="2"/>
  <c r="AH367" i="2"/>
  <c r="AH357" i="2"/>
  <c r="AH351" i="2"/>
  <c r="AH341" i="2"/>
  <c r="AH335" i="2"/>
  <c r="AH325" i="2"/>
  <c r="AH319" i="2"/>
  <c r="AH318" i="2"/>
  <c r="AH309" i="2"/>
  <c r="AH303" i="2"/>
  <c r="AH293" i="2"/>
  <c r="AH287" i="2"/>
  <c r="AH286" i="2"/>
  <c r="AH277" i="2"/>
  <c r="AH271" i="2"/>
  <c r="AH261" i="2"/>
  <c r="AH255" i="2"/>
  <c r="AH254" i="2"/>
  <c r="AH243" i="2"/>
  <c r="AH233" i="2"/>
  <c r="AH227" i="2"/>
  <c r="AH217" i="2"/>
  <c r="AH211" i="2"/>
  <c r="AH197" i="2"/>
  <c r="AH191" i="2"/>
  <c r="AH190" i="2"/>
  <c r="AH181" i="2"/>
  <c r="AH175" i="2"/>
  <c r="AH165" i="2"/>
  <c r="AH159" i="2"/>
  <c r="AH158" i="2"/>
  <c r="AH149" i="2"/>
  <c r="AH143" i="2"/>
  <c r="AH142" i="2"/>
  <c r="AH140" i="2"/>
  <c r="AH133" i="2"/>
  <c r="AH127" i="2"/>
  <c r="AH126" i="2"/>
  <c r="AH124" i="2"/>
  <c r="AH117" i="2"/>
  <c r="AH111" i="2"/>
  <c r="AH110" i="2"/>
  <c r="AH108" i="2"/>
  <c r="AH101" i="2"/>
  <c r="AH95" i="2"/>
  <c r="AH94" i="2"/>
  <c r="AH92" i="2"/>
  <c r="AH85" i="2"/>
  <c r="AH79" i="2"/>
  <c r="AH78" i="2"/>
  <c r="AH76" i="2"/>
  <c r="AH69" i="2"/>
  <c r="AH63" i="2"/>
  <c r="AH62" i="2"/>
  <c r="AH60" i="2"/>
  <c r="AH53" i="2"/>
  <c r="AH47" i="2"/>
  <c r="AH46" i="2"/>
  <c r="AH44" i="2"/>
  <c r="AH37" i="2"/>
  <c r="AH31" i="2"/>
  <c r="AH30" i="2"/>
  <c r="AH28" i="2"/>
  <c r="AH25" i="2"/>
  <c r="AH13" i="2"/>
  <c r="AH410" i="2"/>
  <c r="AH409" i="2"/>
  <c r="AH394" i="2"/>
  <c r="AH393" i="2"/>
  <c r="AH378" i="2"/>
  <c r="AH377" i="2"/>
  <c r="AH362" i="2"/>
  <c r="AH361" i="2"/>
  <c r="AH345" i="2"/>
  <c r="AH329" i="2"/>
  <c r="AH313" i="2"/>
  <c r="AH297" i="2"/>
  <c r="AH281" i="2"/>
  <c r="AH265" i="2"/>
  <c r="AH249" i="2"/>
  <c r="AH231" i="2"/>
  <c r="AH230" i="2"/>
  <c r="AH215" i="2"/>
  <c r="AH214" i="2"/>
  <c r="AH201" i="2"/>
  <c r="AH185" i="2"/>
  <c r="AH169" i="2"/>
  <c r="AH153" i="2"/>
  <c r="AH146" i="2"/>
  <c r="AH137" i="2"/>
  <c r="AH130" i="2"/>
  <c r="AH121" i="2"/>
  <c r="AH114" i="2"/>
  <c r="AH105" i="2"/>
  <c r="AH98" i="2"/>
  <c r="AH89" i="2"/>
  <c r="AH82" i="2"/>
  <c r="AH73" i="2"/>
  <c r="AH66" i="2"/>
  <c r="AH57" i="2"/>
  <c r="AH50" i="2"/>
  <c r="AH41" i="2"/>
  <c r="AH34" i="2"/>
  <c r="AH17" i="2"/>
  <c r="AH10" i="2"/>
  <c r="AH9" i="2"/>
  <c r="AH439" i="2"/>
  <c r="AH429" i="2"/>
  <c r="AH423" i="2"/>
  <c r="AH414" i="2"/>
  <c r="AH413" i="2"/>
  <c r="AH407" i="2"/>
  <c r="AH397" i="2"/>
  <c r="AH391" i="2"/>
  <c r="AH382" i="2"/>
  <c r="AH381" i="2"/>
  <c r="AH375" i="2"/>
  <c r="AH365" i="2"/>
  <c r="AH359" i="2"/>
  <c r="AH350" i="2"/>
  <c r="AH349" i="2"/>
  <c r="AH343" i="2"/>
  <c r="AH333" i="2"/>
  <c r="AH327" i="2"/>
  <c r="AH317" i="2"/>
  <c r="AH311" i="2"/>
  <c r="AH301" i="2"/>
  <c r="AH295" i="2"/>
  <c r="AH285" i="2"/>
  <c r="AH279" i="2"/>
  <c r="AH269" i="2"/>
  <c r="AH263" i="2"/>
  <c r="AH253" i="2"/>
  <c r="AH247" i="2"/>
  <c r="AH241" i="2"/>
  <c r="AH235" i="2"/>
  <c r="AH225" i="2"/>
  <c r="AH219" i="2"/>
  <c r="AH209" i="2"/>
  <c r="AH199" i="2"/>
  <c r="AH189" i="2"/>
  <c r="AH183" i="2"/>
  <c r="AH173" i="2"/>
  <c r="AH167" i="2"/>
  <c r="AH157" i="2"/>
  <c r="AH151" i="2"/>
  <c r="AH150" i="2"/>
  <c r="AH148" i="2"/>
  <c r="AH141" i="2"/>
  <c r="AH135" i="2"/>
  <c r="AH134" i="2"/>
  <c r="AH132" i="2"/>
  <c r="AH125" i="2"/>
  <c r="AH119" i="2"/>
  <c r="AH118" i="2"/>
  <c r="AH116" i="2"/>
  <c r="AH109" i="2"/>
  <c r="AH103" i="2"/>
  <c r="AH102" i="2"/>
  <c r="AH100" i="2"/>
  <c r="AH93" i="2"/>
  <c r="AH87" i="2"/>
  <c r="AH86" i="2"/>
  <c r="AH84" i="2"/>
  <c r="AH77" i="2"/>
  <c r="AH71" i="2"/>
  <c r="AH70" i="2"/>
  <c r="AH68" i="2"/>
  <c r="AH61" i="2"/>
  <c r="AH55" i="2"/>
  <c r="AH54" i="2"/>
  <c r="AH52" i="2"/>
  <c r="AH45" i="2"/>
  <c r="AH39" i="2"/>
  <c r="AH38" i="2"/>
  <c r="AH36" i="2"/>
  <c r="AH15" i="2"/>
  <c r="AH14" i="2"/>
  <c r="AH12" i="2"/>
  <c r="AH7" i="2"/>
  <c r="AH23" i="2"/>
  <c r="AH22" i="2"/>
  <c r="AH20" i="2"/>
  <c r="AH26" i="2"/>
  <c r="AH29" i="2"/>
  <c r="AH27" i="2"/>
  <c r="AH612" i="2"/>
  <c r="AH610" i="2"/>
  <c r="AH606" i="2"/>
  <c r="AH580" i="2"/>
  <c r="AH578" i="2"/>
  <c r="AH574" i="2"/>
  <c r="AH548" i="2"/>
  <c r="AH546" i="2"/>
  <c r="AH542" i="2"/>
  <c r="AH516" i="2"/>
  <c r="AH514" i="2"/>
  <c r="AH510" i="2"/>
  <c r="AH482" i="2"/>
  <c r="AH450" i="2"/>
  <c r="AH418" i="2"/>
  <c r="AH386" i="2"/>
  <c r="AH346" i="2"/>
  <c r="AH314" i="2"/>
  <c r="AH282" i="2"/>
  <c r="AH250" i="2"/>
  <c r="AH222" i="2"/>
  <c r="AH186" i="2"/>
  <c r="AH154" i="2"/>
  <c r="AH678" i="2"/>
  <c r="AH666" i="2"/>
  <c r="AH655" i="2"/>
  <c r="AH650" i="2"/>
  <c r="AH639" i="2"/>
  <c r="AH637" i="2"/>
  <c r="AH636" i="2"/>
  <c r="AH476" i="2"/>
  <c r="AH444" i="2"/>
  <c r="AH412" i="2"/>
  <c r="AH380" i="2"/>
  <c r="AH348" i="2"/>
  <c r="AH316" i="2"/>
  <c r="AH284" i="2"/>
  <c r="AH252" i="2"/>
  <c r="AH242" i="2"/>
  <c r="AH220" i="2"/>
  <c r="AH210" i="2"/>
  <c r="AH188" i="2"/>
  <c r="AH156" i="2"/>
  <c r="AH668" i="2"/>
  <c r="AH652" i="2"/>
  <c r="AH627" i="2"/>
  <c r="AH604" i="2"/>
  <c r="AH572" i="2"/>
  <c r="AH566" i="2"/>
  <c r="AH540" i="2"/>
  <c r="AH534" i="2"/>
  <c r="AH508" i="2"/>
  <c r="AH338" i="2"/>
  <c r="AH306" i="2"/>
  <c r="AH274" i="2"/>
  <c r="AH178" i="2"/>
  <c r="AH662" i="2"/>
  <c r="AH646" i="2"/>
  <c r="AH494" i="2"/>
  <c r="AH468" i="2"/>
  <c r="AH462" i="2"/>
  <c r="AH436" i="2"/>
  <c r="AH430" i="2"/>
  <c r="AH404" i="2"/>
  <c r="AH398" i="2"/>
  <c r="AH372" i="2"/>
  <c r="AH366" i="2"/>
  <c r="AH342" i="2"/>
  <c r="AH340" i="2"/>
  <c r="AH310" i="2"/>
  <c r="AH308" i="2"/>
  <c r="AH278" i="2"/>
  <c r="AH276" i="2"/>
  <c r="AH246" i="2"/>
  <c r="AH244" i="2"/>
  <c r="AH234" i="2"/>
  <c r="AH212" i="2"/>
  <c r="AH182" i="2"/>
  <c r="AH180" i="2"/>
  <c r="AH674" i="2"/>
  <c r="AH631" i="2"/>
  <c r="AH629" i="2"/>
  <c r="AH628" i="2"/>
  <c r="AH626" i="2"/>
  <c r="AH619" i="2"/>
  <c r="AH596" i="2"/>
  <c r="AH594" i="2"/>
  <c r="AH564" i="2"/>
  <c r="AH562" i="2"/>
  <c r="AH532" i="2"/>
  <c r="AH530" i="2"/>
  <c r="AH500" i="2"/>
  <c r="AH498" i="2"/>
  <c r="AH466" i="2"/>
  <c r="AH434" i="2"/>
  <c r="AH402" i="2"/>
  <c r="AH370" i="2"/>
  <c r="AH330" i="2"/>
  <c r="AH298" i="2"/>
  <c r="AH266" i="2"/>
  <c r="AH238" i="2"/>
  <c r="AH206" i="2"/>
  <c r="AH202" i="2"/>
  <c r="AH170" i="2"/>
  <c r="AH663" i="2"/>
  <c r="AH658" i="2"/>
  <c r="AH647" i="2"/>
  <c r="AH642" i="2"/>
  <c r="AH486" i="2"/>
  <c r="AH460" i="2"/>
  <c r="AH454" i="2"/>
  <c r="AH428" i="2"/>
  <c r="AH422" i="2"/>
  <c r="AH396" i="2"/>
  <c r="AH390" i="2"/>
  <c r="AH364" i="2"/>
  <c r="AH358" i="2"/>
  <c r="AH334" i="2"/>
  <c r="AH332" i="2"/>
  <c r="AH302" i="2"/>
  <c r="AH300" i="2"/>
  <c r="AH270" i="2"/>
  <c r="AH268" i="2"/>
  <c r="AH236" i="2"/>
  <c r="AH226" i="2"/>
  <c r="AH204" i="2"/>
  <c r="AH174" i="2"/>
  <c r="AH172" i="2"/>
  <c r="AH682" i="2"/>
  <c r="AH660" i="2"/>
  <c r="AH644" i="2"/>
  <c r="AH621" i="2"/>
  <c r="AH620" i="2"/>
  <c r="AH614" i="2"/>
  <c r="AH588" i="2"/>
  <c r="AH582" i="2"/>
  <c r="AH556" i="2"/>
  <c r="AH524" i="2"/>
  <c r="AH492" i="2"/>
  <c r="AH354" i="2"/>
  <c r="AH322" i="2"/>
  <c r="AH290" i="2"/>
  <c r="AH258" i="2"/>
  <c r="AH194" i="2"/>
  <c r="AH162" i="2"/>
  <c r="AH484" i="2"/>
  <c r="AH452" i="2"/>
  <c r="AH420" i="2"/>
  <c r="AH388" i="2"/>
  <c r="AH356" i="2"/>
  <c r="AH326" i="2"/>
  <c r="AH324" i="2"/>
  <c r="AH294" i="2"/>
  <c r="AH292" i="2"/>
  <c r="AH262" i="2"/>
  <c r="AH260" i="2"/>
  <c r="AH228" i="2"/>
  <c r="AH218" i="2"/>
  <c r="AH198" i="2"/>
  <c r="AH196" i="2"/>
  <c r="AH166" i="2"/>
  <c r="AH164" i="2"/>
  <c r="AG6" i="2"/>
  <c r="AE6" i="2"/>
  <c r="AC6" i="2"/>
  <c r="AA6" i="2"/>
  <c r="Y6" i="2"/>
  <c r="AL581" i="2" l="1"/>
  <c r="AL553" i="2"/>
  <c r="AL160" i="2"/>
  <c r="AL52" i="2"/>
  <c r="AL970" i="2"/>
  <c r="AL966" i="2"/>
  <c r="AL960" i="2"/>
  <c r="AL908" i="2"/>
  <c r="AL904" i="2"/>
  <c r="AL880" i="2"/>
  <c r="AL634" i="2"/>
  <c r="AL632" i="2"/>
  <c r="AL626" i="2"/>
  <c r="AL596" i="2"/>
  <c r="AL595" i="2"/>
  <c r="AL593" i="2"/>
  <c r="AL503" i="2"/>
  <c r="AL471" i="2"/>
  <c r="AL442" i="2"/>
  <c r="AL430" i="2"/>
  <c r="AL398" i="2"/>
  <c r="AL334" i="2"/>
  <c r="AL176" i="2"/>
  <c r="AL975" i="2"/>
  <c r="AL972" i="2"/>
  <c r="AL963" i="2"/>
  <c r="AL952" i="2"/>
  <c r="AL888" i="2"/>
  <c r="AL836" i="2"/>
  <c r="AL622" i="2"/>
  <c r="AL591" i="2"/>
  <c r="AL976" i="2"/>
  <c r="AL962" i="2"/>
  <c r="AL900" i="2"/>
  <c r="AL656" i="2"/>
  <c r="AL32" i="2"/>
  <c r="AL902" i="2"/>
  <c r="AL688" i="2"/>
  <c r="AL636" i="2"/>
  <c r="AL597" i="2"/>
  <c r="AL330" i="2"/>
  <c r="AL241" i="2"/>
  <c r="AL221" i="2"/>
  <c r="AL209" i="2"/>
  <c r="AL189" i="2"/>
  <c r="AL128" i="2"/>
  <c r="AL618" i="2"/>
  <c r="AL971" i="2"/>
  <c r="AL732" i="2"/>
  <c r="AL720" i="2"/>
  <c r="AL521" i="2"/>
  <c r="AL322" i="2"/>
  <c r="AL253" i="2"/>
  <c r="AL244" i="2"/>
  <c r="AL148" i="2"/>
  <c r="AL116" i="2"/>
  <c r="AL96" i="2"/>
  <c r="AL84" i="2"/>
  <c r="AL64" i="2"/>
  <c r="AL491" i="2"/>
  <c r="AL378" i="2"/>
  <c r="AL366" i="2"/>
  <c r="AL876" i="2"/>
  <c r="AL848" i="2"/>
  <c r="AL845" i="2"/>
  <c r="AL844" i="2"/>
  <c r="AL840" i="2"/>
  <c r="AL837" i="2"/>
  <c r="AL825" i="2"/>
  <c r="AL821" i="2"/>
  <c r="AL776" i="2"/>
  <c r="AL668" i="2"/>
  <c r="AL577" i="2"/>
  <c r="AL573" i="2"/>
  <c r="AL572" i="2"/>
  <c r="AL20" i="2"/>
  <c r="AL459" i="2"/>
  <c r="AL410" i="2"/>
  <c r="AL237" i="2"/>
  <c r="AL233" i="2"/>
  <c r="AL229" i="2"/>
  <c r="AL225" i="2"/>
  <c r="AL112" i="2"/>
  <c r="AL108" i="2"/>
  <c r="AL104" i="2"/>
  <c r="AL100" i="2"/>
  <c r="AL426" i="2"/>
  <c r="AL414" i="2"/>
  <c r="AL412" i="2"/>
  <c r="AL390" i="2"/>
  <c r="AL386" i="2"/>
  <c r="AL383" i="2"/>
  <c r="AL217" i="2"/>
  <c r="AL213" i="2"/>
  <c r="AL92" i="2"/>
  <c r="AL88" i="2"/>
  <c r="AL56" i="2"/>
  <c r="AL974" i="2"/>
  <c r="AL599" i="2"/>
  <c r="AL864" i="2"/>
  <c r="AL863" i="2"/>
  <c r="AL862" i="2"/>
  <c r="AL860" i="2"/>
  <c r="AL859" i="2"/>
  <c r="AL858" i="2"/>
  <c r="AL855" i="2"/>
  <c r="AL854" i="2"/>
  <c r="AL852" i="2"/>
  <c r="AL851" i="2"/>
  <c r="AL684" i="2"/>
  <c r="AL565" i="2"/>
  <c r="AL515" i="2"/>
  <c r="AL511" i="2"/>
  <c r="AL510" i="2"/>
  <c r="AL508" i="2"/>
  <c r="AL406" i="2"/>
  <c r="AL358" i="2"/>
  <c r="AL232" i="2"/>
  <c r="AL205" i="2"/>
  <c r="AL201" i="2"/>
  <c r="AL197" i="2"/>
  <c r="AL193" i="2"/>
  <c r="AL80" i="2"/>
  <c r="AL76" i="2"/>
  <c r="AL72" i="2"/>
  <c r="AL68" i="2"/>
  <c r="AL820" i="2"/>
  <c r="AL804" i="2"/>
  <c r="AL803" i="2"/>
  <c r="AL802" i="2"/>
  <c r="AL800" i="2"/>
  <c r="AL798" i="2"/>
  <c r="AL796" i="2"/>
  <c r="AL792" i="2"/>
  <c r="AL788" i="2"/>
  <c r="AL784" i="2"/>
  <c r="AL783" i="2"/>
  <c r="AL782" i="2"/>
  <c r="AL768" i="2"/>
  <c r="AL765" i="2"/>
  <c r="AL760" i="2"/>
  <c r="AL756" i="2"/>
  <c r="AL748" i="2"/>
  <c r="AL695" i="2"/>
  <c r="AL691" i="2"/>
  <c r="AL549" i="2"/>
  <c r="AL537" i="2"/>
  <c r="AL535" i="2"/>
  <c r="AL533" i="2"/>
  <c r="AL529" i="2"/>
  <c r="AL483" i="2"/>
  <c r="AL212" i="2"/>
  <c r="AL185" i="2"/>
  <c r="AL60" i="2"/>
  <c r="AL680" i="2"/>
  <c r="AL652" i="2"/>
  <c r="AL466" i="2"/>
  <c r="AL464" i="2"/>
  <c r="AL374" i="2"/>
  <c r="AL370" i="2"/>
  <c r="AL346" i="2"/>
  <c r="AL338" i="2"/>
  <c r="AL200" i="2"/>
  <c r="AL172" i="2"/>
  <c r="AL170" i="2"/>
  <c r="AL168" i="2"/>
  <c r="AL164" i="2"/>
  <c r="AL48" i="2"/>
  <c r="AL44" i="2"/>
  <c r="AL40" i="2"/>
  <c r="AL36" i="2"/>
  <c r="AL635" i="2"/>
  <c r="AL772" i="2"/>
  <c r="AL980" i="2"/>
  <c r="AL948" i="2"/>
  <c r="AL944" i="2"/>
  <c r="AL940" i="2"/>
  <c r="AL936" i="2"/>
  <c r="AL932" i="2"/>
  <c r="AL912" i="2"/>
  <c r="AL884" i="2"/>
  <c r="AL775" i="2"/>
  <c r="AL716" i="2"/>
  <c r="AL713" i="2"/>
  <c r="AL704" i="2"/>
  <c r="AL701" i="2"/>
  <c r="AL700" i="2"/>
  <c r="AL661" i="2"/>
  <c r="AL585" i="2"/>
  <c r="AL499" i="2"/>
  <c r="AL495" i="2"/>
  <c r="AL181" i="2"/>
  <c r="AL180" i="2"/>
  <c r="AL156" i="2"/>
  <c r="AL152" i="2"/>
  <c r="AL120" i="2"/>
  <c r="AL28" i="2"/>
  <c r="AL24" i="2"/>
  <c r="AL8" i="2"/>
  <c r="AL868" i="2"/>
  <c r="AL314" i="2"/>
  <c r="AL310" i="2"/>
  <c r="AL305" i="2"/>
  <c r="AL257" i="2"/>
  <c r="AL144" i="2"/>
  <c r="AL140" i="2"/>
  <c r="AL136" i="2"/>
  <c r="AL132" i="2"/>
  <c r="AL16" i="2"/>
  <c r="AL12" i="2"/>
  <c r="AL957" i="2"/>
  <c r="AL953" i="2"/>
  <c r="AL949" i="2"/>
  <c r="AL928" i="2"/>
  <c r="AL893" i="2"/>
  <c r="AL889" i="2"/>
  <c r="AL885" i="2"/>
  <c r="AL832" i="2"/>
  <c r="AL816" i="2"/>
  <c r="AL764" i="2"/>
  <c r="AL752" i="2"/>
  <c r="AL609" i="2"/>
  <c r="AL607" i="2"/>
  <c r="AL249" i="2"/>
  <c r="AL245" i="2"/>
  <c r="AL124" i="2"/>
  <c r="AL547" i="2"/>
  <c r="AL425" i="2"/>
  <c r="AL850" i="2"/>
  <c r="AL841" i="2"/>
  <c r="AL799" i="2"/>
  <c r="AL702" i="2"/>
  <c r="AL532" i="2"/>
  <c r="AL531" i="2"/>
  <c r="AL525" i="2"/>
  <c r="AL496" i="2"/>
  <c r="AL402" i="2"/>
  <c r="AL371" i="2"/>
  <c r="AL903" i="2"/>
  <c r="AL714" i="2"/>
  <c r="AL996" i="2"/>
  <c r="AL992" i="2"/>
  <c r="AL988" i="2"/>
  <c r="AL984" i="2"/>
  <c r="AL959" i="2"/>
  <c r="AL958" i="2"/>
  <c r="AL955" i="2"/>
  <c r="AL954" i="2"/>
  <c r="AL945" i="2"/>
  <c r="AL941" i="2"/>
  <c r="AL924" i="2"/>
  <c r="AL920" i="2"/>
  <c r="AL916" i="2"/>
  <c r="AL899" i="2"/>
  <c r="AL898" i="2"/>
  <c r="AL896" i="2"/>
  <c r="AL895" i="2"/>
  <c r="AL894" i="2"/>
  <c r="AL892" i="2"/>
  <c r="AL891" i="2"/>
  <c r="AL890" i="2"/>
  <c r="AL881" i="2"/>
  <c r="AL872" i="2"/>
  <c r="AL847" i="2"/>
  <c r="AL846" i="2"/>
  <c r="AL787" i="2"/>
  <c r="AL698" i="2"/>
  <c r="AL697" i="2"/>
  <c r="AL696" i="2"/>
  <c r="AL692" i="2"/>
  <c r="AL676" i="2"/>
  <c r="AL675" i="2"/>
  <c r="AL673" i="2"/>
  <c r="AL616" i="2"/>
  <c r="AL615" i="2"/>
  <c r="AL613" i="2"/>
  <c r="AL612" i="2"/>
  <c r="AL611" i="2"/>
  <c r="AL601" i="2"/>
  <c r="AL517" i="2"/>
  <c r="AL507" i="2"/>
  <c r="AL505" i="2"/>
  <c r="AL504" i="2"/>
  <c r="AL479" i="2"/>
  <c r="AL478" i="2"/>
  <c r="AL476" i="2"/>
  <c r="AL394" i="2"/>
  <c r="AL393" i="2"/>
  <c r="AL392" i="2"/>
  <c r="AL382" i="2"/>
  <c r="AL381" i="2"/>
  <c r="AL380" i="2"/>
  <c r="AL354" i="2"/>
  <c r="AL351" i="2"/>
  <c r="AL339" i="2"/>
  <c r="AL907" i="2"/>
  <c r="AL856" i="2"/>
  <c r="AL929" i="2"/>
  <c r="AL424" i="2"/>
  <c r="AL933" i="2"/>
  <c r="AL887" i="2"/>
  <c r="AL993" i="2"/>
  <c r="AL985" i="2"/>
  <c r="AL946" i="2"/>
  <c r="AL925" i="2"/>
  <c r="AL921" i="2"/>
  <c r="AL917" i="2"/>
  <c r="AL913" i="2"/>
  <c r="AL883" i="2"/>
  <c r="AL882" i="2"/>
  <c r="AL873" i="2"/>
  <c r="AL869" i="2"/>
  <c r="AL835" i="2"/>
  <c r="AL834" i="2"/>
  <c r="AL744" i="2"/>
  <c r="AL740" i="2"/>
  <c r="AL682" i="2"/>
  <c r="AL672" i="2"/>
  <c r="AL670" i="2"/>
  <c r="AL560" i="2"/>
  <c r="AL556" i="2"/>
  <c r="AL554" i="2"/>
  <c r="AL487" i="2"/>
  <c r="AL485" i="2"/>
  <c r="AL475" i="2"/>
  <c r="AL473" i="2"/>
  <c r="AL452" i="2"/>
  <c r="AL450" i="2"/>
  <c r="AL448" i="2"/>
  <c r="AL362" i="2"/>
  <c r="AL361" i="2"/>
  <c r="AL360" i="2"/>
  <c r="AL350" i="2"/>
  <c r="AL349" i="2"/>
  <c r="AL348" i="2"/>
  <c r="AL342" i="2"/>
  <c r="AL326" i="2"/>
  <c r="AL413" i="2"/>
  <c r="AL951" i="2"/>
  <c r="AL937" i="2"/>
  <c r="AL989" i="2"/>
  <c r="AL943" i="2"/>
  <c r="AL977" i="2"/>
  <c r="AL968" i="2"/>
  <c r="AL964" i="2"/>
  <c r="AL939" i="2"/>
  <c r="AL938" i="2"/>
  <c r="AL935" i="2"/>
  <c r="AL934" i="2"/>
  <c r="AL931" i="2"/>
  <c r="AL930" i="2"/>
  <c r="AL909" i="2"/>
  <c r="AL831" i="2"/>
  <c r="AL830" i="2"/>
  <c r="AL828" i="2"/>
  <c r="AL824" i="2"/>
  <c r="AL812" i="2"/>
  <c r="AL809" i="2"/>
  <c r="AL808" i="2"/>
  <c r="AL805" i="2"/>
  <c r="AL771" i="2"/>
  <c r="AL666" i="2"/>
  <c r="AL664" i="2"/>
  <c r="AL660" i="2"/>
  <c r="AL644" i="2"/>
  <c r="AL641" i="2"/>
  <c r="AL578" i="2"/>
  <c r="AL569" i="2"/>
  <c r="AL467" i="2"/>
  <c r="AL463" i="2"/>
  <c r="AL877" i="2"/>
  <c r="AL947" i="2"/>
  <c r="AL942" i="2"/>
  <c r="AL995" i="2"/>
  <c r="AL994" i="2"/>
  <c r="AL991" i="2"/>
  <c r="AL990" i="2"/>
  <c r="AL987" i="2"/>
  <c r="AL986" i="2"/>
  <c r="AL983" i="2"/>
  <c r="AL982" i="2"/>
  <c r="AL973" i="2"/>
  <c r="AL956" i="2"/>
  <c r="AL927" i="2"/>
  <c r="AL926" i="2"/>
  <c r="AL923" i="2"/>
  <c r="AL922" i="2"/>
  <c r="AL919" i="2"/>
  <c r="AL918" i="2"/>
  <c r="AL915" i="2"/>
  <c r="AL914" i="2"/>
  <c r="AL905" i="2"/>
  <c r="AL857" i="2"/>
  <c r="AL853" i="2"/>
  <c r="AL819" i="2"/>
  <c r="AL818" i="2"/>
  <c r="AL736" i="2"/>
  <c r="AL733" i="2"/>
  <c r="AL629" i="2"/>
  <c r="AL625" i="2"/>
  <c r="AL561" i="2"/>
  <c r="AL557" i="2"/>
  <c r="AL545" i="2"/>
  <c r="AL541" i="2"/>
  <c r="AL540" i="2"/>
  <c r="AL538" i="2"/>
  <c r="AL455" i="2"/>
  <c r="AL454" i="2"/>
  <c r="AL447" i="2"/>
  <c r="AL444" i="2"/>
  <c r="AL422" i="2"/>
  <c r="AL418" i="2"/>
  <c r="AL415" i="2"/>
  <c r="AL318" i="2"/>
  <c r="AL317" i="2"/>
  <c r="AL316" i="2"/>
  <c r="AL967" i="2"/>
  <c r="AL950" i="2"/>
  <c r="AL886" i="2"/>
  <c r="AL657" i="2"/>
  <c r="AL981" i="2"/>
  <c r="AL979" i="2"/>
  <c r="AL978" i="2"/>
  <c r="AL969" i="2"/>
  <c r="AL965" i="2"/>
  <c r="AL961" i="2"/>
  <c r="AL911" i="2"/>
  <c r="AL910" i="2"/>
  <c r="AL901" i="2"/>
  <c r="AL867" i="2"/>
  <c r="AL866" i="2"/>
  <c r="AL849" i="2"/>
  <c r="AL815" i="2"/>
  <c r="AL814" i="2"/>
  <c r="AL793" i="2"/>
  <c r="AL789" i="2"/>
  <c r="AL728" i="2"/>
  <c r="AL724" i="2"/>
  <c r="AL712" i="2"/>
  <c r="AL708" i="2"/>
  <c r="AL707" i="2"/>
  <c r="AL651" i="2"/>
  <c r="AL650" i="2"/>
  <c r="AL648" i="2"/>
  <c r="AL640" i="2"/>
  <c r="AL639" i="2"/>
  <c r="AL638" i="2"/>
  <c r="AL526" i="2"/>
  <c r="AL438" i="2"/>
  <c r="AL434" i="2"/>
  <c r="AL403" i="2"/>
  <c r="AL329" i="2"/>
  <c r="AL328" i="2"/>
  <c r="AL319" i="2"/>
  <c r="AL300" i="2"/>
  <c r="AL296" i="2"/>
  <c r="AL292" i="2"/>
  <c r="AL288" i="2"/>
  <c r="AL284" i="2"/>
  <c r="AL280" i="2"/>
  <c r="AL276" i="2"/>
  <c r="AL272" i="2"/>
  <c r="AL268" i="2"/>
  <c r="AL264" i="2"/>
  <c r="AL260" i="2"/>
  <c r="AL250" i="2"/>
  <c r="AL228" i="2"/>
  <c r="AL218" i="2"/>
  <c r="AL196" i="2"/>
  <c r="AL177" i="2"/>
  <c r="AL159" i="2"/>
  <c r="AL127" i="2"/>
  <c r="AL95" i="2"/>
  <c r="AL63" i="2"/>
  <c r="AL7" i="2"/>
  <c r="AL879" i="2"/>
  <c r="AL878" i="2"/>
  <c r="AL865" i="2"/>
  <c r="AL843" i="2"/>
  <c r="AL842" i="2"/>
  <c r="AL833" i="2"/>
  <c r="AL811" i="2"/>
  <c r="AL810" i="2"/>
  <c r="AL801" i="2"/>
  <c r="AL773" i="2"/>
  <c r="AL735" i="2"/>
  <c r="AL710" i="2"/>
  <c r="AL709" i="2"/>
  <c r="AL703" i="2"/>
  <c r="AL678" i="2"/>
  <c r="AL671" i="2"/>
  <c r="AL669" i="2"/>
  <c r="AL647" i="2"/>
  <c r="AL646" i="2"/>
  <c r="AL637" i="2"/>
  <c r="AL568" i="2"/>
  <c r="AL543" i="2"/>
  <c r="AL536" i="2"/>
  <c r="AL534" i="2"/>
  <c r="AL513" i="2"/>
  <c r="AL506" i="2"/>
  <c r="AL481" i="2"/>
  <c r="AL474" i="2"/>
  <c r="AL472" i="2"/>
  <c r="AL421" i="2"/>
  <c r="AL420" i="2"/>
  <c r="AL411" i="2"/>
  <c r="AL389" i="2"/>
  <c r="AL388" i="2"/>
  <c r="AL379" i="2"/>
  <c r="AL357" i="2"/>
  <c r="AL356" i="2"/>
  <c r="AL347" i="2"/>
  <c r="AL325" i="2"/>
  <c r="AL324" i="2"/>
  <c r="AL315" i="2"/>
  <c r="AL256" i="2"/>
  <c r="AL246" i="2"/>
  <c r="AL224" i="2"/>
  <c r="AL214" i="2"/>
  <c r="AL192" i="2"/>
  <c r="AL182" i="2"/>
  <c r="AL906" i="2"/>
  <c r="AL897" i="2"/>
  <c r="AL875" i="2"/>
  <c r="AL874" i="2"/>
  <c r="AL871" i="2"/>
  <c r="AL870" i="2"/>
  <c r="AL861" i="2"/>
  <c r="AL839" i="2"/>
  <c r="AL838" i="2"/>
  <c r="AL829" i="2"/>
  <c r="AL807" i="2"/>
  <c r="AL806" i="2"/>
  <c r="AL797" i="2"/>
  <c r="AL779" i="2"/>
  <c r="AL731" i="2"/>
  <c r="AL706" i="2"/>
  <c r="AL705" i="2"/>
  <c r="AL699" i="2"/>
  <c r="AL674" i="2"/>
  <c r="AL667" i="2"/>
  <c r="AL665" i="2"/>
  <c r="AL643" i="2"/>
  <c r="AL642" i="2"/>
  <c r="AL633" i="2"/>
  <c r="AL614" i="2"/>
  <c r="AL605" i="2"/>
  <c r="AL604" i="2"/>
  <c r="AL603" i="2"/>
  <c r="AL562" i="2"/>
  <c r="AL539" i="2"/>
  <c r="AL530" i="2"/>
  <c r="AL509" i="2"/>
  <c r="AL502" i="2"/>
  <c r="AL477" i="2"/>
  <c r="AL470" i="2"/>
  <c r="AL468" i="2"/>
  <c r="AL417" i="2"/>
  <c r="AL416" i="2"/>
  <c r="AL407" i="2"/>
  <c r="AL385" i="2"/>
  <c r="AL384" i="2"/>
  <c r="AL375" i="2"/>
  <c r="AL353" i="2"/>
  <c r="AL352" i="2"/>
  <c r="AL343" i="2"/>
  <c r="AL321" i="2"/>
  <c r="AL320" i="2"/>
  <c r="AL311" i="2"/>
  <c r="AL252" i="2"/>
  <c r="AL242" i="2"/>
  <c r="AL220" i="2"/>
  <c r="AL210" i="2"/>
  <c r="AL188" i="2"/>
  <c r="AL178" i="2"/>
  <c r="AL151" i="2"/>
  <c r="AL119" i="2"/>
  <c r="AL87" i="2"/>
  <c r="AL15" i="2"/>
  <c r="AL248" i="2"/>
  <c r="AL216" i="2"/>
  <c r="AL184" i="2"/>
  <c r="AL43" i="2"/>
  <c r="AL524" i="2"/>
  <c r="AL522" i="2"/>
  <c r="AL501" i="2"/>
  <c r="AL500" i="2"/>
  <c r="AL494" i="2"/>
  <c r="AL492" i="2"/>
  <c r="AL469" i="2"/>
  <c r="AL460" i="2"/>
  <c r="AL441" i="2"/>
  <c r="AL409" i="2"/>
  <c r="AL408" i="2"/>
  <c r="AL399" i="2"/>
  <c r="AL377" i="2"/>
  <c r="AL376" i="2"/>
  <c r="AL367" i="2"/>
  <c r="AL345" i="2"/>
  <c r="AL344" i="2"/>
  <c r="AL335" i="2"/>
  <c r="AL313" i="2"/>
  <c r="AL312" i="2"/>
  <c r="AL301" i="2"/>
  <c r="AL293" i="2"/>
  <c r="AL285" i="2"/>
  <c r="AL277" i="2"/>
  <c r="AL269" i="2"/>
  <c r="AL261" i="2"/>
  <c r="AL234" i="2"/>
  <c r="AL143" i="2"/>
  <c r="AL111" i="2"/>
  <c r="AL79" i="2"/>
  <c r="AL47" i="2"/>
  <c r="AL827" i="2"/>
  <c r="AL826" i="2"/>
  <c r="AL817" i="2"/>
  <c r="AL795" i="2"/>
  <c r="AL794" i="2"/>
  <c r="AL785" i="2"/>
  <c r="AL767" i="2"/>
  <c r="AL757" i="2"/>
  <c r="AL751" i="2"/>
  <c r="AL719" i="2"/>
  <c r="AL694" i="2"/>
  <c r="AL693" i="2"/>
  <c r="AL687" i="2"/>
  <c r="AL663" i="2"/>
  <c r="AL662" i="2"/>
  <c r="AL653" i="2"/>
  <c r="AL631" i="2"/>
  <c r="AL630" i="2"/>
  <c r="AL628" i="2"/>
  <c r="AL627" i="2"/>
  <c r="AL621" i="2"/>
  <c r="AL559" i="2"/>
  <c r="AL558" i="2"/>
  <c r="AL552" i="2"/>
  <c r="AL528" i="2"/>
  <c r="AL527" i="2"/>
  <c r="AL520" i="2"/>
  <c r="AL518" i="2"/>
  <c r="AL498" i="2"/>
  <c r="AL497" i="2"/>
  <c r="AL490" i="2"/>
  <c r="AL488" i="2"/>
  <c r="AL465" i="2"/>
  <c r="AL456" i="2"/>
  <c r="AL446" i="2"/>
  <c r="AL427" i="2"/>
  <c r="AL405" i="2"/>
  <c r="AL404" i="2"/>
  <c r="AL395" i="2"/>
  <c r="AL373" i="2"/>
  <c r="AL372" i="2"/>
  <c r="AL363" i="2"/>
  <c r="AL341" i="2"/>
  <c r="AL340" i="2"/>
  <c r="AL331" i="2"/>
  <c r="AL309" i="2"/>
  <c r="AL308" i="2"/>
  <c r="AL240" i="2"/>
  <c r="AL230" i="2"/>
  <c r="AL208" i="2"/>
  <c r="AL198" i="2"/>
  <c r="AL823" i="2"/>
  <c r="AL822" i="2"/>
  <c r="AL813" i="2"/>
  <c r="AL791" i="2"/>
  <c r="AL790" i="2"/>
  <c r="AL780" i="2"/>
  <c r="AL763" i="2"/>
  <c r="AL747" i="2"/>
  <c r="AL722" i="2"/>
  <c r="AL721" i="2"/>
  <c r="AL715" i="2"/>
  <c r="AL690" i="2"/>
  <c r="AL689" i="2"/>
  <c r="AL683" i="2"/>
  <c r="AL681" i="2"/>
  <c r="AL659" i="2"/>
  <c r="AL658" i="2"/>
  <c r="AL649" i="2"/>
  <c r="AL624" i="2"/>
  <c r="AL623" i="2"/>
  <c r="AL617" i="2"/>
  <c r="AL589" i="2"/>
  <c r="AL588" i="2"/>
  <c r="AL587" i="2"/>
  <c r="AL555" i="2"/>
  <c r="AL548" i="2"/>
  <c r="AL546" i="2"/>
  <c r="AL523" i="2"/>
  <c r="AL516" i="2"/>
  <c r="AL493" i="2"/>
  <c r="AL486" i="2"/>
  <c r="AL484" i="2"/>
  <c r="AL462" i="2"/>
  <c r="AL461" i="2"/>
  <c r="AL423" i="2"/>
  <c r="AL401" i="2"/>
  <c r="AL400" i="2"/>
  <c r="AL391" i="2"/>
  <c r="AL369" i="2"/>
  <c r="AL368" i="2"/>
  <c r="AL359" i="2"/>
  <c r="AL337" i="2"/>
  <c r="AL336" i="2"/>
  <c r="AL327" i="2"/>
  <c r="AL304" i="2"/>
  <c r="AL258" i="2"/>
  <c r="AL236" i="2"/>
  <c r="AL226" i="2"/>
  <c r="AL204" i="2"/>
  <c r="AL194" i="2"/>
  <c r="AL167" i="2"/>
  <c r="AL135" i="2"/>
  <c r="AL103" i="2"/>
  <c r="AL71" i="2"/>
  <c r="AL31" i="2"/>
  <c r="AL786" i="2"/>
  <c r="AL749" i="2"/>
  <c r="AL718" i="2"/>
  <c r="AL717" i="2"/>
  <c r="AL711" i="2"/>
  <c r="AL686" i="2"/>
  <c r="AL685" i="2"/>
  <c r="AL679" i="2"/>
  <c r="AL677" i="2"/>
  <c r="AL655" i="2"/>
  <c r="AL654" i="2"/>
  <c r="AL645" i="2"/>
  <c r="AL620" i="2"/>
  <c r="AL619" i="2"/>
  <c r="AL551" i="2"/>
  <c r="AL550" i="2"/>
  <c r="AL544" i="2"/>
  <c r="AL542" i="2"/>
  <c r="AL519" i="2"/>
  <c r="AL514" i="2"/>
  <c r="AL512" i="2"/>
  <c r="AL489" i="2"/>
  <c r="AL482" i="2"/>
  <c r="AL480" i="2"/>
  <c r="AL458" i="2"/>
  <c r="AL457" i="2"/>
  <c r="AL451" i="2"/>
  <c r="AL429" i="2"/>
  <c r="AL428" i="2"/>
  <c r="AL419" i="2"/>
  <c r="AL397" i="2"/>
  <c r="AL396" i="2"/>
  <c r="AL387" i="2"/>
  <c r="AL365" i="2"/>
  <c r="AL364" i="2"/>
  <c r="AL355" i="2"/>
  <c r="AL333" i="2"/>
  <c r="AL332" i="2"/>
  <c r="AL323" i="2"/>
  <c r="AL27" i="2"/>
  <c r="AL781" i="2"/>
  <c r="AL766" i="2"/>
  <c r="AL750" i="2"/>
  <c r="AL734" i="2"/>
  <c r="AL759" i="2"/>
  <c r="AL743" i="2"/>
  <c r="AL727" i="2"/>
  <c r="AL778" i="2"/>
  <c r="AL777" i="2"/>
  <c r="AL762" i="2"/>
  <c r="AL761" i="2"/>
  <c r="AL746" i="2"/>
  <c r="AL745" i="2"/>
  <c r="AL730" i="2"/>
  <c r="AL729" i="2"/>
  <c r="AL755" i="2"/>
  <c r="AL739" i="2"/>
  <c r="AL723" i="2"/>
  <c r="AL774" i="2"/>
  <c r="AL758" i="2"/>
  <c r="AL742" i="2"/>
  <c r="AL741" i="2"/>
  <c r="AL726" i="2"/>
  <c r="AL725" i="2"/>
  <c r="AL770" i="2"/>
  <c r="AL769" i="2"/>
  <c r="AL754" i="2"/>
  <c r="AL753" i="2"/>
  <c r="AL738" i="2"/>
  <c r="AL737" i="2"/>
  <c r="AL582" i="2"/>
  <c r="AL571" i="2"/>
  <c r="AL566" i="2"/>
  <c r="AL608" i="2"/>
  <c r="AL606" i="2"/>
  <c r="AL600" i="2"/>
  <c r="AL598" i="2"/>
  <c r="AL592" i="2"/>
  <c r="AL590" i="2"/>
  <c r="AL584" i="2"/>
  <c r="AL564" i="2"/>
  <c r="AL583" i="2"/>
  <c r="AL567" i="2"/>
  <c r="AL580" i="2"/>
  <c r="AL576" i="2"/>
  <c r="AL579" i="2"/>
  <c r="AL574" i="2"/>
  <c r="AL563" i="2"/>
  <c r="AL610" i="2"/>
  <c r="AL602" i="2"/>
  <c r="AL594" i="2"/>
  <c r="AL586" i="2"/>
  <c r="AL575" i="2"/>
  <c r="AL570" i="2"/>
  <c r="AL453" i="2"/>
  <c r="AL440" i="2"/>
  <c r="AL435" i="2"/>
  <c r="AL437" i="2"/>
  <c r="AL243" i="2"/>
  <c r="AL211" i="2"/>
  <c r="AL179" i="2"/>
  <c r="AL436" i="2"/>
  <c r="AL431" i="2"/>
  <c r="AL445" i="2"/>
  <c r="AL443" i="2"/>
  <c r="AL433" i="2"/>
  <c r="AL297" i="2"/>
  <c r="AL289" i="2"/>
  <c r="AL281" i="2"/>
  <c r="AL273" i="2"/>
  <c r="AL265" i="2"/>
  <c r="AL432" i="2"/>
  <c r="AL306" i="2"/>
  <c r="AL449" i="2"/>
  <c r="AL299" i="2"/>
  <c r="AL291" i="2"/>
  <c r="AL283" i="2"/>
  <c r="AL275" i="2"/>
  <c r="AL267" i="2"/>
  <c r="AL259" i="2"/>
  <c r="AL227" i="2"/>
  <c r="AL195" i="2"/>
  <c r="AL439" i="2"/>
  <c r="AL298" i="2"/>
  <c r="AL290" i="2"/>
  <c r="AL282" i="2"/>
  <c r="AL274" i="2"/>
  <c r="AL266" i="2"/>
  <c r="AL141" i="2"/>
  <c r="AL109" i="2"/>
  <c r="AL77" i="2"/>
  <c r="AL45" i="2"/>
  <c r="AL13" i="2"/>
  <c r="AL255" i="2"/>
  <c r="AL254" i="2"/>
  <c r="AL239" i="2"/>
  <c r="AL238" i="2"/>
  <c r="AL223" i="2"/>
  <c r="AL222" i="2"/>
  <c r="AL207" i="2"/>
  <c r="AL206" i="2"/>
  <c r="AL191" i="2"/>
  <c r="AL190" i="2"/>
  <c r="AL174" i="2"/>
  <c r="AL146" i="2"/>
  <c r="AL114" i="2"/>
  <c r="AL82" i="2"/>
  <c r="AL50" i="2"/>
  <c r="AL18" i="2"/>
  <c r="AL303" i="2"/>
  <c r="AL295" i="2"/>
  <c r="AL287" i="2"/>
  <c r="AL279" i="2"/>
  <c r="AL271" i="2"/>
  <c r="AL263" i="2"/>
  <c r="AL251" i="2"/>
  <c r="AL235" i="2"/>
  <c r="AL219" i="2"/>
  <c r="AL203" i="2"/>
  <c r="AL202" i="2"/>
  <c r="AL187" i="2"/>
  <c r="AL186" i="2"/>
  <c r="AL302" i="2"/>
  <c r="AL294" i="2"/>
  <c r="AL286" i="2"/>
  <c r="AL278" i="2"/>
  <c r="AL270" i="2"/>
  <c r="AL262" i="2"/>
  <c r="AL157" i="2"/>
  <c r="AL125" i="2"/>
  <c r="AL93" i="2"/>
  <c r="AL61" i="2"/>
  <c r="AL29" i="2"/>
  <c r="AL307" i="2"/>
  <c r="AL247" i="2"/>
  <c r="AL231" i="2"/>
  <c r="AL215" i="2"/>
  <c r="AL199" i="2"/>
  <c r="AL183" i="2"/>
  <c r="AL162" i="2"/>
  <c r="AL130" i="2"/>
  <c r="AL98" i="2"/>
  <c r="AL66" i="2"/>
  <c r="AL34" i="2"/>
  <c r="AL163" i="2"/>
  <c r="AL147" i="2"/>
  <c r="AL131" i="2"/>
  <c r="AL115" i="2"/>
  <c r="AL99" i="2"/>
  <c r="AL83" i="2"/>
  <c r="AL67" i="2"/>
  <c r="AL51" i="2"/>
  <c r="AL171" i="2"/>
  <c r="AL169" i="2"/>
  <c r="AL158" i="2"/>
  <c r="AL153" i="2"/>
  <c r="AL142" i="2"/>
  <c r="AL137" i="2"/>
  <c r="AL126" i="2"/>
  <c r="AL121" i="2"/>
  <c r="AL110" i="2"/>
  <c r="AL105" i="2"/>
  <c r="AL94" i="2"/>
  <c r="AL89" i="2"/>
  <c r="AL78" i="2"/>
  <c r="AL73" i="2"/>
  <c r="AL62" i="2"/>
  <c r="AL57" i="2"/>
  <c r="AL46" i="2"/>
  <c r="AL41" i="2"/>
  <c r="AL30" i="2"/>
  <c r="AL25" i="2"/>
  <c r="AL14" i="2"/>
  <c r="AL9" i="2"/>
  <c r="AL155" i="2"/>
  <c r="AL139" i="2"/>
  <c r="AL123" i="2"/>
  <c r="AL107" i="2"/>
  <c r="AL91" i="2"/>
  <c r="AL75" i="2"/>
  <c r="AL59" i="2"/>
  <c r="AL39" i="2"/>
  <c r="AL23" i="2"/>
  <c r="AL165" i="2"/>
  <c r="AL154" i="2"/>
  <c r="AL149" i="2"/>
  <c r="AL138" i="2"/>
  <c r="AL133" i="2"/>
  <c r="AL122" i="2"/>
  <c r="AL117" i="2"/>
  <c r="AL106" i="2"/>
  <c r="AL101" i="2"/>
  <c r="AL90" i="2"/>
  <c r="AL85" i="2"/>
  <c r="AL74" i="2"/>
  <c r="AL69" i="2"/>
  <c r="AL58" i="2"/>
  <c r="AL53" i="2"/>
  <c r="AL42" i="2"/>
  <c r="AL37" i="2"/>
  <c r="AL26" i="2"/>
  <c r="AL21" i="2"/>
  <c r="AL10" i="2"/>
  <c r="AL55" i="2"/>
  <c r="AL35" i="2"/>
  <c r="AL19" i="2"/>
  <c r="AL11" i="2"/>
  <c r="AL175" i="2"/>
  <c r="AL173" i="2"/>
  <c r="AL166" i="2"/>
  <c r="AL161" i="2"/>
  <c r="AL150" i="2"/>
  <c r="AL145" i="2"/>
  <c r="AL134" i="2"/>
  <c r="AL129" i="2"/>
  <c r="AL118" i="2"/>
  <c r="AL113" i="2"/>
  <c r="AL102" i="2"/>
  <c r="AL97" i="2"/>
  <c r="AL86" i="2"/>
  <c r="AL81" i="2"/>
  <c r="AL70" i="2"/>
  <c r="AL65" i="2"/>
  <c r="AL54" i="2"/>
  <c r="AL49" i="2"/>
  <c r="AL38" i="2"/>
  <c r="AL33" i="2"/>
  <c r="AL22" i="2"/>
  <c r="AL17" i="2"/>
  <c r="AF6" i="2" l="1"/>
  <c r="AD6" i="2"/>
  <c r="AB6" i="2"/>
  <c r="Z6" i="2"/>
  <c r="X6" i="2"/>
  <c r="V6" i="2"/>
  <c r="AH6" i="2" l="1"/>
  <c r="M3165" i="1" l="1"/>
  <c r="I3165" i="1"/>
  <c r="E2430" i="1"/>
  <c r="E3129" i="1" l="1"/>
  <c r="E18" i="6" l="1"/>
  <c r="U6" i="2" l="1"/>
  <c r="AI6" i="2"/>
  <c r="AJ6" i="2"/>
  <c r="AK6" i="2"/>
  <c r="J35" i="6"/>
  <c r="J6" i="6"/>
  <c r="K6" i="6"/>
  <c r="L6" i="6"/>
  <c r="M6" i="6"/>
  <c r="J7" i="6"/>
  <c r="K7" i="6"/>
  <c r="L7" i="6"/>
  <c r="M7" i="6"/>
  <c r="J8" i="6"/>
  <c r="K8" i="6"/>
  <c r="L8" i="6"/>
  <c r="M8" i="6"/>
  <c r="J9" i="6"/>
  <c r="K9" i="6"/>
  <c r="L9" i="6"/>
  <c r="M9" i="6"/>
  <c r="J10" i="6"/>
  <c r="K10" i="6"/>
  <c r="L10" i="6"/>
  <c r="M10" i="6"/>
  <c r="J11" i="6"/>
  <c r="K11" i="6"/>
  <c r="L11" i="6"/>
  <c r="M11" i="6"/>
  <c r="J12" i="6"/>
  <c r="K12" i="6"/>
  <c r="L12" i="6"/>
  <c r="M12" i="6"/>
  <c r="J13" i="6"/>
  <c r="K13" i="6"/>
  <c r="L13" i="6"/>
  <c r="M13" i="6"/>
  <c r="J14" i="6"/>
  <c r="K14" i="6"/>
  <c r="L14" i="6"/>
  <c r="M14" i="6"/>
  <c r="J15" i="6"/>
  <c r="K15" i="6"/>
  <c r="L15" i="6"/>
  <c r="M15" i="6"/>
  <c r="J16" i="6"/>
  <c r="K16" i="6"/>
  <c r="L16" i="6"/>
  <c r="M16" i="6"/>
  <c r="J17" i="6"/>
  <c r="K17" i="6"/>
  <c r="L17" i="6"/>
  <c r="M17" i="6"/>
  <c r="J18" i="6"/>
  <c r="K18" i="6"/>
  <c r="L18" i="6"/>
  <c r="M18" i="6"/>
  <c r="J19" i="6"/>
  <c r="K19" i="6"/>
  <c r="L19" i="6"/>
  <c r="M19" i="6"/>
  <c r="J20" i="6"/>
  <c r="K20" i="6"/>
  <c r="L20" i="6"/>
  <c r="M20" i="6"/>
  <c r="J21" i="6"/>
  <c r="K21" i="6"/>
  <c r="L21" i="6"/>
  <c r="M21" i="6"/>
  <c r="J22" i="6"/>
  <c r="K22" i="6"/>
  <c r="L22" i="6"/>
  <c r="M22" i="6"/>
  <c r="J23" i="6"/>
  <c r="K23" i="6"/>
  <c r="L23" i="6"/>
  <c r="M23" i="6"/>
  <c r="J24" i="6"/>
  <c r="K24" i="6"/>
  <c r="L24" i="6"/>
  <c r="M24" i="6"/>
  <c r="J25" i="6"/>
  <c r="K25" i="6"/>
  <c r="L25" i="6"/>
  <c r="M25" i="6"/>
  <c r="J26" i="6"/>
  <c r="K26" i="6"/>
  <c r="L26" i="6"/>
  <c r="M26" i="6"/>
  <c r="J27" i="6"/>
  <c r="K27" i="6"/>
  <c r="L27" i="6"/>
  <c r="M27" i="6"/>
  <c r="J28" i="6"/>
  <c r="K28" i="6"/>
  <c r="L28" i="6"/>
  <c r="M28" i="6"/>
  <c r="J29" i="6"/>
  <c r="K29" i="6"/>
  <c r="L29" i="6"/>
  <c r="M29" i="6"/>
  <c r="J30" i="6"/>
  <c r="K30" i="6"/>
  <c r="L30" i="6"/>
  <c r="M30" i="6"/>
  <c r="J31" i="6"/>
  <c r="K31" i="6"/>
  <c r="L31" i="6"/>
  <c r="M31" i="6"/>
  <c r="J32" i="6"/>
  <c r="K32" i="6"/>
  <c r="L32" i="6"/>
  <c r="M32" i="6"/>
  <c r="J33" i="6"/>
  <c r="K33" i="6"/>
  <c r="L33" i="6"/>
  <c r="M33" i="6"/>
  <c r="J34" i="6"/>
  <c r="K34" i="6"/>
  <c r="L34" i="6"/>
  <c r="M34" i="6"/>
  <c r="K35" i="6"/>
  <c r="L35" i="6"/>
  <c r="M35" i="6"/>
  <c r="J36" i="6"/>
  <c r="K36" i="6"/>
  <c r="L36" i="6"/>
  <c r="M36" i="6"/>
  <c r="J37" i="6"/>
  <c r="K37" i="6"/>
  <c r="L37" i="6"/>
  <c r="M37" i="6"/>
  <c r="J38" i="6"/>
  <c r="K38" i="6"/>
  <c r="L38" i="6"/>
  <c r="M38" i="6"/>
  <c r="J39" i="6"/>
  <c r="K39" i="6"/>
  <c r="L39" i="6"/>
  <c r="M39" i="6"/>
  <c r="J40" i="6"/>
  <c r="K40" i="6"/>
  <c r="L40" i="6"/>
  <c r="M40" i="6"/>
  <c r="J41" i="6"/>
  <c r="K41" i="6"/>
  <c r="L41" i="6"/>
  <c r="M41" i="6"/>
  <c r="J42" i="6"/>
  <c r="K42" i="6"/>
  <c r="L42" i="6"/>
  <c r="M42" i="6"/>
  <c r="J43" i="6"/>
  <c r="K43" i="6"/>
  <c r="L43" i="6"/>
  <c r="M43" i="6"/>
  <c r="J44" i="6"/>
  <c r="K44" i="6"/>
  <c r="L44" i="6"/>
  <c r="M44" i="6"/>
  <c r="J45" i="6"/>
  <c r="K45" i="6"/>
  <c r="L45" i="6"/>
  <c r="M45" i="6"/>
  <c r="J46" i="6"/>
  <c r="K46" i="6"/>
  <c r="L46" i="6"/>
  <c r="M46" i="6"/>
  <c r="J47" i="6"/>
  <c r="K47" i="6"/>
  <c r="L47" i="6"/>
  <c r="M47" i="6"/>
  <c r="J48" i="6"/>
  <c r="K48" i="6"/>
  <c r="L48" i="6"/>
  <c r="M48" i="6"/>
  <c r="J49" i="6"/>
  <c r="K49" i="6"/>
  <c r="L49" i="6"/>
  <c r="M49" i="6"/>
  <c r="J50" i="6"/>
  <c r="K50" i="6"/>
  <c r="L50" i="6"/>
  <c r="M50" i="6"/>
  <c r="J51" i="6"/>
  <c r="K51" i="6"/>
  <c r="L51" i="6"/>
  <c r="M51" i="6"/>
  <c r="J52" i="6"/>
  <c r="K52" i="6"/>
  <c r="L52" i="6"/>
  <c r="M52" i="6"/>
  <c r="J53" i="6"/>
  <c r="K53" i="6"/>
  <c r="L53" i="6"/>
  <c r="M53" i="6"/>
  <c r="J54" i="6"/>
  <c r="K54" i="6"/>
  <c r="L54" i="6"/>
  <c r="M54" i="6"/>
  <c r="J55" i="6"/>
  <c r="K55" i="6"/>
  <c r="L55" i="6"/>
  <c r="M55" i="6"/>
  <c r="J56" i="6"/>
  <c r="K56" i="6"/>
  <c r="L56" i="6"/>
  <c r="M56" i="6"/>
  <c r="J57" i="6"/>
  <c r="K57" i="6"/>
  <c r="L57" i="6"/>
  <c r="M57" i="6"/>
  <c r="J58" i="6"/>
  <c r="K58" i="6"/>
  <c r="L58" i="6"/>
  <c r="M58" i="6"/>
  <c r="J59" i="6"/>
  <c r="K59" i="6"/>
  <c r="L59" i="6"/>
  <c r="M59" i="6"/>
  <c r="J60" i="6"/>
  <c r="K60" i="6"/>
  <c r="L60" i="6"/>
  <c r="M60" i="6"/>
  <c r="J61" i="6"/>
  <c r="K61" i="6"/>
  <c r="L61" i="6"/>
  <c r="M61" i="6"/>
  <c r="J62" i="6"/>
  <c r="K62" i="6"/>
  <c r="L62" i="6"/>
  <c r="M62" i="6"/>
  <c r="J63" i="6"/>
  <c r="K63" i="6"/>
  <c r="L63" i="6"/>
  <c r="M63" i="6"/>
  <c r="J64" i="6"/>
  <c r="K64" i="6"/>
  <c r="L64" i="6"/>
  <c r="M64" i="6"/>
  <c r="J65" i="6"/>
  <c r="K65" i="6"/>
  <c r="L65" i="6"/>
  <c r="M65" i="6"/>
  <c r="J66" i="6"/>
  <c r="K66" i="6"/>
  <c r="L66" i="6"/>
  <c r="M66" i="6"/>
  <c r="J67" i="6"/>
  <c r="K67" i="6"/>
  <c r="L67" i="6"/>
  <c r="M67" i="6"/>
  <c r="J68" i="6"/>
  <c r="K68" i="6"/>
  <c r="L68" i="6"/>
  <c r="M68" i="6"/>
  <c r="J69" i="6"/>
  <c r="K69" i="6"/>
  <c r="L69" i="6"/>
  <c r="M69" i="6"/>
  <c r="J70" i="6"/>
  <c r="K70" i="6"/>
  <c r="L70" i="6"/>
  <c r="M70" i="6"/>
  <c r="J71" i="6"/>
  <c r="K71" i="6"/>
  <c r="L71" i="6"/>
  <c r="M71" i="6"/>
  <c r="J72" i="6"/>
  <c r="K72" i="6"/>
  <c r="L72" i="6"/>
  <c r="M72" i="6"/>
  <c r="J73" i="6"/>
  <c r="K73" i="6"/>
  <c r="L73" i="6"/>
  <c r="M73" i="6"/>
  <c r="J74" i="6"/>
  <c r="K74" i="6"/>
  <c r="L74" i="6"/>
  <c r="M74" i="6"/>
  <c r="J75" i="6"/>
  <c r="K75" i="6"/>
  <c r="L75" i="6"/>
  <c r="M75" i="6"/>
  <c r="J76" i="6"/>
  <c r="K76" i="6"/>
  <c r="L76" i="6"/>
  <c r="M76" i="6"/>
  <c r="J77" i="6"/>
  <c r="K77" i="6"/>
  <c r="L77" i="6"/>
  <c r="M77" i="6"/>
  <c r="J78" i="6"/>
  <c r="K78" i="6"/>
  <c r="L78" i="6"/>
  <c r="M78" i="6"/>
  <c r="J79" i="6"/>
  <c r="K79" i="6"/>
  <c r="L79" i="6"/>
  <c r="M79" i="6"/>
  <c r="J80" i="6"/>
  <c r="K80" i="6"/>
  <c r="L80" i="6"/>
  <c r="M80" i="6"/>
  <c r="J81" i="6"/>
  <c r="K81" i="6"/>
  <c r="L81" i="6"/>
  <c r="M81" i="6"/>
  <c r="J82" i="6"/>
  <c r="K82" i="6"/>
  <c r="L82" i="6"/>
  <c r="M82" i="6"/>
  <c r="J83" i="6"/>
  <c r="K83" i="6"/>
  <c r="L83" i="6"/>
  <c r="M83" i="6"/>
  <c r="J84" i="6"/>
  <c r="K84" i="6"/>
  <c r="L84" i="6"/>
  <c r="M84" i="6"/>
  <c r="J85" i="6"/>
  <c r="K85" i="6"/>
  <c r="L85" i="6"/>
  <c r="M85" i="6"/>
  <c r="J86" i="6"/>
  <c r="K86" i="6"/>
  <c r="L86" i="6"/>
  <c r="M86" i="6"/>
  <c r="J87" i="6"/>
  <c r="K87" i="6"/>
  <c r="L87" i="6"/>
  <c r="M87" i="6"/>
  <c r="J88" i="6"/>
  <c r="K88" i="6"/>
  <c r="L88" i="6"/>
  <c r="M88" i="6"/>
  <c r="J89" i="6"/>
  <c r="K89" i="6"/>
  <c r="L89" i="6"/>
  <c r="M89" i="6"/>
  <c r="J90" i="6"/>
  <c r="K90" i="6"/>
  <c r="L90" i="6"/>
  <c r="M90" i="6"/>
  <c r="J91" i="6"/>
  <c r="K91" i="6"/>
  <c r="L91" i="6"/>
  <c r="M91" i="6"/>
  <c r="J92" i="6"/>
  <c r="K92" i="6"/>
  <c r="L92" i="6"/>
  <c r="M92" i="6"/>
  <c r="J93" i="6"/>
  <c r="K93" i="6"/>
  <c r="L93" i="6"/>
  <c r="M93" i="6"/>
  <c r="J94" i="6"/>
  <c r="K94" i="6"/>
  <c r="L94" i="6"/>
  <c r="M94" i="6"/>
  <c r="J95" i="6"/>
  <c r="K95" i="6"/>
  <c r="L95" i="6"/>
  <c r="M95" i="6"/>
  <c r="J96" i="6"/>
  <c r="K96" i="6"/>
  <c r="L96" i="6"/>
  <c r="M96" i="6"/>
  <c r="J97" i="6"/>
  <c r="K97" i="6"/>
  <c r="L97" i="6"/>
  <c r="M97" i="6"/>
  <c r="J98" i="6"/>
  <c r="K98" i="6"/>
  <c r="L98" i="6"/>
  <c r="M98" i="6"/>
  <c r="J99" i="6"/>
  <c r="K99" i="6"/>
  <c r="L99" i="6"/>
  <c r="M99" i="6"/>
  <c r="J100" i="6"/>
  <c r="K100" i="6"/>
  <c r="L100" i="6"/>
  <c r="M100" i="6"/>
  <c r="J101" i="6"/>
  <c r="K101" i="6"/>
  <c r="L101" i="6"/>
  <c r="M101" i="6"/>
  <c r="J102" i="6"/>
  <c r="K102" i="6"/>
  <c r="L102" i="6"/>
  <c r="M102" i="6"/>
  <c r="J103" i="6"/>
  <c r="K103" i="6"/>
  <c r="L103" i="6"/>
  <c r="M103" i="6"/>
  <c r="J104" i="6"/>
  <c r="K104" i="6"/>
  <c r="L104" i="6"/>
  <c r="M104" i="6"/>
  <c r="J105" i="6"/>
  <c r="K105" i="6"/>
  <c r="L105" i="6"/>
  <c r="M105" i="6"/>
  <c r="J106" i="6"/>
  <c r="K106" i="6"/>
  <c r="L106" i="6"/>
  <c r="M106" i="6"/>
  <c r="J107" i="6"/>
  <c r="K107" i="6"/>
  <c r="L107" i="6"/>
  <c r="M107" i="6"/>
  <c r="J108" i="6"/>
  <c r="K108" i="6"/>
  <c r="L108" i="6"/>
  <c r="M108" i="6"/>
  <c r="J109" i="6"/>
  <c r="K109" i="6"/>
  <c r="L109" i="6"/>
  <c r="M109" i="6"/>
  <c r="J110" i="6"/>
  <c r="K110" i="6"/>
  <c r="L110" i="6"/>
  <c r="M110" i="6"/>
  <c r="J111" i="6"/>
  <c r="K111" i="6"/>
  <c r="L111" i="6"/>
  <c r="M111" i="6"/>
  <c r="J112" i="6"/>
  <c r="K112" i="6"/>
  <c r="L112" i="6"/>
  <c r="M112" i="6"/>
  <c r="J113" i="6"/>
  <c r="K113" i="6"/>
  <c r="L113" i="6"/>
  <c r="M113" i="6"/>
  <c r="J114" i="6"/>
  <c r="K114" i="6"/>
  <c r="L114" i="6"/>
  <c r="M114" i="6"/>
  <c r="J115" i="6"/>
  <c r="K115" i="6"/>
  <c r="L115" i="6"/>
  <c r="M115" i="6"/>
  <c r="J116" i="6"/>
  <c r="K116" i="6"/>
  <c r="L116" i="6"/>
  <c r="M116" i="6"/>
  <c r="J117" i="6"/>
  <c r="K117" i="6"/>
  <c r="L117" i="6"/>
  <c r="M117" i="6"/>
  <c r="J118" i="6"/>
  <c r="K118" i="6"/>
  <c r="L118" i="6"/>
  <c r="M118" i="6"/>
  <c r="J119" i="6"/>
  <c r="K119" i="6"/>
  <c r="L119" i="6"/>
  <c r="M119" i="6"/>
  <c r="J120" i="6"/>
  <c r="K120" i="6"/>
  <c r="L120" i="6"/>
  <c r="M120" i="6"/>
  <c r="J121" i="6"/>
  <c r="K121" i="6"/>
  <c r="L121" i="6"/>
  <c r="M121" i="6"/>
  <c r="J122" i="6"/>
  <c r="K122" i="6"/>
  <c r="L122" i="6"/>
  <c r="M122" i="6"/>
  <c r="J123" i="6"/>
  <c r="K123" i="6"/>
  <c r="L123" i="6"/>
  <c r="M123" i="6"/>
  <c r="J124" i="6"/>
  <c r="K124" i="6"/>
  <c r="L124" i="6"/>
  <c r="M124" i="6"/>
  <c r="J125" i="6"/>
  <c r="K125" i="6"/>
  <c r="L125" i="6"/>
  <c r="M125" i="6"/>
  <c r="J126" i="6"/>
  <c r="K126" i="6"/>
  <c r="L126" i="6"/>
  <c r="M126" i="6"/>
  <c r="J127" i="6"/>
  <c r="K127" i="6"/>
  <c r="L127" i="6"/>
  <c r="M127" i="6"/>
  <c r="J128" i="6"/>
  <c r="K128" i="6"/>
  <c r="L128" i="6"/>
  <c r="M128" i="6"/>
  <c r="J129" i="6"/>
  <c r="K129" i="6"/>
  <c r="L129" i="6"/>
  <c r="M129" i="6"/>
  <c r="J130" i="6"/>
  <c r="K130" i="6"/>
  <c r="L130" i="6"/>
  <c r="M130" i="6"/>
  <c r="L5" i="6"/>
  <c r="M5" i="6"/>
  <c r="K5" i="6"/>
  <c r="J5" i="6"/>
  <c r="F6" i="6"/>
  <c r="G6" i="6"/>
  <c r="F7" i="6"/>
  <c r="G7" i="6"/>
  <c r="F8" i="6"/>
  <c r="G8" i="6"/>
  <c r="F9" i="6"/>
  <c r="G9" i="6"/>
  <c r="F10" i="6"/>
  <c r="G10" i="6"/>
  <c r="F11" i="6"/>
  <c r="G11" i="6"/>
  <c r="F12" i="6"/>
  <c r="G12" i="6"/>
  <c r="F13" i="6"/>
  <c r="G13" i="6"/>
  <c r="F14" i="6"/>
  <c r="G14" i="6"/>
  <c r="F15" i="6"/>
  <c r="G15" i="6"/>
  <c r="F16" i="6"/>
  <c r="G16" i="6"/>
  <c r="F17" i="6"/>
  <c r="G17" i="6"/>
  <c r="F18" i="6"/>
  <c r="G18" i="6"/>
  <c r="F19" i="6"/>
  <c r="G19" i="6"/>
  <c r="F20" i="6"/>
  <c r="G20" i="6"/>
  <c r="F21" i="6"/>
  <c r="G21" i="6"/>
  <c r="F22" i="6"/>
  <c r="G22" i="6"/>
  <c r="F23" i="6"/>
  <c r="G23" i="6"/>
  <c r="F24" i="6"/>
  <c r="G24" i="6"/>
  <c r="F25" i="6"/>
  <c r="G25" i="6"/>
  <c r="F26" i="6"/>
  <c r="G26" i="6"/>
  <c r="F27" i="6"/>
  <c r="G27" i="6"/>
  <c r="F28" i="6"/>
  <c r="G28" i="6"/>
  <c r="F29" i="6"/>
  <c r="G29" i="6"/>
  <c r="F30" i="6"/>
  <c r="G30" i="6"/>
  <c r="F31" i="6"/>
  <c r="G31" i="6"/>
  <c r="F32" i="6"/>
  <c r="G32" i="6"/>
  <c r="F33" i="6"/>
  <c r="G33" i="6"/>
  <c r="F34" i="6"/>
  <c r="G34" i="6"/>
  <c r="F35" i="6"/>
  <c r="G35" i="6"/>
  <c r="F36" i="6"/>
  <c r="G36" i="6"/>
  <c r="F37" i="6"/>
  <c r="G37" i="6"/>
  <c r="F38" i="6"/>
  <c r="G38" i="6"/>
  <c r="F39" i="6"/>
  <c r="G39" i="6"/>
  <c r="F40" i="6"/>
  <c r="G40" i="6"/>
  <c r="F41" i="6"/>
  <c r="G41" i="6"/>
  <c r="F42" i="6"/>
  <c r="G42" i="6"/>
  <c r="F43" i="6"/>
  <c r="G43" i="6"/>
  <c r="F44" i="6"/>
  <c r="G44" i="6"/>
  <c r="F45" i="6"/>
  <c r="G45" i="6"/>
  <c r="F46" i="6"/>
  <c r="G46" i="6"/>
  <c r="F47" i="6"/>
  <c r="G47" i="6"/>
  <c r="F48" i="6"/>
  <c r="G48" i="6"/>
  <c r="F49" i="6"/>
  <c r="G49" i="6"/>
  <c r="F50" i="6"/>
  <c r="G50" i="6"/>
  <c r="F51" i="6"/>
  <c r="G51" i="6"/>
  <c r="F52" i="6"/>
  <c r="G52" i="6"/>
  <c r="F53" i="6"/>
  <c r="G53" i="6"/>
  <c r="F54" i="6"/>
  <c r="G54" i="6"/>
  <c r="F55" i="6"/>
  <c r="G55" i="6"/>
  <c r="F56" i="6"/>
  <c r="G56" i="6"/>
  <c r="F57" i="6"/>
  <c r="G57" i="6"/>
  <c r="F58" i="6"/>
  <c r="G58" i="6"/>
  <c r="F59" i="6"/>
  <c r="G59" i="6"/>
  <c r="F60" i="6"/>
  <c r="G60" i="6"/>
  <c r="F61" i="6"/>
  <c r="G61" i="6"/>
  <c r="F62" i="6"/>
  <c r="G62" i="6"/>
  <c r="F63" i="6"/>
  <c r="G63" i="6"/>
  <c r="F64" i="6"/>
  <c r="G64" i="6"/>
  <c r="F65" i="6"/>
  <c r="G65" i="6"/>
  <c r="F66" i="6"/>
  <c r="G66" i="6"/>
  <c r="F67" i="6"/>
  <c r="G67" i="6"/>
  <c r="F68" i="6"/>
  <c r="G68" i="6"/>
  <c r="F69" i="6"/>
  <c r="G69" i="6"/>
  <c r="F70" i="6"/>
  <c r="G70" i="6"/>
  <c r="F71" i="6"/>
  <c r="G71" i="6"/>
  <c r="F72" i="6"/>
  <c r="G72" i="6"/>
  <c r="F73" i="6"/>
  <c r="G73" i="6"/>
  <c r="F74" i="6"/>
  <c r="G74" i="6"/>
  <c r="F75" i="6"/>
  <c r="G75" i="6"/>
  <c r="F76" i="6"/>
  <c r="G76" i="6"/>
  <c r="F77" i="6"/>
  <c r="G77" i="6"/>
  <c r="F78" i="6"/>
  <c r="G78" i="6"/>
  <c r="F79" i="6"/>
  <c r="G79" i="6"/>
  <c r="F80" i="6"/>
  <c r="G80" i="6"/>
  <c r="F81" i="6"/>
  <c r="G81" i="6"/>
  <c r="F82" i="6"/>
  <c r="G82" i="6"/>
  <c r="F83" i="6"/>
  <c r="G83" i="6"/>
  <c r="F84" i="6"/>
  <c r="G84" i="6"/>
  <c r="F85" i="6"/>
  <c r="G85" i="6"/>
  <c r="F86" i="6"/>
  <c r="G86" i="6"/>
  <c r="F87" i="6"/>
  <c r="G87" i="6"/>
  <c r="F88" i="6"/>
  <c r="G88" i="6"/>
  <c r="F89" i="6"/>
  <c r="G89" i="6"/>
  <c r="F90" i="6"/>
  <c r="G90" i="6"/>
  <c r="F91" i="6"/>
  <c r="G91" i="6"/>
  <c r="F92" i="6"/>
  <c r="G92" i="6"/>
  <c r="F93" i="6"/>
  <c r="G93" i="6"/>
  <c r="F94" i="6"/>
  <c r="G94" i="6"/>
  <c r="F95" i="6"/>
  <c r="G95" i="6"/>
  <c r="F96" i="6"/>
  <c r="G96" i="6"/>
  <c r="F97" i="6"/>
  <c r="G97" i="6"/>
  <c r="F98" i="6"/>
  <c r="G98" i="6"/>
  <c r="F99" i="6"/>
  <c r="G99" i="6"/>
  <c r="F100" i="6"/>
  <c r="G100" i="6"/>
  <c r="F101" i="6"/>
  <c r="G101" i="6"/>
  <c r="F102" i="6"/>
  <c r="G102" i="6"/>
  <c r="F103" i="6"/>
  <c r="G103" i="6"/>
  <c r="F104" i="6"/>
  <c r="G104" i="6"/>
  <c r="F105" i="6"/>
  <c r="G105" i="6"/>
  <c r="F106" i="6"/>
  <c r="G106" i="6"/>
  <c r="F107" i="6"/>
  <c r="G107" i="6"/>
  <c r="F108" i="6"/>
  <c r="G108" i="6"/>
  <c r="F109" i="6"/>
  <c r="G109" i="6"/>
  <c r="F110" i="6"/>
  <c r="G110" i="6"/>
  <c r="F111" i="6"/>
  <c r="G111" i="6"/>
  <c r="F112" i="6"/>
  <c r="G112" i="6"/>
  <c r="F113" i="6"/>
  <c r="G113" i="6"/>
  <c r="F114" i="6"/>
  <c r="G114" i="6"/>
  <c r="F115" i="6"/>
  <c r="G115" i="6"/>
  <c r="F116" i="6"/>
  <c r="G116" i="6"/>
  <c r="F117" i="6"/>
  <c r="G117" i="6"/>
  <c r="F118" i="6"/>
  <c r="G118" i="6"/>
  <c r="F119" i="6"/>
  <c r="G119" i="6"/>
  <c r="F120" i="6"/>
  <c r="G120" i="6"/>
  <c r="F121" i="6"/>
  <c r="G121" i="6"/>
  <c r="F122" i="6"/>
  <c r="G122" i="6"/>
  <c r="F123" i="6"/>
  <c r="G123" i="6"/>
  <c r="F124" i="6"/>
  <c r="G124" i="6"/>
  <c r="F125" i="6"/>
  <c r="G125" i="6"/>
  <c r="F126" i="6"/>
  <c r="G126" i="6"/>
  <c r="F127" i="6"/>
  <c r="G127" i="6"/>
  <c r="F128" i="6"/>
  <c r="G128" i="6"/>
  <c r="F129" i="6"/>
  <c r="G129" i="6"/>
  <c r="F130" i="6"/>
  <c r="G130" i="6"/>
  <c r="G5" i="6"/>
  <c r="F5" i="6"/>
  <c r="E6" i="6"/>
  <c r="E7" i="6"/>
  <c r="E8" i="6"/>
  <c r="E9" i="6"/>
  <c r="E10" i="6"/>
  <c r="E11" i="6"/>
  <c r="E12" i="6"/>
  <c r="E13" i="6"/>
  <c r="E14" i="6"/>
  <c r="E15" i="6"/>
  <c r="E16" i="6"/>
  <c r="E17"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119" i="6"/>
  <c r="E120" i="6"/>
  <c r="E121" i="6"/>
  <c r="E122" i="6"/>
  <c r="E123" i="6"/>
  <c r="E124" i="6"/>
  <c r="E125" i="6"/>
  <c r="E126" i="6"/>
  <c r="E127" i="6"/>
  <c r="E128" i="6"/>
  <c r="E129" i="6"/>
  <c r="E130" i="6"/>
  <c r="E5"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5" i="6"/>
  <c r="D6" i="6"/>
  <c r="C3183" i="1"/>
  <c r="C3175" i="1"/>
  <c r="B3175" i="1"/>
  <c r="B3174" i="1"/>
  <c r="C3174" i="1"/>
  <c r="D3174" i="1"/>
  <c r="D3175" i="1" s="1"/>
  <c r="D3176" i="1" s="1"/>
  <c r="D3180" i="1" s="1"/>
  <c r="E3174" i="1"/>
  <c r="F3174" i="1"/>
  <c r="G3174" i="1"/>
  <c r="H3174" i="1"/>
  <c r="H3175" i="1" s="1"/>
  <c r="I3174" i="1"/>
  <c r="J3174" i="1"/>
  <c r="J3175" i="1" s="1"/>
  <c r="J3176" i="1" s="1"/>
  <c r="J3177" i="1" s="1"/>
  <c r="J3178" i="1" s="1"/>
  <c r="K3174" i="1"/>
  <c r="L3174" i="1"/>
  <c r="L3175" i="1" s="1"/>
  <c r="L3176" i="1" s="1"/>
  <c r="L3180" i="1" s="1"/>
  <c r="L3181" i="1" s="1"/>
  <c r="M3174" i="1"/>
  <c r="N3174" i="1"/>
  <c r="O3174" i="1"/>
  <c r="P3174" i="1"/>
  <c r="P3175" i="1" s="1"/>
  <c r="Q3174" i="1"/>
  <c r="R3174" i="1"/>
  <c r="R3175" i="1" s="1"/>
  <c r="S3174" i="1"/>
  <c r="T3174" i="1"/>
  <c r="T3175" i="1" s="1"/>
  <c r="T3176" i="1" s="1"/>
  <c r="T3180" i="1" s="1"/>
  <c r="U3174" i="1"/>
  <c r="V3174" i="1"/>
  <c r="W3174" i="1"/>
  <c r="X3174" i="1"/>
  <c r="X3175" i="1" s="1"/>
  <c r="X3176" i="1" s="1"/>
  <c r="Y3174" i="1"/>
  <c r="Z3174" i="1"/>
  <c r="Z3175" i="1" s="1"/>
  <c r="AA3174" i="1"/>
  <c r="AB3174" i="1"/>
  <c r="AB3175" i="1" s="1"/>
  <c r="AB3176" i="1" s="1"/>
  <c r="AB3180" i="1" s="1"/>
  <c r="AB3181" i="1" s="1"/>
  <c r="AC3174" i="1"/>
  <c r="AD3174" i="1"/>
  <c r="AE3174" i="1"/>
  <c r="AF3174" i="1"/>
  <c r="AF3175" i="1" s="1"/>
  <c r="AG3174" i="1"/>
  <c r="AH3174" i="1"/>
  <c r="AH3175" i="1" s="1"/>
  <c r="AH3176" i="1" s="1"/>
  <c r="AI3174" i="1"/>
  <c r="AJ3174" i="1"/>
  <c r="AJ3175" i="1" s="1"/>
  <c r="AJ3176" i="1" s="1"/>
  <c r="AJ3180" i="1" s="1"/>
  <c r="AK3174" i="1"/>
  <c r="AL3174" i="1"/>
  <c r="AM3174" i="1"/>
  <c r="AN3174" i="1"/>
  <c r="AN3175" i="1" s="1"/>
  <c r="AO3174" i="1"/>
  <c r="AP3174" i="1"/>
  <c r="AP3175" i="1" s="1"/>
  <c r="AQ3174" i="1"/>
  <c r="AR3174" i="1"/>
  <c r="AR3175" i="1" s="1"/>
  <c r="AR3176" i="1" s="1"/>
  <c r="AR3180" i="1" s="1"/>
  <c r="AR3181" i="1" s="1"/>
  <c r="AS3174" i="1"/>
  <c r="AT3174" i="1"/>
  <c r="AU3174" i="1"/>
  <c r="AV3174" i="1"/>
  <c r="AV3175" i="1" s="1"/>
  <c r="AV3176" i="1" s="1"/>
  <c r="AW3174" i="1"/>
  <c r="AX3174" i="1"/>
  <c r="AX3175" i="1" s="1"/>
  <c r="AY3174" i="1"/>
  <c r="AZ3174" i="1"/>
  <c r="AZ3175" i="1" s="1"/>
  <c r="AZ3176" i="1" s="1"/>
  <c r="AZ3180" i="1" s="1"/>
  <c r="BA3174" i="1"/>
  <c r="BB3174" i="1"/>
  <c r="BC3174" i="1"/>
  <c r="BD3174" i="1"/>
  <c r="BD3175" i="1" s="1"/>
  <c r="BE3174" i="1"/>
  <c r="BF3174" i="1"/>
  <c r="BF3175" i="1" s="1"/>
  <c r="BG3174" i="1"/>
  <c r="BH3174" i="1"/>
  <c r="BH3175" i="1" s="1"/>
  <c r="BH3176" i="1" s="1"/>
  <c r="BH3180" i="1" s="1"/>
  <c r="BI3174" i="1"/>
  <c r="BJ3174" i="1"/>
  <c r="BK3174" i="1"/>
  <c r="BL3174" i="1"/>
  <c r="BL3175" i="1" s="1"/>
  <c r="BM3174" i="1"/>
  <c r="BN3174" i="1"/>
  <c r="BN3175" i="1" s="1"/>
  <c r="BO3174" i="1"/>
  <c r="BP3174" i="1"/>
  <c r="BP3175" i="1" s="1"/>
  <c r="BP3176" i="1" s="1"/>
  <c r="BP3180" i="1" s="1"/>
  <c r="BQ3174" i="1"/>
  <c r="BR3174" i="1"/>
  <c r="BS3174" i="1"/>
  <c r="BT3174" i="1"/>
  <c r="BT3175" i="1" s="1"/>
  <c r="BU3174" i="1"/>
  <c r="BV3174" i="1"/>
  <c r="BV3175" i="1" s="1"/>
  <c r="BV3176" i="1" s="1"/>
  <c r="BW3174" i="1"/>
  <c r="BX3174" i="1"/>
  <c r="BX3175" i="1" s="1"/>
  <c r="BX3176" i="1" s="1"/>
  <c r="BX3180" i="1" s="1"/>
  <c r="BY3174" i="1"/>
  <c r="BZ3174" i="1"/>
  <c r="CA3174" i="1"/>
  <c r="CB3174" i="1"/>
  <c r="CB3175" i="1" s="1"/>
  <c r="CB3176" i="1" s="1"/>
  <c r="CC3174" i="1"/>
  <c r="CD3174" i="1"/>
  <c r="CD3175" i="1" s="1"/>
  <c r="CE3174" i="1"/>
  <c r="CF3174" i="1"/>
  <c r="CF3175" i="1" s="1"/>
  <c r="CF3176" i="1" s="1"/>
  <c r="CF3180" i="1" s="1"/>
  <c r="CG3174" i="1"/>
  <c r="CH3174" i="1"/>
  <c r="CI3174" i="1"/>
  <c r="CJ3174" i="1"/>
  <c r="CJ3175" i="1" s="1"/>
  <c r="CJ3176" i="1" s="1"/>
  <c r="CK3174" i="1"/>
  <c r="CL3174" i="1"/>
  <c r="CL3175" i="1" s="1"/>
  <c r="CM3174" i="1"/>
  <c r="CN3174" i="1"/>
  <c r="CN3175" i="1" s="1"/>
  <c r="CN3176" i="1" s="1"/>
  <c r="CN3180" i="1" s="1"/>
  <c r="CO3174" i="1"/>
  <c r="CP3174" i="1"/>
  <c r="CQ3174" i="1"/>
  <c r="CR3174" i="1"/>
  <c r="CR3175" i="1" s="1"/>
  <c r="CS3174" i="1"/>
  <c r="CT3174" i="1"/>
  <c r="CT3175" i="1" s="1"/>
  <c r="CT3176" i="1" s="1"/>
  <c r="CU3174" i="1"/>
  <c r="CV3174" i="1"/>
  <c r="CV3175" i="1" s="1"/>
  <c r="CV3176" i="1" s="1"/>
  <c r="CV3180" i="1" s="1"/>
  <c r="CW3174" i="1"/>
  <c r="CX3174" i="1"/>
  <c r="CY3174" i="1"/>
  <c r="CZ3174" i="1"/>
  <c r="CZ3175" i="1" s="1"/>
  <c r="DA3174" i="1"/>
  <c r="DB3174" i="1"/>
  <c r="DB3175" i="1" s="1"/>
  <c r="DC3174" i="1"/>
  <c r="DD3174" i="1"/>
  <c r="DD3175" i="1" s="1"/>
  <c r="DD3176" i="1" s="1"/>
  <c r="DD3180" i="1" s="1"/>
  <c r="DE3174" i="1"/>
  <c r="DF3174" i="1"/>
  <c r="DG3174" i="1"/>
  <c r="DH3174" i="1"/>
  <c r="DH3175" i="1" s="1"/>
  <c r="DH3176" i="1" s="1"/>
  <c r="DI3174" i="1"/>
  <c r="DJ3174" i="1"/>
  <c r="DJ3175" i="1" s="1"/>
  <c r="DK3174" i="1"/>
  <c r="DL3174" i="1"/>
  <c r="DL3175" i="1" s="1"/>
  <c r="DL3176" i="1" s="1"/>
  <c r="DL3180" i="1" s="1"/>
  <c r="DM3174" i="1"/>
  <c r="DN3174" i="1"/>
  <c r="DO3174" i="1"/>
  <c r="DP3174" i="1"/>
  <c r="DP3175" i="1" s="1"/>
  <c r="DQ3174" i="1"/>
  <c r="DR3174" i="1"/>
  <c r="DR3175" i="1" s="1"/>
  <c r="DS3174" i="1"/>
  <c r="DT3174" i="1"/>
  <c r="DT3175" i="1" s="1"/>
  <c r="DT3176" i="1" s="1"/>
  <c r="DT3180" i="1" s="1"/>
  <c r="DU3174" i="1"/>
  <c r="DV3174" i="1"/>
  <c r="DW3174" i="1"/>
  <c r="C3176" i="1"/>
  <c r="C3177" i="1" s="1"/>
  <c r="C3178" i="1" s="1"/>
  <c r="E3175" i="1"/>
  <c r="E3176" i="1" s="1"/>
  <c r="E3180" i="1" s="1"/>
  <c r="E3181" i="1" s="1"/>
  <c r="F3175" i="1"/>
  <c r="G3175" i="1"/>
  <c r="G3176" i="1" s="1"/>
  <c r="G3177" i="1" s="1"/>
  <c r="I3175" i="1"/>
  <c r="K3175" i="1"/>
  <c r="K3176" i="1" s="1"/>
  <c r="K3180" i="1" s="1"/>
  <c r="K3181" i="1" s="1"/>
  <c r="M3175" i="1"/>
  <c r="M3176" i="1" s="1"/>
  <c r="M3180" i="1" s="1"/>
  <c r="N3175" i="1"/>
  <c r="O3175" i="1"/>
  <c r="O3176" i="1" s="1"/>
  <c r="O3177" i="1" s="1"/>
  <c r="O3178" i="1" s="1"/>
  <c r="Q3175" i="1"/>
  <c r="S3175" i="1"/>
  <c r="S3176" i="1" s="1"/>
  <c r="U3175" i="1"/>
  <c r="U3176" i="1" s="1"/>
  <c r="U3180" i="1" s="1"/>
  <c r="U3181" i="1" s="1"/>
  <c r="V3175" i="1"/>
  <c r="W3175" i="1"/>
  <c r="W3176" i="1" s="1"/>
  <c r="W3177" i="1" s="1"/>
  <c r="W3178" i="1" s="1"/>
  <c r="Y3175" i="1"/>
  <c r="AA3175" i="1"/>
  <c r="AA3176" i="1" s="1"/>
  <c r="AC3175" i="1"/>
  <c r="AC3176" i="1" s="1"/>
  <c r="AD3175" i="1"/>
  <c r="AE3175" i="1"/>
  <c r="AE3176" i="1" s="1"/>
  <c r="AE3177" i="1" s="1"/>
  <c r="AG3175" i="1"/>
  <c r="AI3175" i="1"/>
  <c r="AI3176" i="1" s="1"/>
  <c r="AK3175" i="1"/>
  <c r="AK3176" i="1" s="1"/>
  <c r="AL3175" i="1"/>
  <c r="AM3175" i="1"/>
  <c r="AM3176" i="1" s="1"/>
  <c r="AM3177" i="1" s="1"/>
  <c r="AO3175" i="1"/>
  <c r="AQ3175" i="1"/>
  <c r="AQ3176" i="1" s="1"/>
  <c r="AQ3180" i="1" s="1"/>
  <c r="AQ3181" i="1" s="1"/>
  <c r="AS3175" i="1"/>
  <c r="AT3175" i="1"/>
  <c r="AU3175" i="1"/>
  <c r="AU3176" i="1" s="1"/>
  <c r="AU3177" i="1" s="1"/>
  <c r="AU3178" i="1" s="1"/>
  <c r="AW3175" i="1"/>
  <c r="AY3175" i="1"/>
  <c r="AY3176" i="1" s="1"/>
  <c r="BA3175" i="1"/>
  <c r="BB3175" i="1"/>
  <c r="BC3175" i="1"/>
  <c r="BC3176" i="1" s="1"/>
  <c r="BC3177" i="1" s="1"/>
  <c r="BC3178" i="1" s="1"/>
  <c r="BE3175" i="1"/>
  <c r="BG3175" i="1"/>
  <c r="BG3176" i="1" s="1"/>
  <c r="BI3175" i="1"/>
  <c r="BI3176" i="1" s="1"/>
  <c r="BJ3175" i="1"/>
  <c r="BK3175" i="1"/>
  <c r="BK3176" i="1" s="1"/>
  <c r="BK3177" i="1" s="1"/>
  <c r="BM3175" i="1"/>
  <c r="BO3175" i="1"/>
  <c r="BO3176" i="1" s="1"/>
  <c r="BQ3175" i="1"/>
  <c r="BQ3176" i="1" s="1"/>
  <c r="BR3175" i="1"/>
  <c r="BS3175" i="1"/>
  <c r="BS3176" i="1" s="1"/>
  <c r="BS3177" i="1" s="1"/>
  <c r="BU3175" i="1"/>
  <c r="BW3175" i="1"/>
  <c r="BW3176" i="1" s="1"/>
  <c r="BW3180" i="1" s="1"/>
  <c r="BW3181" i="1" s="1"/>
  <c r="BY3175" i="1"/>
  <c r="BZ3175" i="1"/>
  <c r="CA3175" i="1"/>
  <c r="CA3176" i="1" s="1"/>
  <c r="CA3177" i="1" s="1"/>
  <c r="CA3178" i="1" s="1"/>
  <c r="CC3175" i="1"/>
  <c r="CE3175" i="1"/>
  <c r="CE3176" i="1" s="1"/>
  <c r="CG3175" i="1"/>
  <c r="CH3175" i="1"/>
  <c r="CI3175" i="1"/>
  <c r="CI3176" i="1" s="1"/>
  <c r="CI3177" i="1" s="1"/>
  <c r="CI3178" i="1" s="1"/>
  <c r="CK3175" i="1"/>
  <c r="CM3175" i="1"/>
  <c r="CM3176" i="1" s="1"/>
  <c r="CO3175" i="1"/>
  <c r="CO3176" i="1" s="1"/>
  <c r="CP3175" i="1"/>
  <c r="CQ3175" i="1"/>
  <c r="CQ3176" i="1" s="1"/>
  <c r="CQ3177" i="1" s="1"/>
  <c r="CS3175" i="1"/>
  <c r="CU3175" i="1"/>
  <c r="CU3176" i="1" s="1"/>
  <c r="CU3180" i="1" s="1"/>
  <c r="CU3181" i="1" s="1"/>
  <c r="CW3175" i="1"/>
  <c r="CW3176" i="1" s="1"/>
  <c r="CX3175" i="1"/>
  <c r="CY3175" i="1"/>
  <c r="CY3176" i="1" s="1"/>
  <c r="CY3177" i="1" s="1"/>
  <c r="DA3175" i="1"/>
  <c r="DC3175" i="1"/>
  <c r="DC3176" i="1" s="1"/>
  <c r="DE3175" i="1"/>
  <c r="DF3175" i="1"/>
  <c r="DG3175" i="1"/>
  <c r="DG3176" i="1" s="1"/>
  <c r="DG3177" i="1" s="1"/>
  <c r="DG3178" i="1" s="1"/>
  <c r="DI3175" i="1"/>
  <c r="DK3175" i="1"/>
  <c r="DK3176" i="1" s="1"/>
  <c r="DM3175" i="1"/>
  <c r="DN3175" i="1"/>
  <c r="DO3175" i="1"/>
  <c r="DO3176" i="1" s="1"/>
  <c r="DO3177" i="1" s="1"/>
  <c r="DO3178" i="1" s="1"/>
  <c r="DQ3175" i="1"/>
  <c r="DS3175" i="1"/>
  <c r="DS3176" i="1" s="1"/>
  <c r="DU3175" i="1"/>
  <c r="DU3176" i="1" s="1"/>
  <c r="DV3175" i="1"/>
  <c r="DW3175" i="1"/>
  <c r="DW3176" i="1" s="1"/>
  <c r="DW3177" i="1" s="1"/>
  <c r="F3176" i="1"/>
  <c r="F3177" i="1" s="1"/>
  <c r="H3176" i="1"/>
  <c r="H3180" i="1" s="1"/>
  <c r="I3176" i="1"/>
  <c r="N3176" i="1"/>
  <c r="N3177" i="1" s="1"/>
  <c r="P3176" i="1"/>
  <c r="P3180" i="1" s="1"/>
  <c r="P3181" i="1" s="1"/>
  <c r="Q3176" i="1"/>
  <c r="Q3177" i="1" s="1"/>
  <c r="Q3178" i="1" s="1"/>
  <c r="R3176" i="1"/>
  <c r="R3177" i="1" s="1"/>
  <c r="R3178" i="1" s="1"/>
  <c r="V3176" i="1"/>
  <c r="V3177" i="1" s="1"/>
  <c r="Y3176" i="1"/>
  <c r="Y3177" i="1" s="1"/>
  <c r="Y3178" i="1" s="1"/>
  <c r="Z3176" i="1"/>
  <c r="Z3177" i="1" s="1"/>
  <c r="Z3178" i="1" s="1"/>
  <c r="AD3176" i="1"/>
  <c r="AD3177" i="1" s="1"/>
  <c r="AD3178" i="1" s="1"/>
  <c r="AF3176" i="1"/>
  <c r="AF3180" i="1" s="1"/>
  <c r="AF3181" i="1" s="1"/>
  <c r="AG3176" i="1"/>
  <c r="AG3177" i="1" s="1"/>
  <c r="AG3178" i="1" s="1"/>
  <c r="AL3176" i="1"/>
  <c r="AL3177" i="1" s="1"/>
  <c r="AN3176" i="1"/>
  <c r="AN3180" i="1" s="1"/>
  <c r="AO3176" i="1"/>
  <c r="AP3176" i="1"/>
  <c r="AP3177" i="1" s="1"/>
  <c r="AP3178" i="1" s="1"/>
  <c r="AS3176" i="1"/>
  <c r="AS3180" i="1" s="1"/>
  <c r="AS3181" i="1" s="1"/>
  <c r="AT3176" i="1"/>
  <c r="AT3177" i="1" s="1"/>
  <c r="AW3176" i="1"/>
  <c r="AX3176" i="1"/>
  <c r="AX3177" i="1" s="1"/>
  <c r="AX3178" i="1" s="1"/>
  <c r="BA3176" i="1"/>
  <c r="BA3180" i="1" s="1"/>
  <c r="BA3181" i="1" s="1"/>
  <c r="BB3176" i="1"/>
  <c r="BB3177" i="1" s="1"/>
  <c r="BB3178" i="1" s="1"/>
  <c r="BD3176" i="1"/>
  <c r="BD3180" i="1" s="1"/>
  <c r="BE3176" i="1"/>
  <c r="BE3180" i="1" s="1"/>
  <c r="BE3181" i="1" s="1"/>
  <c r="BF3176" i="1"/>
  <c r="BF3177" i="1" s="1"/>
  <c r="BF3178" i="1" s="1"/>
  <c r="BJ3176" i="1"/>
  <c r="BJ3177" i="1" s="1"/>
  <c r="BL3176" i="1"/>
  <c r="BL3180" i="1" s="1"/>
  <c r="BM3176" i="1"/>
  <c r="BM3177" i="1" s="1"/>
  <c r="BM3178" i="1" s="1"/>
  <c r="BN3176" i="1"/>
  <c r="BN3177" i="1" s="1"/>
  <c r="BN3178" i="1" s="1"/>
  <c r="BR3176" i="1"/>
  <c r="BR3177" i="1" s="1"/>
  <c r="BR3178" i="1" s="1"/>
  <c r="BT3176" i="1"/>
  <c r="BT3180" i="1" s="1"/>
  <c r="BT3181" i="1" s="1"/>
  <c r="BU3176" i="1"/>
  <c r="BY3176" i="1"/>
  <c r="BY3180" i="1" s="1"/>
  <c r="BZ3176" i="1"/>
  <c r="BZ3177" i="1" s="1"/>
  <c r="CC3176" i="1"/>
  <c r="CD3176" i="1"/>
  <c r="CD3177" i="1" s="1"/>
  <c r="CD3178" i="1" s="1"/>
  <c r="CG3176" i="1"/>
  <c r="CG3180" i="1" s="1"/>
  <c r="CG3181" i="1" s="1"/>
  <c r="CH3176" i="1"/>
  <c r="CH3177" i="1" s="1"/>
  <c r="CK3176" i="1"/>
  <c r="CK3177" i="1" s="1"/>
  <c r="CK3178" i="1" s="1"/>
  <c r="CL3176" i="1"/>
  <c r="CL3177" i="1" s="1"/>
  <c r="CL3178" i="1" s="1"/>
  <c r="CP3176" i="1"/>
  <c r="CP3177" i="1" s="1"/>
  <c r="CP3178" i="1" s="1"/>
  <c r="CR3176" i="1"/>
  <c r="CR3180" i="1" s="1"/>
  <c r="CR3181" i="1" s="1"/>
  <c r="CS3176" i="1"/>
  <c r="CS3177" i="1" s="1"/>
  <c r="CS3178" i="1" s="1"/>
  <c r="CX3176" i="1"/>
  <c r="CX3177" i="1" s="1"/>
  <c r="CZ3176" i="1"/>
  <c r="CZ3180" i="1" s="1"/>
  <c r="CZ3181" i="1" s="1"/>
  <c r="DA3176" i="1"/>
  <c r="DA3180" i="1" s="1"/>
  <c r="DA3181" i="1" s="1"/>
  <c r="DB3176" i="1"/>
  <c r="DB3177" i="1" s="1"/>
  <c r="DB3178" i="1" s="1"/>
  <c r="DE3176" i="1"/>
  <c r="DE3180" i="1" s="1"/>
  <c r="DE3181" i="1" s="1"/>
  <c r="DF3176" i="1"/>
  <c r="DF3177" i="1" s="1"/>
  <c r="DI3176" i="1"/>
  <c r="DJ3176" i="1"/>
  <c r="DJ3177" i="1" s="1"/>
  <c r="DJ3178" i="1" s="1"/>
  <c r="DM3176" i="1"/>
  <c r="DM3180" i="1" s="1"/>
  <c r="DM3181" i="1" s="1"/>
  <c r="DN3176" i="1"/>
  <c r="DN3177" i="1" s="1"/>
  <c r="DN3178" i="1" s="1"/>
  <c r="DP3176" i="1"/>
  <c r="DP3180" i="1" s="1"/>
  <c r="DQ3176" i="1"/>
  <c r="DQ3180" i="1" s="1"/>
  <c r="DQ3181" i="1" s="1"/>
  <c r="DR3176" i="1"/>
  <c r="DR3177" i="1" s="1"/>
  <c r="DR3178" i="1" s="1"/>
  <c r="DV3176" i="1"/>
  <c r="DV3177" i="1" s="1"/>
  <c r="D3177" i="1"/>
  <c r="D3178" i="1" s="1"/>
  <c r="H3177" i="1"/>
  <c r="H3178" i="1" s="1"/>
  <c r="I3177" i="1"/>
  <c r="I3178" i="1" s="1"/>
  <c r="K3177" i="1"/>
  <c r="K3178" i="1" s="1"/>
  <c r="M3177" i="1"/>
  <c r="M3178" i="1" s="1"/>
  <c r="P3177" i="1"/>
  <c r="P3178" i="1" s="1"/>
  <c r="S3177" i="1"/>
  <c r="U3177" i="1"/>
  <c r="U3178" i="1" s="1"/>
  <c r="AA3177" i="1"/>
  <c r="AI3177" i="1"/>
  <c r="AI3178" i="1" s="1"/>
  <c r="AJ3177" i="1"/>
  <c r="AJ3178" i="1" s="1"/>
  <c r="AO3177" i="1"/>
  <c r="AO3178" i="1" s="1"/>
  <c r="AQ3177" i="1"/>
  <c r="AQ3178" i="1" s="1"/>
  <c r="AW3177" i="1"/>
  <c r="AW3178" i="1" s="1"/>
  <c r="AY3177" i="1"/>
  <c r="BD3177" i="1"/>
  <c r="BD3178" i="1" s="1"/>
  <c r="BG3177" i="1"/>
  <c r="BH3177" i="1"/>
  <c r="BH3178" i="1" s="1"/>
  <c r="BO3177" i="1"/>
  <c r="BO3178" i="1" s="1"/>
  <c r="BP3177" i="1"/>
  <c r="BP3178" i="1" s="1"/>
  <c r="BU3177" i="1"/>
  <c r="BU3178" i="1" s="1"/>
  <c r="BW3177" i="1"/>
  <c r="BW3178" i="1" s="1"/>
  <c r="CC3177" i="1"/>
  <c r="CC3178" i="1" s="1"/>
  <c r="CE3177" i="1"/>
  <c r="CG3177" i="1"/>
  <c r="CG3178" i="1" s="1"/>
  <c r="CM3177" i="1"/>
  <c r="CU3177" i="1"/>
  <c r="CU3178" i="1" s="1"/>
  <c r="CV3177" i="1"/>
  <c r="CV3178" i="1" s="1"/>
  <c r="DA3177" i="1"/>
  <c r="DA3178" i="1" s="1"/>
  <c r="DC3177" i="1"/>
  <c r="DC3178" i="1" s="1"/>
  <c r="DI3177" i="1"/>
  <c r="DI3178" i="1" s="1"/>
  <c r="DK3177" i="1"/>
  <c r="DP3177" i="1"/>
  <c r="DP3178" i="1" s="1"/>
  <c r="DS3177" i="1"/>
  <c r="DT3177" i="1"/>
  <c r="DT3178" i="1" s="1"/>
  <c r="F3178" i="1"/>
  <c r="G3178" i="1"/>
  <c r="N3178" i="1"/>
  <c r="S3178" i="1"/>
  <c r="V3178" i="1"/>
  <c r="AA3178" i="1"/>
  <c r="AE3178" i="1"/>
  <c r="AL3178" i="1"/>
  <c r="AM3178" i="1"/>
  <c r="AT3178" i="1"/>
  <c r="AY3178" i="1"/>
  <c r="BG3178" i="1"/>
  <c r="BJ3178" i="1"/>
  <c r="BK3178" i="1"/>
  <c r="BS3178" i="1"/>
  <c r="BZ3178" i="1"/>
  <c r="CE3178" i="1"/>
  <c r="CH3178" i="1"/>
  <c r="CM3178" i="1"/>
  <c r="CQ3178" i="1"/>
  <c r="CX3178" i="1"/>
  <c r="CY3178" i="1"/>
  <c r="DF3178" i="1"/>
  <c r="DK3178" i="1"/>
  <c r="DS3178" i="1"/>
  <c r="DV3178" i="1"/>
  <c r="DW3178" i="1"/>
  <c r="C3180" i="1"/>
  <c r="C3181" i="1" s="1"/>
  <c r="F3180" i="1"/>
  <c r="I3180" i="1"/>
  <c r="J3180" i="1"/>
  <c r="J3181" i="1" s="1"/>
  <c r="N3180" i="1"/>
  <c r="O3180" i="1"/>
  <c r="O3181" i="1" s="1"/>
  <c r="Q3180" i="1"/>
  <c r="Q3181" i="1" s="1"/>
  <c r="S3180" i="1"/>
  <c r="S3181" i="1" s="1"/>
  <c r="V3180" i="1"/>
  <c r="V3181" i="1" s="1"/>
  <c r="W3180" i="1"/>
  <c r="W3181" i="1" s="1"/>
  <c r="AA3180" i="1"/>
  <c r="AA3181" i="1" s="1"/>
  <c r="AD3180" i="1"/>
  <c r="AI3180" i="1"/>
  <c r="AI3181" i="1" s="1"/>
  <c r="AM3180" i="1"/>
  <c r="AM3181" i="1" s="1"/>
  <c r="AO3180" i="1"/>
  <c r="AP3180" i="1"/>
  <c r="AP3181" i="1" s="1"/>
  <c r="AW3180" i="1"/>
  <c r="AW3181" i="1" s="1"/>
  <c r="AY3180" i="1"/>
  <c r="AY3181" i="1" s="1"/>
  <c r="BB3180" i="1"/>
  <c r="BB3181" i="1" s="1"/>
  <c r="BC3180" i="1"/>
  <c r="BC3181" i="1" s="1"/>
  <c r="BG3180" i="1"/>
  <c r="BJ3180" i="1"/>
  <c r="BJ3181" i="1" s="1"/>
  <c r="BK3180" i="1"/>
  <c r="BK3181" i="1" s="1"/>
  <c r="BN3180" i="1"/>
  <c r="BN3181" i="1" s="1"/>
  <c r="BO3180" i="1"/>
  <c r="BO3181" i="1" s="1"/>
  <c r="BU3180" i="1"/>
  <c r="CA3180" i="1"/>
  <c r="CA3181" i="1" s="1"/>
  <c r="CC3180" i="1"/>
  <c r="CC3181" i="1" s="1"/>
  <c r="CE3180" i="1"/>
  <c r="CH3180" i="1"/>
  <c r="CH3181" i="1" s="1"/>
  <c r="CK3180" i="1"/>
  <c r="CL3180" i="1"/>
  <c r="CL3181" i="1" s="1"/>
  <c r="CM3180" i="1"/>
  <c r="CM3181" i="1" s="1"/>
  <c r="CQ3180" i="1"/>
  <c r="CQ3181" i="1" s="1"/>
  <c r="CS3180" i="1"/>
  <c r="CX3180" i="1"/>
  <c r="CX3181" i="1" s="1"/>
  <c r="CY3180" i="1"/>
  <c r="DB3180" i="1"/>
  <c r="DB3181" i="1" s="1"/>
  <c r="DC3180" i="1"/>
  <c r="DC3181" i="1" s="1"/>
  <c r="DG3180" i="1"/>
  <c r="DG3181" i="1" s="1"/>
  <c r="DI3180" i="1"/>
  <c r="DI3181" i="1" s="1"/>
  <c r="DK3180" i="1"/>
  <c r="DN3180" i="1"/>
  <c r="DN3181" i="1" s="1"/>
  <c r="DR3180" i="1"/>
  <c r="DR3181" i="1" s="1"/>
  <c r="DS3180" i="1"/>
  <c r="DS3181" i="1" s="1"/>
  <c r="DV3180" i="1"/>
  <c r="DV3181" i="1" s="1"/>
  <c r="DW3180" i="1"/>
  <c r="DW3181" i="1" s="1"/>
  <c r="D3181" i="1"/>
  <c r="F3181" i="1"/>
  <c r="H3181" i="1"/>
  <c r="I3181" i="1"/>
  <c r="M3181" i="1"/>
  <c r="N3181" i="1"/>
  <c r="T3181" i="1"/>
  <c r="AD3181" i="1"/>
  <c r="AJ3181" i="1"/>
  <c r="AN3181" i="1"/>
  <c r="AO3181" i="1"/>
  <c r="AZ3181" i="1"/>
  <c r="BD3181" i="1"/>
  <c r="BG3181" i="1"/>
  <c r="BH3181" i="1"/>
  <c r="BL3181" i="1"/>
  <c r="BP3181" i="1"/>
  <c r="BU3181" i="1"/>
  <c r="BX3181" i="1"/>
  <c r="BY3181" i="1"/>
  <c r="CE3181" i="1"/>
  <c r="CF3181" i="1"/>
  <c r="CK3181" i="1"/>
  <c r="CN3181" i="1"/>
  <c r="CS3181" i="1"/>
  <c r="CV3181" i="1"/>
  <c r="CY3181" i="1"/>
  <c r="DD3181" i="1"/>
  <c r="DK3181" i="1"/>
  <c r="DL3181" i="1"/>
  <c r="DP3181" i="1"/>
  <c r="DT3181" i="1"/>
  <c r="I3166" i="1"/>
  <c r="H2698" i="1"/>
  <c r="AL6" i="2" l="1"/>
  <c r="DU3177" i="1"/>
  <c r="DU3178" i="1" s="1"/>
  <c r="DU3180" i="1"/>
  <c r="DU3181" i="1" s="1"/>
  <c r="CT3177" i="1"/>
  <c r="CT3178" i="1" s="1"/>
  <c r="CT3180" i="1"/>
  <c r="CT3181" i="1" s="1"/>
  <c r="BV3177" i="1"/>
  <c r="BV3178" i="1" s="1"/>
  <c r="BV3180" i="1"/>
  <c r="BV3181" i="1" s="1"/>
  <c r="AH3177" i="1"/>
  <c r="AH3178" i="1" s="1"/>
  <c r="AH3180" i="1"/>
  <c r="AH3181" i="1" s="1"/>
  <c r="BQ3180" i="1"/>
  <c r="BQ3181" i="1" s="1"/>
  <c r="BQ3177" i="1"/>
  <c r="BQ3178" i="1" s="1"/>
  <c r="BI3180" i="1"/>
  <c r="BI3181" i="1" s="1"/>
  <c r="BI3177" i="1"/>
  <c r="BI3178" i="1" s="1"/>
  <c r="AC3180" i="1"/>
  <c r="AC3181" i="1" s="1"/>
  <c r="AC3177" i="1"/>
  <c r="AC3178" i="1" s="1"/>
  <c r="DH3180" i="1"/>
  <c r="DH3181" i="1" s="1"/>
  <c r="DH3177" i="1"/>
  <c r="DH3178" i="1" s="1"/>
  <c r="AV3180" i="1"/>
  <c r="AV3181" i="1" s="1"/>
  <c r="AV3177" i="1"/>
  <c r="AV3178" i="1" s="1"/>
  <c r="CO3180" i="1"/>
  <c r="CO3181" i="1" s="1"/>
  <c r="CO3177" i="1"/>
  <c r="CO3178" i="1" s="1"/>
  <c r="CJ3180" i="1"/>
  <c r="CJ3181" i="1" s="1"/>
  <c r="CJ3177" i="1"/>
  <c r="CJ3178" i="1" s="1"/>
  <c r="CB3180" i="1"/>
  <c r="CB3181" i="1" s="1"/>
  <c r="CB3177" i="1"/>
  <c r="CB3178" i="1" s="1"/>
  <c r="X3180" i="1"/>
  <c r="X3181" i="1" s="1"/>
  <c r="X3177" i="1"/>
  <c r="X3178" i="1" s="1"/>
  <c r="CW3180" i="1"/>
  <c r="CW3181" i="1" s="1"/>
  <c r="CW3177" i="1"/>
  <c r="CW3178" i="1" s="1"/>
  <c r="AK3180" i="1"/>
  <c r="AK3181" i="1" s="1"/>
  <c r="AK3177" i="1"/>
  <c r="AK3178" i="1" s="1"/>
  <c r="DF3180" i="1"/>
  <c r="DF3181" i="1" s="1"/>
  <c r="BM3180" i="1"/>
  <c r="BM3181" i="1" s="1"/>
  <c r="DE3177" i="1"/>
  <c r="DE3178" i="1" s="1"/>
  <c r="CF3177" i="1"/>
  <c r="CF3178" i="1" s="1"/>
  <c r="AS3177" i="1"/>
  <c r="AS3178" i="1" s="1"/>
  <c r="T3177" i="1"/>
  <c r="T3178" i="1" s="1"/>
  <c r="DO3180" i="1"/>
  <c r="DO3181" i="1" s="1"/>
  <c r="CI3180" i="1"/>
  <c r="CI3181" i="1" s="1"/>
  <c r="AX3180" i="1"/>
  <c r="AX3181" i="1" s="1"/>
  <c r="AL3180" i="1"/>
  <c r="AL3181" i="1" s="1"/>
  <c r="Y3180" i="1"/>
  <c r="Y3181" i="1" s="1"/>
  <c r="DQ3177" i="1"/>
  <c r="DQ3178" i="1" s="1"/>
  <c r="DD3177" i="1"/>
  <c r="DD3178" i="1" s="1"/>
  <c r="CR3177" i="1"/>
  <c r="CR3178" i="1" s="1"/>
  <c r="BE3177" i="1"/>
  <c r="BE3178" i="1" s="1"/>
  <c r="AR3177" i="1"/>
  <c r="AR3178" i="1" s="1"/>
  <c r="AF3177" i="1"/>
  <c r="AF3178" i="1" s="1"/>
  <c r="E3177" i="1"/>
  <c r="E3178" i="1" s="1"/>
  <c r="AU3180" i="1"/>
  <c r="AU3181" i="1" s="1"/>
  <c r="DM3177" i="1"/>
  <c r="DM3178" i="1" s="1"/>
  <c r="CP3180" i="1"/>
  <c r="CP3181" i="1" s="1"/>
  <c r="BS3180" i="1"/>
  <c r="BS3181" i="1" s="1"/>
  <c r="BF3180" i="1"/>
  <c r="BF3181" i="1" s="1"/>
  <c r="AT3180" i="1"/>
  <c r="AT3181" i="1" s="1"/>
  <c r="AG3180" i="1"/>
  <c r="AG3181" i="1" s="1"/>
  <c r="G3180" i="1"/>
  <c r="G3181" i="1" s="1"/>
  <c r="DL3177" i="1"/>
  <c r="DL3178" i="1" s="1"/>
  <c r="CZ3177" i="1"/>
  <c r="CZ3178" i="1" s="1"/>
  <c r="BY3177" i="1"/>
  <c r="BY3178" i="1" s="1"/>
  <c r="AZ3177" i="1"/>
  <c r="AZ3178" i="1" s="1"/>
  <c r="AN3177" i="1"/>
  <c r="AN3178" i="1" s="1"/>
  <c r="CN3177" i="1"/>
  <c r="CN3178" i="1" s="1"/>
  <c r="BA3177" i="1"/>
  <c r="BA3178" i="1" s="1"/>
  <c r="AB3177" i="1"/>
  <c r="AB3178" i="1" s="1"/>
  <c r="DJ3180" i="1"/>
  <c r="DJ3181" i="1" s="1"/>
  <c r="CD3180" i="1"/>
  <c r="CD3181" i="1" s="1"/>
  <c r="BR3180" i="1"/>
  <c r="BR3181" i="1" s="1"/>
  <c r="AE3180" i="1"/>
  <c r="AE3181" i="1" s="1"/>
  <c r="R3180" i="1"/>
  <c r="R3181" i="1" s="1"/>
  <c r="BX3177" i="1"/>
  <c r="BX3178" i="1" s="1"/>
  <c r="BL3177" i="1"/>
  <c r="BL3178" i="1" s="1"/>
  <c r="L3177" i="1"/>
  <c r="L3178" i="1" s="1"/>
  <c r="BZ3180" i="1"/>
  <c r="BZ3181" i="1" s="1"/>
  <c r="Z3180" i="1"/>
  <c r="Z3181" i="1" s="1"/>
  <c r="BT3177" i="1"/>
  <c r="BT3178" i="1" s="1"/>
  <c r="G3141" i="1"/>
  <c r="K3161" i="1" l="1"/>
  <c r="E3161" i="1" l="1"/>
  <c r="E3141" i="1" l="1"/>
  <c r="K3" i="1" l="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519" i="1"/>
  <c r="K1520" i="1"/>
  <c r="K1521" i="1"/>
  <c r="K1522" i="1"/>
  <c r="K1523" i="1"/>
  <c r="K1524" i="1"/>
  <c r="K1525" i="1"/>
  <c r="K1526" i="1"/>
  <c r="K1527" i="1"/>
  <c r="K1528" i="1"/>
  <c r="K1529" i="1"/>
  <c r="K1530" i="1"/>
  <c r="K1531" i="1"/>
  <c r="K1532" i="1"/>
  <c r="K1533" i="1"/>
  <c r="K1534" i="1"/>
  <c r="K1535" i="1"/>
  <c r="K1536" i="1"/>
  <c r="K1537" i="1"/>
  <c r="K1538" i="1"/>
  <c r="K1539" i="1"/>
  <c r="K1540" i="1"/>
  <c r="K1541" i="1"/>
  <c r="K1542" i="1"/>
  <c r="K1543" i="1"/>
  <c r="K1544" i="1"/>
  <c r="K1545" i="1"/>
  <c r="K1546" i="1"/>
  <c r="K1547" i="1"/>
  <c r="K1548" i="1"/>
  <c r="K1549" i="1"/>
  <c r="K1550" i="1"/>
  <c r="K1551" i="1"/>
  <c r="K1552" i="1"/>
  <c r="K1553" i="1"/>
  <c r="K1554" i="1"/>
  <c r="K1555" i="1"/>
  <c r="K1556" i="1"/>
  <c r="K1557"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2" i="1"/>
  <c r="K1583" i="1"/>
  <c r="K1584" i="1"/>
  <c r="K1585" i="1"/>
  <c r="K1586" i="1"/>
  <c r="K1587" i="1"/>
  <c r="K1588" i="1"/>
  <c r="K1589" i="1"/>
  <c r="K1590" i="1"/>
  <c r="K1591"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644" i="1"/>
  <c r="K1645" i="1"/>
  <c r="K1646" i="1"/>
  <c r="K1647" i="1"/>
  <c r="K1648" i="1"/>
  <c r="K1649" i="1"/>
  <c r="K1650" i="1"/>
  <c r="K1651" i="1"/>
  <c r="K1652" i="1"/>
  <c r="K1653" i="1"/>
  <c r="K1654" i="1"/>
  <c r="K1655" i="1"/>
  <c r="K1656" i="1"/>
  <c r="K1657" i="1"/>
  <c r="K1658" i="1"/>
  <c r="K1659" i="1"/>
  <c r="K1660" i="1"/>
  <c r="K1661" i="1"/>
  <c r="K1662" i="1"/>
  <c r="K1663" i="1"/>
  <c r="K1664" i="1"/>
  <c r="K1665" i="1"/>
  <c r="K1666" i="1"/>
  <c r="K1667" i="1"/>
  <c r="K1668" i="1"/>
  <c r="K1669" i="1"/>
  <c r="K1670" i="1"/>
  <c r="K1671" i="1"/>
  <c r="K1672" i="1"/>
  <c r="K1673" i="1"/>
  <c r="K1674" i="1"/>
  <c r="K1675" i="1"/>
  <c r="K1676" i="1"/>
  <c r="K1677" i="1"/>
  <c r="K1678" i="1"/>
  <c r="K1679" i="1"/>
  <c r="K1680" i="1"/>
  <c r="K1681" i="1"/>
  <c r="K1682" i="1"/>
  <c r="K1683" i="1"/>
  <c r="K1684" i="1"/>
  <c r="K1685" i="1"/>
  <c r="K1686" i="1"/>
  <c r="K1687" i="1"/>
  <c r="K1688" i="1"/>
  <c r="K1689" i="1"/>
  <c r="K1690" i="1"/>
  <c r="K1691" i="1"/>
  <c r="K1692" i="1"/>
  <c r="K1693" i="1"/>
  <c r="K1694" i="1"/>
  <c r="K1695" i="1"/>
  <c r="K1696" i="1"/>
  <c r="K1697" i="1"/>
  <c r="K1698" i="1"/>
  <c r="K1699" i="1"/>
  <c r="K1700" i="1"/>
  <c r="K1701" i="1"/>
  <c r="K1702" i="1"/>
  <c r="K1703" i="1"/>
  <c r="K1704" i="1"/>
  <c r="K1705" i="1"/>
  <c r="K1706" i="1"/>
  <c r="K1707" i="1"/>
  <c r="K1708" i="1"/>
  <c r="K1709" i="1"/>
  <c r="K1710" i="1"/>
  <c r="K1711" i="1"/>
  <c r="K1712" i="1"/>
  <c r="K1713" i="1"/>
  <c r="K1714" i="1"/>
  <c r="K1715" i="1"/>
  <c r="K1716" i="1"/>
  <c r="K1717" i="1"/>
  <c r="K1718" i="1"/>
  <c r="K1719" i="1"/>
  <c r="K1720" i="1"/>
  <c r="K1721" i="1"/>
  <c r="K1722" i="1"/>
  <c r="K1723" i="1"/>
  <c r="K1724" i="1"/>
  <c r="K1725" i="1"/>
  <c r="K1726" i="1"/>
  <c r="K1727" i="1"/>
  <c r="K1728" i="1"/>
  <c r="K1729" i="1"/>
  <c r="K1730" i="1"/>
  <c r="K1731" i="1"/>
  <c r="K1732" i="1"/>
  <c r="K1733" i="1"/>
  <c r="K1734" i="1"/>
  <c r="K1735" i="1"/>
  <c r="K1736" i="1"/>
  <c r="K1737" i="1"/>
  <c r="K1738" i="1"/>
  <c r="K1739" i="1"/>
  <c r="K1740" i="1"/>
  <c r="K1741" i="1"/>
  <c r="K1742" i="1"/>
  <c r="K1743" i="1"/>
  <c r="K1744" i="1"/>
  <c r="K1745" i="1"/>
  <c r="K1746" i="1"/>
  <c r="K1747" i="1"/>
  <c r="K1748" i="1"/>
  <c r="K1749" i="1"/>
  <c r="K1750" i="1"/>
  <c r="K1751" i="1"/>
  <c r="K1752" i="1"/>
  <c r="K1753" i="1"/>
  <c r="K1754" i="1"/>
  <c r="K1755" i="1"/>
  <c r="K1756" i="1"/>
  <c r="K1757" i="1"/>
  <c r="K1758" i="1"/>
  <c r="K1759" i="1"/>
  <c r="K1760" i="1"/>
  <c r="K1761" i="1"/>
  <c r="K1762" i="1"/>
  <c r="K1763" i="1"/>
  <c r="K1764" i="1"/>
  <c r="K1765" i="1"/>
  <c r="K1766" i="1"/>
  <c r="K1767" i="1"/>
  <c r="K1768" i="1"/>
  <c r="K1769" i="1"/>
  <c r="K1770" i="1"/>
  <c r="K1771" i="1"/>
  <c r="K1772" i="1"/>
  <c r="K1773" i="1"/>
  <c r="K1774" i="1"/>
  <c r="K1775" i="1"/>
  <c r="K1776" i="1"/>
  <c r="K1777" i="1"/>
  <c r="K1778" i="1"/>
  <c r="K1779" i="1"/>
  <c r="K1780" i="1"/>
  <c r="K1781" i="1"/>
  <c r="K1782" i="1"/>
  <c r="K1783" i="1"/>
  <c r="K1784" i="1"/>
  <c r="K1785" i="1"/>
  <c r="K1786" i="1"/>
  <c r="K1787" i="1"/>
  <c r="K1788" i="1"/>
  <c r="K1789" i="1"/>
  <c r="K1790" i="1"/>
  <c r="K1791" i="1"/>
  <c r="K1792" i="1"/>
  <c r="K1793" i="1"/>
  <c r="K1794" i="1"/>
  <c r="K1795" i="1"/>
  <c r="K1796" i="1"/>
  <c r="K1797" i="1"/>
  <c r="K1798" i="1"/>
  <c r="K1799" i="1"/>
  <c r="K1800" i="1"/>
  <c r="K1801" i="1"/>
  <c r="K1802" i="1"/>
  <c r="K1803" i="1"/>
  <c r="K1804" i="1"/>
  <c r="K1805" i="1"/>
  <c r="K1806" i="1"/>
  <c r="K1807" i="1"/>
  <c r="K1808" i="1"/>
  <c r="K1809" i="1"/>
  <c r="K1810" i="1"/>
  <c r="K1811" i="1"/>
  <c r="K1812" i="1"/>
  <c r="K1813" i="1"/>
  <c r="K1814" i="1"/>
  <c r="K1815" i="1"/>
  <c r="K1816" i="1"/>
  <c r="K1817"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41" i="1"/>
  <c r="K1842" i="1"/>
  <c r="K1843" i="1"/>
  <c r="K1844" i="1"/>
  <c r="K1845" i="1"/>
  <c r="K184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K1881" i="1"/>
  <c r="K1882" i="1"/>
  <c r="K1883" i="1"/>
  <c r="K1884" i="1"/>
  <c r="K1885" i="1"/>
  <c r="K1886" i="1"/>
  <c r="K1887" i="1"/>
  <c r="K1888" i="1"/>
  <c r="K1889" i="1"/>
  <c r="K1890" i="1"/>
  <c r="K1891" i="1"/>
  <c r="K1892" i="1"/>
  <c r="K1893" i="1"/>
  <c r="K1894" i="1"/>
  <c r="K1895" i="1"/>
  <c r="K1896" i="1"/>
  <c r="K1897" i="1"/>
  <c r="K1898" i="1"/>
  <c r="K1899" i="1"/>
  <c r="K1900" i="1"/>
  <c r="K1901" i="1"/>
  <c r="K1902" i="1"/>
  <c r="K1903" i="1"/>
  <c r="K1904" i="1"/>
  <c r="K1905" i="1"/>
  <c r="K1906" i="1"/>
  <c r="K1907" i="1"/>
  <c r="K1908" i="1"/>
  <c r="K1909" i="1"/>
  <c r="K1910" i="1"/>
  <c r="K1911" i="1"/>
  <c r="K1912" i="1"/>
  <c r="K1913" i="1"/>
  <c r="K1914" i="1"/>
  <c r="K1915" i="1"/>
  <c r="K1916" i="1"/>
  <c r="K1917" i="1"/>
  <c r="K1918" i="1"/>
  <c r="K1919" i="1"/>
  <c r="K1920" i="1"/>
  <c r="K1921" i="1"/>
  <c r="K1922" i="1"/>
  <c r="K1923" i="1"/>
  <c r="K1924" i="1"/>
  <c r="K1925" i="1"/>
  <c r="K1926" i="1"/>
  <c r="K1927" i="1"/>
  <c r="K1928" i="1"/>
  <c r="K1929" i="1"/>
  <c r="K1930" i="1"/>
  <c r="K1931" i="1"/>
  <c r="K1932" i="1"/>
  <c r="K1933" i="1"/>
  <c r="K1934" i="1"/>
  <c r="K1935" i="1"/>
  <c r="K1936" i="1"/>
  <c r="K1937" i="1"/>
  <c r="K1938" i="1"/>
  <c r="K1939" i="1"/>
  <c r="K1940" i="1"/>
  <c r="K1941" i="1"/>
  <c r="K1942" i="1"/>
  <c r="K1943" i="1"/>
  <c r="K1944" i="1"/>
  <c r="K1945" i="1"/>
  <c r="K1946" i="1"/>
  <c r="K1947" i="1"/>
  <c r="K1948" i="1"/>
  <c r="K1949" i="1"/>
  <c r="K1950" i="1"/>
  <c r="K1951" i="1"/>
  <c r="K1952" i="1"/>
  <c r="K1953" i="1"/>
  <c r="K1954" i="1"/>
  <c r="K1955" i="1"/>
  <c r="K1956" i="1"/>
  <c r="K1957" i="1"/>
  <c r="K1958" i="1"/>
  <c r="K1959" i="1"/>
  <c r="K1960" i="1"/>
  <c r="K1961" i="1"/>
  <c r="K1962" i="1"/>
  <c r="K1963" i="1"/>
  <c r="K1964" i="1"/>
  <c r="K1965" i="1"/>
  <c r="K1966" i="1"/>
  <c r="K1967" i="1"/>
  <c r="K1968" i="1"/>
  <c r="K1969" i="1"/>
  <c r="K1970" i="1"/>
  <c r="K1971" i="1"/>
  <c r="K1972" i="1"/>
  <c r="K1973" i="1"/>
  <c r="K1974" i="1"/>
  <c r="K1975" i="1"/>
  <c r="K1976" i="1"/>
  <c r="K1977" i="1"/>
  <c r="K1978" i="1"/>
  <c r="K1979" i="1"/>
  <c r="K1980" i="1"/>
  <c r="K1981" i="1"/>
  <c r="K1982" i="1"/>
  <c r="K1983" i="1"/>
  <c r="K1984" i="1"/>
  <c r="K1985" i="1"/>
  <c r="K1986" i="1"/>
  <c r="K1987" i="1"/>
  <c r="K1988" i="1"/>
  <c r="K1989" i="1"/>
  <c r="K1990" i="1"/>
  <c r="K1991" i="1"/>
  <c r="K1992" i="1"/>
  <c r="K1993" i="1"/>
  <c r="K1994" i="1"/>
  <c r="K1995" i="1"/>
  <c r="K1996" i="1"/>
  <c r="K1997" i="1"/>
  <c r="K1998" i="1"/>
  <c r="K1999" i="1"/>
  <c r="K2000" i="1"/>
  <c r="K2001" i="1"/>
  <c r="K2002" i="1"/>
  <c r="K2003" i="1"/>
  <c r="K2004" i="1"/>
  <c r="K2005" i="1"/>
  <c r="K2006" i="1"/>
  <c r="K2007" i="1"/>
  <c r="K2008" i="1"/>
  <c r="K2009" i="1"/>
  <c r="K2010" i="1"/>
  <c r="K2011" i="1"/>
  <c r="K2012" i="1"/>
  <c r="K2013" i="1"/>
  <c r="K2014" i="1"/>
  <c r="K2015" i="1"/>
  <c r="K2016" i="1"/>
  <c r="K2017" i="1"/>
  <c r="K2018" i="1"/>
  <c r="K2019" i="1"/>
  <c r="K2020" i="1"/>
  <c r="K2021" i="1"/>
  <c r="K2022" i="1"/>
  <c r="K2023" i="1"/>
  <c r="K2024" i="1"/>
  <c r="K2025" i="1"/>
  <c r="K2026" i="1"/>
  <c r="K2027" i="1"/>
  <c r="K2028" i="1"/>
  <c r="K2029" i="1"/>
  <c r="K2030" i="1"/>
  <c r="K2031" i="1"/>
  <c r="K2032" i="1"/>
  <c r="K2033" i="1"/>
  <c r="K2034" i="1"/>
  <c r="K2035" i="1"/>
  <c r="K2036" i="1"/>
  <c r="K2037" i="1"/>
  <c r="K2038" i="1"/>
  <c r="K2039" i="1"/>
  <c r="K2040" i="1"/>
  <c r="K2041" i="1"/>
  <c r="K2042" i="1"/>
  <c r="K2043" i="1"/>
  <c r="K2044" i="1"/>
  <c r="K2045" i="1"/>
  <c r="K2046" i="1"/>
  <c r="K2047" i="1"/>
  <c r="K2048" i="1"/>
  <c r="K2049" i="1"/>
  <c r="K2050" i="1"/>
  <c r="K2051" i="1"/>
  <c r="K2052" i="1"/>
  <c r="K2053" i="1"/>
  <c r="K2054" i="1"/>
  <c r="K2055" i="1"/>
  <c r="K2056" i="1"/>
  <c r="K2057" i="1"/>
  <c r="K2058" i="1"/>
  <c r="K2059" i="1"/>
  <c r="K2060" i="1"/>
  <c r="K2061" i="1"/>
  <c r="K2062" i="1"/>
  <c r="K2063" i="1"/>
  <c r="K2064" i="1"/>
  <c r="K2065" i="1"/>
  <c r="K2066" i="1"/>
  <c r="K2067" i="1"/>
  <c r="K2068" i="1"/>
  <c r="K2069" i="1"/>
  <c r="K2070" i="1"/>
  <c r="K2071" i="1"/>
  <c r="K2072" i="1"/>
  <c r="K2073" i="1"/>
  <c r="K2074" i="1"/>
  <c r="K2075" i="1"/>
  <c r="K2076" i="1"/>
  <c r="K2077" i="1"/>
  <c r="K2078" i="1"/>
  <c r="K2079" i="1"/>
  <c r="K2080" i="1"/>
  <c r="K2081" i="1"/>
  <c r="K2082" i="1"/>
  <c r="K2083" i="1"/>
  <c r="K2084" i="1"/>
  <c r="K2085" i="1"/>
  <c r="K2086" i="1"/>
  <c r="K2087" i="1"/>
  <c r="K2088" i="1"/>
  <c r="K2089" i="1"/>
  <c r="K2090" i="1"/>
  <c r="K2091" i="1"/>
  <c r="K2092" i="1"/>
  <c r="K2093" i="1"/>
  <c r="K2094" i="1"/>
  <c r="K2095" i="1"/>
  <c r="K2096" i="1"/>
  <c r="K2097" i="1"/>
  <c r="K2098" i="1"/>
  <c r="K2099" i="1"/>
  <c r="K2100" i="1"/>
  <c r="K2101" i="1"/>
  <c r="K2102" i="1"/>
  <c r="K2103" i="1"/>
  <c r="K2104" i="1"/>
  <c r="K2105" i="1"/>
  <c r="K2106" i="1"/>
  <c r="K2107" i="1"/>
  <c r="K2108" i="1"/>
  <c r="K2109" i="1"/>
  <c r="K2110" i="1"/>
  <c r="K2111" i="1"/>
  <c r="K2112" i="1"/>
  <c r="K2113" i="1"/>
  <c r="K2114" i="1"/>
  <c r="K2115" i="1"/>
  <c r="K2116" i="1"/>
  <c r="K2117" i="1"/>
  <c r="K2118" i="1"/>
  <c r="K2119" i="1"/>
  <c r="K2120" i="1"/>
  <c r="K2121" i="1"/>
  <c r="K2122" i="1"/>
  <c r="K2123" i="1"/>
  <c r="K2124" i="1"/>
  <c r="K2125" i="1"/>
  <c r="K2126" i="1"/>
  <c r="K2127" i="1"/>
  <c r="K2128" i="1"/>
  <c r="K2129" i="1"/>
  <c r="K2130" i="1"/>
  <c r="K2131" i="1"/>
  <c r="K2132" i="1"/>
  <c r="K2133" i="1"/>
  <c r="K2134" i="1"/>
  <c r="K2135" i="1"/>
  <c r="K2136" i="1"/>
  <c r="K2137" i="1"/>
  <c r="K2138" i="1"/>
  <c r="K2139" i="1"/>
  <c r="K2140" i="1"/>
  <c r="K2141" i="1"/>
  <c r="K2142" i="1"/>
  <c r="K2143" i="1"/>
  <c r="K2144" i="1"/>
  <c r="K2145" i="1"/>
  <c r="K2146" i="1"/>
  <c r="K2147" i="1"/>
  <c r="K2148" i="1"/>
  <c r="K2149" i="1"/>
  <c r="K2150" i="1"/>
  <c r="K2151" i="1"/>
  <c r="K2152" i="1"/>
  <c r="K2153" i="1"/>
  <c r="K2154" i="1"/>
  <c r="K2155" i="1"/>
  <c r="K2156" i="1"/>
  <c r="K2157" i="1"/>
  <c r="K2158" i="1"/>
  <c r="K2159" i="1"/>
  <c r="K2160" i="1"/>
  <c r="K2161" i="1"/>
  <c r="K2162" i="1"/>
  <c r="K2163" i="1"/>
  <c r="K2164" i="1"/>
  <c r="K2165" i="1"/>
  <c r="K2166" i="1"/>
  <c r="K2167" i="1"/>
  <c r="K2168" i="1"/>
  <c r="K2169" i="1"/>
  <c r="K2170" i="1"/>
  <c r="K2171" i="1"/>
  <c r="K2172" i="1"/>
  <c r="K2173" i="1"/>
  <c r="K2174" i="1"/>
  <c r="K2175" i="1"/>
  <c r="K2176" i="1"/>
  <c r="K2177" i="1"/>
  <c r="K2178" i="1"/>
  <c r="K2179" i="1"/>
  <c r="K2180" i="1"/>
  <c r="K2181" i="1"/>
  <c r="K2182" i="1"/>
  <c r="K2183" i="1"/>
  <c r="K2184" i="1"/>
  <c r="K2185" i="1"/>
  <c r="K2186" i="1"/>
  <c r="K2187" i="1"/>
  <c r="K2188" i="1"/>
  <c r="K2189" i="1"/>
  <c r="K2190" i="1"/>
  <c r="K2191" i="1"/>
  <c r="K2192" i="1"/>
  <c r="K2193" i="1"/>
  <c r="K2194" i="1"/>
  <c r="K2195" i="1"/>
  <c r="K2196" i="1"/>
  <c r="K2197" i="1"/>
  <c r="K2198" i="1"/>
  <c r="K2199" i="1"/>
  <c r="K2200" i="1"/>
  <c r="K2201" i="1"/>
  <c r="K2202" i="1"/>
  <c r="K2203" i="1"/>
  <c r="K2204" i="1"/>
  <c r="K2205" i="1"/>
  <c r="K2206" i="1"/>
  <c r="K2207" i="1"/>
  <c r="K2208" i="1"/>
  <c r="K2209" i="1"/>
  <c r="K2210" i="1"/>
  <c r="K2211" i="1"/>
  <c r="K2212" i="1"/>
  <c r="K2213" i="1"/>
  <c r="K2214" i="1"/>
  <c r="K2215" i="1"/>
  <c r="K2216" i="1"/>
  <c r="K2217" i="1"/>
  <c r="K2218" i="1"/>
  <c r="K2219" i="1"/>
  <c r="K2220" i="1"/>
  <c r="K2221" i="1"/>
  <c r="K2222" i="1"/>
  <c r="K2223" i="1"/>
  <c r="K2224" i="1"/>
  <c r="K2225" i="1"/>
  <c r="K2226" i="1"/>
  <c r="K2227" i="1"/>
  <c r="K2228" i="1"/>
  <c r="K2229" i="1"/>
  <c r="K2230" i="1"/>
  <c r="K2231" i="1"/>
  <c r="K2232" i="1"/>
  <c r="K2233" i="1"/>
  <c r="K2234" i="1"/>
  <c r="K2235" i="1"/>
  <c r="K2236" i="1"/>
  <c r="K2237" i="1"/>
  <c r="K2238" i="1"/>
  <c r="K2239" i="1"/>
  <c r="K2240" i="1"/>
  <c r="K2241" i="1"/>
  <c r="K2242" i="1"/>
  <c r="K2243" i="1"/>
  <c r="K2244" i="1"/>
  <c r="K2245" i="1"/>
  <c r="K2246" i="1"/>
  <c r="K2247" i="1"/>
  <c r="K2248" i="1"/>
  <c r="K2249" i="1"/>
  <c r="K2250" i="1"/>
  <c r="K2251" i="1"/>
  <c r="K2252" i="1"/>
  <c r="K2253" i="1"/>
  <c r="K2254" i="1"/>
  <c r="K2255" i="1"/>
  <c r="K2256" i="1"/>
  <c r="K2257" i="1"/>
  <c r="K2258" i="1"/>
  <c r="K2259" i="1"/>
  <c r="K2260" i="1"/>
  <c r="K2261" i="1"/>
  <c r="K2262" i="1"/>
  <c r="K2263" i="1"/>
  <c r="K2264" i="1"/>
  <c r="K2265" i="1"/>
  <c r="K2266" i="1"/>
  <c r="K2267" i="1"/>
  <c r="K2268" i="1"/>
  <c r="K2269" i="1"/>
  <c r="K2270" i="1"/>
  <c r="K2271" i="1"/>
  <c r="K2272" i="1"/>
  <c r="K2273" i="1"/>
  <c r="K2274" i="1"/>
  <c r="K2275" i="1"/>
  <c r="K2276" i="1"/>
  <c r="K2277" i="1"/>
  <c r="K2278" i="1"/>
  <c r="K2279" i="1"/>
  <c r="K2280" i="1"/>
  <c r="K2281" i="1"/>
  <c r="K2282" i="1"/>
  <c r="K2283" i="1"/>
  <c r="K2284" i="1"/>
  <c r="K2285" i="1"/>
  <c r="K2286" i="1"/>
  <c r="K2287" i="1"/>
  <c r="K2288" i="1"/>
  <c r="K2289" i="1"/>
  <c r="K2290" i="1"/>
  <c r="K2291" i="1"/>
  <c r="K2292" i="1"/>
  <c r="K2293" i="1"/>
  <c r="K2294" i="1"/>
  <c r="K2295" i="1"/>
  <c r="K2296" i="1"/>
  <c r="K2297" i="1"/>
  <c r="K2298" i="1"/>
  <c r="K2299" i="1"/>
  <c r="K2300" i="1"/>
  <c r="K2301" i="1"/>
  <c r="K2302" i="1"/>
  <c r="K2303" i="1"/>
  <c r="K2304" i="1"/>
  <c r="K2305" i="1"/>
  <c r="K2306" i="1"/>
  <c r="K2307" i="1"/>
  <c r="K2308" i="1"/>
  <c r="K2309" i="1"/>
  <c r="K2310" i="1"/>
  <c r="K2311" i="1"/>
  <c r="K2312" i="1"/>
  <c r="K2313" i="1"/>
  <c r="K2314" i="1"/>
  <c r="K2315" i="1"/>
  <c r="K2316" i="1"/>
  <c r="K2317" i="1"/>
  <c r="K2318" i="1"/>
  <c r="K2319" i="1"/>
  <c r="K2320" i="1"/>
  <c r="K2321" i="1"/>
  <c r="K2322" i="1"/>
  <c r="K2323" i="1"/>
  <c r="K2324" i="1"/>
  <c r="K2325" i="1"/>
  <c r="K2326" i="1"/>
  <c r="K2327" i="1"/>
  <c r="K2328" i="1"/>
  <c r="K2329" i="1"/>
  <c r="K2330" i="1"/>
  <c r="K2331" i="1"/>
  <c r="K2332" i="1"/>
  <c r="K2333" i="1"/>
  <c r="K2334" i="1"/>
  <c r="K2335" i="1"/>
  <c r="K2336" i="1"/>
  <c r="K2337" i="1"/>
  <c r="K2338" i="1"/>
  <c r="K2339" i="1"/>
  <c r="K2340" i="1"/>
  <c r="K2341" i="1"/>
  <c r="K2342" i="1"/>
  <c r="K2343" i="1"/>
  <c r="K2344" i="1"/>
  <c r="K2345" i="1"/>
  <c r="K2346" i="1"/>
  <c r="K2347" i="1"/>
  <c r="K2348" i="1"/>
  <c r="K2349" i="1"/>
  <c r="K2350" i="1"/>
  <c r="K2351" i="1"/>
  <c r="K2352" i="1"/>
  <c r="K2353" i="1"/>
  <c r="K2354" i="1"/>
  <c r="K2355" i="1"/>
  <c r="K2356" i="1"/>
  <c r="K2357" i="1"/>
  <c r="K2358" i="1"/>
  <c r="K2359" i="1"/>
  <c r="K2360" i="1"/>
  <c r="K2361" i="1"/>
  <c r="K2362" i="1"/>
  <c r="K2363" i="1"/>
  <c r="K2364" i="1"/>
  <c r="K2365" i="1"/>
  <c r="K2366" i="1"/>
  <c r="K2367" i="1"/>
  <c r="K2368" i="1"/>
  <c r="K2369" i="1"/>
  <c r="K2370" i="1"/>
  <c r="K2371" i="1"/>
  <c r="K2372" i="1"/>
  <c r="K2373" i="1"/>
  <c r="K2374" i="1"/>
  <c r="K2375" i="1"/>
  <c r="K2376" i="1"/>
  <c r="K2377" i="1"/>
  <c r="K2378" i="1"/>
  <c r="K2379" i="1"/>
  <c r="K2380" i="1"/>
  <c r="K2381" i="1"/>
  <c r="K2382" i="1"/>
  <c r="K2383" i="1"/>
  <c r="K2384" i="1"/>
  <c r="K2385" i="1"/>
  <c r="K2386" i="1"/>
  <c r="K2387" i="1"/>
  <c r="K2388" i="1"/>
  <c r="K2389" i="1"/>
  <c r="K2390" i="1"/>
  <c r="K2391" i="1"/>
  <c r="K2392" i="1"/>
  <c r="K2393" i="1"/>
  <c r="K2394" i="1"/>
  <c r="K2395" i="1"/>
  <c r="K2396" i="1"/>
  <c r="K2397" i="1"/>
  <c r="K2398" i="1"/>
  <c r="K2399" i="1"/>
  <c r="K2400" i="1"/>
  <c r="K2401" i="1"/>
  <c r="K2402" i="1"/>
  <c r="K2403" i="1"/>
  <c r="K2404" i="1"/>
  <c r="K2405" i="1"/>
  <c r="K2406" i="1"/>
  <c r="K2407" i="1"/>
  <c r="K2408" i="1"/>
  <c r="K2409" i="1"/>
  <c r="K2410" i="1"/>
  <c r="K2411" i="1"/>
  <c r="K2412" i="1"/>
  <c r="K2413" i="1"/>
  <c r="K2414" i="1"/>
  <c r="K2415" i="1"/>
  <c r="K2416" i="1"/>
  <c r="K2417" i="1"/>
  <c r="K2418" i="1"/>
  <c r="K2419" i="1"/>
  <c r="K2420" i="1"/>
  <c r="K2421" i="1"/>
  <c r="K2422" i="1"/>
  <c r="K2423" i="1"/>
  <c r="K2424" i="1"/>
  <c r="K2425" i="1"/>
  <c r="K2426" i="1"/>
  <c r="K2427" i="1"/>
  <c r="K2428" i="1"/>
  <c r="K2429" i="1"/>
  <c r="K2430" i="1"/>
  <c r="K2431" i="1"/>
  <c r="K2432" i="1"/>
  <c r="K2433" i="1"/>
  <c r="K2434" i="1"/>
  <c r="K2435" i="1"/>
  <c r="K2436" i="1"/>
  <c r="K2437" i="1"/>
  <c r="K2438" i="1"/>
  <c r="K2439" i="1"/>
  <c r="K2440" i="1"/>
  <c r="K2441" i="1"/>
  <c r="K2442" i="1"/>
  <c r="K2443" i="1"/>
  <c r="K2444" i="1"/>
  <c r="K2445" i="1"/>
  <c r="K2446" i="1"/>
  <c r="K2447" i="1"/>
  <c r="K2448" i="1"/>
  <c r="K2449" i="1"/>
  <c r="K2450" i="1"/>
  <c r="K2451" i="1"/>
  <c r="K2452" i="1"/>
  <c r="K2453" i="1"/>
  <c r="K2454" i="1"/>
  <c r="K2455" i="1"/>
  <c r="K2456" i="1"/>
  <c r="K2457" i="1"/>
  <c r="K2458" i="1"/>
  <c r="K2459" i="1"/>
  <c r="K2460" i="1"/>
  <c r="K2461" i="1"/>
  <c r="K2462" i="1"/>
  <c r="K2463" i="1"/>
  <c r="K2464" i="1"/>
  <c r="K2465" i="1"/>
  <c r="K2466" i="1"/>
  <c r="K2467" i="1"/>
  <c r="K2468" i="1"/>
  <c r="K2469" i="1"/>
  <c r="K2470" i="1"/>
  <c r="K2471" i="1"/>
  <c r="K2472" i="1"/>
  <c r="K2473" i="1"/>
  <c r="K2474" i="1"/>
  <c r="K2475" i="1"/>
  <c r="K2476" i="1"/>
  <c r="K2477" i="1"/>
  <c r="K2478" i="1"/>
  <c r="K2479" i="1"/>
  <c r="K2480" i="1"/>
  <c r="K2481" i="1"/>
  <c r="K2482" i="1"/>
  <c r="K2483" i="1"/>
  <c r="K2484" i="1"/>
  <c r="K2485" i="1"/>
  <c r="K2486" i="1"/>
  <c r="K2487" i="1"/>
  <c r="K2488" i="1"/>
  <c r="K2489" i="1"/>
  <c r="K2490" i="1"/>
  <c r="K2491" i="1"/>
  <c r="K2492" i="1"/>
  <c r="K2493" i="1"/>
  <c r="K2494" i="1"/>
  <c r="K2495" i="1"/>
  <c r="K2496" i="1"/>
  <c r="K2497" i="1"/>
  <c r="K2498" i="1"/>
  <c r="K2499" i="1"/>
  <c r="K2500" i="1"/>
  <c r="K2501" i="1"/>
  <c r="K2502" i="1"/>
  <c r="K2503" i="1"/>
  <c r="K2504" i="1"/>
  <c r="K2505" i="1"/>
  <c r="K2506" i="1"/>
  <c r="K2507" i="1"/>
  <c r="K2508" i="1"/>
  <c r="K2509" i="1"/>
  <c r="K2510" i="1"/>
  <c r="K2511" i="1"/>
  <c r="K2512" i="1"/>
  <c r="K2513" i="1"/>
  <c r="K2514" i="1"/>
  <c r="K2515" i="1"/>
  <c r="K2516" i="1"/>
  <c r="K2517" i="1"/>
  <c r="K2518" i="1"/>
  <c r="K2519" i="1"/>
  <c r="K2520" i="1"/>
  <c r="K2521" i="1"/>
  <c r="K2522" i="1"/>
  <c r="K2523" i="1"/>
  <c r="K2524" i="1"/>
  <c r="K2525" i="1"/>
  <c r="K2526" i="1"/>
  <c r="K2527" i="1"/>
  <c r="K2528" i="1"/>
  <c r="K2529" i="1"/>
  <c r="K2530" i="1"/>
  <c r="K2531" i="1"/>
  <c r="K2532" i="1"/>
  <c r="K2533" i="1"/>
  <c r="K2534" i="1"/>
  <c r="K2535" i="1"/>
  <c r="K2536" i="1"/>
  <c r="K2537" i="1"/>
  <c r="K2538" i="1"/>
  <c r="K2539" i="1"/>
  <c r="K2540" i="1"/>
  <c r="K2541" i="1"/>
  <c r="K2542" i="1"/>
  <c r="K2543" i="1"/>
  <c r="K2544" i="1"/>
  <c r="K2545" i="1"/>
  <c r="K2546" i="1"/>
  <c r="K2547" i="1"/>
  <c r="K2548" i="1"/>
  <c r="K2549" i="1"/>
  <c r="K2550" i="1"/>
  <c r="K2551" i="1"/>
  <c r="K2552" i="1"/>
  <c r="K2553" i="1"/>
  <c r="K2554" i="1"/>
  <c r="K2555" i="1"/>
  <c r="K2556" i="1"/>
  <c r="K2557" i="1"/>
  <c r="K2558" i="1"/>
  <c r="K2559" i="1"/>
  <c r="K2560" i="1"/>
  <c r="K2561" i="1"/>
  <c r="K2562" i="1"/>
  <c r="K2563" i="1"/>
  <c r="K2564" i="1"/>
  <c r="K2565" i="1"/>
  <c r="K2566" i="1"/>
  <c r="K2567" i="1"/>
  <c r="K2568" i="1"/>
  <c r="K2569" i="1"/>
  <c r="K2570" i="1"/>
  <c r="K2571" i="1"/>
  <c r="K2572" i="1"/>
  <c r="K2573" i="1"/>
  <c r="K2574" i="1"/>
  <c r="K2575" i="1"/>
  <c r="K2576" i="1"/>
  <c r="K2577" i="1"/>
  <c r="K2578" i="1"/>
  <c r="K2579" i="1"/>
  <c r="K2580" i="1"/>
  <c r="K2581" i="1"/>
  <c r="K2582" i="1"/>
  <c r="K2583" i="1"/>
  <c r="K2584" i="1"/>
  <c r="K2585" i="1"/>
  <c r="K2586" i="1"/>
  <c r="K2587" i="1"/>
  <c r="K2588" i="1"/>
  <c r="K2589" i="1"/>
  <c r="K2590" i="1"/>
  <c r="K2591" i="1"/>
  <c r="K2592" i="1"/>
  <c r="K2593" i="1"/>
  <c r="K2594" i="1"/>
  <c r="K2595" i="1"/>
  <c r="K2596" i="1"/>
  <c r="K2597" i="1"/>
  <c r="K2598" i="1"/>
  <c r="K2599" i="1"/>
  <c r="K2600" i="1"/>
  <c r="K2601" i="1"/>
  <c r="K2602" i="1"/>
  <c r="K2603" i="1"/>
  <c r="K2604" i="1"/>
  <c r="K2605" i="1"/>
  <c r="K2606" i="1"/>
  <c r="K2607" i="1"/>
  <c r="K2608" i="1"/>
  <c r="K2609" i="1"/>
  <c r="K2610" i="1"/>
  <c r="K2611" i="1"/>
  <c r="K2612" i="1"/>
  <c r="K2613" i="1"/>
  <c r="K2614" i="1"/>
  <c r="K2615" i="1"/>
  <c r="K2616" i="1"/>
  <c r="K2617" i="1"/>
  <c r="K2618" i="1"/>
  <c r="K2619" i="1"/>
  <c r="K2620" i="1"/>
  <c r="K2621" i="1"/>
  <c r="K2622" i="1"/>
  <c r="K2623" i="1"/>
  <c r="K2624" i="1"/>
  <c r="K2625" i="1"/>
  <c r="K2626" i="1"/>
  <c r="K2627" i="1"/>
  <c r="K2628" i="1"/>
  <c r="K2629" i="1"/>
  <c r="K2630" i="1"/>
  <c r="K2631" i="1"/>
  <c r="K2632" i="1"/>
  <c r="K2633" i="1"/>
  <c r="K2634" i="1"/>
  <c r="K2635" i="1"/>
  <c r="K2636" i="1"/>
  <c r="K2637" i="1"/>
  <c r="K2638" i="1"/>
  <c r="K2639" i="1"/>
  <c r="K2640" i="1"/>
  <c r="K2641" i="1"/>
  <c r="K2642" i="1"/>
  <c r="K2643" i="1"/>
  <c r="K2644" i="1"/>
  <c r="K2645" i="1"/>
  <c r="K2646" i="1"/>
  <c r="K2647" i="1"/>
  <c r="K2648" i="1"/>
  <c r="K2649" i="1"/>
  <c r="K2650" i="1"/>
  <c r="K2651" i="1"/>
  <c r="K2652" i="1"/>
  <c r="K2653" i="1"/>
  <c r="K2654" i="1"/>
  <c r="K2655" i="1"/>
  <c r="K2656" i="1"/>
  <c r="K2657" i="1"/>
  <c r="K2658" i="1"/>
  <c r="K2659" i="1"/>
  <c r="K2660" i="1"/>
  <c r="K2661" i="1"/>
  <c r="K2662" i="1"/>
  <c r="K2663" i="1"/>
  <c r="K2664" i="1"/>
  <c r="K2665" i="1"/>
  <c r="K2666" i="1"/>
  <c r="K2667" i="1"/>
  <c r="K2668" i="1"/>
  <c r="K2669" i="1"/>
  <c r="K2670" i="1"/>
  <c r="K2671" i="1"/>
  <c r="K2672" i="1"/>
  <c r="K2673" i="1"/>
  <c r="K2674" i="1"/>
  <c r="K2675" i="1"/>
  <c r="K2676" i="1"/>
  <c r="K2677" i="1"/>
  <c r="K2678" i="1"/>
  <c r="K2679" i="1"/>
  <c r="K2680" i="1"/>
  <c r="K2681" i="1"/>
  <c r="K2682" i="1"/>
  <c r="K2683" i="1"/>
  <c r="K2684" i="1"/>
  <c r="K2685" i="1"/>
  <c r="K2686" i="1"/>
  <c r="K2687" i="1"/>
  <c r="K2688" i="1"/>
  <c r="K2689" i="1"/>
  <c r="K2690" i="1"/>
  <c r="K2691" i="1"/>
  <c r="K2692" i="1"/>
  <c r="K2693" i="1"/>
  <c r="K2694" i="1"/>
  <c r="K2695" i="1"/>
  <c r="K2696" i="1"/>
  <c r="K2697" i="1"/>
  <c r="K2698" i="1"/>
  <c r="K2699" i="1"/>
  <c r="K2700" i="1"/>
  <c r="K2701" i="1"/>
  <c r="K2702" i="1"/>
  <c r="K2703" i="1"/>
  <c r="K2704" i="1"/>
  <c r="K2705" i="1"/>
  <c r="K2706" i="1"/>
  <c r="K2707" i="1"/>
  <c r="K2708" i="1"/>
  <c r="K2709" i="1"/>
  <c r="K2710" i="1"/>
  <c r="K2711" i="1"/>
  <c r="K2712" i="1"/>
  <c r="K2713" i="1"/>
  <c r="K2714" i="1"/>
  <c r="K2715" i="1"/>
  <c r="K2716" i="1"/>
  <c r="K2717" i="1"/>
  <c r="K2718" i="1"/>
  <c r="K2719" i="1"/>
  <c r="K2720" i="1"/>
  <c r="K2721" i="1"/>
  <c r="K2722" i="1"/>
  <c r="K2723" i="1"/>
  <c r="K2724" i="1"/>
  <c r="K2725" i="1"/>
  <c r="K2726" i="1"/>
  <c r="K2727" i="1"/>
  <c r="K2728" i="1"/>
  <c r="K2729" i="1"/>
  <c r="K2730" i="1"/>
  <c r="K2731" i="1"/>
  <c r="K2732" i="1"/>
  <c r="K2733" i="1"/>
  <c r="K2734" i="1"/>
  <c r="K2735" i="1"/>
  <c r="K2736" i="1"/>
  <c r="K2737" i="1"/>
  <c r="K2738" i="1"/>
  <c r="K2739" i="1"/>
  <c r="K2740" i="1"/>
  <c r="K2741" i="1"/>
  <c r="K2742" i="1"/>
  <c r="K2743" i="1"/>
  <c r="K2744" i="1"/>
  <c r="K2745" i="1"/>
  <c r="K2746" i="1"/>
  <c r="K2747" i="1"/>
  <c r="K2748" i="1"/>
  <c r="K2749" i="1"/>
  <c r="K2750" i="1"/>
  <c r="K2751" i="1"/>
  <c r="K2752" i="1"/>
  <c r="K2753" i="1"/>
  <c r="K2754" i="1"/>
  <c r="K2755" i="1"/>
  <c r="K2756" i="1"/>
  <c r="K2757" i="1"/>
  <c r="K2758" i="1"/>
  <c r="K2759" i="1"/>
  <c r="K2760" i="1"/>
  <c r="K2761" i="1"/>
  <c r="K2762" i="1"/>
  <c r="K2763" i="1"/>
  <c r="K2764" i="1"/>
  <c r="K2765" i="1"/>
  <c r="K2766" i="1"/>
  <c r="K2767" i="1"/>
  <c r="K2768" i="1"/>
  <c r="K2769" i="1"/>
  <c r="K2770" i="1"/>
  <c r="K2771" i="1"/>
  <c r="K2772" i="1"/>
  <c r="K2773" i="1"/>
  <c r="K2774" i="1"/>
  <c r="K2775" i="1"/>
  <c r="K2776" i="1"/>
  <c r="K2777" i="1"/>
  <c r="K2778" i="1"/>
  <c r="K2779" i="1"/>
  <c r="K2780" i="1"/>
  <c r="K2781" i="1"/>
  <c r="K2782" i="1"/>
  <c r="K2783" i="1"/>
  <c r="K2784" i="1"/>
  <c r="K2785" i="1"/>
  <c r="K2786" i="1"/>
  <c r="K2787" i="1"/>
  <c r="K2788" i="1"/>
  <c r="K2789" i="1"/>
  <c r="K2790" i="1"/>
  <c r="K2791" i="1"/>
  <c r="K2792" i="1"/>
  <c r="K2793" i="1"/>
  <c r="K2794" i="1"/>
  <c r="K2795" i="1"/>
  <c r="K2796" i="1"/>
  <c r="K2797" i="1"/>
  <c r="K2798" i="1"/>
  <c r="K2799" i="1"/>
  <c r="K2800" i="1"/>
  <c r="K2801" i="1"/>
  <c r="K2802" i="1"/>
  <c r="K2803" i="1"/>
  <c r="K2804" i="1"/>
  <c r="K2805" i="1"/>
  <c r="K2806" i="1"/>
  <c r="K2807" i="1"/>
  <c r="K2808" i="1"/>
  <c r="K2809" i="1"/>
  <c r="K2810" i="1"/>
  <c r="K2811" i="1"/>
  <c r="K2812" i="1"/>
  <c r="K2813" i="1"/>
  <c r="K2814" i="1"/>
  <c r="K2815" i="1"/>
  <c r="K2816" i="1"/>
  <c r="K2817" i="1"/>
  <c r="K2818" i="1"/>
  <c r="K2819" i="1"/>
  <c r="K2820" i="1"/>
  <c r="K2821" i="1"/>
  <c r="K2822" i="1"/>
  <c r="K2823" i="1"/>
  <c r="K2824" i="1"/>
  <c r="K2825" i="1"/>
  <c r="K2826" i="1"/>
  <c r="K2827" i="1"/>
  <c r="K2828" i="1"/>
  <c r="K2829" i="1"/>
  <c r="K2830" i="1"/>
  <c r="K2831" i="1"/>
  <c r="K2832" i="1"/>
  <c r="K2833" i="1"/>
  <c r="K2834" i="1"/>
  <c r="K2835" i="1"/>
  <c r="K2836" i="1"/>
  <c r="K2837" i="1"/>
  <c r="K2838" i="1"/>
  <c r="K2839" i="1"/>
  <c r="K2840" i="1"/>
  <c r="K2841" i="1"/>
  <c r="K2842" i="1"/>
  <c r="K2843" i="1"/>
  <c r="K2844" i="1"/>
  <c r="K2845" i="1"/>
  <c r="K2846" i="1"/>
  <c r="K2847" i="1"/>
  <c r="K2848" i="1"/>
  <c r="K2849" i="1"/>
  <c r="K2850" i="1"/>
  <c r="K2851" i="1"/>
  <c r="K2852" i="1"/>
  <c r="K2853" i="1"/>
  <c r="K2854" i="1"/>
  <c r="K2855" i="1"/>
  <c r="K2856" i="1"/>
  <c r="K2857" i="1"/>
  <c r="K2858" i="1"/>
  <c r="K2859" i="1"/>
  <c r="K2860" i="1"/>
  <c r="K2861" i="1"/>
  <c r="K2862" i="1"/>
  <c r="K2863" i="1"/>
  <c r="K2864" i="1"/>
  <c r="K2865" i="1"/>
  <c r="K2866" i="1"/>
  <c r="K2867" i="1"/>
  <c r="K2868" i="1"/>
  <c r="K2869" i="1"/>
  <c r="K2870" i="1"/>
  <c r="K2871" i="1"/>
  <c r="K2872" i="1"/>
  <c r="K2873" i="1"/>
  <c r="K2874" i="1"/>
  <c r="K2875" i="1"/>
  <c r="K2876" i="1"/>
  <c r="K2877" i="1"/>
  <c r="K2878" i="1"/>
  <c r="K2879" i="1"/>
  <c r="K2880" i="1"/>
  <c r="K2881" i="1"/>
  <c r="K2882" i="1"/>
  <c r="K2883" i="1"/>
  <c r="K2884" i="1"/>
  <c r="K2885" i="1"/>
  <c r="K2886" i="1"/>
  <c r="K2887" i="1"/>
  <c r="K2888" i="1"/>
  <c r="K2889" i="1"/>
  <c r="K2890" i="1"/>
  <c r="K2891" i="1"/>
  <c r="K2892" i="1"/>
  <c r="K2893" i="1"/>
  <c r="K2894" i="1"/>
  <c r="K2895" i="1"/>
  <c r="K2896" i="1"/>
  <c r="K2897" i="1"/>
  <c r="K2898" i="1"/>
  <c r="K2899" i="1"/>
  <c r="K2900" i="1"/>
  <c r="K2901" i="1"/>
  <c r="K2902" i="1"/>
  <c r="K2903" i="1"/>
  <c r="K2904" i="1"/>
  <c r="K2905" i="1"/>
  <c r="K2906" i="1"/>
  <c r="K2907" i="1"/>
  <c r="K2908" i="1"/>
  <c r="K2909" i="1"/>
  <c r="K2910" i="1"/>
  <c r="K2911" i="1"/>
  <c r="K2912" i="1"/>
  <c r="K2913" i="1"/>
  <c r="K2914" i="1"/>
  <c r="K2915" i="1"/>
  <c r="K2916" i="1"/>
  <c r="K2917" i="1"/>
  <c r="K2918" i="1"/>
  <c r="K2919" i="1"/>
  <c r="K2920" i="1"/>
  <c r="K2921" i="1"/>
  <c r="K2922" i="1"/>
  <c r="K2923" i="1"/>
  <c r="K2924" i="1"/>
  <c r="K2925" i="1"/>
  <c r="K2926" i="1"/>
  <c r="K2927" i="1"/>
  <c r="K2928" i="1"/>
  <c r="K2929" i="1"/>
  <c r="K2930" i="1"/>
  <c r="K2931" i="1"/>
  <c r="K2932" i="1"/>
  <c r="K2933" i="1"/>
  <c r="K2934" i="1"/>
  <c r="K2935" i="1"/>
  <c r="K2936" i="1"/>
  <c r="K2937" i="1"/>
  <c r="K2938" i="1"/>
  <c r="K2939" i="1"/>
  <c r="K2940" i="1"/>
  <c r="K2941" i="1"/>
  <c r="K2942" i="1"/>
  <c r="K2943" i="1"/>
  <c r="K2944" i="1"/>
  <c r="K2945" i="1"/>
  <c r="K2946" i="1"/>
  <c r="K2947" i="1"/>
  <c r="K2948" i="1"/>
  <c r="K2949" i="1"/>
  <c r="K2950" i="1"/>
  <c r="K2951" i="1"/>
  <c r="K2952" i="1"/>
  <c r="K2953" i="1"/>
  <c r="K2954" i="1"/>
  <c r="K2955" i="1"/>
  <c r="K2956" i="1"/>
  <c r="K2957" i="1"/>
  <c r="K2958" i="1"/>
  <c r="K2959" i="1"/>
  <c r="K2960" i="1"/>
  <c r="K2961" i="1"/>
  <c r="K2962" i="1"/>
  <c r="K2963" i="1"/>
  <c r="K2964" i="1"/>
  <c r="K2965" i="1"/>
  <c r="K2966" i="1"/>
  <c r="K2967" i="1"/>
  <c r="K2968" i="1"/>
  <c r="K2969" i="1"/>
  <c r="K2970" i="1"/>
  <c r="K2971" i="1"/>
  <c r="K2972" i="1"/>
  <c r="K2973" i="1"/>
  <c r="K2974" i="1"/>
  <c r="K2975" i="1"/>
  <c r="K2976" i="1"/>
  <c r="K2977" i="1"/>
  <c r="K2978" i="1"/>
  <c r="K2979" i="1"/>
  <c r="K2980" i="1"/>
  <c r="K2981" i="1"/>
  <c r="K2982" i="1"/>
  <c r="K2983" i="1"/>
  <c r="K2984" i="1"/>
  <c r="K2985" i="1"/>
  <c r="K2986" i="1"/>
  <c r="K2987" i="1"/>
  <c r="K2988" i="1"/>
  <c r="K2989" i="1"/>
  <c r="K2990" i="1"/>
  <c r="K2991" i="1"/>
  <c r="K2992" i="1"/>
  <c r="K2993" i="1"/>
  <c r="K2994" i="1"/>
  <c r="K2995" i="1"/>
  <c r="K2996" i="1"/>
  <c r="K2997" i="1"/>
  <c r="K2998" i="1"/>
  <c r="K2999" i="1"/>
  <c r="K3000" i="1"/>
  <c r="K3001" i="1"/>
  <c r="K3002" i="1"/>
  <c r="K3003" i="1"/>
  <c r="K3004" i="1"/>
  <c r="K3005" i="1"/>
  <c r="K3006" i="1"/>
  <c r="K3007" i="1"/>
  <c r="K3008" i="1"/>
  <c r="K3009" i="1"/>
  <c r="K3010" i="1"/>
  <c r="K3011" i="1"/>
  <c r="K3012" i="1"/>
  <c r="K3013" i="1"/>
  <c r="K3014" i="1"/>
  <c r="K3015" i="1"/>
  <c r="K3016" i="1"/>
  <c r="K3017" i="1"/>
  <c r="K3018" i="1"/>
  <c r="K3019" i="1"/>
  <c r="K3020" i="1"/>
  <c r="K3021" i="1"/>
  <c r="K3022" i="1"/>
  <c r="K3023" i="1"/>
  <c r="K3024" i="1"/>
  <c r="K3025" i="1"/>
  <c r="K3026" i="1"/>
  <c r="K3027" i="1"/>
  <c r="K3028" i="1"/>
  <c r="K3029" i="1"/>
  <c r="K3030" i="1"/>
  <c r="K3031" i="1"/>
  <c r="K3032" i="1"/>
  <c r="K3033" i="1"/>
  <c r="K3034" i="1"/>
  <c r="K3035" i="1"/>
  <c r="K3036" i="1"/>
  <c r="K3037" i="1"/>
  <c r="K3038" i="1"/>
  <c r="K3039" i="1"/>
  <c r="K3040" i="1"/>
  <c r="K3041" i="1"/>
  <c r="K3042" i="1"/>
  <c r="K3043" i="1"/>
  <c r="K3044" i="1"/>
  <c r="K3045" i="1"/>
  <c r="K3046" i="1"/>
  <c r="K3047" i="1"/>
  <c r="K3048" i="1"/>
  <c r="K3049" i="1"/>
  <c r="K3050" i="1"/>
  <c r="K3051" i="1"/>
  <c r="K3052" i="1"/>
  <c r="K3053" i="1"/>
  <c r="K3054" i="1"/>
  <c r="K3055" i="1"/>
  <c r="K3056" i="1"/>
  <c r="K3057" i="1"/>
  <c r="K3058" i="1"/>
  <c r="K3059" i="1"/>
  <c r="K3060" i="1"/>
  <c r="K3061" i="1"/>
  <c r="K3062" i="1"/>
  <c r="K3063" i="1"/>
  <c r="K3064" i="1"/>
  <c r="K3065" i="1"/>
  <c r="K3066" i="1"/>
  <c r="K3067" i="1"/>
  <c r="K3068" i="1"/>
  <c r="K3069" i="1"/>
  <c r="K3070" i="1"/>
  <c r="K3071" i="1"/>
  <c r="K3072" i="1"/>
  <c r="K3073" i="1"/>
  <c r="K3074" i="1"/>
  <c r="K3075" i="1"/>
  <c r="K3076" i="1"/>
  <c r="K3077" i="1"/>
  <c r="K3078" i="1"/>
  <c r="K3079" i="1"/>
  <c r="K3080" i="1"/>
  <c r="K3081" i="1"/>
  <c r="K3082" i="1"/>
  <c r="K3083" i="1"/>
  <c r="K3084" i="1"/>
  <c r="K3085" i="1"/>
  <c r="K3086" i="1"/>
  <c r="K3087" i="1"/>
  <c r="K3088" i="1"/>
  <c r="K3089" i="1"/>
  <c r="K3090" i="1"/>
  <c r="K3091" i="1"/>
  <c r="K3092" i="1"/>
  <c r="K3093" i="1"/>
  <c r="K3094" i="1"/>
  <c r="K3095" i="1"/>
  <c r="K3096" i="1"/>
  <c r="K3097" i="1"/>
  <c r="K3098" i="1"/>
  <c r="K3099" i="1"/>
  <c r="K3100" i="1"/>
  <c r="K3101" i="1"/>
  <c r="K3102" i="1"/>
  <c r="K3103" i="1"/>
  <c r="K3104" i="1"/>
  <c r="K3105" i="1"/>
  <c r="K3106" i="1"/>
  <c r="K3107" i="1"/>
  <c r="K3108" i="1"/>
  <c r="K3109" i="1"/>
  <c r="K3110" i="1"/>
  <c r="K3111" i="1"/>
  <c r="K3112" i="1"/>
  <c r="K3113" i="1"/>
  <c r="K3114" i="1"/>
  <c r="K3115" i="1"/>
  <c r="K3116" i="1"/>
  <c r="K3117" i="1"/>
  <c r="K3118" i="1"/>
  <c r="K3119" i="1"/>
  <c r="K3120" i="1"/>
  <c r="K3121" i="1"/>
  <c r="K3122" i="1"/>
  <c r="K3123" i="1"/>
  <c r="K3124" i="1"/>
  <c r="K3125" i="1"/>
  <c r="K3126" i="1"/>
  <c r="K3127" i="1"/>
  <c r="K3128" i="1"/>
  <c r="K3129" i="1"/>
  <c r="K3130" i="1"/>
  <c r="K3131" i="1"/>
  <c r="K3132" i="1"/>
  <c r="K3133" i="1"/>
  <c r="K3134" i="1"/>
  <c r="K3135" i="1"/>
  <c r="K3136" i="1"/>
  <c r="K3137" i="1"/>
  <c r="K3138" i="1"/>
  <c r="K3139" i="1"/>
  <c r="K3140" i="1"/>
  <c r="K3141" i="1"/>
  <c r="K3142" i="1"/>
  <c r="K3143" i="1"/>
  <c r="K3144" i="1"/>
  <c r="K3145" i="1"/>
  <c r="K3146" i="1"/>
  <c r="K3147" i="1"/>
  <c r="K3148" i="1"/>
  <c r="K3149" i="1"/>
  <c r="K3150" i="1"/>
  <c r="K3151" i="1"/>
  <c r="K3152" i="1"/>
  <c r="K3153" i="1"/>
  <c r="K3154" i="1"/>
  <c r="K3155" i="1"/>
  <c r="K3156" i="1"/>
  <c r="K3157" i="1"/>
  <c r="K3158" i="1"/>
  <c r="K3159" i="1"/>
  <c r="K3160" i="1"/>
  <c r="K2" i="1"/>
  <c r="E2872" i="1" l="1"/>
  <c r="E2871" i="1"/>
  <c r="M3163" i="1" l="1"/>
  <c r="F3163" i="1"/>
  <c r="L3163" i="1"/>
  <c r="J3163" i="1"/>
  <c r="I3068" i="1"/>
  <c r="I2335" i="1"/>
  <c r="I2185" i="1"/>
  <c r="I1181" i="1"/>
  <c r="I761" i="1"/>
  <c r="I2325" i="1"/>
  <c r="I26" i="1"/>
  <c r="I1264" i="1"/>
  <c r="I2454" i="1"/>
  <c r="I1455" i="1"/>
  <c r="I2362" i="1"/>
  <c r="I1255" i="1"/>
  <c r="I1365" i="1"/>
  <c r="I120" i="1"/>
  <c r="I1618" i="1"/>
  <c r="I1779" i="1"/>
  <c r="I1373" i="1"/>
  <c r="I2576" i="1"/>
  <c r="I2837" i="1"/>
  <c r="I3044" i="1"/>
  <c r="I601" i="1"/>
  <c r="I2239" i="1"/>
  <c r="I939" i="1"/>
  <c r="I1319" i="1"/>
  <c r="I2329" i="1"/>
  <c r="I199" i="1"/>
  <c r="I1501" i="1"/>
  <c r="I24" i="1"/>
  <c r="I1628" i="1"/>
  <c r="I2848" i="1"/>
  <c r="I673" i="1"/>
  <c r="I2646" i="1"/>
  <c r="I2289" i="1"/>
  <c r="I1462" i="1"/>
  <c r="I1874" i="1"/>
  <c r="I3005" i="1"/>
  <c r="I2210" i="1"/>
  <c r="I971" i="1"/>
  <c r="I2056" i="1"/>
  <c r="I3119" i="1"/>
  <c r="I1393" i="1"/>
  <c r="I1318" i="1"/>
  <c r="I1136" i="1"/>
  <c r="I410" i="1"/>
  <c r="I3067" i="1"/>
  <c r="I2189" i="1"/>
  <c r="I1389" i="1"/>
  <c r="I1502" i="1"/>
  <c r="I2340" i="1"/>
  <c r="I1867" i="1"/>
  <c r="I2082" i="1"/>
  <c r="I205" i="1"/>
  <c r="I1280" i="1"/>
  <c r="I1773" i="1"/>
  <c r="I2914" i="1"/>
  <c r="I2951" i="1"/>
  <c r="I2171" i="1"/>
  <c r="I2725" i="1"/>
  <c r="I107" i="1"/>
  <c r="I104" i="1"/>
  <c r="I2043" i="1"/>
  <c r="I2422" i="1"/>
  <c r="I1281" i="1"/>
  <c r="I2952" i="1"/>
  <c r="I145" i="1"/>
  <c r="I2915" i="1"/>
  <c r="I777" i="1"/>
  <c r="I1868" i="1"/>
  <c r="I942" i="1"/>
  <c r="I1774" i="1"/>
  <c r="I100" i="1"/>
  <c r="I1390" i="1"/>
  <c r="I3091" i="1"/>
  <c r="I370" i="1"/>
  <c r="I2190" i="1"/>
  <c r="I2341" i="1"/>
  <c r="I1525" i="1"/>
  <c r="I2962" i="1"/>
  <c r="I428" i="1"/>
  <c r="I393" i="1"/>
  <c r="I2592" i="1"/>
  <c r="I1258" i="1"/>
  <c r="I2902" i="1"/>
  <c r="I454" i="1"/>
  <c r="I2242" i="1"/>
  <c r="G1887" i="1"/>
  <c r="G1584" i="1"/>
  <c r="G719" i="1"/>
  <c r="G807" i="1"/>
  <c r="G2309" i="1"/>
  <c r="G1663" i="1"/>
  <c r="G2979" i="1"/>
  <c r="G1717" i="1"/>
  <c r="G2867" i="1"/>
  <c r="G1367" i="1"/>
  <c r="G353" i="1"/>
  <c r="G1585" i="1"/>
  <c r="G1260" i="1"/>
  <c r="G3049" i="1"/>
  <c r="G655" i="1"/>
  <c r="G2236" i="1"/>
  <c r="G1187" i="1"/>
  <c r="G656" i="1"/>
  <c r="G1035" i="1"/>
  <c r="G874" i="1"/>
  <c r="G490" i="1"/>
  <c r="G1702" i="1"/>
  <c r="G2801" i="1"/>
  <c r="G131" i="1"/>
  <c r="G1684" i="1"/>
  <c r="G2842" i="1"/>
  <c r="G2111" i="1"/>
  <c r="G1975" i="1"/>
  <c r="G2059" i="1"/>
  <c r="G918" i="1"/>
  <c r="G9" i="1"/>
  <c r="G1225" i="1"/>
  <c r="G1817" i="1"/>
  <c r="G1764" i="1"/>
  <c r="G2294" i="1"/>
  <c r="G2639" i="1"/>
  <c r="G1726" i="1"/>
  <c r="G2271" i="1"/>
  <c r="G2104" i="1"/>
  <c r="G1814" i="1"/>
  <c r="G2270" i="1"/>
  <c r="G508" i="1"/>
  <c r="G2060" i="1"/>
  <c r="G2268" i="1"/>
  <c r="G1157" i="1"/>
  <c r="G651" i="1"/>
  <c r="G133" i="1"/>
  <c r="G1442" i="1"/>
  <c r="G1599" i="1"/>
  <c r="G1514" i="1"/>
  <c r="G1137" i="1"/>
  <c r="G381" i="1"/>
  <c r="G3000" i="1"/>
  <c r="G450" i="1"/>
  <c r="G88" i="1"/>
  <c r="G3068" i="1"/>
  <c r="G2335" i="1"/>
  <c r="G2565" i="1"/>
  <c r="G1328" i="1"/>
  <c r="G1077" i="1"/>
  <c r="G2926" i="1"/>
  <c r="G848" i="1"/>
  <c r="G750" i="1"/>
  <c r="G1712" i="1"/>
  <c r="G2505" i="1"/>
  <c r="G2591" i="1"/>
  <c r="G1980" i="1"/>
  <c r="G2318" i="1"/>
  <c r="G1951" i="1"/>
  <c r="G3088" i="1"/>
  <c r="G2077" i="1"/>
  <c r="G2185" i="1"/>
  <c r="G1181" i="1"/>
  <c r="G2970" i="1"/>
  <c r="G2864" i="1"/>
  <c r="G246" i="1"/>
  <c r="G1320" i="1"/>
  <c r="G1710" i="1"/>
  <c r="G163" i="1"/>
  <c r="G1818" i="1"/>
  <c r="G761" i="1"/>
  <c r="G1540" i="1"/>
  <c r="G1224" i="1"/>
  <c r="G2034" i="1"/>
  <c r="G1357" i="1"/>
  <c r="G901" i="1"/>
  <c r="G60" i="1"/>
  <c r="G2234" i="1"/>
  <c r="G2528" i="1"/>
  <c r="G892" i="1"/>
  <c r="G2900" i="1"/>
  <c r="G1149" i="1"/>
  <c r="G1646" i="1"/>
  <c r="G1909" i="1"/>
  <c r="G1966" i="1"/>
  <c r="G2015" i="1"/>
  <c r="G1293" i="1"/>
  <c r="G1032" i="1"/>
  <c r="G220" i="1"/>
  <c r="G872" i="1"/>
  <c r="G2761" i="1"/>
  <c r="G118" i="1"/>
  <c r="G2093" i="1"/>
  <c r="G2767" i="1"/>
  <c r="G2188" i="1"/>
  <c r="G103" i="1"/>
  <c r="G885" i="1"/>
  <c r="G3118" i="1"/>
  <c r="G1640" i="1"/>
  <c r="G2069" i="1"/>
  <c r="G146" i="1"/>
  <c r="G1826" i="1"/>
  <c r="G2948" i="1"/>
  <c r="G1703" i="1"/>
  <c r="G1356" i="1"/>
  <c r="G1614" i="1"/>
  <c r="G949" i="1"/>
  <c r="G1398" i="1"/>
  <c r="G2768" i="1"/>
  <c r="G2325" i="1"/>
  <c r="G1806" i="1"/>
  <c r="G2487" i="1"/>
  <c r="G1423" i="1"/>
  <c r="G650" i="1"/>
  <c r="G1683" i="1"/>
  <c r="G1857" i="1"/>
  <c r="G1999" i="1"/>
  <c r="G397" i="1"/>
  <c r="G39" i="1"/>
  <c r="G2063" i="1"/>
  <c r="G2924" i="1"/>
  <c r="G2114" i="1"/>
  <c r="G2366" i="1"/>
  <c r="G363" i="1"/>
  <c r="G101" i="1"/>
  <c r="G26" i="1"/>
  <c r="G423" i="1"/>
  <c r="G1811" i="1"/>
  <c r="G1733" i="1"/>
  <c r="G2118" i="1"/>
  <c r="G1804" i="1"/>
  <c r="G2840" i="1"/>
  <c r="G2061" i="1"/>
  <c r="G49" i="1"/>
  <c r="G2339" i="1"/>
  <c r="G1763" i="1"/>
  <c r="G592" i="1"/>
  <c r="G2295" i="1"/>
  <c r="G2712" i="1"/>
  <c r="G2296" i="1"/>
  <c r="G597" i="1"/>
  <c r="G1688" i="1"/>
  <c r="G350" i="1"/>
  <c r="G1734" i="1"/>
  <c r="G919" i="1"/>
  <c r="G2297" i="1"/>
  <c r="G2068" i="1"/>
  <c r="G2849" i="1"/>
  <c r="G1266" i="1"/>
  <c r="G2699" i="1"/>
  <c r="G2841" i="1"/>
  <c r="G2355" i="1"/>
  <c r="G1264" i="1"/>
  <c r="G1681" i="1"/>
  <c r="G2818" i="1"/>
  <c r="G453" i="1"/>
  <c r="G2454" i="1"/>
  <c r="G1235" i="1"/>
  <c r="G2139" i="1"/>
  <c r="G854" i="1"/>
  <c r="G1176" i="1"/>
  <c r="G1953" i="1"/>
  <c r="G2718" i="1"/>
  <c r="G288" i="1"/>
  <c r="G408" i="1"/>
  <c r="G1457" i="1"/>
  <c r="G2455" i="1"/>
  <c r="G479" i="1"/>
  <c r="G2553" i="1"/>
  <c r="G617" i="1"/>
  <c r="G2784" i="1"/>
  <c r="G1291" i="1"/>
  <c r="G3161" i="1"/>
  <c r="G3052" i="1"/>
  <c r="G1481" i="1"/>
  <c r="G2935" i="1"/>
  <c r="G2305" i="1"/>
  <c r="G1455" i="1"/>
  <c r="G2362" i="1"/>
  <c r="G2844" i="1"/>
  <c r="G510" i="1"/>
  <c r="G1843" i="1"/>
  <c r="G2670" i="1"/>
  <c r="G1163" i="1"/>
  <c r="G2703" i="1"/>
  <c r="G168" i="1"/>
  <c r="G2051" i="1"/>
  <c r="G2119" i="1"/>
  <c r="G3134" i="1"/>
  <c r="G1425" i="1"/>
  <c r="G452" i="1"/>
  <c r="G751" i="1"/>
  <c r="G1549" i="1"/>
  <c r="G324" i="1"/>
  <c r="G2590" i="1"/>
  <c r="G2488" i="1"/>
  <c r="G1155" i="1"/>
  <c r="G1797" i="1"/>
  <c r="G1335" i="1"/>
  <c r="G3081" i="1"/>
  <c r="G2377" i="1"/>
  <c r="G2678" i="1"/>
  <c r="G647" i="1"/>
  <c r="G132" i="1"/>
  <c r="G2057" i="1"/>
  <c r="G3045" i="1"/>
  <c r="G2930" i="1"/>
  <c r="G392" i="1"/>
  <c r="G2757" i="1"/>
  <c r="G1327" i="1"/>
  <c r="G2628" i="1"/>
  <c r="G1211" i="1"/>
  <c r="G2706" i="1"/>
  <c r="G2933" i="1"/>
  <c r="G2105" i="1"/>
  <c r="G2332" i="1"/>
  <c r="G484" i="1"/>
  <c r="G1468" i="1"/>
  <c r="G961" i="1"/>
  <c r="G960" i="1"/>
  <c r="G710" i="1"/>
  <c r="G1046" i="1"/>
  <c r="G2373" i="1"/>
  <c r="G2802" i="1"/>
  <c r="G718" i="1"/>
  <c r="G801" i="1"/>
  <c r="G1661" i="1"/>
  <c r="G341" i="1"/>
  <c r="G2690" i="1"/>
  <c r="G230" i="1"/>
  <c r="G2303" i="1"/>
  <c r="G3105" i="1"/>
  <c r="G2566" i="1"/>
  <c r="G2519" i="1"/>
  <c r="G2808" i="1"/>
  <c r="G782" i="1"/>
  <c r="G2520" i="1"/>
  <c r="G1711" i="1"/>
  <c r="G1072" i="1"/>
  <c r="G1992" i="1"/>
  <c r="G589" i="1"/>
  <c r="G1232" i="1"/>
  <c r="G149" i="1"/>
  <c r="G1413" i="1"/>
  <c r="G524" i="1"/>
  <c r="G3124" i="1"/>
  <c r="G3089" i="1"/>
  <c r="G1182" i="1"/>
  <c r="G260" i="1"/>
  <c r="G676" i="1"/>
  <c r="G2317" i="1"/>
  <c r="G2078" i="1"/>
  <c r="G2629" i="1"/>
  <c r="G1531" i="1"/>
  <c r="G2279" i="1"/>
  <c r="G2512" i="1"/>
  <c r="G1325" i="1"/>
  <c r="G2805" i="1"/>
  <c r="G1674" i="1"/>
  <c r="G721" i="1"/>
  <c r="G436" i="1"/>
  <c r="G394" i="1"/>
  <c r="G689" i="1"/>
  <c r="G1816" i="1"/>
  <c r="G1865" i="1"/>
  <c r="G916" i="1"/>
  <c r="G2892" i="1"/>
  <c r="G25" i="1"/>
  <c r="G2755" i="1"/>
  <c r="G2641" i="1"/>
  <c r="G3123" i="1"/>
  <c r="G593" i="1"/>
  <c r="G1261" i="1"/>
  <c r="G1987" i="1"/>
  <c r="G339" i="1"/>
  <c r="G169" i="1"/>
  <c r="G1839" i="1"/>
  <c r="G1899" i="1"/>
  <c r="G241" i="1"/>
  <c r="G2100" i="1"/>
  <c r="G75" i="1"/>
  <c r="G1255" i="1"/>
  <c r="G1365" i="1"/>
  <c r="G2908" i="1"/>
  <c r="G544" i="1"/>
  <c r="G2224" i="1"/>
  <c r="G3114" i="1"/>
  <c r="G733" i="1"/>
  <c r="G2953" i="1"/>
  <c r="G1539" i="1"/>
  <c r="G2035" i="1"/>
  <c r="G1294" i="1"/>
  <c r="G2541" i="1"/>
  <c r="G347" i="1"/>
  <c r="G2106" i="1"/>
  <c r="G499" i="1"/>
  <c r="G2212" i="1"/>
  <c r="G3006" i="1"/>
  <c r="G900" i="1"/>
  <c r="G3069" i="1"/>
  <c r="G354" i="1"/>
  <c r="G1503" i="1"/>
  <c r="G1886" i="1"/>
  <c r="G1402" i="1"/>
  <c r="G386" i="1"/>
  <c r="G677" i="1"/>
  <c r="G1358" i="1"/>
  <c r="G2631" i="1"/>
  <c r="G2785" i="1"/>
  <c r="G1876" i="1"/>
  <c r="G2920" i="1"/>
  <c r="G111" i="1"/>
  <c r="G1385" i="1"/>
  <c r="G1982" i="1"/>
  <c r="G2205" i="1"/>
  <c r="G2145" i="1"/>
  <c r="G2498" i="1"/>
  <c r="G1415" i="1"/>
  <c r="G433" i="1"/>
  <c r="G368" i="1"/>
  <c r="G2433" i="1"/>
  <c r="G2515" i="1"/>
  <c r="G1693" i="1"/>
  <c r="G2897" i="1"/>
  <c r="G1991" i="1"/>
  <c r="G1487" i="1"/>
  <c r="G2613" i="1"/>
  <c r="G119" i="1"/>
  <c r="G1372" i="1"/>
  <c r="G1013" i="1"/>
  <c r="G2727" i="1"/>
  <c r="G1315" i="1"/>
  <c r="G1777" i="1"/>
  <c r="G1041" i="1"/>
  <c r="G986" i="1"/>
  <c r="G2285" i="1"/>
  <c r="G1558" i="1"/>
  <c r="G1967" i="1"/>
  <c r="G1028" i="1"/>
  <c r="G2016" i="1"/>
  <c r="G1033" i="1"/>
  <c r="G1499" i="1"/>
  <c r="G2615" i="1"/>
  <c r="G2857" i="1"/>
  <c r="G976" i="1"/>
  <c r="G2689" i="1"/>
  <c r="G950" i="1"/>
  <c r="G2009" i="1"/>
  <c r="G2442" i="1"/>
  <c r="G120" i="1"/>
  <c r="G1034" i="1"/>
  <c r="G1364" i="1"/>
  <c r="G873" i="1"/>
  <c r="G2293" i="1"/>
  <c r="G154" i="1"/>
  <c r="G2829" i="1"/>
  <c r="G3036" i="1"/>
  <c r="G2095" i="1"/>
  <c r="G3150" i="1"/>
  <c r="G332" i="1"/>
  <c r="G908" i="1"/>
  <c r="G2762" i="1"/>
  <c r="G2831" i="1"/>
  <c r="G3094" i="1"/>
  <c r="G3095" i="1"/>
  <c r="G1590" i="1"/>
  <c r="G1090" i="1"/>
  <c r="G364" i="1"/>
  <c r="G2946" i="1"/>
  <c r="G2109" i="1"/>
  <c r="G509" i="1"/>
  <c r="G1754" i="1"/>
  <c r="G1238" i="1"/>
  <c r="G2424" i="1"/>
  <c r="G968" i="1"/>
  <c r="G2869" i="1"/>
  <c r="G1172" i="1"/>
  <c r="G2608" i="1"/>
  <c r="G1650" i="1"/>
  <c r="G1475" i="1"/>
  <c r="G559" i="1"/>
  <c r="G424" i="1"/>
  <c r="G420" i="1"/>
  <c r="G3108" i="1"/>
  <c r="G89" i="1"/>
  <c r="G1472" i="1"/>
  <c r="G396" i="1"/>
  <c r="G252" i="1"/>
  <c r="G2882" i="1"/>
  <c r="G2661" i="1"/>
  <c r="G3116" i="1"/>
  <c r="G2353" i="1"/>
  <c r="G2890" i="1"/>
  <c r="G824" i="1"/>
  <c r="G57" i="1"/>
  <c r="G2456" i="1"/>
  <c r="G832" i="1"/>
  <c r="G1739" i="1"/>
  <c r="G2046" i="1"/>
  <c r="G2047" i="1"/>
  <c r="G2741" i="1"/>
  <c r="G1812" i="1"/>
  <c r="G1687" i="1"/>
  <c r="G631" i="1"/>
  <c r="G1348" i="1"/>
  <c r="G427" i="1"/>
  <c r="G400" i="1"/>
  <c r="G2856" i="1"/>
  <c r="G1213" i="1"/>
  <c r="G2839" i="1"/>
  <c r="G2838" i="1"/>
  <c r="G2655" i="1"/>
  <c r="G27" i="1"/>
  <c r="G2107" i="1"/>
  <c r="G2064" i="1"/>
  <c r="G2850" i="1"/>
  <c r="G40" i="1"/>
  <c r="G2269" i="1"/>
  <c r="G37" i="1"/>
  <c r="G1805" i="1"/>
  <c r="G1808" i="1"/>
  <c r="G1755" i="1"/>
  <c r="G1858" i="1"/>
  <c r="G362" i="1"/>
  <c r="G1112" i="1"/>
  <c r="G802" i="1"/>
  <c r="G90" i="1"/>
  <c r="G281" i="1"/>
  <c r="G266" i="1"/>
  <c r="G580" i="1"/>
  <c r="G1465" i="1"/>
  <c r="G2877" i="1"/>
  <c r="G1671" i="1"/>
  <c r="G3054" i="1"/>
  <c r="G2823" i="1"/>
  <c r="G1122" i="1"/>
  <c r="G512" i="1"/>
  <c r="G984" i="1"/>
  <c r="G1392" i="1"/>
  <c r="G2894" i="1"/>
  <c r="G2011" i="1"/>
  <c r="G3087" i="1"/>
  <c r="G1941" i="1"/>
  <c r="G1653" i="1"/>
  <c r="G636" i="1"/>
  <c r="G1104" i="1"/>
  <c r="G2913" i="1"/>
  <c r="G1565" i="1"/>
  <c r="G204" i="1"/>
  <c r="G2950" i="1"/>
  <c r="G2546" i="1"/>
  <c r="G2759" i="1"/>
  <c r="G2049" i="1"/>
  <c r="G2760" i="1"/>
  <c r="G2398" i="1"/>
  <c r="G748" i="1"/>
  <c r="G941" i="1"/>
  <c r="G767" i="1"/>
  <c r="G1600" i="1"/>
  <c r="G3022" i="1"/>
  <c r="G92" i="1"/>
  <c r="G1527" i="1"/>
  <c r="G1066" i="1"/>
  <c r="G1139" i="1"/>
  <c r="G1158" i="1"/>
  <c r="G905" i="1"/>
  <c r="G1244" i="1"/>
  <c r="G669" i="1"/>
  <c r="G134" i="1"/>
  <c r="G1272" i="1"/>
  <c r="G1236" i="1"/>
  <c r="G1791" i="1"/>
  <c r="G3070" i="1"/>
  <c r="G2232" i="1"/>
  <c r="G2181" i="1"/>
  <c r="G695" i="1"/>
  <c r="G2830" i="1"/>
  <c r="G1184" i="1"/>
  <c r="G713" i="1"/>
  <c r="G749" i="1"/>
  <c r="G3001" i="1"/>
  <c r="G1515" i="1"/>
  <c r="G841" i="1"/>
  <c r="G1285" i="1"/>
  <c r="G1316" i="1"/>
  <c r="G3120" i="1"/>
  <c r="G675" i="1"/>
  <c r="G2800" i="1"/>
  <c r="G2927" i="1"/>
  <c r="G358" i="1"/>
  <c r="G355" i="1"/>
  <c r="G406" i="1"/>
  <c r="G1227" i="1"/>
  <c r="G2845" i="1"/>
  <c r="G19" i="1"/>
  <c r="G933" i="1"/>
  <c r="G1866" i="1"/>
  <c r="G2326" i="1"/>
  <c r="G952" i="1"/>
  <c r="G1623" i="1"/>
  <c r="G3040" i="1"/>
  <c r="G1788" i="1"/>
  <c r="G198" i="1"/>
  <c r="G165" i="1"/>
  <c r="G70" i="1"/>
  <c r="G2238" i="1"/>
  <c r="G1490" i="1"/>
  <c r="G1662" i="1"/>
  <c r="G717" i="1"/>
  <c r="G2306" i="1"/>
  <c r="G800" i="1"/>
  <c r="G962" i="1"/>
  <c r="G2241" i="1"/>
  <c r="G1048" i="1"/>
  <c r="G1511" i="1"/>
  <c r="G1322" i="1"/>
  <c r="G1583" i="1"/>
  <c r="G598" i="1"/>
  <c r="G2457" i="1"/>
  <c r="G1469" i="1"/>
  <c r="G3125" i="1"/>
  <c r="G1262" i="1"/>
  <c r="G525" i="1"/>
  <c r="G259" i="1"/>
  <c r="G2630" i="1"/>
  <c r="G1618" i="1"/>
  <c r="G2359" i="1"/>
  <c r="G211" i="1"/>
  <c r="G3073" i="1"/>
  <c r="G678" i="1"/>
  <c r="G1728" i="1"/>
  <c r="G442" i="1"/>
  <c r="G1414" i="1"/>
  <c r="G1073" i="1"/>
  <c r="G148" i="1"/>
  <c r="G2446" i="1"/>
  <c r="G1751" i="1"/>
  <c r="G413" i="1"/>
  <c r="G1974" i="1"/>
  <c r="G620" i="1"/>
  <c r="G879" i="1"/>
  <c r="G2521" i="1"/>
  <c r="G3115" i="1"/>
  <c r="G1532" i="1"/>
  <c r="G1765" i="1"/>
  <c r="G395" i="1"/>
  <c r="G2807" i="1"/>
  <c r="G58" i="1"/>
  <c r="G621" i="1"/>
  <c r="G2117" i="1"/>
  <c r="G1842" i="1"/>
  <c r="G2096" i="1"/>
  <c r="G622" i="1"/>
  <c r="G1692" i="1"/>
  <c r="G1573" i="1"/>
  <c r="G2865" i="1"/>
  <c r="G1713" i="1"/>
  <c r="G1321" i="1"/>
  <c r="G2971" i="1"/>
  <c r="G1894" i="1"/>
  <c r="G912" i="1"/>
  <c r="G2313" i="1"/>
  <c r="G514" i="1"/>
  <c r="G2401" i="1"/>
  <c r="G2523" i="1"/>
  <c r="G2620" i="1"/>
  <c r="G602" i="1"/>
  <c r="G3026" i="1"/>
  <c r="G920" i="1"/>
  <c r="G932" i="1"/>
  <c r="G304" i="1"/>
  <c r="G679" i="1"/>
  <c r="G3092" i="1"/>
  <c r="G390" i="1"/>
  <c r="G1400" i="1"/>
  <c r="G2225" i="1"/>
  <c r="G983" i="1"/>
  <c r="G732" i="1"/>
  <c r="G183" i="1"/>
  <c r="G1366" i="1"/>
  <c r="G276" i="1"/>
  <c r="G7" i="1"/>
  <c r="G1629" i="1"/>
  <c r="G491" i="1"/>
  <c r="G3057" i="1"/>
  <c r="G293" i="1"/>
  <c r="G2909" i="1"/>
  <c r="G2419" i="1"/>
  <c r="G2582" i="1"/>
  <c r="G2032" i="1"/>
  <c r="G1256" i="1"/>
  <c r="G1060" i="1"/>
  <c r="G483" i="1"/>
  <c r="G536" i="1"/>
  <c r="G840" i="1"/>
  <c r="G2990" i="1"/>
  <c r="G2045" i="1"/>
  <c r="G482" i="1"/>
  <c r="G887" i="1"/>
  <c r="G3007" i="1"/>
  <c r="G112" i="1"/>
  <c r="G1832" i="1"/>
  <c r="G331" i="1"/>
  <c r="G1386" i="1"/>
  <c r="G1923" i="1"/>
  <c r="G550" i="1"/>
  <c r="G684" i="1"/>
  <c r="G500" i="1"/>
  <c r="G1403" i="1"/>
  <c r="G2368" i="1"/>
  <c r="G1924" i="1"/>
  <c r="G794" i="1"/>
  <c r="G2632" i="1"/>
  <c r="G856" i="1"/>
  <c r="G11" i="1"/>
  <c r="G12" i="1"/>
  <c r="G1416" i="1"/>
  <c r="G2206" i="1"/>
  <c r="G256" i="1"/>
  <c r="G2235" i="1"/>
  <c r="G485" i="1"/>
  <c r="G2819" i="1"/>
  <c r="G606" i="1"/>
  <c r="G1443" i="1"/>
  <c r="G2647" i="1"/>
  <c r="G2499" i="1"/>
  <c r="G1014" i="1"/>
  <c r="G1444" i="1"/>
  <c r="G2534" i="1"/>
  <c r="G434" i="1"/>
  <c r="G2662" i="1"/>
  <c r="G2146" i="1"/>
  <c r="G1568" i="1"/>
  <c r="G2748" i="1"/>
  <c r="G1564" i="1"/>
  <c r="G416" i="1"/>
  <c r="G1131" i="1"/>
  <c r="G51" i="1"/>
  <c r="G2170" i="1"/>
  <c r="G534" i="1"/>
  <c r="G556" i="1"/>
  <c r="G470" i="1"/>
  <c r="G1770" i="1"/>
  <c r="G1153" i="1"/>
  <c r="G46" i="1"/>
  <c r="G167" i="1"/>
  <c r="G2859" i="1"/>
  <c r="G1148" i="1"/>
  <c r="G2925" i="1"/>
  <c r="G1488" i="1"/>
  <c r="G2073" i="1"/>
  <c r="G2351" i="1"/>
  <c r="G1330" i="1"/>
  <c r="G1778" i="1"/>
  <c r="G1989" i="1"/>
  <c r="G71" i="1"/>
  <c r="G1566" i="1"/>
  <c r="G1337" i="1"/>
  <c r="G2516" i="1"/>
  <c r="G2150" i="1"/>
  <c r="G1779" i="1"/>
  <c r="G1338" i="1"/>
  <c r="G947" i="1"/>
  <c r="G2363" i="1"/>
  <c r="G2198" i="1"/>
  <c r="G121" i="1"/>
  <c r="G240" i="1"/>
  <c r="G987" i="1"/>
  <c r="G2728" i="1"/>
  <c r="G2898" i="1"/>
  <c r="G2722" i="1"/>
  <c r="G2462" i="1"/>
  <c r="G1015" i="1"/>
  <c r="G2336" i="1"/>
  <c r="G1030" i="1"/>
  <c r="G1840" i="1"/>
  <c r="G1373" i="1"/>
  <c r="G2286" i="1"/>
  <c r="G951" i="1"/>
  <c r="G3011" i="1"/>
  <c r="G162" i="1"/>
  <c r="G117" i="1"/>
  <c r="G1324" i="1"/>
  <c r="G988" i="1"/>
  <c r="G2330" i="1"/>
  <c r="G2094" i="1"/>
  <c r="G262" i="1"/>
  <c r="G2443" i="1"/>
  <c r="G2186" i="1"/>
  <c r="G333" i="1"/>
  <c r="G977" i="1"/>
  <c r="G2251" i="1"/>
  <c r="G1968" i="1"/>
  <c r="G2017" i="1"/>
  <c r="G838" i="1"/>
  <c r="G1029" i="1"/>
  <c r="G1962" i="1"/>
  <c r="G2252" i="1"/>
  <c r="G2949" i="1"/>
  <c r="G2441" i="1"/>
  <c r="G1058" i="1"/>
  <c r="G303" i="1"/>
  <c r="G203" i="1"/>
  <c r="G1080" i="1"/>
  <c r="G2484" i="1"/>
  <c r="G283" i="1"/>
  <c r="G766" i="1"/>
  <c r="G2432" i="1"/>
  <c r="G2776" i="1"/>
  <c r="G2140" i="1"/>
  <c r="G944" i="1"/>
  <c r="G1881" i="1"/>
  <c r="G747" i="1"/>
  <c r="G1051" i="1"/>
  <c r="G588" i="1"/>
  <c r="G1504" i="1"/>
  <c r="G2545" i="1"/>
  <c r="G469" i="1"/>
  <c r="G682" i="1"/>
  <c r="G998" i="1"/>
  <c r="G1622" i="1"/>
  <c r="G2601" i="1"/>
  <c r="G720" i="1"/>
  <c r="G1571" i="1"/>
  <c r="G2204" i="1"/>
  <c r="G412" i="1"/>
  <c r="G1570" i="1"/>
  <c r="G2495" i="1"/>
  <c r="G33" i="1"/>
  <c r="G269" i="1"/>
  <c r="G2249" i="1"/>
  <c r="G2141" i="1"/>
  <c r="G1463" i="1"/>
  <c r="G2395" i="1"/>
  <c r="G1562" i="1"/>
  <c r="G1206" i="1"/>
  <c r="G1944" i="1"/>
  <c r="G1809" i="1"/>
  <c r="G1644" i="1"/>
  <c r="G261" i="1"/>
  <c r="G2763" i="1"/>
  <c r="G518" i="1"/>
  <c r="G2460" i="1"/>
  <c r="G2195" i="1"/>
  <c r="G155" i="1"/>
  <c r="G2943" i="1"/>
  <c r="G1307" i="1"/>
  <c r="G1512" i="1"/>
  <c r="G323" i="1"/>
  <c r="G2576" i="1"/>
  <c r="G1824" i="1"/>
  <c r="G2702" i="1"/>
  <c r="G139" i="1"/>
  <c r="G1151" i="1"/>
  <c r="G295" i="1"/>
  <c r="G871" i="1"/>
  <c r="G2223" i="1"/>
  <c r="G1478" i="1"/>
  <c r="G788" i="1"/>
  <c r="G716" i="1"/>
  <c r="G2410" i="1"/>
  <c r="G430" i="1"/>
  <c r="G1973" i="1"/>
  <c r="G3152" i="1"/>
  <c r="G1509" i="1"/>
  <c r="G2744" i="1"/>
  <c r="G78" i="1"/>
  <c r="G2222" i="1"/>
  <c r="G2743" i="1"/>
  <c r="G2220" i="1"/>
  <c r="G793" i="1"/>
  <c r="G1363" i="1"/>
  <c r="G2726" i="1"/>
  <c r="G44" i="1"/>
  <c r="G2440" i="1"/>
  <c r="G43" i="1"/>
  <c r="G1976" i="1"/>
  <c r="G1950" i="1"/>
  <c r="G2006" i="1"/>
  <c r="G2989" i="1"/>
  <c r="G1523" i="1"/>
  <c r="G555" i="1"/>
  <c r="G2735" i="1"/>
  <c r="G365" i="1"/>
  <c r="G42" i="1"/>
  <c r="G855" i="1"/>
  <c r="G1109" i="1"/>
  <c r="G2510" i="1"/>
  <c r="G1273" i="1"/>
  <c r="G65" i="1"/>
  <c r="G1108" i="1"/>
  <c r="G596" i="1"/>
  <c r="G2795" i="1"/>
  <c r="G2129" i="1"/>
  <c r="G1998" i="1"/>
  <c r="G237" i="1"/>
  <c r="G2937" i="1"/>
  <c r="G2733" i="1"/>
  <c r="G2677" i="1"/>
  <c r="G2851" i="1"/>
  <c r="G36" i="1"/>
  <c r="G1290" i="1"/>
  <c r="G3109" i="1"/>
  <c r="G1410" i="1"/>
  <c r="G10" i="1"/>
  <c r="G1721" i="1"/>
  <c r="G2067" i="1"/>
  <c r="G3145" i="1"/>
  <c r="G2167" i="1"/>
  <c r="G2552" i="1"/>
  <c r="G398" i="1"/>
  <c r="G31" i="1"/>
  <c r="G1807" i="1"/>
  <c r="G1378" i="1"/>
  <c r="G1932" i="1"/>
  <c r="G3063" i="1"/>
  <c r="G1863" i="1"/>
  <c r="G2696" i="1"/>
  <c r="G1862" i="1"/>
  <c r="G321" i="1"/>
  <c r="G2184" i="1"/>
  <c r="G1557" i="1"/>
  <c r="G144" i="1"/>
  <c r="G738" i="1"/>
  <c r="G2837" i="1"/>
  <c r="G846" i="1"/>
  <c r="G38" i="1"/>
  <c r="G2367" i="1"/>
  <c r="G2983" i="1"/>
  <c r="G2277" i="1"/>
  <c r="G3072" i="1"/>
  <c r="G56" i="1"/>
  <c r="G739" i="1"/>
  <c r="G1412" i="1"/>
  <c r="G2278" i="1"/>
  <c r="G1792" i="1"/>
  <c r="G2065" i="1"/>
  <c r="G1730" i="1"/>
  <c r="G1793" i="1"/>
  <c r="G1343" i="1"/>
  <c r="G1729" i="1"/>
  <c r="G41" i="1"/>
  <c r="G2026" i="1"/>
  <c r="G1686" i="1"/>
  <c r="G595" i="1"/>
  <c r="G2713" i="1"/>
  <c r="G1819" i="1"/>
  <c r="G1720" i="1"/>
  <c r="G1668" i="1"/>
  <c r="G414" i="1"/>
  <c r="G2066" i="1"/>
  <c r="G1741" i="1"/>
  <c r="G535" i="1"/>
  <c r="G2605" i="1"/>
  <c r="G53" i="1"/>
  <c r="G2666" i="1"/>
  <c r="G853" i="1"/>
  <c r="G375" i="1"/>
  <c r="G1057" i="1"/>
  <c r="G2267" i="1"/>
  <c r="G2854" i="1"/>
  <c r="G815" i="1"/>
  <c r="G2874" i="1"/>
  <c r="G255" i="1"/>
  <c r="G3103" i="1"/>
  <c r="G834" i="1"/>
  <c r="G1095" i="1"/>
  <c r="G898" i="1"/>
  <c r="G2880" i="1"/>
  <c r="G346" i="1"/>
  <c r="G1666" i="1"/>
  <c r="G981" i="1"/>
  <c r="G2532" i="1"/>
  <c r="G1771" i="1"/>
  <c r="G829" i="1"/>
  <c r="G560" i="1"/>
  <c r="G2316" i="1"/>
  <c r="G1219" i="1"/>
  <c r="G1241" i="1"/>
  <c r="G1592" i="1"/>
  <c r="G2276" i="1"/>
  <c r="G1645" i="1"/>
  <c r="G2752" i="1"/>
  <c r="G1477" i="1"/>
  <c r="G1397" i="1"/>
  <c r="G2658" i="1"/>
  <c r="G287" i="1"/>
  <c r="G2676" i="1"/>
  <c r="G2426" i="1"/>
  <c r="G2891" i="1"/>
  <c r="G1524" i="1"/>
  <c r="G69" i="1"/>
  <c r="G415" i="1"/>
  <c r="G970" i="1"/>
  <c r="G1040" i="1"/>
  <c r="G868" i="1"/>
  <c r="G3080" i="1"/>
  <c r="G2564" i="1"/>
  <c r="G699" i="1"/>
  <c r="G1306" i="1"/>
  <c r="G1930" i="1"/>
  <c r="G1263" i="1"/>
  <c r="G1740" i="1"/>
  <c r="G1979" i="1"/>
  <c r="G1380" i="1"/>
  <c r="G1083" i="1"/>
  <c r="G1342" i="1"/>
  <c r="G96" i="1"/>
  <c r="G1476" i="1"/>
  <c r="G125" i="1"/>
  <c r="G2517" i="1"/>
  <c r="G2749" i="1"/>
  <c r="G3031" i="1"/>
  <c r="G457" i="1"/>
  <c r="G422" i="1"/>
  <c r="G1920" i="1"/>
  <c r="G200" i="1"/>
  <c r="G702" i="1"/>
  <c r="G476" i="1"/>
  <c r="G1452" i="1"/>
  <c r="G1310" i="1"/>
  <c r="G1203" i="1"/>
  <c r="G1690" i="1"/>
  <c r="G999" i="1"/>
  <c r="G1547" i="1"/>
  <c r="G1997" i="1"/>
  <c r="G2020" i="1"/>
  <c r="G2659" i="1"/>
  <c r="G1146" i="1"/>
  <c r="G2149" i="1"/>
  <c r="G1830" i="1"/>
  <c r="G1700" i="1"/>
  <c r="G1012" i="1"/>
  <c r="G209" i="1"/>
  <c r="G2711" i="1"/>
  <c r="G657" i="1"/>
  <c r="G1961" i="1"/>
  <c r="G1657" i="1"/>
  <c r="G322" i="1"/>
  <c r="G2537" i="1"/>
  <c r="G1957" i="1"/>
  <c r="G2492" i="1"/>
  <c r="G3155" i="1"/>
  <c r="G2637" i="1"/>
  <c r="G299" i="1"/>
  <c r="G1043" i="1"/>
  <c r="G742" i="1"/>
  <c r="G498" i="1"/>
  <c r="G1132" i="1"/>
  <c r="G272" i="1"/>
  <c r="G2030" i="1"/>
  <c r="G1161" i="1"/>
  <c r="G2002" i="1"/>
  <c r="G1935" i="1"/>
  <c r="G193" i="1"/>
  <c r="G1510" i="1"/>
  <c r="G2963" i="1"/>
  <c r="G1888" i="1"/>
  <c r="G727" i="1"/>
  <c r="G1467" i="1"/>
  <c r="G2176" i="1"/>
  <c r="G664" i="1"/>
  <c r="G1252" i="1"/>
  <c r="G2160" i="1"/>
  <c r="G1877" i="1"/>
  <c r="G809" i="1"/>
  <c r="G1114" i="1"/>
  <c r="G869" i="1"/>
  <c r="G3019" i="1"/>
  <c r="G1783" i="1"/>
  <c r="G1682" i="1"/>
  <c r="G106" i="1"/>
  <c r="G2982" i="1"/>
  <c r="G1994" i="1"/>
  <c r="G2577" i="1"/>
  <c r="G2472" i="1"/>
  <c r="G586" i="1"/>
  <c r="G97" i="1"/>
  <c r="G284" i="1"/>
  <c r="G234" i="1"/>
  <c r="G2881" i="1"/>
  <c r="G543" i="1"/>
  <c r="G3060" i="1"/>
  <c r="G1884" i="1"/>
  <c r="G1603" i="1"/>
  <c r="G993" i="1"/>
  <c r="G2824" i="1"/>
  <c r="G489" i="1"/>
  <c r="G1673" i="1"/>
  <c r="G1126" i="1"/>
  <c r="G2042" i="1"/>
  <c r="G2654" i="1"/>
  <c r="G2464" i="1"/>
  <c r="G1376" i="1"/>
  <c r="G2895" i="1"/>
  <c r="G830" i="1"/>
  <c r="G581" i="1"/>
  <c r="G1656" i="1"/>
  <c r="G1943" i="1"/>
  <c r="G773" i="1"/>
  <c r="G2041" i="1"/>
  <c r="G223" i="1"/>
  <c r="G847" i="1"/>
  <c r="G1931" i="1"/>
  <c r="G2311" i="1"/>
  <c r="G2245" i="1"/>
  <c r="G2919" i="1"/>
  <c r="G464" i="1"/>
  <c r="G2345" i="1"/>
  <c r="G289" i="1"/>
  <c r="G1326" i="1"/>
  <c r="G207" i="1"/>
  <c r="G449" i="1"/>
  <c r="G674" i="1"/>
  <c r="G2076" i="1"/>
  <c r="G1483" i="1"/>
  <c r="G2998" i="1"/>
  <c r="G1179" i="1"/>
  <c r="G2721" i="1"/>
  <c r="G409" i="1"/>
  <c r="G1648" i="1"/>
  <c r="G2230" i="1"/>
  <c r="G850" i="1"/>
  <c r="G769" i="1"/>
  <c r="G2589" i="1"/>
  <c r="G982" i="1"/>
  <c r="G2138" i="1"/>
  <c r="G2796" i="1"/>
  <c r="G1456" i="1"/>
  <c r="G481" i="1"/>
  <c r="G1632" i="1"/>
  <c r="G1461" i="1"/>
  <c r="G2465" i="1"/>
  <c r="G2169" i="1"/>
  <c r="G2556" i="1"/>
  <c r="G2155" i="1"/>
  <c r="G1955" i="1"/>
  <c r="G772" i="1"/>
  <c r="G2463" i="1"/>
  <c r="G1882" i="1"/>
  <c r="G2980" i="1"/>
  <c r="G3104" i="1"/>
  <c r="G1615" i="1"/>
  <c r="G3056" i="1"/>
  <c r="G2044" i="1"/>
  <c r="G1283" i="1"/>
  <c r="G2957" i="1"/>
  <c r="G2958" i="1"/>
  <c r="G2918" i="1"/>
  <c r="G2547" i="1"/>
  <c r="G946" i="1"/>
  <c r="G953" i="1"/>
  <c r="G1875" i="1"/>
  <c r="G1782" i="1"/>
  <c r="G208" i="1"/>
  <c r="G1391" i="1"/>
  <c r="G411" i="1"/>
  <c r="G2192" i="1"/>
  <c r="G2344" i="1"/>
  <c r="G3159" i="1"/>
  <c r="G2716" i="1"/>
  <c r="G1430" i="1"/>
  <c r="G1595" i="1"/>
  <c r="G1637" i="1"/>
  <c r="G98" i="1"/>
  <c r="G1530" i="1"/>
  <c r="G1849" i="1"/>
  <c r="G2233" i="1"/>
  <c r="G643" i="1"/>
  <c r="G715" i="1"/>
  <c r="G1070" i="1"/>
  <c r="G3025" i="1"/>
  <c r="G1143" i="1"/>
  <c r="G1188" i="1"/>
  <c r="G1349" i="1"/>
  <c r="G1317" i="1"/>
  <c r="G511" i="1"/>
  <c r="G1171" i="1"/>
  <c r="G1848" i="1"/>
  <c r="G837" i="1"/>
  <c r="G783" i="1"/>
  <c r="G181" i="1"/>
  <c r="G2123" i="1"/>
  <c r="G376" i="1"/>
  <c r="G2956" i="1"/>
  <c r="G523" i="1"/>
  <c r="G3138" i="1"/>
  <c r="G2055" i="1"/>
  <c r="G1200" i="1"/>
  <c r="G1429" i="1"/>
  <c r="G1636" i="1"/>
  <c r="G759" i="1"/>
  <c r="G642" i="1"/>
  <c r="G228" i="1"/>
  <c r="G3158" i="1"/>
  <c r="G2501" i="1"/>
  <c r="G1336" i="1"/>
  <c r="G1803" i="1"/>
  <c r="G1612" i="1"/>
  <c r="G2387" i="1"/>
  <c r="G2378" i="1"/>
  <c r="G189" i="1"/>
  <c r="G360" i="1"/>
  <c r="G808" i="1"/>
  <c r="G1231" i="1"/>
  <c r="G1752" i="1"/>
  <c r="G2310" i="1"/>
  <c r="G2027" i="1"/>
  <c r="G1664" i="1"/>
  <c r="G1439" i="1"/>
  <c r="G2934" i="1"/>
  <c r="G2817" i="1"/>
  <c r="G1697" i="1"/>
  <c r="G891" i="1"/>
  <c r="G2265" i="1"/>
  <c r="G965" i="1"/>
  <c r="G704" i="1"/>
  <c r="G1988" i="1"/>
  <c r="G126" i="1"/>
  <c r="G1787" i="1"/>
  <c r="G1269" i="1"/>
  <c r="G367" i="1"/>
  <c r="G1617" i="1"/>
  <c r="G459" i="1"/>
  <c r="G1205" i="1"/>
  <c r="G250" i="1"/>
  <c r="G1685" i="1"/>
  <c r="G166" i="1"/>
  <c r="G2062" i="1"/>
  <c r="G1616" i="1"/>
  <c r="G3044" i="1"/>
  <c r="G601" i="1"/>
  <c r="G2239" i="1"/>
  <c r="G939" i="1"/>
  <c r="G1319" i="1"/>
  <c r="G2329" i="1"/>
  <c r="G199" i="1"/>
  <c r="G1501" i="1"/>
  <c r="G24" i="1"/>
  <c r="G1628" i="1"/>
  <c r="G2848" i="1"/>
  <c r="G673" i="1"/>
  <c r="G2646" i="1"/>
  <c r="G2289" i="1"/>
  <c r="G1462" i="1"/>
  <c r="G1874" i="1"/>
  <c r="G3005" i="1"/>
  <c r="G1220" i="1"/>
  <c r="G2210" i="1"/>
  <c r="G2081" i="1"/>
  <c r="G2290" i="1"/>
  <c r="G1084" i="1"/>
  <c r="G663" i="1"/>
  <c r="G1837" i="1"/>
  <c r="G1333" i="1"/>
  <c r="G687" i="1"/>
  <c r="G1195" i="1"/>
  <c r="G644" i="1"/>
  <c r="G314" i="1"/>
  <c r="G152" i="1"/>
  <c r="G1247" i="1"/>
  <c r="G2264" i="1"/>
  <c r="G405" i="1"/>
  <c r="G3076" i="1"/>
  <c r="G531" i="1"/>
  <c r="G1536" i="1"/>
  <c r="G2929" i="1"/>
  <c r="G1024" i="1"/>
  <c r="G2588" i="1"/>
  <c r="G1580" i="1"/>
  <c r="G445" i="1"/>
  <c r="G1100" i="1"/>
  <c r="G3129" i="1"/>
  <c r="G2418" i="1"/>
  <c r="G2813" i="1"/>
  <c r="G1719" i="1"/>
  <c r="G2594" i="1"/>
  <c r="G1440" i="1"/>
  <c r="G2257" i="1"/>
  <c r="G2526" i="1"/>
  <c r="G2742" i="1"/>
  <c r="G1933" i="1"/>
  <c r="G1750" i="1"/>
  <c r="G1120" i="1"/>
  <c r="G2904" i="1"/>
  <c r="G591" i="1"/>
  <c r="G1578" i="1"/>
  <c r="G884" i="1"/>
  <c r="G2569" i="1"/>
  <c r="G2698" i="1"/>
  <c r="G971" i="1"/>
  <c r="G1103" i="1"/>
  <c r="G1189" i="1"/>
  <c r="G2018" i="1"/>
  <c r="G3090" i="1"/>
  <c r="G2321" i="1"/>
  <c r="G1676" i="1"/>
  <c r="G1945" i="1"/>
  <c r="G691" i="1"/>
  <c r="G540" i="1"/>
  <c r="G541" i="1"/>
  <c r="G2101" i="1"/>
  <c r="G632" i="1"/>
  <c r="G625" i="1"/>
  <c r="G567" i="1"/>
  <c r="G566" i="1"/>
  <c r="G471" i="1"/>
  <c r="G1918" i="1"/>
  <c r="G170" i="1"/>
  <c r="G3085" i="1"/>
  <c r="G2994" i="1"/>
  <c r="G3020" i="1"/>
  <c r="G1895" i="1"/>
  <c r="G2991" i="1"/>
  <c r="G565" i="1"/>
  <c r="G142" i="1"/>
  <c r="G579" i="1"/>
  <c r="G2347" i="1"/>
  <c r="G439" i="1"/>
  <c r="G2350" i="1"/>
  <c r="G2642" i="1"/>
  <c r="G1914" i="1"/>
  <c r="G178" i="1"/>
  <c r="G578" i="1"/>
  <c r="G2414" i="1"/>
  <c r="G3002" i="1"/>
  <c r="G143" i="1"/>
  <c r="G2099" i="1"/>
  <c r="G1897" i="1"/>
  <c r="G2868" i="1"/>
  <c r="G286" i="1"/>
  <c r="G577" i="1"/>
  <c r="G496" i="1"/>
  <c r="G2088" i="1"/>
  <c r="G2579" i="1"/>
  <c r="G2314" i="1"/>
  <c r="G1869" i="1"/>
  <c r="G2602" i="1"/>
  <c r="G2135" i="1"/>
  <c r="G495" i="1"/>
  <c r="G2417" i="1"/>
  <c r="G3111" i="1"/>
  <c r="G660" i="1"/>
  <c r="G2097" i="1"/>
  <c r="G1579" i="1"/>
  <c r="G810" i="1"/>
  <c r="G2312" i="1"/>
  <c r="G913" i="1"/>
  <c r="G248" i="1"/>
  <c r="G915" i="1"/>
  <c r="G1543" i="1"/>
  <c r="G1718" i="1"/>
  <c r="G2972" i="1"/>
  <c r="G787" i="1"/>
  <c r="G2981" i="1"/>
  <c r="G1138" i="1"/>
  <c r="G1323" i="1"/>
  <c r="G1714" i="1"/>
  <c r="G722" i="1"/>
  <c r="G2133" i="1"/>
  <c r="G790" i="1"/>
  <c r="G1142" i="1"/>
  <c r="G2406" i="1"/>
  <c r="G2302" i="1"/>
  <c r="G785" i="1"/>
  <c r="G1545" i="1"/>
  <c r="G2300" i="1"/>
  <c r="G2402" i="1"/>
  <c r="G1760" i="1"/>
  <c r="G2154" i="1"/>
  <c r="G2074" i="1"/>
  <c r="G1762" i="1"/>
  <c r="G2152" i="1"/>
  <c r="G2292" i="1"/>
  <c r="G2301" i="1"/>
  <c r="G2604" i="1"/>
  <c r="G2863" i="1"/>
  <c r="G1757" i="1"/>
  <c r="G3130" i="1"/>
  <c r="G1675" i="1"/>
  <c r="G2886" i="1"/>
  <c r="G3013" i="1"/>
  <c r="G474" i="1"/>
  <c r="G242" i="1"/>
  <c r="G1384" i="1"/>
  <c r="G2621" i="1"/>
  <c r="G989" i="1"/>
  <c r="G921" i="1"/>
  <c r="G2033" i="1"/>
  <c r="G3096" i="1"/>
  <c r="G528" i="1"/>
  <c r="G634" i="1"/>
  <c r="G8" i="1"/>
  <c r="G348" i="1"/>
  <c r="G308" i="1"/>
  <c r="G1607" i="1"/>
  <c r="G492" i="1"/>
  <c r="G157" i="1"/>
  <c r="G734" i="1"/>
  <c r="G2584" i="1"/>
  <c r="G1401" i="1"/>
  <c r="G2226" i="1"/>
  <c r="G187" i="1"/>
  <c r="G294" i="1"/>
  <c r="G3027" i="1"/>
  <c r="G505" i="1"/>
  <c r="G2825" i="1"/>
  <c r="G2619" i="1"/>
  <c r="G1259" i="1"/>
  <c r="G1630" i="1"/>
  <c r="G2993" i="1"/>
  <c r="G2420" i="1"/>
  <c r="G843" i="1"/>
  <c r="G2910" i="1"/>
  <c r="G1062" i="1"/>
  <c r="G889" i="1"/>
  <c r="G870" i="1"/>
  <c r="G688" i="1"/>
  <c r="G940" i="1"/>
  <c r="G292" i="1"/>
  <c r="G532" i="1"/>
  <c r="G2995" i="1"/>
  <c r="G389" i="1"/>
  <c r="G1631" i="1"/>
  <c r="G3100" i="1"/>
  <c r="G2231" i="1"/>
  <c r="G2527" i="1"/>
  <c r="G3101" i="1"/>
  <c r="G493" i="1"/>
  <c r="G2828" i="1"/>
  <c r="G2614" i="1"/>
  <c r="G928" i="1"/>
  <c r="G2585" i="1"/>
  <c r="G190" i="1"/>
  <c r="G2625" i="1"/>
  <c r="G309" i="1"/>
  <c r="G994" i="1"/>
  <c r="G1210" i="1"/>
  <c r="G2959" i="1"/>
  <c r="G1296" i="1"/>
  <c r="G138" i="1"/>
  <c r="G3010" i="1"/>
  <c r="G1298" i="1"/>
  <c r="G2437" i="1"/>
  <c r="G2542" i="1"/>
  <c r="G2370" i="1"/>
  <c r="G326" i="1"/>
  <c r="G2799" i="1"/>
  <c r="G2214" i="1"/>
  <c r="G1885" i="1"/>
  <c r="G902" i="1"/>
  <c r="G686" i="1"/>
  <c r="G2921" i="1"/>
  <c r="G503" i="1"/>
  <c r="G858" i="1"/>
  <c r="G18" i="1"/>
  <c r="G17" i="1"/>
  <c r="G1404" i="1"/>
  <c r="G547" i="1"/>
  <c r="G388" i="1"/>
  <c r="G2789" i="1"/>
  <c r="G245" i="1"/>
  <c r="G502" i="1"/>
  <c r="G1835" i="1"/>
  <c r="G2636" i="1"/>
  <c r="G553" i="1"/>
  <c r="G1278" i="1"/>
  <c r="G613" i="1"/>
  <c r="G1388" i="1"/>
  <c r="G1441" i="1"/>
  <c r="G1934" i="1"/>
  <c r="G2086" i="1"/>
  <c r="G115" i="1"/>
  <c r="G614" i="1"/>
  <c r="G2533" i="1"/>
  <c r="G2648" i="1"/>
  <c r="G173" i="1"/>
  <c r="G1018" i="1"/>
  <c r="G2650" i="1"/>
  <c r="G2207" i="1"/>
  <c r="G1368" i="1"/>
  <c r="G1421" i="1"/>
  <c r="G258" i="1"/>
  <c r="G2237" i="1"/>
  <c r="G2211" i="1"/>
  <c r="G28" i="1"/>
  <c r="G893" i="1"/>
  <c r="G486" i="1"/>
  <c r="G812" i="1"/>
  <c r="G615" i="1"/>
  <c r="G1850" i="1"/>
  <c r="G2820" i="1"/>
  <c r="G329" i="1"/>
  <c r="G2664" i="1"/>
  <c r="G488" i="1"/>
  <c r="G2056" i="1"/>
  <c r="G1445" i="1"/>
  <c r="G2822" i="1"/>
  <c r="G778" i="1"/>
  <c r="G2502" i="1"/>
  <c r="G1417" i="1"/>
  <c r="G780" i="1"/>
  <c r="G1419" i="1"/>
  <c r="G435" i="1"/>
  <c r="G369" i="1"/>
  <c r="G954" i="1"/>
  <c r="G383" i="1"/>
  <c r="G909" i="1"/>
  <c r="G2899" i="1"/>
  <c r="G2682" i="1"/>
  <c r="G2518" i="1"/>
  <c r="G558" i="1"/>
  <c r="G2434" i="1"/>
  <c r="G1489" i="1"/>
  <c r="G693" i="1"/>
  <c r="G549" i="1"/>
  <c r="G2253" i="1"/>
  <c r="G791" i="1"/>
  <c r="G1990" i="1"/>
  <c r="G2352" i="1"/>
  <c r="G694" i="1"/>
  <c r="G1567" i="1"/>
  <c r="G2337" i="1"/>
  <c r="G948" i="1"/>
  <c r="G122" i="1"/>
  <c r="G2665" i="1"/>
  <c r="G1339" i="1"/>
  <c r="G1638" i="1"/>
  <c r="G1019" i="1"/>
  <c r="G1784" i="1"/>
  <c r="G2364" i="1"/>
  <c r="G1350" i="1"/>
  <c r="G2686" i="1"/>
  <c r="G1841" i="1"/>
  <c r="G2557" i="1"/>
  <c r="G1020" i="1"/>
  <c r="G2291" i="1"/>
  <c r="G1340" i="1"/>
  <c r="G1334" i="1"/>
  <c r="G1085" i="1"/>
  <c r="G1864" i="1"/>
  <c r="G1154" i="1"/>
  <c r="G2338" i="1"/>
  <c r="G1815" i="1"/>
  <c r="G127" i="1"/>
  <c r="G1767" i="1"/>
  <c r="G594" i="1"/>
  <c r="G623" i="1"/>
  <c r="G770" i="1"/>
  <c r="G2266" i="1"/>
  <c r="G546" i="1"/>
  <c r="G2610" i="1"/>
  <c r="G2274" i="1"/>
  <c r="G2361" i="1"/>
  <c r="G1249" i="1"/>
  <c r="G1768" i="1"/>
  <c r="G72" i="1"/>
  <c r="G1977" i="1"/>
  <c r="G1731" i="1"/>
  <c r="G2853" i="1"/>
  <c r="G3119" i="1"/>
  <c r="G1985" i="1"/>
  <c r="G185" i="1"/>
  <c r="G2411" i="1"/>
  <c r="G819" i="1"/>
  <c r="G1453" i="1"/>
  <c r="G557" i="1"/>
  <c r="G1160" i="1"/>
  <c r="G267" i="1"/>
  <c r="G817" i="1"/>
  <c r="G1981" i="1"/>
  <c r="G2494" i="1"/>
  <c r="G2431" i="1"/>
  <c r="G2701" i="1"/>
  <c r="G2036" i="1"/>
  <c r="G1027" i="1"/>
  <c r="G2090" i="1"/>
  <c r="G431" i="1"/>
  <c r="G2906" i="1"/>
  <c r="G2944" i="1"/>
  <c r="G2960" i="1"/>
  <c r="G637" i="1"/>
  <c r="G2250" i="1"/>
  <c r="G1825" i="1"/>
  <c r="G270" i="1"/>
  <c r="G1150" i="1"/>
  <c r="G2397" i="1"/>
  <c r="G2907" i="1"/>
  <c r="G2203" i="1"/>
  <c r="G1422" i="1"/>
  <c r="G1353" i="1"/>
  <c r="G1620" i="1"/>
  <c r="G1569" i="1"/>
  <c r="G1308" i="1"/>
  <c r="G456" i="1"/>
  <c r="G1553" i="1"/>
  <c r="G1563" i="1"/>
  <c r="G2575" i="1"/>
  <c r="G2197" i="1"/>
  <c r="G2023" i="1"/>
  <c r="G2750" i="1"/>
  <c r="G826" i="1"/>
  <c r="G1279" i="1"/>
  <c r="G1052" i="1"/>
  <c r="G765" i="1"/>
  <c r="G1215" i="1"/>
  <c r="G1572" i="1"/>
  <c r="G2144" i="1"/>
  <c r="G997" i="1"/>
  <c r="G2600" i="1"/>
  <c r="G978" i="1"/>
  <c r="G2503" i="1"/>
  <c r="G2771" i="1"/>
  <c r="G2479" i="1"/>
  <c r="G2535" i="1"/>
  <c r="G2478" i="1"/>
  <c r="G318" i="1"/>
  <c r="G102" i="1"/>
  <c r="G519" i="1"/>
  <c r="G2559" i="1"/>
  <c r="G2778" i="1"/>
  <c r="G2258" i="1"/>
  <c r="G1466" i="1"/>
  <c r="G3142" i="1"/>
  <c r="G3066" i="1"/>
  <c r="G845" i="1"/>
  <c r="G1271" i="1"/>
  <c r="G30" i="1"/>
  <c r="G1377" i="1"/>
  <c r="G3062" i="1"/>
  <c r="G1270" i="1"/>
  <c r="G844" i="1"/>
  <c r="G2911" i="1"/>
  <c r="G2687" i="1"/>
  <c r="G2538" i="1"/>
  <c r="G2732" i="1"/>
  <c r="G1970" i="1"/>
  <c r="G2694" i="1"/>
  <c r="G2125" i="1"/>
  <c r="G1519" i="1"/>
  <c r="G2691" i="1"/>
  <c r="G2936" i="1"/>
  <c r="G2595" i="1"/>
  <c r="G2671" i="1"/>
  <c r="G2724" i="1"/>
  <c r="G2539" i="1"/>
  <c r="G2124" i="1"/>
  <c r="G1860" i="1"/>
  <c r="G1518" i="1"/>
  <c r="G737" i="1"/>
  <c r="G2003" i="1"/>
  <c r="G1972" i="1"/>
  <c r="G2794" i="1"/>
  <c r="G1005" i="1"/>
  <c r="G2669" i="1"/>
  <c r="G61" i="1"/>
  <c r="G3" i="1"/>
  <c r="G2" i="1"/>
  <c r="G1361" i="1"/>
  <c r="G2723" i="1"/>
  <c r="G1556" i="1"/>
  <c r="G2218" i="1"/>
  <c r="G1507" i="1"/>
  <c r="G2986" i="1"/>
  <c r="G1286" i="1"/>
  <c r="G2548" i="1"/>
  <c r="G76" i="1"/>
  <c r="G2182" i="1"/>
  <c r="G2507" i="1"/>
  <c r="G1405" i="1"/>
  <c r="G2164" i="1"/>
  <c r="G239" i="1"/>
  <c r="G1505" i="1"/>
  <c r="G2791" i="1"/>
  <c r="G401" i="1"/>
  <c r="G2438" i="1"/>
  <c r="G1555" i="1"/>
  <c r="G2159" i="1"/>
  <c r="G1359" i="1"/>
  <c r="G235" i="1"/>
  <c r="G2178" i="1"/>
  <c r="G1433" i="1"/>
  <c r="G1947" i="1"/>
  <c r="G1898" i="1"/>
  <c r="G930" i="1"/>
  <c r="G421" i="1"/>
  <c r="G736" i="1"/>
  <c r="G1394" i="1"/>
  <c r="G1915" i="1"/>
  <c r="G1177" i="1"/>
  <c r="G2511" i="1"/>
  <c r="G91" i="1"/>
  <c r="G1605" i="1"/>
  <c r="G616" i="1"/>
  <c r="G1474" i="1"/>
  <c r="G407" i="1"/>
  <c r="G1304" i="1"/>
  <c r="G1665" i="1"/>
  <c r="G1652" i="1"/>
  <c r="G2194" i="1"/>
  <c r="G2985" i="1"/>
  <c r="G1396" i="1"/>
  <c r="G833" i="1"/>
  <c r="G1651" i="1"/>
  <c r="G1031" i="1"/>
  <c r="G1078" i="1"/>
  <c r="G3029" i="1"/>
  <c r="G2883" i="1"/>
  <c r="G2947" i="1"/>
  <c r="G980" i="1"/>
  <c r="G2889" i="1"/>
  <c r="G312" i="1"/>
  <c r="G852" i="1"/>
  <c r="G2562" i="1"/>
  <c r="G1473" i="1"/>
  <c r="G2777" i="1"/>
  <c r="G753" i="1"/>
  <c r="G1901" i="1"/>
  <c r="G865" i="1"/>
  <c r="G2657" i="1"/>
  <c r="G3149" i="1"/>
  <c r="G963" i="1"/>
  <c r="G2672" i="1"/>
  <c r="G2751" i="1"/>
  <c r="G3160" i="1"/>
  <c r="G896" i="1"/>
  <c r="G2770" i="1"/>
  <c r="G969" i="1"/>
  <c r="G2878" i="1"/>
  <c r="G1037" i="1"/>
  <c r="G825" i="1"/>
  <c r="G1659" i="1"/>
  <c r="G1642" i="1"/>
  <c r="G813" i="1"/>
  <c r="G696" i="1"/>
  <c r="G2425" i="1"/>
  <c r="G342" i="1"/>
  <c r="G2315" i="1"/>
  <c r="G253" i="1"/>
  <c r="G1055" i="1"/>
  <c r="G1591" i="1"/>
  <c r="G2873" i="1"/>
  <c r="G1092" i="1"/>
  <c r="G1964" i="1"/>
  <c r="G210" i="1"/>
  <c r="G3065" i="1"/>
  <c r="G1879" i="1"/>
  <c r="G338" i="1"/>
  <c r="G3034" i="1"/>
  <c r="G1314" i="1"/>
  <c r="G2048" i="1"/>
  <c r="G666" i="1"/>
  <c r="G2932" i="1"/>
  <c r="G3102" i="1"/>
  <c r="G652" i="1"/>
  <c r="G2448" i="1"/>
  <c r="G2885" i="1"/>
  <c r="G3093" i="1"/>
  <c r="G2175" i="1"/>
  <c r="G1958" i="1"/>
  <c r="G728" i="1"/>
  <c r="G1167" i="1"/>
  <c r="G1548" i="1"/>
  <c r="G2389" i="1"/>
  <c r="G1621" i="1"/>
  <c r="G301" i="1"/>
  <c r="G1275" i="1"/>
  <c r="G1701" i="1"/>
  <c r="G1254" i="1"/>
  <c r="G1135" i="1"/>
  <c r="G1890" i="1"/>
  <c r="G271" i="1"/>
  <c r="G2021" i="1"/>
  <c r="G2964" i="1"/>
  <c r="G197" i="1"/>
  <c r="G1147" i="1"/>
  <c r="G1919" i="1"/>
  <c r="G1498" i="1"/>
  <c r="G477" i="1"/>
  <c r="G2031" i="1"/>
  <c r="G2001" i="1"/>
  <c r="G1937" i="1"/>
  <c r="G1000" i="1"/>
  <c r="G1204" i="1"/>
  <c r="G1828" i="1"/>
  <c r="G1011" i="1"/>
  <c r="G744" i="1"/>
  <c r="G1044" i="1"/>
  <c r="G927" i="1"/>
  <c r="G216" i="1"/>
  <c r="G703" i="1"/>
  <c r="G996" i="1"/>
  <c r="G985" i="1"/>
  <c r="G2461" i="1"/>
  <c r="G1268" i="1"/>
  <c r="G1601" i="1"/>
  <c r="G3053" i="1"/>
  <c r="G1071" i="1"/>
  <c r="G955" i="1"/>
  <c r="G1106" i="1"/>
  <c r="G2319" i="1"/>
  <c r="G1634" i="1"/>
  <c r="G2476" i="1"/>
  <c r="G1470" i="1"/>
  <c r="G218" i="1"/>
  <c r="G1125" i="1"/>
  <c r="G214" i="1"/>
  <c r="G3017" i="1"/>
  <c r="G2653" i="1"/>
  <c r="G1538" i="1"/>
  <c r="G3018" i="1"/>
  <c r="G1602" i="1"/>
  <c r="G1113" i="1"/>
  <c r="G2544" i="1"/>
  <c r="G93" i="1"/>
  <c r="G3059" i="1"/>
  <c r="G1883" i="1"/>
  <c r="G2470" i="1"/>
  <c r="G1303" i="1"/>
  <c r="G1375" i="1"/>
  <c r="G232" i="1"/>
  <c r="G1993" i="1"/>
  <c r="G2471" i="1"/>
  <c r="G282" i="1"/>
  <c r="G2975" i="1"/>
  <c r="G1776" i="1"/>
  <c r="G1781" i="1"/>
  <c r="G866" i="1"/>
  <c r="G222" i="1"/>
  <c r="G2978" i="1"/>
  <c r="G105" i="1"/>
  <c r="G542" i="1"/>
  <c r="G804" i="1"/>
  <c r="G2879" i="1"/>
  <c r="G1672" i="1"/>
  <c r="G2574" i="1"/>
  <c r="G584" i="1"/>
  <c r="G585" i="1"/>
  <c r="G1393" i="1"/>
  <c r="G1318" i="1"/>
  <c r="G5" i="1"/>
  <c r="G124" i="1"/>
  <c r="G1541" i="1"/>
  <c r="G2075" i="1"/>
  <c r="G2715" i="1"/>
  <c r="G1482" i="1"/>
  <c r="G2191" i="1"/>
  <c r="G2554" i="1"/>
  <c r="G463" i="1"/>
  <c r="G2013" i="1"/>
  <c r="G943" i="1"/>
  <c r="G2307" i="1"/>
  <c r="G2083" i="1"/>
  <c r="G1458" i="1"/>
  <c r="G2342" i="1"/>
  <c r="G206" i="1"/>
  <c r="G1871" i="1"/>
  <c r="G654" i="1"/>
  <c r="G2244" i="1"/>
  <c r="G2973" i="1"/>
  <c r="G480" i="1"/>
  <c r="G2459" i="1"/>
  <c r="G1775" i="1"/>
  <c r="G851" i="1"/>
  <c r="G2719" i="1"/>
  <c r="G2974" i="1"/>
  <c r="G1831" i="1"/>
  <c r="G2916" i="1"/>
  <c r="G2954" i="1"/>
  <c r="G1136" i="1"/>
  <c r="G410" i="1"/>
  <c r="G3067" i="1"/>
  <c r="G2189" i="1"/>
  <c r="G1389" i="1"/>
  <c r="G1502" i="1"/>
  <c r="G2340" i="1"/>
  <c r="G1867" i="1"/>
  <c r="G2082" i="1"/>
  <c r="G205" i="1"/>
  <c r="G1280" i="1"/>
  <c r="G1773" i="1"/>
  <c r="G2914" i="1"/>
  <c r="G2951" i="1"/>
  <c r="G1212" i="1"/>
  <c r="G545" i="1"/>
  <c r="G2607" i="1"/>
  <c r="G399" i="1"/>
  <c r="G451" i="1"/>
  <c r="G1952" i="1"/>
  <c r="G1736" i="1"/>
  <c r="G975" i="1"/>
  <c r="G160" i="1"/>
  <c r="G1756" i="1"/>
  <c r="G906" i="1"/>
  <c r="G910" i="1"/>
  <c r="G94" i="1"/>
  <c r="G2855" i="1"/>
  <c r="G740" i="1"/>
  <c r="G384" i="1"/>
  <c r="G1593" i="1"/>
  <c r="G714" i="1"/>
  <c r="G128" i="1"/>
  <c r="G1435" i="1"/>
  <c r="G1124" i="1"/>
  <c r="G135" i="1"/>
  <c r="G2171" i="1"/>
  <c r="G875" i="1"/>
  <c r="G2024" i="1"/>
  <c r="G1067" i="1"/>
  <c r="G1704" i="1"/>
  <c r="G174" i="1"/>
  <c r="G2451" i="1"/>
  <c r="G1528" i="1"/>
  <c r="G373" i="1"/>
  <c r="G3023" i="1"/>
  <c r="G730" i="1"/>
  <c r="G2427" i="1"/>
  <c r="G835" i="1"/>
  <c r="G1165" i="1"/>
  <c r="G1610" i="1"/>
  <c r="G2490" i="1"/>
  <c r="G224" i="1"/>
  <c r="G1197" i="1"/>
  <c r="G2380" i="1"/>
  <c r="G2050" i="1"/>
  <c r="G1844" i="1"/>
  <c r="G754" i="1"/>
  <c r="G3136" i="1"/>
  <c r="G1427" i="1"/>
  <c r="G1799" i="1"/>
  <c r="G635" i="1"/>
  <c r="G1635" i="1"/>
  <c r="G2381" i="1"/>
  <c r="G2120" i="1"/>
  <c r="G3154" i="1"/>
  <c r="G3004" i="1"/>
  <c r="G705" i="1"/>
  <c r="G1049" i="1"/>
  <c r="G1497" i="1"/>
  <c r="G1694" i="1"/>
  <c r="G2040" i="1"/>
  <c r="G803" i="1"/>
  <c r="G1870" i="1"/>
  <c r="G849" i="1"/>
  <c r="G191" i="1"/>
  <c r="G2473" i="1"/>
  <c r="G1447" i="1"/>
  <c r="G82" i="1"/>
  <c r="G2374" i="1"/>
  <c r="G2931" i="1"/>
  <c r="G1785" i="1"/>
  <c r="G2283" i="1"/>
  <c r="G2847" i="1"/>
  <c r="G3106" i="1"/>
  <c r="G599" i="1"/>
  <c r="G1654" i="1"/>
  <c r="G2108" i="1"/>
  <c r="G2803" i="1"/>
  <c r="G2814" i="1"/>
  <c r="G1626" i="1"/>
  <c r="G964" i="1"/>
  <c r="G600" i="1"/>
  <c r="G231" i="1"/>
  <c r="G344" i="1"/>
  <c r="G670" i="1"/>
  <c r="G2681" i="1"/>
  <c r="G2708" i="1"/>
  <c r="G22" i="1"/>
  <c r="G3042" i="1"/>
  <c r="G1229" i="1"/>
  <c r="G357" i="1"/>
  <c r="G937" i="1"/>
  <c r="G2187" i="1"/>
  <c r="G1424" i="1"/>
  <c r="G2939" i="1"/>
  <c r="G2697" i="1"/>
  <c r="G1183" i="1"/>
  <c r="G1116" i="1"/>
  <c r="G1117" i="1"/>
  <c r="G2413" i="1"/>
  <c r="G1191" i="1"/>
  <c r="G2593" i="1"/>
  <c r="G1246" i="1"/>
  <c r="G443" i="1"/>
  <c r="G3126" i="1"/>
  <c r="G444" i="1"/>
  <c r="G3128" i="1"/>
  <c r="G1437" i="1"/>
  <c r="G1096" i="1"/>
  <c r="G1097" i="1"/>
  <c r="G1002" i="1"/>
  <c r="G638" i="1"/>
  <c r="G1022" i="1"/>
  <c r="G2809" i="1"/>
  <c r="G1091" i="1"/>
  <c r="G2080" i="1"/>
  <c r="G404" i="1"/>
  <c r="G681" i="1"/>
  <c r="G150" i="1"/>
  <c r="G2202" i="1"/>
  <c r="G2737" i="1"/>
  <c r="G153" i="1"/>
  <c r="G526" i="1"/>
  <c r="G1221" i="1"/>
  <c r="G590" i="1"/>
  <c r="G1533" i="1"/>
  <c r="G2522" i="1"/>
  <c r="G1913" i="1"/>
  <c r="G2260" i="1"/>
  <c r="G1747" i="1"/>
  <c r="G880" i="1"/>
  <c r="G1102" i="1"/>
  <c r="G1575" i="1"/>
  <c r="G2587" i="1"/>
  <c r="G2903" i="1"/>
  <c r="G1075" i="1"/>
  <c r="G3074" i="1"/>
  <c r="G1217" i="1"/>
  <c r="G2567" i="1"/>
  <c r="G2254" i="1"/>
  <c r="G658" i="1"/>
  <c r="G876" i="1"/>
  <c r="G1329" i="1"/>
  <c r="G1836" i="1"/>
  <c r="G313" i="1"/>
  <c r="G263" i="1"/>
  <c r="G1716" i="1"/>
  <c r="G2644" i="1"/>
  <c r="G1544" i="1"/>
  <c r="G3112" i="1"/>
  <c r="G249" i="1"/>
  <c r="G661" i="1"/>
  <c r="G2243" i="1"/>
  <c r="G2089" i="1"/>
  <c r="G1872" i="1"/>
  <c r="G607" i="1"/>
  <c r="G2580" i="1"/>
  <c r="G2603" i="1"/>
  <c r="G2887" i="1"/>
  <c r="G2102" i="1"/>
  <c r="G605" i="1"/>
  <c r="G2834" i="1"/>
  <c r="G3003" i="1"/>
  <c r="G515" i="1"/>
  <c r="G2992" i="1"/>
  <c r="G2408" i="1"/>
  <c r="G1925" i="1"/>
  <c r="G2403" i="1"/>
  <c r="G2153" i="1"/>
  <c r="G569" i="1"/>
  <c r="G568" i="1"/>
  <c r="G570" i="1"/>
  <c r="G1896" i="1"/>
  <c r="G171" i="1"/>
  <c r="G440" i="1"/>
  <c r="G2415" i="1"/>
  <c r="G914" i="1"/>
  <c r="G2098" i="1"/>
  <c r="G472" i="1"/>
  <c r="G724" i="1"/>
  <c r="G141" i="1"/>
  <c r="G244" i="1"/>
  <c r="G179" i="1"/>
  <c r="G3086" i="1"/>
  <c r="G2348" i="1"/>
  <c r="G180" i="1"/>
  <c r="G2866" i="1"/>
  <c r="G1761" i="1"/>
  <c r="G3132" i="1"/>
  <c r="G789" i="1"/>
  <c r="G243" i="1"/>
  <c r="G1706" i="1"/>
  <c r="G3131" i="1"/>
  <c r="G2134" i="1"/>
  <c r="G3016" i="1"/>
  <c r="G1922" i="1"/>
  <c r="G627" i="1"/>
  <c r="G628" i="1"/>
  <c r="G1677" i="1"/>
  <c r="G692" i="1"/>
  <c r="G275" i="1"/>
  <c r="G1794" i="1"/>
  <c r="G839" i="1"/>
  <c r="G2826" i="1"/>
  <c r="G2745" i="1"/>
  <c r="G2618" i="1"/>
  <c r="G1406" i="1"/>
  <c r="G1399" i="1"/>
  <c r="G1496" i="1"/>
  <c r="G1554" i="1"/>
  <c r="G2905" i="1"/>
  <c r="G633" i="1"/>
  <c r="G1606" i="1"/>
  <c r="G2616" i="1"/>
  <c r="G305" i="1"/>
  <c r="G1902" i="1"/>
  <c r="G1059" i="1"/>
  <c r="G990" i="1"/>
  <c r="G1257" i="1"/>
  <c r="G2622" i="1"/>
  <c r="G2583" i="1"/>
  <c r="G74" i="1"/>
  <c r="G922" i="1"/>
  <c r="G156" i="1"/>
  <c r="G6" i="1"/>
  <c r="G2227" i="1"/>
  <c r="G2765" i="1"/>
  <c r="G886" i="1"/>
  <c r="G3097" i="1"/>
  <c r="G340" i="1"/>
  <c r="G1381" i="1"/>
  <c r="G291" i="1"/>
  <c r="G934" i="1"/>
  <c r="G685" i="1"/>
  <c r="G2640" i="1"/>
  <c r="G529" i="1"/>
  <c r="G2525" i="1"/>
  <c r="G1451" i="1"/>
  <c r="G1667" i="1"/>
  <c r="G1859" i="1"/>
  <c r="G501" i="1"/>
  <c r="G113" i="1"/>
  <c r="G608" i="1"/>
  <c r="G2922" i="1"/>
  <c r="G857" i="1"/>
  <c r="G371" i="1"/>
  <c r="G2901" i="1"/>
  <c r="G1063" i="1"/>
  <c r="G2333" i="1"/>
  <c r="G387" i="1"/>
  <c r="G1387" i="1"/>
  <c r="G2369" i="1"/>
  <c r="G2633" i="1"/>
  <c r="G1833" i="1"/>
  <c r="G116" i="1"/>
  <c r="G1926" i="1"/>
  <c r="G551" i="1"/>
  <c r="G325" i="1"/>
  <c r="G1207" i="1"/>
  <c r="G895" i="1"/>
  <c r="G2085" i="1"/>
  <c r="G1355" i="1"/>
  <c r="G2091" i="1"/>
  <c r="G2797" i="1"/>
  <c r="G2634" i="1"/>
  <c r="G2485" i="1"/>
  <c r="G136" i="1"/>
  <c r="G2786" i="1"/>
  <c r="G13" i="1"/>
  <c r="G1208" i="1"/>
  <c r="G14" i="1"/>
  <c r="G3008" i="1"/>
  <c r="G816" i="1"/>
  <c r="G2008" i="1"/>
  <c r="G506" i="1"/>
  <c r="G2704" i="1"/>
  <c r="G2756" i="1"/>
  <c r="G3078" i="1"/>
  <c r="G2938" i="1"/>
  <c r="G2705" i="1"/>
  <c r="G3037" i="1"/>
  <c r="G533" i="1"/>
  <c r="G2663" i="1"/>
  <c r="G2940" i="1"/>
  <c r="G487" i="1"/>
  <c r="G1789" i="1"/>
  <c r="G1016" i="1"/>
  <c r="G2617" i="1"/>
  <c r="G1107" i="1"/>
  <c r="G779" i="1"/>
  <c r="G330" i="1"/>
  <c r="G2358" i="1"/>
  <c r="G894" i="1"/>
  <c r="G1420" i="1"/>
  <c r="G1418" i="1"/>
  <c r="G1017" i="1"/>
  <c r="G172" i="1"/>
  <c r="G811" i="1"/>
  <c r="G2821" i="1"/>
  <c r="G257" i="1"/>
  <c r="G1369" i="1"/>
  <c r="G2649" i="1"/>
  <c r="G2208" i="1"/>
  <c r="G2858" i="1"/>
  <c r="G1732" i="1"/>
  <c r="G1851" i="1"/>
  <c r="G1245" i="1"/>
  <c r="G1852" i="1"/>
  <c r="G461" i="1"/>
  <c r="G1745" i="1"/>
  <c r="G2832" i="1"/>
  <c r="G462" i="1"/>
  <c r="G1769" i="1"/>
  <c r="G2272" i="1"/>
  <c r="G1735" i="1"/>
  <c r="G2360" i="1"/>
  <c r="G2609" i="1"/>
  <c r="G1986" i="1"/>
  <c r="G1344" i="1"/>
  <c r="G460" i="1"/>
  <c r="G2246" i="1"/>
  <c r="G1743" i="1"/>
  <c r="G48" i="1"/>
  <c r="G59" i="1"/>
  <c r="G2298" i="1"/>
  <c r="G425" i="1"/>
  <c r="G3117" i="1"/>
  <c r="G1790" i="1"/>
  <c r="G1156" i="1"/>
  <c r="G1742" i="1"/>
  <c r="G1772" i="1"/>
  <c r="G554" i="1"/>
  <c r="G47" i="1"/>
  <c r="G366" i="1"/>
  <c r="G1854" i="1"/>
  <c r="G1820" i="1"/>
  <c r="G1813" i="1"/>
  <c r="G1251" i="1"/>
  <c r="G45" i="1"/>
  <c r="G1856" i="1"/>
  <c r="G2606" i="1"/>
  <c r="G1810" i="1"/>
  <c r="G1284" i="1"/>
  <c r="G2651" i="1"/>
  <c r="G426" i="1"/>
  <c r="G1766" i="1"/>
  <c r="G361" i="1"/>
  <c r="G2714" i="1"/>
  <c r="G1746" i="1"/>
  <c r="G917" i="1"/>
  <c r="G1727" i="1"/>
  <c r="G2116" i="1"/>
  <c r="G229" i="1"/>
  <c r="G2217" i="1"/>
  <c r="G2165" i="1"/>
  <c r="G64" i="1"/>
  <c r="G2540" i="1"/>
  <c r="G2599" i="1"/>
  <c r="G2221" i="1"/>
  <c r="G1288" i="1"/>
  <c r="G297" i="1"/>
  <c r="G238" i="1"/>
  <c r="G77" i="1"/>
  <c r="G1861" i="1"/>
  <c r="G1008" i="1"/>
  <c r="G2005" i="1"/>
  <c r="G2988" i="1"/>
  <c r="G1408" i="1"/>
  <c r="G1921" i="1"/>
  <c r="G1506" i="1"/>
  <c r="G2688" i="1"/>
  <c r="G2725" i="1"/>
  <c r="G1379" i="1"/>
  <c r="G2674" i="1"/>
  <c r="G2695" i="1"/>
  <c r="G1522" i="1"/>
  <c r="G3071" i="1"/>
  <c r="G1691" i="1"/>
  <c r="G2259" i="1"/>
  <c r="G2536" i="1"/>
  <c r="G2734" i="1"/>
  <c r="G2774" i="1"/>
  <c r="G3143" i="1"/>
  <c r="G2128" i="1"/>
  <c r="G3151" i="1"/>
  <c r="G320" i="1"/>
  <c r="G2483" i="1"/>
  <c r="G1996" i="1"/>
  <c r="G2560" i="1"/>
  <c r="G2482" i="1"/>
  <c r="G2861" i="1"/>
  <c r="G2506" i="1"/>
  <c r="G795" i="1"/>
  <c r="G1707" i="1"/>
  <c r="G1054" i="1"/>
  <c r="G377" i="1"/>
  <c r="G3146" i="1"/>
  <c r="G897" i="1"/>
  <c r="G2371" i="1"/>
  <c r="G2870" i="1"/>
  <c r="G1233" i="1"/>
  <c r="G1086" i="1"/>
  <c r="G958" i="1"/>
  <c r="G821" i="1"/>
  <c r="G1216" i="1"/>
  <c r="G1026" i="1"/>
  <c r="G2656" i="1"/>
  <c r="G1587" i="1"/>
  <c r="G1643" i="1"/>
  <c r="G2675" i="1"/>
  <c r="G1036" i="1"/>
  <c r="G68" i="1"/>
  <c r="G385" i="1"/>
  <c r="G752" i="1"/>
  <c r="G2781" i="1"/>
  <c r="G859" i="1"/>
  <c r="G1173" i="1"/>
  <c r="G1074" i="1"/>
  <c r="G1900" i="1"/>
  <c r="G1649" i="1"/>
  <c r="G83" i="1"/>
  <c r="G2561" i="1"/>
  <c r="G1305" i="1"/>
  <c r="G735" i="1"/>
  <c r="G741" i="1"/>
  <c r="G2513" i="1"/>
  <c r="G418" i="1"/>
  <c r="G215" i="1"/>
  <c r="G1010" i="1"/>
  <c r="G1492" i="1"/>
  <c r="G1493" i="1"/>
  <c r="G746" i="1"/>
  <c r="G743" i="1"/>
  <c r="G1134" i="1"/>
  <c r="G1133" i="1"/>
  <c r="G926" i="1"/>
  <c r="G653" i="1"/>
  <c r="G1129" i="1"/>
  <c r="G273" i="1"/>
  <c r="G1166" i="1"/>
  <c r="G1168" i="1"/>
  <c r="G1936" i="1"/>
  <c r="G1939" i="1"/>
  <c r="G700" i="1"/>
  <c r="G2130" i="1"/>
  <c r="G274" i="1"/>
  <c r="G1274" i="1"/>
  <c r="G2543" i="1"/>
  <c r="G2240" i="1"/>
  <c r="G1201" i="1"/>
  <c r="G1829" i="1"/>
  <c r="G300" i="1"/>
  <c r="G2388" i="1"/>
  <c r="G2529" i="1"/>
  <c r="G2390" i="1"/>
  <c r="G194" i="1"/>
  <c r="G478" i="1"/>
  <c r="G195" i="1"/>
  <c r="G2000" i="1"/>
  <c r="G2022" i="1"/>
  <c r="G1889" i="1"/>
  <c r="G2452" i="1"/>
  <c r="G2447" i="1"/>
  <c r="G931" i="1"/>
  <c r="G665" i="1"/>
  <c r="G667" i="1"/>
  <c r="G107" i="1"/>
  <c r="G1144" i="1"/>
  <c r="G1698" i="1"/>
  <c r="G2965" i="1"/>
  <c r="G3033" i="1"/>
  <c r="G774" i="1"/>
  <c r="G2356" i="1"/>
  <c r="G1237" i="1"/>
  <c r="G1724" i="1"/>
  <c r="G1723" i="1"/>
  <c r="G1956" i="1"/>
  <c r="G2162" i="1"/>
  <c r="G2174" i="1"/>
  <c r="G2070" i="1"/>
  <c r="G2683" i="1"/>
  <c r="G2435" i="1"/>
  <c r="G1253" i="1"/>
  <c r="G1963" i="1"/>
  <c r="G2623" i="1"/>
  <c r="G3035" i="1"/>
  <c r="G1906" i="1"/>
  <c r="G336" i="1"/>
  <c r="G1878" i="1"/>
  <c r="G2876" i="1"/>
  <c r="G2172" i="1"/>
  <c r="G2248" i="1"/>
  <c r="G2572" i="1"/>
  <c r="G2571" i="1"/>
  <c r="G1689" i="1"/>
  <c r="G582" i="1"/>
  <c r="G583" i="1"/>
  <c r="G1374" i="1"/>
  <c r="G1537" i="1"/>
  <c r="G1670" i="1"/>
  <c r="G1942" i="1"/>
  <c r="G798" i="1"/>
  <c r="G806" i="1"/>
  <c r="G863" i="1"/>
  <c r="G1597" i="1"/>
  <c r="G279" i="1"/>
  <c r="G277" i="1"/>
  <c r="G465" i="1"/>
  <c r="G520" i="1"/>
  <c r="G3058" i="1"/>
  <c r="G99" i="1"/>
  <c r="G2320" i="1"/>
  <c r="G1301" i="1"/>
  <c r="G1300" i="1"/>
  <c r="G957" i="1"/>
  <c r="G212" i="1"/>
  <c r="G1105" i="1"/>
  <c r="G1121" i="1"/>
  <c r="G1892" i="1"/>
  <c r="G130" i="1"/>
  <c r="G956" i="1"/>
  <c r="G1267" i="1"/>
  <c r="G1111" i="1"/>
  <c r="G2477" i="1"/>
  <c r="G2458" i="1"/>
  <c r="G217" i="1"/>
  <c r="G85" i="1"/>
  <c r="G2467" i="1"/>
  <c r="G2468" i="1"/>
  <c r="G3051" i="1"/>
  <c r="G2453" i="1"/>
  <c r="G104" i="1"/>
  <c r="G2043" i="1"/>
  <c r="G2422" i="1"/>
  <c r="G1281" i="1"/>
  <c r="G2113" i="1"/>
  <c r="G2952" i="1"/>
  <c r="G3139" i="1"/>
  <c r="G145" i="1"/>
  <c r="G2915" i="1"/>
  <c r="G1226" i="1"/>
  <c r="G626" i="1"/>
  <c r="G1248" i="1"/>
  <c r="G777" i="1"/>
  <c r="G1868" i="1"/>
  <c r="G942" i="1"/>
  <c r="G1774" i="1"/>
  <c r="G100" i="1"/>
  <c r="G1214" i="1"/>
  <c r="G1390" i="1"/>
  <c r="G3091" i="1"/>
  <c r="G2029" i="1"/>
  <c r="G370" i="1"/>
  <c r="G1347" i="1"/>
  <c r="G2190" i="1"/>
  <c r="G2341" i="1"/>
  <c r="G379" i="1"/>
  <c r="G836" i="1"/>
  <c r="G1436" i="1"/>
  <c r="G316" i="1"/>
  <c r="G67" i="1"/>
  <c r="G1846" i="1"/>
  <c r="G1159" i="1"/>
  <c r="G1639" i="1"/>
  <c r="G1164" i="1"/>
  <c r="G3083" i="1"/>
  <c r="G708" i="1"/>
  <c r="G1513" i="1"/>
  <c r="G1115" i="1"/>
  <c r="G1068" i="1"/>
  <c r="G522" i="1"/>
  <c r="G1517" i="1"/>
  <c r="G2121" i="1"/>
  <c r="G1239" i="1"/>
  <c r="G899" i="1"/>
  <c r="G1525" i="1"/>
  <c r="G3021" i="1"/>
  <c r="G2962" i="1"/>
  <c r="G278" i="1"/>
  <c r="G175" i="1"/>
  <c r="G1341" i="1"/>
  <c r="G2025" i="1"/>
  <c r="G2053" i="1"/>
  <c r="G1198" i="1"/>
  <c r="G3135" i="1"/>
  <c r="G3012" i="1"/>
  <c r="G1432" i="1"/>
  <c r="G3121" i="1"/>
  <c r="G757" i="1"/>
  <c r="G2429" i="1"/>
  <c r="G973" i="1"/>
  <c r="G264" i="1"/>
  <c r="G1426" i="1"/>
  <c r="G1594" i="1"/>
  <c r="G2158" i="1"/>
  <c r="G227" i="1"/>
  <c r="G640" i="1"/>
  <c r="G2007" i="1"/>
  <c r="G428" i="1"/>
  <c r="G1140" i="1"/>
  <c r="G3153" i="1"/>
  <c r="G731" i="1"/>
  <c r="G95" i="1"/>
  <c r="G109" i="1"/>
  <c r="G709" i="1"/>
  <c r="G903" i="1"/>
  <c r="G1185" i="1"/>
  <c r="G1611" i="1"/>
  <c r="G1801" i="1"/>
  <c r="G2384" i="1"/>
  <c r="G2496" i="1"/>
  <c r="G2379" i="1"/>
  <c r="G1798" i="1"/>
  <c r="G393" i="1"/>
  <c r="G2685" i="1"/>
  <c r="G327" i="1"/>
  <c r="G3041" i="1"/>
  <c r="G1079" i="1"/>
  <c r="G1786" i="1"/>
  <c r="G648" i="1"/>
  <c r="G935" i="1"/>
  <c r="G349" i="1"/>
  <c r="G1655" i="1"/>
  <c r="G2680" i="1"/>
  <c r="G1624" i="1"/>
  <c r="G2758" i="1"/>
  <c r="G192" i="1"/>
  <c r="G356" i="1"/>
  <c r="G20" i="1"/>
  <c r="G2474" i="1"/>
  <c r="G2328" i="1"/>
  <c r="G2110" i="1"/>
  <c r="G2709" i="1"/>
  <c r="G1230" i="1"/>
  <c r="G2846" i="1"/>
  <c r="G1491" i="1"/>
  <c r="G334" i="1"/>
  <c r="G2375" i="1"/>
  <c r="G2643" i="1"/>
  <c r="G233" i="1"/>
  <c r="G3046" i="1"/>
  <c r="G2284" i="1"/>
  <c r="G343" i="1"/>
  <c r="G671" i="1"/>
  <c r="G1050" i="1"/>
  <c r="G2815" i="1"/>
  <c r="G1448" i="1"/>
  <c r="G1695" i="1"/>
  <c r="G3107" i="1"/>
  <c r="G805" i="1"/>
  <c r="G2804" i="1"/>
  <c r="G2731" i="1"/>
  <c r="G79" i="1"/>
  <c r="G81" i="1"/>
  <c r="G1101" i="1"/>
  <c r="G2568" i="1"/>
  <c r="G3075" i="1"/>
  <c r="G2255" i="1"/>
  <c r="G1715" i="1"/>
  <c r="G2812" i="1"/>
  <c r="G1003" i="1"/>
  <c r="G882" i="1"/>
  <c r="G2928" i="1"/>
  <c r="G1218" i="1"/>
  <c r="G1576" i="1"/>
  <c r="G1331" i="1"/>
  <c r="G2740" i="1"/>
  <c r="G1081" i="1"/>
  <c r="G662" i="1"/>
  <c r="G151" i="1"/>
  <c r="G877" i="1"/>
  <c r="G1023" i="1"/>
  <c r="G2524" i="1"/>
  <c r="G1438" i="1"/>
  <c r="G1535" i="1"/>
  <c r="G1917" i="1"/>
  <c r="G1748" i="1"/>
  <c r="G2996" i="1"/>
  <c r="G527" i="1"/>
  <c r="G2209" i="1"/>
  <c r="G683" i="1"/>
  <c r="G639" i="1"/>
  <c r="G1222" i="1"/>
  <c r="G1093" i="1"/>
  <c r="G2592" i="1"/>
  <c r="G164" i="1"/>
  <c r="G3127" i="1"/>
  <c r="G2079" i="1"/>
  <c r="G2407" i="1"/>
  <c r="G1118" i="1"/>
  <c r="G1119" i="1"/>
  <c r="G2262" i="1"/>
  <c r="G2444" i="1"/>
  <c r="G1098" i="1"/>
  <c r="G2287" i="1"/>
  <c r="G1193" i="1"/>
  <c r="G2322" i="1"/>
  <c r="G1192" i="1"/>
  <c r="G2323" i="1"/>
  <c r="G2392" i="1"/>
  <c r="G629" i="1"/>
  <c r="G2405" i="1"/>
  <c r="G725" i="1"/>
  <c r="G2400" i="1"/>
  <c r="G3133" i="1"/>
  <c r="G1759" i="1"/>
  <c r="G1678" i="1"/>
  <c r="G140" i="1"/>
  <c r="G2968" i="1"/>
  <c r="G1705" i="1"/>
  <c r="G437" i="1"/>
  <c r="G2151" i="1"/>
  <c r="G1927" i="1"/>
  <c r="G619" i="1"/>
  <c r="G690" i="1"/>
  <c r="G2132" i="1"/>
  <c r="G2376" i="1"/>
  <c r="G2346" i="1"/>
  <c r="G911" i="1"/>
  <c r="G3084" i="1"/>
  <c r="G571" i="1"/>
  <c r="G572" i="1"/>
  <c r="G786" i="1"/>
  <c r="G177" i="1"/>
  <c r="G3014" i="1"/>
  <c r="G2409" i="1"/>
  <c r="G2833" i="1"/>
  <c r="G2645" i="1"/>
  <c r="G473" i="1"/>
  <c r="G2581" i="1"/>
  <c r="G2087" i="1"/>
  <c r="G513" i="1"/>
  <c r="G603" i="1"/>
  <c r="G1928" i="1"/>
  <c r="G2365" i="1"/>
  <c r="G659" i="1"/>
  <c r="G2999" i="1"/>
  <c r="G573" i="1"/>
  <c r="G3110" i="1"/>
  <c r="G609" i="1"/>
  <c r="G888" i="1"/>
  <c r="G3156" i="1"/>
  <c r="G537" i="1"/>
  <c r="G771" i="1"/>
  <c r="G538" i="1"/>
  <c r="G1258" i="1"/>
  <c r="G530" i="1"/>
  <c r="G345" i="1"/>
  <c r="G1382" i="1"/>
  <c r="G158" i="1"/>
  <c r="G2228" i="1"/>
  <c r="G2746" i="1"/>
  <c r="G2624" i="1"/>
  <c r="G3098" i="1"/>
  <c r="G34" i="1"/>
  <c r="G923" i="1"/>
  <c r="G991" i="1"/>
  <c r="G1500" i="1"/>
  <c r="G3028" i="1"/>
  <c r="G1550" i="1"/>
  <c r="G2421" i="1"/>
  <c r="G2806" i="1"/>
  <c r="G1409" i="1"/>
  <c r="G188" i="1"/>
  <c r="G1351" i="1"/>
  <c r="G1608" i="1"/>
  <c r="G3047" i="1"/>
  <c r="G306" i="1"/>
  <c r="G2827" i="1"/>
  <c r="G1795" i="1"/>
  <c r="G1209" i="1"/>
  <c r="G2902" i="1"/>
  <c r="G1480" i="1"/>
  <c r="G784" i="1"/>
  <c r="G1295" i="1"/>
  <c r="G302" i="1"/>
  <c r="G137" i="1"/>
  <c r="G2092" i="1"/>
  <c r="G2213" i="1"/>
  <c r="G372" i="1"/>
  <c r="G2896" i="1"/>
  <c r="G1297" i="1"/>
  <c r="G251" i="1"/>
  <c r="G2888" i="1"/>
  <c r="G2798" i="1"/>
  <c r="G3009" i="1"/>
  <c r="G1834" i="1"/>
  <c r="G1596" i="1"/>
  <c r="G2103" i="1"/>
  <c r="G2787" i="1"/>
  <c r="G15" i="1"/>
  <c r="G351" i="1"/>
  <c r="G1064" i="1"/>
  <c r="G16" i="1"/>
  <c r="G2941" i="1"/>
  <c r="G552" i="1"/>
  <c r="G2334" i="1"/>
  <c r="G2923" i="1"/>
  <c r="G2486" i="1"/>
  <c r="G2635" i="1"/>
  <c r="G1929" i="1"/>
  <c r="G114" i="1"/>
  <c r="G1277" i="1"/>
  <c r="G610" i="1"/>
  <c r="G1984" i="1"/>
  <c r="G2147" i="1"/>
  <c r="G50" i="1"/>
  <c r="G2717" i="1"/>
  <c r="G1969" i="1"/>
  <c r="G1021" i="1"/>
  <c r="G624" i="1"/>
  <c r="G1250" i="1"/>
  <c r="G2354" i="1"/>
  <c r="G2028" i="1"/>
  <c r="G2331" i="1"/>
  <c r="G1855" i="1"/>
  <c r="G2754" i="1"/>
  <c r="G864" i="1"/>
  <c r="G1853" i="1"/>
  <c r="G2180" i="1"/>
  <c r="G1946" i="1"/>
  <c r="G1025" i="1"/>
  <c r="G1484" i="1"/>
  <c r="G161" i="1"/>
  <c r="G1959" i="1"/>
  <c r="G1292" i="1"/>
  <c r="G2177" i="1"/>
  <c r="G1586" i="1"/>
  <c r="G548" i="1"/>
  <c r="G2739" i="1"/>
  <c r="G73" i="1"/>
  <c r="G2039" i="1"/>
  <c r="G2627" i="1"/>
  <c r="G3039" i="1"/>
  <c r="G2611" i="1"/>
  <c r="G1362" i="1"/>
  <c r="G1738" i="1"/>
  <c r="G2660" i="1"/>
  <c r="G2570" i="1"/>
  <c r="G680" i="1"/>
  <c r="G2247" i="1"/>
  <c r="G745" i="1"/>
  <c r="G1346" i="1"/>
  <c r="G1744" i="1"/>
  <c r="G1619" i="1"/>
  <c r="G1737" i="1"/>
  <c r="G2299" i="1"/>
  <c r="G2275" i="1"/>
  <c r="G764" i="1"/>
  <c r="G828" i="1"/>
  <c r="G2961" i="1"/>
  <c r="G2945" i="1"/>
  <c r="G2196" i="1"/>
  <c r="G2200" i="1"/>
  <c r="G1552" i="1"/>
  <c r="G1152" i="1"/>
  <c r="G2497" i="1"/>
  <c r="G2396" i="1"/>
  <c r="G2037" i="1"/>
  <c r="G448" i="1"/>
  <c r="G432" i="1"/>
  <c r="G820" i="1"/>
  <c r="G862" i="1"/>
  <c r="G29" i="1"/>
  <c r="G1823" i="1"/>
  <c r="G1371" i="1"/>
  <c r="G455" i="1"/>
  <c r="G1680" i="1"/>
  <c r="G1454" i="1"/>
  <c r="G2667" i="1"/>
  <c r="G186" i="1"/>
  <c r="G2412" i="1"/>
  <c r="G1464" i="1"/>
  <c r="G1520" i="1"/>
  <c r="G2004" i="1"/>
  <c r="G1971" i="1"/>
  <c r="G1508" i="1"/>
  <c r="G2439" i="1"/>
  <c r="G2810" i="1"/>
  <c r="G1904" i="1"/>
  <c r="G1434" i="1"/>
  <c r="G2219" i="1"/>
  <c r="G2161" i="1"/>
  <c r="G1407" i="1"/>
  <c r="G63" i="1"/>
  <c r="G2508" i="1"/>
  <c r="G494" i="1"/>
  <c r="G2692" i="1"/>
  <c r="G1006" i="1"/>
  <c r="G2126" i="1"/>
  <c r="G2183" i="1"/>
  <c r="G319" i="1"/>
  <c r="G2549" i="1"/>
  <c r="G2772" i="1"/>
  <c r="G1065" i="1"/>
  <c r="G2612" i="1"/>
  <c r="G2215" i="1"/>
  <c r="G2596" i="1"/>
  <c r="G1995" i="1"/>
  <c r="G2261" i="1"/>
  <c r="G1354" i="1"/>
  <c r="G296" i="1"/>
  <c r="G2558" i="1"/>
  <c r="G2862" i="1"/>
  <c r="G1087" i="1"/>
  <c r="G1240" i="1"/>
  <c r="G2871" i="1"/>
  <c r="G1588" i="1"/>
  <c r="G254" i="1"/>
  <c r="G3147" i="1"/>
  <c r="G2423" i="1"/>
  <c r="G1039" i="1"/>
  <c r="G1053" i="1"/>
  <c r="G1641" i="1"/>
  <c r="G827" i="1"/>
  <c r="G84" i="1"/>
  <c r="G310" i="1"/>
  <c r="G814" i="1"/>
  <c r="G2780" i="1"/>
  <c r="G698" i="1"/>
  <c r="G959" i="1"/>
  <c r="G1660" i="1"/>
  <c r="G861" i="1"/>
  <c r="G2531" i="1"/>
  <c r="G2673" i="1"/>
  <c r="G979" i="1"/>
  <c r="G775" i="1"/>
  <c r="G2769" i="1"/>
  <c r="G1708" i="1"/>
  <c r="G966" i="1"/>
  <c r="G2136" i="1"/>
  <c r="G2984" i="1"/>
  <c r="G2782" i="1"/>
  <c r="G1604" i="1"/>
  <c r="G2563" i="1"/>
  <c r="G3030" i="1"/>
  <c r="G2156" i="1"/>
  <c r="G929" i="1"/>
  <c r="G2884" i="1"/>
  <c r="G1542" i="1"/>
  <c r="G755" i="1"/>
  <c r="G55" i="1"/>
  <c r="G1174" i="1"/>
  <c r="G2280" i="1"/>
  <c r="G1395" i="1"/>
  <c r="G466" i="1"/>
  <c r="G618" i="1"/>
  <c r="G201" i="1"/>
  <c r="G3048" i="1"/>
  <c r="G2173" i="1"/>
  <c r="G2514" i="1"/>
  <c r="G1938" i="1"/>
  <c r="G1940" i="1"/>
  <c r="G1009" i="1"/>
  <c r="G1045" i="1"/>
  <c r="G1827" i="1"/>
  <c r="G196" i="1"/>
  <c r="G1202" i="1"/>
  <c r="G213" i="1"/>
  <c r="G2391" i="1"/>
  <c r="G475" i="1"/>
  <c r="G701" i="1"/>
  <c r="G2966" i="1"/>
  <c r="G2019" i="1"/>
  <c r="G1169" i="1"/>
  <c r="G1145" i="1"/>
  <c r="G668" i="1"/>
  <c r="G1699" i="1"/>
  <c r="G2530" i="1"/>
  <c r="G925" i="1"/>
  <c r="G298" i="1"/>
  <c r="G1494" i="1"/>
  <c r="G2449" i="1"/>
  <c r="G123" i="1"/>
  <c r="G729" i="1"/>
  <c r="G1907" i="1"/>
  <c r="G328" i="1"/>
  <c r="G2148" i="1"/>
  <c r="G1965" i="1"/>
  <c r="G1276" i="1"/>
  <c r="G1546" i="1"/>
  <c r="G2436" i="1"/>
  <c r="G108" i="1"/>
  <c r="G2131" i="1"/>
  <c r="G337" i="1"/>
  <c r="G2684" i="1"/>
  <c r="G1891" i="1"/>
  <c r="G1130" i="1"/>
  <c r="G649" i="1"/>
  <c r="G2071" i="1"/>
  <c r="G3077" i="1"/>
  <c r="G417" i="1"/>
  <c r="G2357" i="1"/>
  <c r="G1960" i="1"/>
  <c r="G1880" i="1"/>
  <c r="G1722" i="1"/>
  <c r="G1471" i="1"/>
  <c r="G3032" i="1"/>
  <c r="G3064" i="1"/>
  <c r="G2860" i="1"/>
  <c r="G219" i="1"/>
  <c r="G2573" i="1"/>
  <c r="G2112" i="1"/>
  <c r="G2843" i="1"/>
  <c r="G2969" i="1"/>
  <c r="G1302" i="1"/>
  <c r="G2469" i="1"/>
  <c r="G1978" i="1"/>
  <c r="G1598" i="1"/>
  <c r="G1345" i="1"/>
  <c r="G2652" i="1"/>
  <c r="G2852" i="1"/>
  <c r="G1725" i="1"/>
  <c r="G2836" i="1"/>
  <c r="G2638" i="1"/>
  <c r="G2273" i="1"/>
  <c r="G1196" i="1"/>
  <c r="G504" i="1"/>
  <c r="G1180" i="1"/>
  <c r="G1983" i="1"/>
  <c r="G2955" i="1"/>
  <c r="G2917" i="1"/>
  <c r="G2720" i="1"/>
  <c r="G2788" i="1"/>
  <c r="G2014" i="1"/>
  <c r="G2308" i="1"/>
  <c r="G1647" i="1"/>
  <c r="G1460" i="1"/>
  <c r="G2343" i="1"/>
  <c r="G1282" i="1"/>
  <c r="G711" i="1"/>
  <c r="G1873" i="1"/>
  <c r="G611" i="1"/>
  <c r="G2137" i="1"/>
  <c r="G1954" i="1"/>
  <c r="G2084" i="1"/>
  <c r="G1449" i="1"/>
  <c r="G2977" i="1"/>
  <c r="G1178" i="1"/>
  <c r="G1127" i="1"/>
  <c r="G2997" i="1"/>
  <c r="G1780" i="1"/>
  <c r="G2168" i="1"/>
  <c r="G2555" i="1"/>
  <c r="G2700" i="1"/>
  <c r="G147" i="1"/>
  <c r="G2416" i="1"/>
  <c r="G3079" i="1"/>
  <c r="G3055" i="1"/>
  <c r="G3099" i="1"/>
  <c r="G945" i="1"/>
  <c r="G1370" i="1"/>
  <c r="G1069" i="1"/>
  <c r="G1529" i="1"/>
  <c r="G3024" i="1"/>
  <c r="G1486" i="1"/>
  <c r="G429" i="1"/>
  <c r="G1847" i="1"/>
  <c r="G1141" i="1"/>
  <c r="G317" i="1"/>
  <c r="G2430" i="1"/>
  <c r="G1428" i="1"/>
  <c r="G3157" i="1"/>
  <c r="G1199" i="1"/>
  <c r="G1170" i="1"/>
  <c r="G2122" i="1"/>
  <c r="G758" i="1"/>
  <c r="G2054" i="1"/>
  <c r="G974" i="1"/>
  <c r="G1042" i="1"/>
  <c r="G3082" i="1"/>
  <c r="G907" i="1"/>
  <c r="G225" i="1"/>
  <c r="G2385" i="1"/>
  <c r="G80" i="1"/>
  <c r="G66" i="1"/>
  <c r="G176" i="1"/>
  <c r="G641" i="1"/>
  <c r="G2386" i="1"/>
  <c r="G646" i="1"/>
  <c r="G1516" i="1"/>
  <c r="G391" i="1"/>
  <c r="G3061" i="1"/>
  <c r="G521" i="1"/>
  <c r="G2399" i="1"/>
  <c r="G1802" i="1"/>
  <c r="G1916" i="1"/>
  <c r="G374" i="1"/>
  <c r="G110" i="1"/>
  <c r="G1613" i="1"/>
  <c r="G712" i="1"/>
  <c r="G2500" i="1"/>
  <c r="G2730" i="1"/>
  <c r="G842" i="1"/>
  <c r="G1186" i="1"/>
  <c r="G2753" i="1"/>
  <c r="G938" i="1"/>
  <c r="G359" i="1"/>
  <c r="G23" i="1"/>
  <c r="G1627" i="1"/>
  <c r="G2710" i="1"/>
  <c r="G672" i="1"/>
  <c r="G1696" i="1"/>
  <c r="G2288" i="1"/>
  <c r="G3043" i="1"/>
  <c r="G290" i="1"/>
  <c r="G2816" i="1"/>
  <c r="G1479" i="1"/>
  <c r="G2179" i="1"/>
  <c r="G2256" i="1"/>
  <c r="G1577" i="1"/>
  <c r="G1082" i="1"/>
  <c r="G1094" i="1"/>
  <c r="G883" i="1"/>
  <c r="G878" i="1"/>
  <c r="G1312" i="1"/>
  <c r="G1004" i="1"/>
  <c r="G1223" i="1"/>
  <c r="G1749" i="1"/>
  <c r="G1099" i="1"/>
  <c r="G1194" i="1"/>
  <c r="G574" i="1"/>
  <c r="G2263" i="1"/>
  <c r="G2324" i="1"/>
  <c r="G2445" i="1"/>
  <c r="G726" i="1"/>
  <c r="G630" i="1"/>
  <c r="G575" i="1"/>
  <c r="G441" i="1"/>
  <c r="G576" i="1"/>
  <c r="G2349" i="1"/>
  <c r="G612" i="1"/>
  <c r="G1383" i="1"/>
  <c r="G924" i="1"/>
  <c r="G2229" i="1"/>
  <c r="G159" i="1"/>
  <c r="G1838" i="1"/>
  <c r="G1309" i="1"/>
  <c r="G307" i="1"/>
  <c r="G1609" i="1"/>
  <c r="G1061" i="1"/>
  <c r="G2747" i="1"/>
  <c r="G867" i="1"/>
  <c r="G992" i="1"/>
  <c r="G35" i="1"/>
  <c r="G335" i="1"/>
  <c r="G1796" i="1"/>
  <c r="G184" i="1"/>
  <c r="G268" i="1"/>
  <c r="G447" i="1"/>
  <c r="G454" i="1"/>
  <c r="G763" i="1"/>
  <c r="G792" i="1"/>
  <c r="G822" i="1"/>
  <c r="G1313" i="1"/>
  <c r="G1495" i="1"/>
  <c r="G1551" i="1"/>
  <c r="G1559" i="1"/>
  <c r="G1821" i="1"/>
  <c r="G2142" i="1"/>
  <c r="G2193" i="1"/>
  <c r="G2199" i="1"/>
  <c r="G2393" i="1"/>
  <c r="G2489" i="1"/>
  <c r="G2578" i="1"/>
  <c r="G2668" i="1"/>
  <c r="G2942" i="1"/>
  <c r="G62" i="1"/>
  <c r="G236" i="1"/>
  <c r="G402" i="1"/>
  <c r="G516" i="1"/>
  <c r="G706" i="1"/>
  <c r="G1242" i="1"/>
  <c r="G1287" i="1"/>
  <c r="G1521" i="1"/>
  <c r="G1679" i="1"/>
  <c r="G1903" i="1"/>
  <c r="G1948" i="1"/>
  <c r="G2127" i="1"/>
  <c r="G2163" i="1"/>
  <c r="G2216" i="1"/>
  <c r="G2450" i="1"/>
  <c r="G2504" i="1"/>
  <c r="G2509" i="1"/>
  <c r="G2550" i="1"/>
  <c r="G2597" i="1"/>
  <c r="G2693" i="1"/>
  <c r="G2773" i="1"/>
  <c r="G2792" i="1"/>
  <c r="G2811" i="1"/>
  <c r="G2912" i="1"/>
  <c r="G2987" i="1"/>
  <c r="G54" i="1"/>
  <c r="G86" i="1"/>
  <c r="G202" i="1"/>
  <c r="G265" i="1"/>
  <c r="G311" i="1"/>
  <c r="G378" i="1"/>
  <c r="G419" i="1"/>
  <c r="G467" i="1"/>
  <c r="G697" i="1"/>
  <c r="G776" i="1"/>
  <c r="G967" i="1"/>
  <c r="G1038" i="1"/>
  <c r="G1056" i="1"/>
  <c r="G1088" i="1"/>
  <c r="G1175" i="1"/>
  <c r="G1234" i="1"/>
  <c r="G1589" i="1"/>
  <c r="G1658" i="1"/>
  <c r="G1709" i="1"/>
  <c r="G1908" i="1"/>
  <c r="G2012" i="1"/>
  <c r="G2157" i="1"/>
  <c r="G2779" i="1"/>
  <c r="G2783" i="1"/>
  <c r="G2872" i="1"/>
  <c r="G3148" i="1"/>
  <c r="G507" i="1"/>
  <c r="G1265" i="1"/>
  <c r="G1753" i="1"/>
  <c r="G2115" i="1"/>
  <c r="G2242" i="1"/>
  <c r="G129" i="1"/>
  <c r="G221" i="1"/>
  <c r="G280" i="1"/>
  <c r="G380" i="1"/>
  <c r="G797" i="1"/>
  <c r="G860" i="1"/>
  <c r="G995" i="1"/>
  <c r="G1110" i="1"/>
  <c r="G1299" i="1"/>
  <c r="G1582" i="1"/>
  <c r="G1633" i="1"/>
  <c r="G1669" i="1"/>
  <c r="G1893" i="1"/>
  <c r="G2038" i="1"/>
  <c r="G2372" i="1"/>
  <c r="G2466" i="1"/>
  <c r="G2475" i="1"/>
  <c r="G2736" i="1"/>
  <c r="G2775" i="1"/>
  <c r="G2875" i="1"/>
  <c r="G2893" i="1"/>
  <c r="G2967" i="1"/>
  <c r="G3050" i="1"/>
  <c r="G890" i="1"/>
  <c r="G1311" i="1"/>
  <c r="G1459" i="1"/>
  <c r="G2976" i="1"/>
  <c r="G87" i="1"/>
  <c r="G226" i="1"/>
  <c r="G315" i="1"/>
  <c r="G645" i="1"/>
  <c r="G756" i="1"/>
  <c r="G904" i="1"/>
  <c r="G972" i="1"/>
  <c r="G1162" i="1"/>
  <c r="G1431" i="1"/>
  <c r="G1526" i="1"/>
  <c r="G1800" i="1"/>
  <c r="G1845" i="1"/>
  <c r="G2052" i="1"/>
  <c r="G2382" i="1"/>
  <c r="G2383" i="1"/>
  <c r="G2428" i="1"/>
  <c r="G2493" i="1"/>
  <c r="G3137" i="1"/>
  <c r="G21" i="1"/>
  <c r="G768" i="1"/>
  <c r="G799" i="1"/>
  <c r="G936" i="1"/>
  <c r="G1047" i="1"/>
  <c r="G1228" i="1"/>
  <c r="G1446" i="1"/>
  <c r="G1625" i="1"/>
  <c r="G2281" i="1"/>
  <c r="G2327" i="1"/>
  <c r="G2679" i="1"/>
  <c r="G2707" i="1"/>
  <c r="G2729" i="1"/>
  <c r="G2766" i="1"/>
  <c r="G561" i="1"/>
  <c r="G881" i="1"/>
  <c r="G1076" i="1"/>
  <c r="G1089" i="1"/>
  <c r="G1123" i="1"/>
  <c r="G1190" i="1"/>
  <c r="G1332" i="1"/>
  <c r="G1534" i="1"/>
  <c r="G1574" i="1"/>
  <c r="G1910" i="1"/>
  <c r="G2282" i="1"/>
  <c r="G2738" i="1"/>
  <c r="G52" i="1"/>
  <c r="G247" i="1"/>
  <c r="G438" i="1"/>
  <c r="G458" i="1"/>
  <c r="G539" i="1"/>
  <c r="G562" i="1"/>
  <c r="G563" i="1"/>
  <c r="G564" i="1"/>
  <c r="G604" i="1"/>
  <c r="G723" i="1"/>
  <c r="G1411" i="1"/>
  <c r="G1450" i="1"/>
  <c r="G1485" i="1"/>
  <c r="G1911" i="1"/>
  <c r="G1912" i="1"/>
  <c r="G2404" i="1"/>
  <c r="G3015" i="1"/>
  <c r="G3113" i="1"/>
  <c r="G32" i="1"/>
  <c r="G352" i="1"/>
  <c r="G382" i="1"/>
  <c r="G468" i="1"/>
  <c r="G497" i="1"/>
  <c r="G587" i="1"/>
  <c r="G831" i="1"/>
  <c r="G1001" i="1"/>
  <c r="G1128" i="1"/>
  <c r="G1360" i="1"/>
  <c r="G1581" i="1"/>
  <c r="G1758" i="1"/>
  <c r="G2010" i="1"/>
  <c r="G2058" i="1"/>
  <c r="G2072" i="1"/>
  <c r="G2586" i="1"/>
  <c r="G2626" i="1"/>
  <c r="G2764" i="1"/>
  <c r="G2790" i="1"/>
  <c r="G2835" i="1"/>
  <c r="G3038" i="1"/>
  <c r="G3122" i="1"/>
  <c r="G3140" i="1"/>
  <c r="G4" i="1"/>
  <c r="G182" i="1"/>
  <c r="G446" i="1"/>
  <c r="G760" i="1"/>
  <c r="G762" i="1"/>
  <c r="G781" i="1"/>
  <c r="G818" i="1"/>
  <c r="G823" i="1"/>
  <c r="G1352" i="1"/>
  <c r="G1561" i="1"/>
  <c r="G1560" i="1"/>
  <c r="G1822" i="1"/>
  <c r="G2143" i="1"/>
  <c r="G2201" i="1"/>
  <c r="G2394" i="1"/>
  <c r="G2491" i="1"/>
  <c r="G285" i="1"/>
  <c r="G403" i="1"/>
  <c r="G517" i="1"/>
  <c r="G707" i="1"/>
  <c r="G796" i="1"/>
  <c r="G1007" i="1"/>
  <c r="G1243" i="1"/>
  <c r="G1289" i="1"/>
  <c r="G1905" i="1"/>
  <c r="G1949" i="1"/>
  <c r="G2166" i="1"/>
  <c r="G2481" i="1"/>
  <c r="G2480" i="1"/>
  <c r="G2551" i="1"/>
  <c r="G2598" i="1"/>
  <c r="G2793" i="1"/>
  <c r="G3144" i="1"/>
  <c r="G2304" i="1"/>
  <c r="E1584" i="1"/>
  <c r="E1887" i="1"/>
  <c r="E719" i="1"/>
  <c r="E807" i="1"/>
  <c r="E2309" i="1"/>
  <c r="E1663" i="1"/>
  <c r="E2979" i="1"/>
  <c r="E1717" i="1"/>
  <c r="E2867" i="1"/>
  <c r="E1367" i="1"/>
  <c r="E353" i="1"/>
  <c r="E1585" i="1"/>
  <c r="E1260" i="1"/>
  <c r="E3049" i="1"/>
  <c r="E655" i="1"/>
  <c r="E2236" i="1"/>
  <c r="E1187" i="1"/>
  <c r="E656" i="1"/>
  <c r="E1035" i="1"/>
  <c r="E874" i="1"/>
  <c r="E490" i="1"/>
  <c r="E1702" i="1"/>
  <c r="E2801" i="1"/>
  <c r="E131" i="1"/>
  <c r="E1684" i="1"/>
  <c r="E2842" i="1"/>
  <c r="E2111" i="1"/>
  <c r="E1975" i="1"/>
  <c r="E2059" i="1"/>
  <c r="E918" i="1"/>
  <c r="E9" i="1"/>
  <c r="E1225" i="1"/>
  <c r="E1817" i="1"/>
  <c r="E1764" i="1"/>
  <c r="E2294" i="1"/>
  <c r="E2639" i="1"/>
  <c r="E1726" i="1"/>
  <c r="E2271" i="1"/>
  <c r="E2104" i="1"/>
  <c r="E1814" i="1"/>
  <c r="E2270" i="1"/>
  <c r="E508" i="1"/>
  <c r="E2060" i="1"/>
  <c r="E2268" i="1"/>
  <c r="E1157" i="1"/>
  <c r="E651" i="1"/>
  <c r="E133" i="1"/>
  <c r="E1442" i="1"/>
  <c r="E1599" i="1"/>
  <c r="E1514" i="1"/>
  <c r="E1137" i="1"/>
  <c r="E381" i="1"/>
  <c r="E3000" i="1"/>
  <c r="E450" i="1"/>
  <c r="E88" i="1"/>
  <c r="E3068" i="1"/>
  <c r="E2335" i="1"/>
  <c r="E2565" i="1"/>
  <c r="E1328" i="1"/>
  <c r="E1077" i="1"/>
  <c r="E2926" i="1"/>
  <c r="E848" i="1"/>
  <c r="E750" i="1"/>
  <c r="E1712" i="1"/>
  <c r="E2505" i="1"/>
  <c r="E2591" i="1"/>
  <c r="E1980" i="1"/>
  <c r="E2318" i="1"/>
  <c r="E1951" i="1"/>
  <c r="E3088" i="1"/>
  <c r="E2077" i="1"/>
  <c r="E2185" i="1"/>
  <c r="E1181" i="1"/>
  <c r="E2970" i="1"/>
  <c r="E2864" i="1"/>
  <c r="E246" i="1"/>
  <c r="E1320" i="1"/>
  <c r="E1710" i="1"/>
  <c r="E163" i="1"/>
  <c r="E1818" i="1"/>
  <c r="E761" i="1"/>
  <c r="E1540" i="1"/>
  <c r="E1224" i="1"/>
  <c r="E2034" i="1"/>
  <c r="E1357" i="1"/>
  <c r="E901" i="1"/>
  <c r="E60" i="1"/>
  <c r="E2234" i="1"/>
  <c r="E2528" i="1"/>
  <c r="E892" i="1"/>
  <c r="E2900" i="1"/>
  <c r="E1149" i="1"/>
  <c r="E1646" i="1"/>
  <c r="E1909" i="1"/>
  <c r="E1966" i="1"/>
  <c r="E2015" i="1"/>
  <c r="E1293" i="1"/>
  <c r="E1032" i="1"/>
  <c r="E220" i="1"/>
  <c r="E872" i="1"/>
  <c r="E2761" i="1"/>
  <c r="E118" i="1"/>
  <c r="E2093" i="1"/>
  <c r="E2767" i="1"/>
  <c r="E2188" i="1"/>
  <c r="E103" i="1"/>
  <c r="E885" i="1"/>
  <c r="E3118" i="1"/>
  <c r="E1640" i="1"/>
  <c r="E2069" i="1"/>
  <c r="E146" i="1"/>
  <c r="E1826" i="1"/>
  <c r="E2948" i="1"/>
  <c r="E1703" i="1"/>
  <c r="E1356" i="1"/>
  <c r="E1614" i="1"/>
  <c r="E949" i="1"/>
  <c r="E1398" i="1"/>
  <c r="E2768" i="1"/>
  <c r="E2325" i="1"/>
  <c r="E1806" i="1"/>
  <c r="E2487" i="1"/>
  <c r="E1423" i="1"/>
  <c r="E650" i="1"/>
  <c r="E1683" i="1"/>
  <c r="E1857" i="1"/>
  <c r="E1999" i="1"/>
  <c r="E397" i="1"/>
  <c r="E39" i="1"/>
  <c r="E2063" i="1"/>
  <c r="E2924" i="1"/>
  <c r="E2114" i="1"/>
  <c r="E2366" i="1"/>
  <c r="E363" i="1"/>
  <c r="E101" i="1"/>
  <c r="E26" i="1"/>
  <c r="E423" i="1"/>
  <c r="E1811" i="1"/>
  <c r="E1733" i="1"/>
  <c r="E2118" i="1"/>
  <c r="E1804" i="1"/>
  <c r="E2840" i="1"/>
  <c r="E2061" i="1"/>
  <c r="E49" i="1"/>
  <c r="E2339" i="1"/>
  <c r="E1763" i="1"/>
  <c r="E592" i="1"/>
  <c r="E2295" i="1"/>
  <c r="E2712" i="1"/>
  <c r="E2296" i="1"/>
  <c r="E597" i="1"/>
  <c r="E1688" i="1"/>
  <c r="E350" i="1"/>
  <c r="E1734" i="1"/>
  <c r="E919" i="1"/>
  <c r="E2297" i="1"/>
  <c r="E2068" i="1"/>
  <c r="E2849" i="1"/>
  <c r="E1266" i="1"/>
  <c r="E2699" i="1"/>
  <c r="E2841" i="1"/>
  <c r="E2355" i="1"/>
  <c r="E1264" i="1"/>
  <c r="E1681" i="1"/>
  <c r="E2818" i="1"/>
  <c r="E453" i="1"/>
  <c r="E2454" i="1"/>
  <c r="E1235" i="1"/>
  <c r="E2139" i="1"/>
  <c r="E854" i="1"/>
  <c r="E1176" i="1"/>
  <c r="E1953" i="1"/>
  <c r="E2718" i="1"/>
  <c r="E288" i="1"/>
  <c r="E408" i="1"/>
  <c r="E1457" i="1"/>
  <c r="E2455" i="1"/>
  <c r="E479" i="1"/>
  <c r="E2553" i="1"/>
  <c r="E617" i="1"/>
  <c r="E2784" i="1"/>
  <c r="E1291" i="1"/>
  <c r="E3052" i="1"/>
  <c r="E1481" i="1"/>
  <c r="E2935" i="1"/>
  <c r="E2305" i="1"/>
  <c r="E1455" i="1"/>
  <c r="E2362" i="1"/>
  <c r="E2844" i="1"/>
  <c r="E510" i="1"/>
  <c r="E1843" i="1"/>
  <c r="E2670" i="1"/>
  <c r="E1163" i="1"/>
  <c r="E2703" i="1"/>
  <c r="E168" i="1"/>
  <c r="E2051" i="1"/>
  <c r="E2119" i="1"/>
  <c r="E3134" i="1"/>
  <c r="E1425" i="1"/>
  <c r="E452" i="1"/>
  <c r="E751" i="1"/>
  <c r="E1549" i="1"/>
  <c r="E324" i="1"/>
  <c r="E2590" i="1"/>
  <c r="E2488" i="1"/>
  <c r="E1155" i="1"/>
  <c r="E1797" i="1"/>
  <c r="E1335" i="1"/>
  <c r="E3081" i="1"/>
  <c r="E2377" i="1"/>
  <c r="E2678" i="1"/>
  <c r="E647" i="1"/>
  <c r="E132" i="1"/>
  <c r="E2057" i="1"/>
  <c r="E3045" i="1"/>
  <c r="E2930" i="1"/>
  <c r="E392" i="1"/>
  <c r="E2757" i="1"/>
  <c r="E1327" i="1"/>
  <c r="E2628" i="1"/>
  <c r="E1211" i="1"/>
  <c r="E2706" i="1"/>
  <c r="E2933" i="1"/>
  <c r="E2105" i="1"/>
  <c r="E2332" i="1"/>
  <c r="E484" i="1"/>
  <c r="E1468" i="1"/>
  <c r="E961" i="1"/>
  <c r="E960" i="1"/>
  <c r="E710" i="1"/>
  <c r="E1046" i="1"/>
  <c r="E2373" i="1"/>
  <c r="E2802" i="1"/>
  <c r="E718" i="1"/>
  <c r="E801" i="1"/>
  <c r="E1661" i="1"/>
  <c r="E341" i="1"/>
  <c r="E2690" i="1"/>
  <c r="E230" i="1"/>
  <c r="E2303" i="1"/>
  <c r="E3105" i="1"/>
  <c r="E2566" i="1"/>
  <c r="E2519" i="1"/>
  <c r="E2808" i="1"/>
  <c r="E782" i="1"/>
  <c r="E2520" i="1"/>
  <c r="E1711" i="1"/>
  <c r="E1072" i="1"/>
  <c r="E1992" i="1"/>
  <c r="E589" i="1"/>
  <c r="E1232" i="1"/>
  <c r="E149" i="1"/>
  <c r="E1413" i="1"/>
  <c r="E524" i="1"/>
  <c r="E3124" i="1"/>
  <c r="E3089" i="1"/>
  <c r="E1182" i="1"/>
  <c r="E260" i="1"/>
  <c r="E676" i="1"/>
  <c r="E2317" i="1"/>
  <c r="E2078" i="1"/>
  <c r="E2629" i="1"/>
  <c r="E1531" i="1"/>
  <c r="E2279" i="1"/>
  <c r="E2512" i="1"/>
  <c r="E1325" i="1"/>
  <c r="E2805" i="1"/>
  <c r="E1674" i="1"/>
  <c r="E721" i="1"/>
  <c r="E436" i="1"/>
  <c r="E394" i="1"/>
  <c r="E689" i="1"/>
  <c r="E1816" i="1"/>
  <c r="E1865" i="1"/>
  <c r="E916" i="1"/>
  <c r="E2892" i="1"/>
  <c r="E25" i="1"/>
  <c r="E2755" i="1"/>
  <c r="E2641" i="1"/>
  <c r="E3123" i="1"/>
  <c r="E593" i="1"/>
  <c r="E1261" i="1"/>
  <c r="E1987" i="1"/>
  <c r="E339" i="1"/>
  <c r="E169" i="1"/>
  <c r="E1839" i="1"/>
  <c r="E1899" i="1"/>
  <c r="E241" i="1"/>
  <c r="E2100" i="1"/>
  <c r="E75" i="1"/>
  <c r="E1255" i="1"/>
  <c r="E1365" i="1"/>
  <c r="E2908" i="1"/>
  <c r="E544" i="1"/>
  <c r="E2224" i="1"/>
  <c r="E3114" i="1"/>
  <c r="E733" i="1"/>
  <c r="E2953" i="1"/>
  <c r="E1539" i="1"/>
  <c r="E2035" i="1"/>
  <c r="E1294" i="1"/>
  <c r="E2541" i="1"/>
  <c r="E347" i="1"/>
  <c r="E2106" i="1"/>
  <c r="E499" i="1"/>
  <c r="E2212" i="1"/>
  <c r="E3006" i="1"/>
  <c r="E900" i="1"/>
  <c r="E3069" i="1"/>
  <c r="E354" i="1"/>
  <c r="E1503" i="1"/>
  <c r="E1886" i="1"/>
  <c r="E1402" i="1"/>
  <c r="E386" i="1"/>
  <c r="E677" i="1"/>
  <c r="E1358" i="1"/>
  <c r="E2631" i="1"/>
  <c r="E2785" i="1"/>
  <c r="E1876" i="1"/>
  <c r="E2920" i="1"/>
  <c r="E111" i="1"/>
  <c r="E1385" i="1"/>
  <c r="E1982" i="1"/>
  <c r="E2205" i="1"/>
  <c r="E2145" i="1"/>
  <c r="E2498" i="1"/>
  <c r="E1415" i="1"/>
  <c r="E433" i="1"/>
  <c r="E368" i="1"/>
  <c r="E2433" i="1"/>
  <c r="E2515" i="1"/>
  <c r="E1693" i="1"/>
  <c r="E2897" i="1"/>
  <c r="E1991" i="1"/>
  <c r="E1487" i="1"/>
  <c r="E2613" i="1"/>
  <c r="E119" i="1"/>
  <c r="E1372" i="1"/>
  <c r="E1013" i="1"/>
  <c r="E2727" i="1"/>
  <c r="E1315" i="1"/>
  <c r="E1777" i="1"/>
  <c r="E1041" i="1"/>
  <c r="E986" i="1"/>
  <c r="E2285" i="1"/>
  <c r="E1558" i="1"/>
  <c r="E1967" i="1"/>
  <c r="E1028" i="1"/>
  <c r="E2016" i="1"/>
  <c r="E1033" i="1"/>
  <c r="E1499" i="1"/>
  <c r="E2615" i="1"/>
  <c r="E2857" i="1"/>
  <c r="E976" i="1"/>
  <c r="E2689" i="1"/>
  <c r="E950" i="1"/>
  <c r="E2009" i="1"/>
  <c r="E2442" i="1"/>
  <c r="E120" i="1"/>
  <c r="E1034" i="1"/>
  <c r="E1364" i="1"/>
  <c r="E873" i="1"/>
  <c r="E2293" i="1"/>
  <c r="E154" i="1"/>
  <c r="E2829" i="1"/>
  <c r="E3036" i="1"/>
  <c r="E2095" i="1"/>
  <c r="E3150" i="1"/>
  <c r="E332" i="1"/>
  <c r="E908" i="1"/>
  <c r="E2762" i="1"/>
  <c r="E2831" i="1"/>
  <c r="E3094" i="1"/>
  <c r="E3095" i="1"/>
  <c r="E1590" i="1"/>
  <c r="E1090" i="1"/>
  <c r="E364" i="1"/>
  <c r="E2946" i="1"/>
  <c r="E2109" i="1"/>
  <c r="E509" i="1"/>
  <c r="E1754" i="1"/>
  <c r="E1238" i="1"/>
  <c r="E2424" i="1"/>
  <c r="E968" i="1"/>
  <c r="E2869" i="1"/>
  <c r="E1172" i="1"/>
  <c r="E2608" i="1"/>
  <c r="E1650" i="1"/>
  <c r="E1475" i="1"/>
  <c r="E559" i="1"/>
  <c r="E424" i="1"/>
  <c r="E420" i="1"/>
  <c r="E3108" i="1"/>
  <c r="E89" i="1"/>
  <c r="E1472" i="1"/>
  <c r="E396" i="1"/>
  <c r="E252" i="1"/>
  <c r="E2882" i="1"/>
  <c r="E2661" i="1"/>
  <c r="E3116" i="1"/>
  <c r="E2353" i="1"/>
  <c r="E2890" i="1"/>
  <c r="E824" i="1"/>
  <c r="E57" i="1"/>
  <c r="E2456" i="1"/>
  <c r="E832" i="1"/>
  <c r="E1739" i="1"/>
  <c r="E2046" i="1"/>
  <c r="E2047" i="1"/>
  <c r="E2741" i="1"/>
  <c r="E1812" i="1"/>
  <c r="E1687" i="1"/>
  <c r="E631" i="1"/>
  <c r="E1348" i="1"/>
  <c r="E427" i="1"/>
  <c r="E400" i="1"/>
  <c r="E2856" i="1"/>
  <c r="E1213" i="1"/>
  <c r="E2839" i="1"/>
  <c r="E2838" i="1"/>
  <c r="E2655" i="1"/>
  <c r="E27" i="1"/>
  <c r="E2107" i="1"/>
  <c r="E2064" i="1"/>
  <c r="E2850" i="1"/>
  <c r="E40" i="1"/>
  <c r="E2269" i="1"/>
  <c r="E37" i="1"/>
  <c r="E1805" i="1"/>
  <c r="E1808" i="1"/>
  <c r="E1755" i="1"/>
  <c r="E1858" i="1"/>
  <c r="E362" i="1"/>
  <c r="E1112" i="1"/>
  <c r="E802" i="1"/>
  <c r="E90" i="1"/>
  <c r="E281" i="1"/>
  <c r="E266" i="1"/>
  <c r="E580" i="1"/>
  <c r="E1465" i="1"/>
  <c r="E2877" i="1"/>
  <c r="E1671" i="1"/>
  <c r="E3054" i="1"/>
  <c r="E2823" i="1"/>
  <c r="E1122" i="1"/>
  <c r="E512" i="1"/>
  <c r="E984" i="1"/>
  <c r="E1392" i="1"/>
  <c r="E2894" i="1"/>
  <c r="E2011" i="1"/>
  <c r="E3087" i="1"/>
  <c r="E1941" i="1"/>
  <c r="E1653" i="1"/>
  <c r="E636" i="1"/>
  <c r="E1104" i="1"/>
  <c r="E2913" i="1"/>
  <c r="E1565" i="1"/>
  <c r="E204" i="1"/>
  <c r="E2950" i="1"/>
  <c r="E2546" i="1"/>
  <c r="E2759" i="1"/>
  <c r="E2049" i="1"/>
  <c r="E2760" i="1"/>
  <c r="E2398" i="1"/>
  <c r="E748" i="1"/>
  <c r="E941" i="1"/>
  <c r="E767" i="1"/>
  <c r="E1600" i="1"/>
  <c r="E3022" i="1"/>
  <c r="E92" i="1"/>
  <c r="E1527" i="1"/>
  <c r="E1066" i="1"/>
  <c r="E1139" i="1"/>
  <c r="E1158" i="1"/>
  <c r="E905" i="1"/>
  <c r="E1244" i="1"/>
  <c r="E669" i="1"/>
  <c r="E134" i="1"/>
  <c r="E1272" i="1"/>
  <c r="E1236" i="1"/>
  <c r="E1791" i="1"/>
  <c r="E3070" i="1"/>
  <c r="E2232" i="1"/>
  <c r="E2181" i="1"/>
  <c r="E695" i="1"/>
  <c r="E2830" i="1"/>
  <c r="E1184" i="1"/>
  <c r="E713" i="1"/>
  <c r="E749" i="1"/>
  <c r="E3001" i="1"/>
  <c r="E1515" i="1"/>
  <c r="E841" i="1"/>
  <c r="E1285" i="1"/>
  <c r="E1316" i="1"/>
  <c r="E3120" i="1"/>
  <c r="E675" i="1"/>
  <c r="E2800" i="1"/>
  <c r="E2927" i="1"/>
  <c r="E358" i="1"/>
  <c r="E355" i="1"/>
  <c r="E406" i="1"/>
  <c r="E1227" i="1"/>
  <c r="E2845" i="1"/>
  <c r="E19" i="1"/>
  <c r="E933" i="1"/>
  <c r="E1866" i="1"/>
  <c r="E2326" i="1"/>
  <c r="E952" i="1"/>
  <c r="E1623" i="1"/>
  <c r="E3040" i="1"/>
  <c r="E1788" i="1"/>
  <c r="E198" i="1"/>
  <c r="E165" i="1"/>
  <c r="E70" i="1"/>
  <c r="E2238" i="1"/>
  <c r="E1490" i="1"/>
  <c r="E1662" i="1"/>
  <c r="E717" i="1"/>
  <c r="E2306" i="1"/>
  <c r="E800" i="1"/>
  <c r="E962" i="1"/>
  <c r="E2241" i="1"/>
  <c r="E1048" i="1"/>
  <c r="E1511" i="1"/>
  <c r="E1322" i="1"/>
  <c r="E1583" i="1"/>
  <c r="E598" i="1"/>
  <c r="E2457" i="1"/>
  <c r="E1469" i="1"/>
  <c r="E3125" i="1"/>
  <c r="E1262" i="1"/>
  <c r="E525" i="1"/>
  <c r="E259" i="1"/>
  <c r="E2630" i="1"/>
  <c r="E1618" i="1"/>
  <c r="E2359" i="1"/>
  <c r="E211" i="1"/>
  <c r="E3073" i="1"/>
  <c r="E678" i="1"/>
  <c r="E1728" i="1"/>
  <c r="E442" i="1"/>
  <c r="E1414" i="1"/>
  <c r="E1073" i="1"/>
  <c r="E148" i="1"/>
  <c r="E2446" i="1"/>
  <c r="E1751" i="1"/>
  <c r="E413" i="1"/>
  <c r="E1974" i="1"/>
  <c r="E620" i="1"/>
  <c r="E879" i="1"/>
  <c r="E2521" i="1"/>
  <c r="E3115" i="1"/>
  <c r="E1532" i="1"/>
  <c r="E1765" i="1"/>
  <c r="E395" i="1"/>
  <c r="E2807" i="1"/>
  <c r="E58" i="1"/>
  <c r="E621" i="1"/>
  <c r="E2117" i="1"/>
  <c r="E1842" i="1"/>
  <c r="E2096" i="1"/>
  <c r="E622" i="1"/>
  <c r="E1692" i="1"/>
  <c r="E1573" i="1"/>
  <c r="E2865" i="1"/>
  <c r="E1713" i="1"/>
  <c r="E1321" i="1"/>
  <c r="E2971" i="1"/>
  <c r="E1894" i="1"/>
  <c r="E912" i="1"/>
  <c r="E2313" i="1"/>
  <c r="E514" i="1"/>
  <c r="E2401" i="1"/>
  <c r="E2523" i="1"/>
  <c r="E2620" i="1"/>
  <c r="E602" i="1"/>
  <c r="E3026" i="1"/>
  <c r="E920" i="1"/>
  <c r="E932" i="1"/>
  <c r="E304" i="1"/>
  <c r="E679" i="1"/>
  <c r="E3092" i="1"/>
  <c r="E390" i="1"/>
  <c r="E1400" i="1"/>
  <c r="E2225" i="1"/>
  <c r="E983" i="1"/>
  <c r="E732" i="1"/>
  <c r="E183" i="1"/>
  <c r="E1366" i="1"/>
  <c r="E276" i="1"/>
  <c r="E7" i="1"/>
  <c r="E1629" i="1"/>
  <c r="E491" i="1"/>
  <c r="E3057" i="1"/>
  <c r="E293" i="1"/>
  <c r="E2909" i="1"/>
  <c r="E2419" i="1"/>
  <c r="E2582" i="1"/>
  <c r="E2032" i="1"/>
  <c r="E1256" i="1"/>
  <c r="E1060" i="1"/>
  <c r="E483" i="1"/>
  <c r="E536" i="1"/>
  <c r="E840" i="1"/>
  <c r="E2990" i="1"/>
  <c r="E2045" i="1"/>
  <c r="E482" i="1"/>
  <c r="E887" i="1"/>
  <c r="E3007" i="1"/>
  <c r="E112" i="1"/>
  <c r="E1832" i="1"/>
  <c r="E331" i="1"/>
  <c r="E1386" i="1"/>
  <c r="E1923" i="1"/>
  <c r="E550" i="1"/>
  <c r="E684" i="1"/>
  <c r="E500" i="1"/>
  <c r="E1403" i="1"/>
  <c r="E2368" i="1"/>
  <c r="E1924" i="1"/>
  <c r="E794" i="1"/>
  <c r="E2632" i="1"/>
  <c r="E856" i="1"/>
  <c r="E11" i="1"/>
  <c r="E12" i="1"/>
  <c r="E1416" i="1"/>
  <c r="E2206" i="1"/>
  <c r="E256" i="1"/>
  <c r="E2235" i="1"/>
  <c r="E485" i="1"/>
  <c r="E2819" i="1"/>
  <c r="E606" i="1"/>
  <c r="E1443" i="1"/>
  <c r="E2647" i="1"/>
  <c r="E2499" i="1"/>
  <c r="E1014" i="1"/>
  <c r="E1444" i="1"/>
  <c r="E2534" i="1"/>
  <c r="E434" i="1"/>
  <c r="E2662" i="1"/>
  <c r="E2146" i="1"/>
  <c r="E1568" i="1"/>
  <c r="E2748" i="1"/>
  <c r="E1564" i="1"/>
  <c r="E416" i="1"/>
  <c r="E1131" i="1"/>
  <c r="E51" i="1"/>
  <c r="E2170" i="1"/>
  <c r="E534" i="1"/>
  <c r="E556" i="1"/>
  <c r="E470" i="1"/>
  <c r="E1770" i="1"/>
  <c r="E1153" i="1"/>
  <c r="E46" i="1"/>
  <c r="E167" i="1"/>
  <c r="E2859" i="1"/>
  <c r="E1148" i="1"/>
  <c r="E2925" i="1"/>
  <c r="E1488" i="1"/>
  <c r="E2073" i="1"/>
  <c r="E2351" i="1"/>
  <c r="E1330" i="1"/>
  <c r="E1778" i="1"/>
  <c r="E1989" i="1"/>
  <c r="E71" i="1"/>
  <c r="E1566" i="1"/>
  <c r="E1337" i="1"/>
  <c r="E2516" i="1"/>
  <c r="E2150" i="1"/>
  <c r="E1779" i="1"/>
  <c r="E1338" i="1"/>
  <c r="E947" i="1"/>
  <c r="E2363" i="1"/>
  <c r="E2198" i="1"/>
  <c r="E121" i="1"/>
  <c r="E240" i="1"/>
  <c r="E987" i="1"/>
  <c r="E2728" i="1"/>
  <c r="E2898" i="1"/>
  <c r="E2722" i="1"/>
  <c r="E2462" i="1"/>
  <c r="E1015" i="1"/>
  <c r="E2336" i="1"/>
  <c r="E1030" i="1"/>
  <c r="E1840" i="1"/>
  <c r="E1373" i="1"/>
  <c r="E2286" i="1"/>
  <c r="E951" i="1"/>
  <c r="E3011" i="1"/>
  <c r="E162" i="1"/>
  <c r="E117" i="1"/>
  <c r="E1324" i="1"/>
  <c r="E988" i="1"/>
  <c r="E2330" i="1"/>
  <c r="E2094" i="1"/>
  <c r="E262" i="1"/>
  <c r="E2443" i="1"/>
  <c r="E2186" i="1"/>
  <c r="E333" i="1"/>
  <c r="E977" i="1"/>
  <c r="E2251" i="1"/>
  <c r="E1968" i="1"/>
  <c r="E2017" i="1"/>
  <c r="E838" i="1"/>
  <c r="E1029" i="1"/>
  <c r="E1962" i="1"/>
  <c r="E2252" i="1"/>
  <c r="E2949" i="1"/>
  <c r="E2441" i="1"/>
  <c r="E1058" i="1"/>
  <c r="E303" i="1"/>
  <c r="E203" i="1"/>
  <c r="E1080" i="1"/>
  <c r="E2484" i="1"/>
  <c r="E283" i="1"/>
  <c r="E766" i="1"/>
  <c r="E2432" i="1"/>
  <c r="E2776" i="1"/>
  <c r="E2140" i="1"/>
  <c r="E944" i="1"/>
  <c r="E1881" i="1"/>
  <c r="E747" i="1"/>
  <c r="E1051" i="1"/>
  <c r="E588" i="1"/>
  <c r="E1504" i="1"/>
  <c r="E2545" i="1"/>
  <c r="E469" i="1"/>
  <c r="E682" i="1"/>
  <c r="E998" i="1"/>
  <c r="E1622" i="1"/>
  <c r="E2601" i="1"/>
  <c r="E720" i="1"/>
  <c r="E1571" i="1"/>
  <c r="E2204" i="1"/>
  <c r="E412" i="1"/>
  <c r="E1570" i="1"/>
  <c r="E2495" i="1"/>
  <c r="E33" i="1"/>
  <c r="E269" i="1"/>
  <c r="E2249" i="1"/>
  <c r="E2141" i="1"/>
  <c r="E1463" i="1"/>
  <c r="E2395" i="1"/>
  <c r="E1562" i="1"/>
  <c r="E1206" i="1"/>
  <c r="E1944" i="1"/>
  <c r="E1809" i="1"/>
  <c r="E1644" i="1"/>
  <c r="E261" i="1"/>
  <c r="E2763" i="1"/>
  <c r="E518" i="1"/>
  <c r="E2460" i="1"/>
  <c r="E2195" i="1"/>
  <c r="E155" i="1"/>
  <c r="E2943" i="1"/>
  <c r="E1307" i="1"/>
  <c r="E1512" i="1"/>
  <c r="E323" i="1"/>
  <c r="E2576" i="1"/>
  <c r="E1824" i="1"/>
  <c r="E2702" i="1"/>
  <c r="E139" i="1"/>
  <c r="E1151" i="1"/>
  <c r="E295" i="1"/>
  <c r="E871" i="1"/>
  <c r="E2223" i="1"/>
  <c r="E1478" i="1"/>
  <c r="E788" i="1"/>
  <c r="E716" i="1"/>
  <c r="E2410" i="1"/>
  <c r="E430" i="1"/>
  <c r="E1973" i="1"/>
  <c r="E3152" i="1"/>
  <c r="E1509" i="1"/>
  <c r="E2744" i="1"/>
  <c r="E78" i="1"/>
  <c r="E2222" i="1"/>
  <c r="E2743" i="1"/>
  <c r="E2220" i="1"/>
  <c r="E793" i="1"/>
  <c r="E1363" i="1"/>
  <c r="E2726" i="1"/>
  <c r="E44" i="1"/>
  <c r="E2440" i="1"/>
  <c r="E43" i="1"/>
  <c r="E1976" i="1"/>
  <c r="E1950" i="1"/>
  <c r="E2006" i="1"/>
  <c r="E2989" i="1"/>
  <c r="E1523" i="1"/>
  <c r="E555" i="1"/>
  <c r="E2735" i="1"/>
  <c r="E365" i="1"/>
  <c r="E42" i="1"/>
  <c r="E855" i="1"/>
  <c r="E1109" i="1"/>
  <c r="E2510" i="1"/>
  <c r="E1273" i="1"/>
  <c r="E65" i="1"/>
  <c r="E1108" i="1"/>
  <c r="E596" i="1"/>
  <c r="E2795" i="1"/>
  <c r="E2129" i="1"/>
  <c r="E1998" i="1"/>
  <c r="E237" i="1"/>
  <c r="E2937" i="1"/>
  <c r="E2733" i="1"/>
  <c r="E2677" i="1"/>
  <c r="E2851" i="1"/>
  <c r="E36" i="1"/>
  <c r="E1290" i="1"/>
  <c r="E3109" i="1"/>
  <c r="E1410" i="1"/>
  <c r="E10" i="1"/>
  <c r="E1721" i="1"/>
  <c r="E2067" i="1"/>
  <c r="E3145" i="1"/>
  <c r="E2167" i="1"/>
  <c r="E2552" i="1"/>
  <c r="E398" i="1"/>
  <c r="E31" i="1"/>
  <c r="E1807" i="1"/>
  <c r="E1378" i="1"/>
  <c r="E1932" i="1"/>
  <c r="E3063" i="1"/>
  <c r="E1863" i="1"/>
  <c r="E2696" i="1"/>
  <c r="E1862" i="1"/>
  <c r="E321" i="1"/>
  <c r="E2184" i="1"/>
  <c r="E1557" i="1"/>
  <c r="E144" i="1"/>
  <c r="E738" i="1"/>
  <c r="E2837" i="1"/>
  <c r="E846" i="1"/>
  <c r="E38" i="1"/>
  <c r="E2367" i="1"/>
  <c r="E2983" i="1"/>
  <c r="E2277" i="1"/>
  <c r="E3072" i="1"/>
  <c r="E56" i="1"/>
  <c r="E739" i="1"/>
  <c r="E1412" i="1"/>
  <c r="E2278" i="1"/>
  <c r="E1792" i="1"/>
  <c r="E2065" i="1"/>
  <c r="E1730" i="1"/>
  <c r="E1793" i="1"/>
  <c r="E1343" i="1"/>
  <c r="E1729" i="1"/>
  <c r="E41" i="1"/>
  <c r="E2026" i="1"/>
  <c r="E1686" i="1"/>
  <c r="E595" i="1"/>
  <c r="E2713" i="1"/>
  <c r="E1819" i="1"/>
  <c r="E1720" i="1"/>
  <c r="E1668" i="1"/>
  <c r="E414" i="1"/>
  <c r="E2066" i="1"/>
  <c r="E1741" i="1"/>
  <c r="E535" i="1"/>
  <c r="E2605" i="1"/>
  <c r="E53" i="1"/>
  <c r="E2666" i="1"/>
  <c r="E853" i="1"/>
  <c r="E375" i="1"/>
  <c r="E1057" i="1"/>
  <c r="E2267" i="1"/>
  <c r="E2854" i="1"/>
  <c r="E815" i="1"/>
  <c r="E2874" i="1"/>
  <c r="E255" i="1"/>
  <c r="E3103" i="1"/>
  <c r="E834" i="1"/>
  <c r="E1095" i="1"/>
  <c r="E898" i="1"/>
  <c r="E2880" i="1"/>
  <c r="E346" i="1"/>
  <c r="E1666" i="1"/>
  <c r="E981" i="1"/>
  <c r="E2532" i="1"/>
  <c r="E1771" i="1"/>
  <c r="E829" i="1"/>
  <c r="E560" i="1"/>
  <c r="E2316" i="1"/>
  <c r="E1219" i="1"/>
  <c r="E1241" i="1"/>
  <c r="E1592" i="1"/>
  <c r="E2276" i="1"/>
  <c r="E1645" i="1"/>
  <c r="E2752" i="1"/>
  <c r="E1477" i="1"/>
  <c r="E1397" i="1"/>
  <c r="E2658" i="1"/>
  <c r="E287" i="1"/>
  <c r="E2676" i="1"/>
  <c r="E2426" i="1"/>
  <c r="E2891" i="1"/>
  <c r="E1524" i="1"/>
  <c r="E69" i="1"/>
  <c r="E415" i="1"/>
  <c r="E970" i="1"/>
  <c r="E1040" i="1"/>
  <c r="E868" i="1"/>
  <c r="E3080" i="1"/>
  <c r="E2564" i="1"/>
  <c r="E699" i="1"/>
  <c r="E1306" i="1"/>
  <c r="E1930" i="1"/>
  <c r="E1263" i="1"/>
  <c r="E1740" i="1"/>
  <c r="E1979" i="1"/>
  <c r="E1380" i="1"/>
  <c r="E1083" i="1"/>
  <c r="E1342" i="1"/>
  <c r="E96" i="1"/>
  <c r="E1476" i="1"/>
  <c r="E125" i="1"/>
  <c r="E2517" i="1"/>
  <c r="E2749" i="1"/>
  <c r="E3031" i="1"/>
  <c r="E457" i="1"/>
  <c r="E422" i="1"/>
  <c r="E1920" i="1"/>
  <c r="E200" i="1"/>
  <c r="E702" i="1"/>
  <c r="E476" i="1"/>
  <c r="E1452" i="1"/>
  <c r="E1310" i="1"/>
  <c r="E1203" i="1"/>
  <c r="E1690" i="1"/>
  <c r="E999" i="1"/>
  <c r="E1547" i="1"/>
  <c r="E1997" i="1"/>
  <c r="E2020" i="1"/>
  <c r="E2659" i="1"/>
  <c r="E1146" i="1"/>
  <c r="E2149" i="1"/>
  <c r="E1830" i="1"/>
  <c r="E1700" i="1"/>
  <c r="E1012" i="1"/>
  <c r="E209" i="1"/>
  <c r="E2711" i="1"/>
  <c r="E657" i="1"/>
  <c r="E1961" i="1"/>
  <c r="E1657" i="1"/>
  <c r="E322" i="1"/>
  <c r="E2537" i="1"/>
  <c r="E1957" i="1"/>
  <c r="E2492" i="1"/>
  <c r="E3155" i="1"/>
  <c r="E2637" i="1"/>
  <c r="E299" i="1"/>
  <c r="E1043" i="1"/>
  <c r="E742" i="1"/>
  <c r="E498" i="1"/>
  <c r="E1132" i="1"/>
  <c r="E272" i="1"/>
  <c r="E2030" i="1"/>
  <c r="E1161" i="1"/>
  <c r="E2002" i="1"/>
  <c r="E1935" i="1"/>
  <c r="E193" i="1"/>
  <c r="E1510" i="1"/>
  <c r="E2963" i="1"/>
  <c r="E1888" i="1"/>
  <c r="E727" i="1"/>
  <c r="E1467" i="1"/>
  <c r="E2176" i="1"/>
  <c r="E664" i="1"/>
  <c r="E1252" i="1"/>
  <c r="E2160" i="1"/>
  <c r="E1877" i="1"/>
  <c r="E809" i="1"/>
  <c r="E1114" i="1"/>
  <c r="E869" i="1"/>
  <c r="E3019" i="1"/>
  <c r="E1783" i="1"/>
  <c r="E1682" i="1"/>
  <c r="E106" i="1"/>
  <c r="E2982" i="1"/>
  <c r="E1994" i="1"/>
  <c r="E2577" i="1"/>
  <c r="E2472" i="1"/>
  <c r="E586" i="1"/>
  <c r="E97" i="1"/>
  <c r="E284" i="1"/>
  <c r="E234" i="1"/>
  <c r="E2881" i="1"/>
  <c r="E543" i="1"/>
  <c r="E3060" i="1"/>
  <c r="E1884" i="1"/>
  <c r="E1603" i="1"/>
  <c r="E993" i="1"/>
  <c r="E2824" i="1"/>
  <c r="E489" i="1"/>
  <c r="E1673" i="1"/>
  <c r="E1126" i="1"/>
  <c r="E2042" i="1"/>
  <c r="E2654" i="1"/>
  <c r="E2464" i="1"/>
  <c r="E1376" i="1"/>
  <c r="E2895" i="1"/>
  <c r="E830" i="1"/>
  <c r="E581" i="1"/>
  <c r="E1656" i="1"/>
  <c r="E1943" i="1"/>
  <c r="E773" i="1"/>
  <c r="E2041" i="1"/>
  <c r="E223" i="1"/>
  <c r="E847" i="1"/>
  <c r="E1931" i="1"/>
  <c r="E2311" i="1"/>
  <c r="E2245" i="1"/>
  <c r="E2919" i="1"/>
  <c r="E464" i="1"/>
  <c r="E2345" i="1"/>
  <c r="E289" i="1"/>
  <c r="E1326" i="1"/>
  <c r="E207" i="1"/>
  <c r="E449" i="1"/>
  <c r="E674" i="1"/>
  <c r="E2076" i="1"/>
  <c r="E1483" i="1"/>
  <c r="E2998" i="1"/>
  <c r="E1179" i="1"/>
  <c r="E2721" i="1"/>
  <c r="E409" i="1"/>
  <c r="E1648" i="1"/>
  <c r="E2230" i="1"/>
  <c r="E850" i="1"/>
  <c r="E769" i="1"/>
  <c r="E2589" i="1"/>
  <c r="E982" i="1"/>
  <c r="E2138" i="1"/>
  <c r="E2796" i="1"/>
  <c r="E1456" i="1"/>
  <c r="E481" i="1"/>
  <c r="E1632" i="1"/>
  <c r="E1461" i="1"/>
  <c r="E2465" i="1"/>
  <c r="E2169" i="1"/>
  <c r="E2556" i="1"/>
  <c r="E2155" i="1"/>
  <c r="E1955" i="1"/>
  <c r="E772" i="1"/>
  <c r="E2463" i="1"/>
  <c r="E1882" i="1"/>
  <c r="E2980" i="1"/>
  <c r="E3104" i="1"/>
  <c r="E1615" i="1"/>
  <c r="E3056" i="1"/>
  <c r="E2044" i="1"/>
  <c r="E1283" i="1"/>
  <c r="E2957" i="1"/>
  <c r="E2958" i="1"/>
  <c r="E2918" i="1"/>
  <c r="E2547" i="1"/>
  <c r="E946" i="1"/>
  <c r="E953" i="1"/>
  <c r="E1875" i="1"/>
  <c r="E1782" i="1"/>
  <c r="E208" i="1"/>
  <c r="E1391" i="1"/>
  <c r="E411" i="1"/>
  <c r="E2192" i="1"/>
  <c r="E2344" i="1"/>
  <c r="E3159" i="1"/>
  <c r="E2716" i="1"/>
  <c r="E1430" i="1"/>
  <c r="E1595" i="1"/>
  <c r="E1637" i="1"/>
  <c r="E98" i="1"/>
  <c r="E1530" i="1"/>
  <c r="E1849" i="1"/>
  <c r="E2233" i="1"/>
  <c r="E643" i="1"/>
  <c r="E715" i="1"/>
  <c r="E1070" i="1"/>
  <c r="E3025" i="1"/>
  <c r="E1143" i="1"/>
  <c r="E1188" i="1"/>
  <c r="E1349" i="1"/>
  <c r="E1317" i="1"/>
  <c r="E511" i="1"/>
  <c r="E1171" i="1"/>
  <c r="E1848" i="1"/>
  <c r="E837" i="1"/>
  <c r="E783" i="1"/>
  <c r="E181" i="1"/>
  <c r="E2123" i="1"/>
  <c r="E376" i="1"/>
  <c r="E2956" i="1"/>
  <c r="E523" i="1"/>
  <c r="E3138" i="1"/>
  <c r="E2055" i="1"/>
  <c r="E1200" i="1"/>
  <c r="E1429" i="1"/>
  <c r="E1636" i="1"/>
  <c r="E759" i="1"/>
  <c r="E642" i="1"/>
  <c r="E228" i="1"/>
  <c r="E3158" i="1"/>
  <c r="E2501" i="1"/>
  <c r="E1336" i="1"/>
  <c r="E1803" i="1"/>
  <c r="E1612" i="1"/>
  <c r="E2387" i="1"/>
  <c r="E2378" i="1"/>
  <c r="E189" i="1"/>
  <c r="E360" i="1"/>
  <c r="E808" i="1"/>
  <c r="E1231" i="1"/>
  <c r="E1752" i="1"/>
  <c r="E2310" i="1"/>
  <c r="E2027" i="1"/>
  <c r="E1664" i="1"/>
  <c r="E1439" i="1"/>
  <c r="E2934" i="1"/>
  <c r="E2817" i="1"/>
  <c r="E1697" i="1"/>
  <c r="E891" i="1"/>
  <c r="E2265" i="1"/>
  <c r="E965" i="1"/>
  <c r="E704" i="1"/>
  <c r="E1988" i="1"/>
  <c r="E126" i="1"/>
  <c r="E1787" i="1"/>
  <c r="E1269" i="1"/>
  <c r="E367" i="1"/>
  <c r="E1617" i="1"/>
  <c r="E459" i="1"/>
  <c r="E1205" i="1"/>
  <c r="E250" i="1"/>
  <c r="E1685" i="1"/>
  <c r="E166" i="1"/>
  <c r="E2062" i="1"/>
  <c r="E1616" i="1"/>
  <c r="E3044" i="1"/>
  <c r="E601" i="1"/>
  <c r="E2239" i="1"/>
  <c r="E939" i="1"/>
  <c r="E1319" i="1"/>
  <c r="E2329" i="1"/>
  <c r="E199" i="1"/>
  <c r="E1501" i="1"/>
  <c r="E24" i="1"/>
  <c r="E1628" i="1"/>
  <c r="E2848" i="1"/>
  <c r="E673" i="1"/>
  <c r="E2646" i="1"/>
  <c r="E2289" i="1"/>
  <c r="E1462" i="1"/>
  <c r="E1874" i="1"/>
  <c r="E3005" i="1"/>
  <c r="E1220" i="1"/>
  <c r="E2210" i="1"/>
  <c r="E2081" i="1"/>
  <c r="E2290" i="1"/>
  <c r="E1084" i="1"/>
  <c r="E663" i="1"/>
  <c r="E1837" i="1"/>
  <c r="E1333" i="1"/>
  <c r="E687" i="1"/>
  <c r="E1195" i="1"/>
  <c r="E644" i="1"/>
  <c r="E314" i="1"/>
  <c r="E152" i="1"/>
  <c r="E1247" i="1"/>
  <c r="E2264" i="1"/>
  <c r="E405" i="1"/>
  <c r="E3076" i="1"/>
  <c r="E531" i="1"/>
  <c r="E1536" i="1"/>
  <c r="E2929" i="1"/>
  <c r="E1024" i="1"/>
  <c r="E2588" i="1"/>
  <c r="E1580" i="1"/>
  <c r="E445" i="1"/>
  <c r="E1100" i="1"/>
  <c r="E2418" i="1"/>
  <c r="E2813" i="1"/>
  <c r="E1719" i="1"/>
  <c r="E2594" i="1"/>
  <c r="E1440" i="1"/>
  <c r="E2257" i="1"/>
  <c r="E2526" i="1"/>
  <c r="E2742" i="1"/>
  <c r="E1933" i="1"/>
  <c r="E1750" i="1"/>
  <c r="E1120" i="1"/>
  <c r="E2904" i="1"/>
  <c r="E591" i="1"/>
  <c r="E1578" i="1"/>
  <c r="E884" i="1"/>
  <c r="E2569" i="1"/>
  <c r="E2698" i="1"/>
  <c r="E971" i="1"/>
  <c r="E1103" i="1"/>
  <c r="E1189" i="1"/>
  <c r="E2018" i="1"/>
  <c r="E3090" i="1"/>
  <c r="E2321" i="1"/>
  <c r="E1676" i="1"/>
  <c r="E1945" i="1"/>
  <c r="E691" i="1"/>
  <c r="E540" i="1"/>
  <c r="E541" i="1"/>
  <c r="E2101" i="1"/>
  <c r="E632" i="1"/>
  <c r="E625" i="1"/>
  <c r="E567" i="1"/>
  <c r="E566" i="1"/>
  <c r="E471" i="1"/>
  <c r="E1918" i="1"/>
  <c r="E170" i="1"/>
  <c r="E3085" i="1"/>
  <c r="E2994" i="1"/>
  <c r="E3020" i="1"/>
  <c r="E1895" i="1"/>
  <c r="E2991" i="1"/>
  <c r="E565" i="1"/>
  <c r="E142" i="1"/>
  <c r="E579" i="1"/>
  <c r="E2347" i="1"/>
  <c r="E439" i="1"/>
  <c r="E2350" i="1"/>
  <c r="E2642" i="1"/>
  <c r="E1914" i="1"/>
  <c r="E178" i="1"/>
  <c r="E578" i="1"/>
  <c r="E2414" i="1"/>
  <c r="E3002" i="1"/>
  <c r="E143" i="1"/>
  <c r="E2099" i="1"/>
  <c r="E1897" i="1"/>
  <c r="E2868" i="1"/>
  <c r="E286" i="1"/>
  <c r="E577" i="1"/>
  <c r="E496" i="1"/>
  <c r="E2088" i="1"/>
  <c r="E2579" i="1"/>
  <c r="E2314" i="1"/>
  <c r="E1869" i="1"/>
  <c r="E2602" i="1"/>
  <c r="E2135" i="1"/>
  <c r="E495" i="1"/>
  <c r="E2417" i="1"/>
  <c r="E3111" i="1"/>
  <c r="E660" i="1"/>
  <c r="E2097" i="1"/>
  <c r="E1579" i="1"/>
  <c r="E810" i="1"/>
  <c r="E2312" i="1"/>
  <c r="E913" i="1"/>
  <c r="E248" i="1"/>
  <c r="E915" i="1"/>
  <c r="E1543" i="1"/>
  <c r="E1718" i="1"/>
  <c r="E2972" i="1"/>
  <c r="E787" i="1"/>
  <c r="E2981" i="1"/>
  <c r="E1138" i="1"/>
  <c r="E1323" i="1"/>
  <c r="E1714" i="1"/>
  <c r="E722" i="1"/>
  <c r="E2133" i="1"/>
  <c r="E790" i="1"/>
  <c r="E1142" i="1"/>
  <c r="E2406" i="1"/>
  <c r="E2302" i="1"/>
  <c r="E785" i="1"/>
  <c r="E1545" i="1"/>
  <c r="E2300" i="1"/>
  <c r="E2402" i="1"/>
  <c r="E1760" i="1"/>
  <c r="E2154" i="1"/>
  <c r="E2074" i="1"/>
  <c r="E1762" i="1"/>
  <c r="E2152" i="1"/>
  <c r="E2292" i="1"/>
  <c r="E2301" i="1"/>
  <c r="E2604" i="1"/>
  <c r="E2863" i="1"/>
  <c r="E1757" i="1"/>
  <c r="E3130" i="1"/>
  <c r="E1675" i="1"/>
  <c r="E2886" i="1"/>
  <c r="E3013" i="1"/>
  <c r="E474" i="1"/>
  <c r="E242" i="1"/>
  <c r="E1384" i="1"/>
  <c r="E2621" i="1"/>
  <c r="E989" i="1"/>
  <c r="E921" i="1"/>
  <c r="E2033" i="1"/>
  <c r="E3096" i="1"/>
  <c r="E528" i="1"/>
  <c r="E634" i="1"/>
  <c r="E8" i="1"/>
  <c r="E348" i="1"/>
  <c r="E308" i="1"/>
  <c r="E1607" i="1"/>
  <c r="E492" i="1"/>
  <c r="E157" i="1"/>
  <c r="E734" i="1"/>
  <c r="E2584" i="1"/>
  <c r="E1401" i="1"/>
  <c r="E2226" i="1"/>
  <c r="E187" i="1"/>
  <c r="E294" i="1"/>
  <c r="E3027" i="1"/>
  <c r="E505" i="1"/>
  <c r="E2825" i="1"/>
  <c r="E2619" i="1"/>
  <c r="E1259" i="1"/>
  <c r="E1630" i="1"/>
  <c r="E2993" i="1"/>
  <c r="E2420" i="1"/>
  <c r="E843" i="1"/>
  <c r="E2910" i="1"/>
  <c r="E1062" i="1"/>
  <c r="E889" i="1"/>
  <c r="E870" i="1"/>
  <c r="E688" i="1"/>
  <c r="E940" i="1"/>
  <c r="E292" i="1"/>
  <c r="E532" i="1"/>
  <c r="E2995" i="1"/>
  <c r="E389" i="1"/>
  <c r="E1631" i="1"/>
  <c r="E3100" i="1"/>
  <c r="E2231" i="1"/>
  <c r="E2527" i="1"/>
  <c r="E3101" i="1"/>
  <c r="E493" i="1"/>
  <c r="E2828" i="1"/>
  <c r="E2614" i="1"/>
  <c r="E928" i="1"/>
  <c r="E2585" i="1"/>
  <c r="E190" i="1"/>
  <c r="E2625" i="1"/>
  <c r="E309" i="1"/>
  <c r="E994" i="1"/>
  <c r="E1210" i="1"/>
  <c r="E2959" i="1"/>
  <c r="E1296" i="1"/>
  <c r="E138" i="1"/>
  <c r="E3010" i="1"/>
  <c r="E1298" i="1"/>
  <c r="E2437" i="1"/>
  <c r="E2542" i="1"/>
  <c r="E2370" i="1"/>
  <c r="E326" i="1"/>
  <c r="E2799" i="1"/>
  <c r="E2214" i="1"/>
  <c r="E1885" i="1"/>
  <c r="E902" i="1"/>
  <c r="E686" i="1"/>
  <c r="E2921" i="1"/>
  <c r="E503" i="1"/>
  <c r="E858" i="1"/>
  <c r="E18" i="1"/>
  <c r="E17" i="1"/>
  <c r="E1404" i="1"/>
  <c r="E547" i="1"/>
  <c r="E388" i="1"/>
  <c r="E2789" i="1"/>
  <c r="E245" i="1"/>
  <c r="E502" i="1"/>
  <c r="E1835" i="1"/>
  <c r="E2636" i="1"/>
  <c r="E553" i="1"/>
  <c r="E1278" i="1"/>
  <c r="E613" i="1"/>
  <c r="E1388" i="1"/>
  <c r="E1441" i="1"/>
  <c r="E1934" i="1"/>
  <c r="E2086" i="1"/>
  <c r="E115" i="1"/>
  <c r="E614" i="1"/>
  <c r="E2533" i="1"/>
  <c r="E2648" i="1"/>
  <c r="E173" i="1"/>
  <c r="E1018" i="1"/>
  <c r="E2650" i="1"/>
  <c r="E2207" i="1"/>
  <c r="E1368" i="1"/>
  <c r="E1421" i="1"/>
  <c r="E258" i="1"/>
  <c r="E2237" i="1"/>
  <c r="E2211" i="1"/>
  <c r="E28" i="1"/>
  <c r="E893" i="1"/>
  <c r="E486" i="1"/>
  <c r="E812" i="1"/>
  <c r="E615" i="1"/>
  <c r="E1850" i="1"/>
  <c r="E2820" i="1"/>
  <c r="E329" i="1"/>
  <c r="E2664" i="1"/>
  <c r="E488" i="1"/>
  <c r="E2056" i="1"/>
  <c r="E1445" i="1"/>
  <c r="E2822" i="1"/>
  <c r="E778" i="1"/>
  <c r="E2502" i="1"/>
  <c r="E1417" i="1"/>
  <c r="E780" i="1"/>
  <c r="E1419" i="1"/>
  <c r="E435" i="1"/>
  <c r="E369" i="1"/>
  <c r="E954" i="1"/>
  <c r="E383" i="1"/>
  <c r="E909" i="1"/>
  <c r="E2899" i="1"/>
  <c r="E2682" i="1"/>
  <c r="E2518" i="1"/>
  <c r="E558" i="1"/>
  <c r="E2434" i="1"/>
  <c r="E1489" i="1"/>
  <c r="E693" i="1"/>
  <c r="E549" i="1"/>
  <c r="E2253" i="1"/>
  <c r="E791" i="1"/>
  <c r="E1990" i="1"/>
  <c r="E2352" i="1"/>
  <c r="E694" i="1"/>
  <c r="E1567" i="1"/>
  <c r="E2337" i="1"/>
  <c r="E948" i="1"/>
  <c r="E122" i="1"/>
  <c r="E2665" i="1"/>
  <c r="E1339" i="1"/>
  <c r="E1638" i="1"/>
  <c r="E1019" i="1"/>
  <c r="E1784" i="1"/>
  <c r="E2364" i="1"/>
  <c r="E1350" i="1"/>
  <c r="E2686" i="1"/>
  <c r="E1841" i="1"/>
  <c r="E2557" i="1"/>
  <c r="E1020" i="1"/>
  <c r="E2291" i="1"/>
  <c r="E1340" i="1"/>
  <c r="E1334" i="1"/>
  <c r="E1085" i="1"/>
  <c r="E1864" i="1"/>
  <c r="E1154" i="1"/>
  <c r="E2338" i="1"/>
  <c r="E1815" i="1"/>
  <c r="E127" i="1"/>
  <c r="E1767" i="1"/>
  <c r="E594" i="1"/>
  <c r="E623" i="1"/>
  <c r="E770" i="1"/>
  <c r="E2266" i="1"/>
  <c r="E546" i="1"/>
  <c r="E2610" i="1"/>
  <c r="E2274" i="1"/>
  <c r="E2361" i="1"/>
  <c r="E1249" i="1"/>
  <c r="E1768" i="1"/>
  <c r="E72" i="1"/>
  <c r="E1977" i="1"/>
  <c r="E1731" i="1"/>
  <c r="E2853" i="1"/>
  <c r="E3119" i="1"/>
  <c r="E1985" i="1"/>
  <c r="E185" i="1"/>
  <c r="E2411" i="1"/>
  <c r="E819" i="1"/>
  <c r="E1453" i="1"/>
  <c r="E557" i="1"/>
  <c r="E1160" i="1"/>
  <c r="E267" i="1"/>
  <c r="E817" i="1"/>
  <c r="E1981" i="1"/>
  <c r="E2494" i="1"/>
  <c r="E2431" i="1"/>
  <c r="E2701" i="1"/>
  <c r="E2036" i="1"/>
  <c r="E1027" i="1"/>
  <c r="E2090" i="1"/>
  <c r="E431" i="1"/>
  <c r="E2906" i="1"/>
  <c r="E2944" i="1"/>
  <c r="E2960" i="1"/>
  <c r="E637" i="1"/>
  <c r="E2250" i="1"/>
  <c r="E1825" i="1"/>
  <c r="E270" i="1"/>
  <c r="E1150" i="1"/>
  <c r="E2397" i="1"/>
  <c r="E2907" i="1"/>
  <c r="E2203" i="1"/>
  <c r="E1422" i="1"/>
  <c r="E1353" i="1"/>
  <c r="E1620" i="1"/>
  <c r="E1569" i="1"/>
  <c r="E1308" i="1"/>
  <c r="E456" i="1"/>
  <c r="E1553" i="1"/>
  <c r="E1563" i="1"/>
  <c r="E2575" i="1"/>
  <c r="E2197" i="1"/>
  <c r="E2023" i="1"/>
  <c r="E2750" i="1"/>
  <c r="E826" i="1"/>
  <c r="E1279" i="1"/>
  <c r="E1052" i="1"/>
  <c r="E765" i="1"/>
  <c r="E1215" i="1"/>
  <c r="E1572" i="1"/>
  <c r="E2144" i="1"/>
  <c r="E997" i="1"/>
  <c r="E2600" i="1"/>
  <c r="E978" i="1"/>
  <c r="E2503" i="1"/>
  <c r="E2771" i="1"/>
  <c r="E2479" i="1"/>
  <c r="E2535" i="1"/>
  <c r="E2478" i="1"/>
  <c r="E318" i="1"/>
  <c r="E102" i="1"/>
  <c r="E519" i="1"/>
  <c r="E2559" i="1"/>
  <c r="E2778" i="1"/>
  <c r="E2258" i="1"/>
  <c r="E1466" i="1"/>
  <c r="E3142" i="1"/>
  <c r="E3066" i="1"/>
  <c r="E845" i="1"/>
  <c r="E1271" i="1"/>
  <c r="E30" i="1"/>
  <c r="E1377" i="1"/>
  <c r="E3062" i="1"/>
  <c r="E1270" i="1"/>
  <c r="E844" i="1"/>
  <c r="E2911" i="1"/>
  <c r="E2687" i="1"/>
  <c r="E2538" i="1"/>
  <c r="E2732" i="1"/>
  <c r="E1970" i="1"/>
  <c r="E2694" i="1"/>
  <c r="E2125" i="1"/>
  <c r="E1519" i="1"/>
  <c r="E2691" i="1"/>
  <c r="E2936" i="1"/>
  <c r="E2595" i="1"/>
  <c r="E2671" i="1"/>
  <c r="E2724" i="1"/>
  <c r="E2539" i="1"/>
  <c r="E2124" i="1"/>
  <c r="E1860" i="1"/>
  <c r="E1518" i="1"/>
  <c r="E737" i="1"/>
  <c r="E2003" i="1"/>
  <c r="E1972" i="1"/>
  <c r="E2794" i="1"/>
  <c r="E1005" i="1"/>
  <c r="E2669" i="1"/>
  <c r="E61" i="1"/>
  <c r="E3" i="1"/>
  <c r="E2" i="1"/>
  <c r="E1361" i="1"/>
  <c r="E2723" i="1"/>
  <c r="E1556" i="1"/>
  <c r="E2218" i="1"/>
  <c r="E1507" i="1"/>
  <c r="E2986" i="1"/>
  <c r="E1286" i="1"/>
  <c r="E2548" i="1"/>
  <c r="E76" i="1"/>
  <c r="E2182" i="1"/>
  <c r="E2507" i="1"/>
  <c r="E1405" i="1"/>
  <c r="E2164" i="1"/>
  <c r="E239" i="1"/>
  <c r="E1505" i="1"/>
  <c r="E2791" i="1"/>
  <c r="E401" i="1"/>
  <c r="E2438" i="1"/>
  <c r="E1555" i="1"/>
  <c r="E2159" i="1"/>
  <c r="E1359" i="1"/>
  <c r="E235" i="1"/>
  <c r="E2178" i="1"/>
  <c r="E1433" i="1"/>
  <c r="E1947" i="1"/>
  <c r="E1898" i="1"/>
  <c r="E930" i="1"/>
  <c r="E421" i="1"/>
  <c r="E736" i="1"/>
  <c r="E1394" i="1"/>
  <c r="E1915" i="1"/>
  <c r="E1177" i="1"/>
  <c r="E2511" i="1"/>
  <c r="E91" i="1"/>
  <c r="E1605" i="1"/>
  <c r="E616" i="1"/>
  <c r="E1474" i="1"/>
  <c r="E407" i="1"/>
  <c r="E1304" i="1"/>
  <c r="E1665" i="1"/>
  <c r="E1652" i="1"/>
  <c r="E2194" i="1"/>
  <c r="E2985" i="1"/>
  <c r="E1396" i="1"/>
  <c r="E833" i="1"/>
  <c r="E1651" i="1"/>
  <c r="E1031" i="1"/>
  <c r="E1078" i="1"/>
  <c r="E3029" i="1"/>
  <c r="E2883" i="1"/>
  <c r="E2947" i="1"/>
  <c r="E980" i="1"/>
  <c r="E2889" i="1"/>
  <c r="E312" i="1"/>
  <c r="E852" i="1"/>
  <c r="E2562" i="1"/>
  <c r="E1473" i="1"/>
  <c r="E2777" i="1"/>
  <c r="E753" i="1"/>
  <c r="E1901" i="1"/>
  <c r="E865" i="1"/>
  <c r="E2657" i="1"/>
  <c r="E3149" i="1"/>
  <c r="E963" i="1"/>
  <c r="E2672" i="1"/>
  <c r="E2751" i="1"/>
  <c r="E3160" i="1"/>
  <c r="E896" i="1"/>
  <c r="E2770" i="1"/>
  <c r="E969" i="1"/>
  <c r="E2878" i="1"/>
  <c r="E1037" i="1"/>
  <c r="E825" i="1"/>
  <c r="E1659" i="1"/>
  <c r="E1642" i="1"/>
  <c r="E813" i="1"/>
  <c r="E696" i="1"/>
  <c r="E2425" i="1"/>
  <c r="E342" i="1"/>
  <c r="E2315" i="1"/>
  <c r="E253" i="1"/>
  <c r="E1055" i="1"/>
  <c r="E1591" i="1"/>
  <c r="E2873" i="1"/>
  <c r="E1092" i="1"/>
  <c r="E1964" i="1"/>
  <c r="E210" i="1"/>
  <c r="E3065" i="1"/>
  <c r="E1879" i="1"/>
  <c r="E338" i="1"/>
  <c r="E3034" i="1"/>
  <c r="E1314" i="1"/>
  <c r="E2048" i="1"/>
  <c r="E666" i="1"/>
  <c r="E2932" i="1"/>
  <c r="E3102" i="1"/>
  <c r="E652" i="1"/>
  <c r="E2448" i="1"/>
  <c r="E2885" i="1"/>
  <c r="E3093" i="1"/>
  <c r="E2175" i="1"/>
  <c r="E1958" i="1"/>
  <c r="E728" i="1"/>
  <c r="E1167" i="1"/>
  <c r="E1548" i="1"/>
  <c r="E2389" i="1"/>
  <c r="E1621" i="1"/>
  <c r="E301" i="1"/>
  <c r="E1275" i="1"/>
  <c r="E1701" i="1"/>
  <c r="E1254" i="1"/>
  <c r="E1135" i="1"/>
  <c r="E1890" i="1"/>
  <c r="E271" i="1"/>
  <c r="E2021" i="1"/>
  <c r="E2964" i="1"/>
  <c r="E197" i="1"/>
  <c r="E1147" i="1"/>
  <c r="E1919" i="1"/>
  <c r="E1498" i="1"/>
  <c r="E477" i="1"/>
  <c r="E2031" i="1"/>
  <c r="E2001" i="1"/>
  <c r="E1937" i="1"/>
  <c r="E1000" i="1"/>
  <c r="E1204" i="1"/>
  <c r="E1828" i="1"/>
  <c r="E1011" i="1"/>
  <c r="E744" i="1"/>
  <c r="E1044" i="1"/>
  <c r="E927" i="1"/>
  <c r="E216" i="1"/>
  <c r="E703" i="1"/>
  <c r="E996" i="1"/>
  <c r="E985" i="1"/>
  <c r="E2461" i="1"/>
  <c r="E1268" i="1"/>
  <c r="E1601" i="1"/>
  <c r="E3053" i="1"/>
  <c r="E1071" i="1"/>
  <c r="E955" i="1"/>
  <c r="E1106" i="1"/>
  <c r="E2319" i="1"/>
  <c r="E1634" i="1"/>
  <c r="E2476" i="1"/>
  <c r="E1470" i="1"/>
  <c r="E218" i="1"/>
  <c r="E1125" i="1"/>
  <c r="E214" i="1"/>
  <c r="E3017" i="1"/>
  <c r="E2653" i="1"/>
  <c r="E1538" i="1"/>
  <c r="E3018" i="1"/>
  <c r="E1602" i="1"/>
  <c r="E1113" i="1"/>
  <c r="E2544" i="1"/>
  <c r="E93" i="1"/>
  <c r="E3059" i="1"/>
  <c r="E1883" i="1"/>
  <c r="E2470" i="1"/>
  <c r="E1303" i="1"/>
  <c r="E1375" i="1"/>
  <c r="E232" i="1"/>
  <c r="E1993" i="1"/>
  <c r="E2471" i="1"/>
  <c r="E282" i="1"/>
  <c r="E2975" i="1"/>
  <c r="E1776" i="1"/>
  <c r="E1781" i="1"/>
  <c r="E866" i="1"/>
  <c r="E222" i="1"/>
  <c r="E2978" i="1"/>
  <c r="E105" i="1"/>
  <c r="E542" i="1"/>
  <c r="E804" i="1"/>
  <c r="E2879" i="1"/>
  <c r="E1672" i="1"/>
  <c r="E2574" i="1"/>
  <c r="E584" i="1"/>
  <c r="E585" i="1"/>
  <c r="E1393" i="1"/>
  <c r="E1318" i="1"/>
  <c r="E5" i="1"/>
  <c r="E124" i="1"/>
  <c r="E1541" i="1"/>
  <c r="E2075" i="1"/>
  <c r="E2715" i="1"/>
  <c r="E1482" i="1"/>
  <c r="E2191" i="1"/>
  <c r="E2554" i="1"/>
  <c r="E463" i="1"/>
  <c r="E2013" i="1"/>
  <c r="E943" i="1"/>
  <c r="E2307" i="1"/>
  <c r="E2083" i="1"/>
  <c r="E1458" i="1"/>
  <c r="E2342" i="1"/>
  <c r="E206" i="1"/>
  <c r="E1871" i="1"/>
  <c r="E654" i="1"/>
  <c r="E2244" i="1"/>
  <c r="E2973" i="1"/>
  <c r="E480" i="1"/>
  <c r="E2459" i="1"/>
  <c r="E1775" i="1"/>
  <c r="E851" i="1"/>
  <c r="E2719" i="1"/>
  <c r="E2974" i="1"/>
  <c r="E1831" i="1"/>
  <c r="E2916" i="1"/>
  <c r="E2954" i="1"/>
  <c r="E1136" i="1"/>
  <c r="E410" i="1"/>
  <c r="E3067" i="1"/>
  <c r="E2189" i="1"/>
  <c r="E1389" i="1"/>
  <c r="E1502" i="1"/>
  <c r="E2340" i="1"/>
  <c r="E1867" i="1"/>
  <c r="E2082" i="1"/>
  <c r="E205" i="1"/>
  <c r="E1280" i="1"/>
  <c r="E1773" i="1"/>
  <c r="E2914" i="1"/>
  <c r="E2951" i="1"/>
  <c r="E1212" i="1"/>
  <c r="E545" i="1"/>
  <c r="E2607" i="1"/>
  <c r="E399" i="1"/>
  <c r="E451" i="1"/>
  <c r="E1952" i="1"/>
  <c r="E1736" i="1"/>
  <c r="E975" i="1"/>
  <c r="E160" i="1"/>
  <c r="E1756" i="1"/>
  <c r="E906" i="1"/>
  <c r="E910" i="1"/>
  <c r="E94" i="1"/>
  <c r="E2855" i="1"/>
  <c r="E740" i="1"/>
  <c r="E384" i="1"/>
  <c r="E1593" i="1"/>
  <c r="E714" i="1"/>
  <c r="E128" i="1"/>
  <c r="E1435" i="1"/>
  <c r="E1124" i="1"/>
  <c r="E135" i="1"/>
  <c r="E2171" i="1"/>
  <c r="E875" i="1"/>
  <c r="E2024" i="1"/>
  <c r="E1067" i="1"/>
  <c r="E1704" i="1"/>
  <c r="E174" i="1"/>
  <c r="E2451" i="1"/>
  <c r="E1528" i="1"/>
  <c r="E373" i="1"/>
  <c r="E3023" i="1"/>
  <c r="E730" i="1"/>
  <c r="E2427" i="1"/>
  <c r="E835" i="1"/>
  <c r="E1165" i="1"/>
  <c r="E1610" i="1"/>
  <c r="E2490" i="1"/>
  <c r="E224" i="1"/>
  <c r="E1197" i="1"/>
  <c r="E2380" i="1"/>
  <c r="E2050" i="1"/>
  <c r="E1844" i="1"/>
  <c r="E754" i="1"/>
  <c r="E3136" i="1"/>
  <c r="E1427" i="1"/>
  <c r="E1799" i="1"/>
  <c r="E635" i="1"/>
  <c r="E1635" i="1"/>
  <c r="E2381" i="1"/>
  <c r="E2120" i="1"/>
  <c r="E3154" i="1"/>
  <c r="E3004" i="1"/>
  <c r="E705" i="1"/>
  <c r="E1049" i="1"/>
  <c r="E1497" i="1"/>
  <c r="E1694" i="1"/>
  <c r="E2040" i="1"/>
  <c r="E803" i="1"/>
  <c r="E1870" i="1"/>
  <c r="E849" i="1"/>
  <c r="E191" i="1"/>
  <c r="E2473" i="1"/>
  <c r="E1447" i="1"/>
  <c r="E82" i="1"/>
  <c r="E2374" i="1"/>
  <c r="E2931" i="1"/>
  <c r="E1785" i="1"/>
  <c r="E2283" i="1"/>
  <c r="E2847" i="1"/>
  <c r="E3106" i="1"/>
  <c r="E599" i="1"/>
  <c r="E1654" i="1"/>
  <c r="E2108" i="1"/>
  <c r="E2803" i="1"/>
  <c r="E2814" i="1"/>
  <c r="E1626" i="1"/>
  <c r="E964" i="1"/>
  <c r="E600" i="1"/>
  <c r="E231" i="1"/>
  <c r="E344" i="1"/>
  <c r="E670" i="1"/>
  <c r="E2681" i="1"/>
  <c r="E2708" i="1"/>
  <c r="E22" i="1"/>
  <c r="E3042" i="1"/>
  <c r="E1229" i="1"/>
  <c r="E357" i="1"/>
  <c r="E937" i="1"/>
  <c r="E2187" i="1"/>
  <c r="E1424" i="1"/>
  <c r="E2939" i="1"/>
  <c r="E2697" i="1"/>
  <c r="E1183" i="1"/>
  <c r="E1116" i="1"/>
  <c r="E1117" i="1"/>
  <c r="E2413" i="1"/>
  <c r="E1191" i="1"/>
  <c r="E2593" i="1"/>
  <c r="E1246" i="1"/>
  <c r="E443" i="1"/>
  <c r="E3126" i="1"/>
  <c r="E444" i="1"/>
  <c r="E3128" i="1"/>
  <c r="E1437" i="1"/>
  <c r="E1096" i="1"/>
  <c r="E1097" i="1"/>
  <c r="E1002" i="1"/>
  <c r="E638" i="1"/>
  <c r="E1022" i="1"/>
  <c r="E2809" i="1"/>
  <c r="E1091" i="1"/>
  <c r="E2080" i="1"/>
  <c r="E404" i="1"/>
  <c r="E681" i="1"/>
  <c r="E150" i="1"/>
  <c r="E2202" i="1"/>
  <c r="E2737" i="1"/>
  <c r="E153" i="1"/>
  <c r="E526" i="1"/>
  <c r="E1221" i="1"/>
  <c r="E590" i="1"/>
  <c r="E1533" i="1"/>
  <c r="E2522" i="1"/>
  <c r="E1913" i="1"/>
  <c r="E2260" i="1"/>
  <c r="E1747" i="1"/>
  <c r="E880" i="1"/>
  <c r="E1102" i="1"/>
  <c r="E1575" i="1"/>
  <c r="E2587" i="1"/>
  <c r="E2903" i="1"/>
  <c r="E1075" i="1"/>
  <c r="E3074" i="1"/>
  <c r="E1217" i="1"/>
  <c r="E2567" i="1"/>
  <c r="E2254" i="1"/>
  <c r="E658" i="1"/>
  <c r="E876" i="1"/>
  <c r="E1329" i="1"/>
  <c r="E1836" i="1"/>
  <c r="E313" i="1"/>
  <c r="E263" i="1"/>
  <c r="E1716" i="1"/>
  <c r="E2644" i="1"/>
  <c r="E1544" i="1"/>
  <c r="E3112" i="1"/>
  <c r="E249" i="1"/>
  <c r="E661" i="1"/>
  <c r="E2243" i="1"/>
  <c r="E2089" i="1"/>
  <c r="E1872" i="1"/>
  <c r="E607" i="1"/>
  <c r="E2580" i="1"/>
  <c r="E2603" i="1"/>
  <c r="E2887" i="1"/>
  <c r="E2102" i="1"/>
  <c r="E605" i="1"/>
  <c r="E2834" i="1"/>
  <c r="E3003" i="1"/>
  <c r="E515" i="1"/>
  <c r="E2992" i="1"/>
  <c r="E2408" i="1"/>
  <c r="E1925" i="1"/>
  <c r="E2403" i="1"/>
  <c r="E2153" i="1"/>
  <c r="E569" i="1"/>
  <c r="E568" i="1"/>
  <c r="E570" i="1"/>
  <c r="E1896" i="1"/>
  <c r="E171" i="1"/>
  <c r="E440" i="1"/>
  <c r="E2415" i="1"/>
  <c r="E914" i="1"/>
  <c r="E2098" i="1"/>
  <c r="E472" i="1"/>
  <c r="E724" i="1"/>
  <c r="E141" i="1"/>
  <c r="E244" i="1"/>
  <c r="E179" i="1"/>
  <c r="E3086" i="1"/>
  <c r="E2348" i="1"/>
  <c r="E180" i="1"/>
  <c r="E2866" i="1"/>
  <c r="E1761" i="1"/>
  <c r="E3132" i="1"/>
  <c r="E789" i="1"/>
  <c r="E243" i="1"/>
  <c r="E1706" i="1"/>
  <c r="E3131" i="1"/>
  <c r="E2134" i="1"/>
  <c r="E3016" i="1"/>
  <c r="E1922" i="1"/>
  <c r="E627" i="1"/>
  <c r="E628" i="1"/>
  <c r="E1677" i="1"/>
  <c r="E692" i="1"/>
  <c r="E275" i="1"/>
  <c r="E1794" i="1"/>
  <c r="E839" i="1"/>
  <c r="E2826" i="1"/>
  <c r="E2745" i="1"/>
  <c r="E2618" i="1"/>
  <c r="E1406" i="1"/>
  <c r="E1399" i="1"/>
  <c r="E1496" i="1"/>
  <c r="E1554" i="1"/>
  <c r="E2905" i="1"/>
  <c r="E633" i="1"/>
  <c r="E1606" i="1"/>
  <c r="E2616" i="1"/>
  <c r="E305" i="1"/>
  <c r="E1902" i="1"/>
  <c r="E1059" i="1"/>
  <c r="E990" i="1"/>
  <c r="E1257" i="1"/>
  <c r="E2622" i="1"/>
  <c r="E2583" i="1"/>
  <c r="E74" i="1"/>
  <c r="E922" i="1"/>
  <c r="E156" i="1"/>
  <c r="E6" i="1"/>
  <c r="E2227" i="1"/>
  <c r="E2765" i="1"/>
  <c r="E886" i="1"/>
  <c r="E3097" i="1"/>
  <c r="E340" i="1"/>
  <c r="E1381" i="1"/>
  <c r="E291" i="1"/>
  <c r="E934" i="1"/>
  <c r="E685" i="1"/>
  <c r="E2640" i="1"/>
  <c r="E529" i="1"/>
  <c r="E2525" i="1"/>
  <c r="E1451" i="1"/>
  <c r="E1667" i="1"/>
  <c r="E1859" i="1"/>
  <c r="E501" i="1"/>
  <c r="E113" i="1"/>
  <c r="E608" i="1"/>
  <c r="E2922" i="1"/>
  <c r="E857" i="1"/>
  <c r="E371" i="1"/>
  <c r="E2901" i="1"/>
  <c r="E1063" i="1"/>
  <c r="E2333" i="1"/>
  <c r="E387" i="1"/>
  <c r="E1387" i="1"/>
  <c r="E2369" i="1"/>
  <c r="E2633" i="1"/>
  <c r="E1833" i="1"/>
  <c r="E116" i="1"/>
  <c r="E1926" i="1"/>
  <c r="E551" i="1"/>
  <c r="E325" i="1"/>
  <c r="E1207" i="1"/>
  <c r="E895" i="1"/>
  <c r="E2085" i="1"/>
  <c r="E1355" i="1"/>
  <c r="E2091" i="1"/>
  <c r="E2797" i="1"/>
  <c r="E2634" i="1"/>
  <c r="E2485" i="1"/>
  <c r="E136" i="1"/>
  <c r="E2786" i="1"/>
  <c r="E13" i="1"/>
  <c r="E1208" i="1"/>
  <c r="E14" i="1"/>
  <c r="E3008" i="1"/>
  <c r="E816" i="1"/>
  <c r="E2008" i="1"/>
  <c r="E506" i="1"/>
  <c r="E2704" i="1"/>
  <c r="E2756" i="1"/>
  <c r="E3078" i="1"/>
  <c r="E2938" i="1"/>
  <c r="E2705" i="1"/>
  <c r="E3037" i="1"/>
  <c r="E533" i="1"/>
  <c r="E2663" i="1"/>
  <c r="E2940" i="1"/>
  <c r="E487" i="1"/>
  <c r="E1789" i="1"/>
  <c r="E1016" i="1"/>
  <c r="E2617" i="1"/>
  <c r="E1107" i="1"/>
  <c r="E779" i="1"/>
  <c r="E330" i="1"/>
  <c r="E2358" i="1"/>
  <c r="E894" i="1"/>
  <c r="E1420" i="1"/>
  <c r="E1418" i="1"/>
  <c r="E1017" i="1"/>
  <c r="E172" i="1"/>
  <c r="E811" i="1"/>
  <c r="E2821" i="1"/>
  <c r="E257" i="1"/>
  <c r="E1369" i="1"/>
  <c r="E2649" i="1"/>
  <c r="E2208" i="1"/>
  <c r="E2858" i="1"/>
  <c r="E1732" i="1"/>
  <c r="E1851" i="1"/>
  <c r="E1245" i="1"/>
  <c r="E1852" i="1"/>
  <c r="E461" i="1"/>
  <c r="E1745" i="1"/>
  <c r="E2832" i="1"/>
  <c r="E462" i="1"/>
  <c r="E1769" i="1"/>
  <c r="E2272" i="1"/>
  <c r="E1735" i="1"/>
  <c r="E2360" i="1"/>
  <c r="E2609" i="1"/>
  <c r="E1986" i="1"/>
  <c r="E1344" i="1"/>
  <c r="E460" i="1"/>
  <c r="E2246" i="1"/>
  <c r="E1743" i="1"/>
  <c r="E48" i="1"/>
  <c r="E59" i="1"/>
  <c r="E2298" i="1"/>
  <c r="E425" i="1"/>
  <c r="E3117" i="1"/>
  <c r="E1790" i="1"/>
  <c r="E1156" i="1"/>
  <c r="E1742" i="1"/>
  <c r="E1772" i="1"/>
  <c r="E554" i="1"/>
  <c r="E47" i="1"/>
  <c r="E366" i="1"/>
  <c r="E1854" i="1"/>
  <c r="E1820" i="1"/>
  <c r="E1813" i="1"/>
  <c r="E1251" i="1"/>
  <c r="E45" i="1"/>
  <c r="E1856" i="1"/>
  <c r="E2606" i="1"/>
  <c r="E1810" i="1"/>
  <c r="E1284" i="1"/>
  <c r="E2651" i="1"/>
  <c r="E426" i="1"/>
  <c r="E1766" i="1"/>
  <c r="E361" i="1"/>
  <c r="E2714" i="1"/>
  <c r="E1746" i="1"/>
  <c r="E917" i="1"/>
  <c r="E1727" i="1"/>
  <c r="E2116" i="1"/>
  <c r="E229" i="1"/>
  <c r="E2217" i="1"/>
  <c r="E2165" i="1"/>
  <c r="E64" i="1"/>
  <c r="E2540" i="1"/>
  <c r="E2599" i="1"/>
  <c r="E2221" i="1"/>
  <c r="E1288" i="1"/>
  <c r="E297" i="1"/>
  <c r="E238" i="1"/>
  <c r="E77" i="1"/>
  <c r="E1861" i="1"/>
  <c r="E1008" i="1"/>
  <c r="E2005" i="1"/>
  <c r="E2988" i="1"/>
  <c r="E1408" i="1"/>
  <c r="E1921" i="1"/>
  <c r="E1506" i="1"/>
  <c r="E2688" i="1"/>
  <c r="E2725" i="1"/>
  <c r="E1379" i="1"/>
  <c r="E2674" i="1"/>
  <c r="E2695" i="1"/>
  <c r="E1522" i="1"/>
  <c r="E3071" i="1"/>
  <c r="E1691" i="1"/>
  <c r="E2259" i="1"/>
  <c r="E2536" i="1"/>
  <c r="E2734" i="1"/>
  <c r="E2774" i="1"/>
  <c r="E3143" i="1"/>
  <c r="E2128" i="1"/>
  <c r="E3151" i="1"/>
  <c r="E320" i="1"/>
  <c r="E2483" i="1"/>
  <c r="E1996" i="1"/>
  <c r="E2560" i="1"/>
  <c r="E2482" i="1"/>
  <c r="E2861" i="1"/>
  <c r="E2506" i="1"/>
  <c r="E795" i="1"/>
  <c r="E1707" i="1"/>
  <c r="E1054" i="1"/>
  <c r="E377" i="1"/>
  <c r="E3146" i="1"/>
  <c r="E897" i="1"/>
  <c r="E2371" i="1"/>
  <c r="E2870" i="1"/>
  <c r="E1233" i="1"/>
  <c r="E1086" i="1"/>
  <c r="E958" i="1"/>
  <c r="E821" i="1"/>
  <c r="E1216" i="1"/>
  <c r="E1026" i="1"/>
  <c r="E2656" i="1"/>
  <c r="E1587" i="1"/>
  <c r="E1643" i="1"/>
  <c r="E2675" i="1"/>
  <c r="E1036" i="1"/>
  <c r="E68" i="1"/>
  <c r="E385" i="1"/>
  <c r="E752" i="1"/>
  <c r="E2781" i="1"/>
  <c r="E859" i="1"/>
  <c r="E1173" i="1"/>
  <c r="E1074" i="1"/>
  <c r="E1900" i="1"/>
  <c r="E1649" i="1"/>
  <c r="E83" i="1"/>
  <c r="E2561" i="1"/>
  <c r="E1305" i="1"/>
  <c r="E735" i="1"/>
  <c r="E741" i="1"/>
  <c r="E2513" i="1"/>
  <c r="E418" i="1"/>
  <c r="E215" i="1"/>
  <c r="E1010" i="1"/>
  <c r="E1492" i="1"/>
  <c r="E1493" i="1"/>
  <c r="E746" i="1"/>
  <c r="E743" i="1"/>
  <c r="E1134" i="1"/>
  <c r="E1133" i="1"/>
  <c r="E926" i="1"/>
  <c r="E653" i="1"/>
  <c r="E1129" i="1"/>
  <c r="E273" i="1"/>
  <c r="E1166" i="1"/>
  <c r="E1168" i="1"/>
  <c r="E1936" i="1"/>
  <c r="E1939" i="1"/>
  <c r="E700" i="1"/>
  <c r="E2130" i="1"/>
  <c r="E274" i="1"/>
  <c r="E1274" i="1"/>
  <c r="E2543" i="1"/>
  <c r="E2240" i="1"/>
  <c r="E1201" i="1"/>
  <c r="E1829" i="1"/>
  <c r="E300" i="1"/>
  <c r="E2388" i="1"/>
  <c r="E2529" i="1"/>
  <c r="E2390" i="1"/>
  <c r="E194" i="1"/>
  <c r="E478" i="1"/>
  <c r="E195" i="1"/>
  <c r="E2000" i="1"/>
  <c r="E2022" i="1"/>
  <c r="E1889" i="1"/>
  <c r="E2452" i="1"/>
  <c r="E2447" i="1"/>
  <c r="E931" i="1"/>
  <c r="E665" i="1"/>
  <c r="E667" i="1"/>
  <c r="E107" i="1"/>
  <c r="E1144" i="1"/>
  <c r="E1698" i="1"/>
  <c r="E2965" i="1"/>
  <c r="E3033" i="1"/>
  <c r="E774" i="1"/>
  <c r="E2356" i="1"/>
  <c r="E1237" i="1"/>
  <c r="E1724" i="1"/>
  <c r="E1723" i="1"/>
  <c r="E1956" i="1"/>
  <c r="E2162" i="1"/>
  <c r="E2174" i="1"/>
  <c r="E2070" i="1"/>
  <c r="E2683" i="1"/>
  <c r="E2435" i="1"/>
  <c r="E1253" i="1"/>
  <c r="E1963" i="1"/>
  <c r="E2623" i="1"/>
  <c r="E3035" i="1"/>
  <c r="E1906" i="1"/>
  <c r="E336" i="1"/>
  <c r="E1878" i="1"/>
  <c r="E2876" i="1"/>
  <c r="E2172" i="1"/>
  <c r="E2248" i="1"/>
  <c r="E2572" i="1"/>
  <c r="E2571" i="1"/>
  <c r="E1689" i="1"/>
  <c r="E582" i="1"/>
  <c r="E583" i="1"/>
  <c r="E1374" i="1"/>
  <c r="E1537" i="1"/>
  <c r="E1670" i="1"/>
  <c r="E1942" i="1"/>
  <c r="E798" i="1"/>
  <c r="E806" i="1"/>
  <c r="E863" i="1"/>
  <c r="E1597" i="1"/>
  <c r="E279" i="1"/>
  <c r="E277" i="1"/>
  <c r="E465" i="1"/>
  <c r="E520" i="1"/>
  <c r="E3058" i="1"/>
  <c r="E99" i="1"/>
  <c r="E2320" i="1"/>
  <c r="E1301" i="1"/>
  <c r="E1300" i="1"/>
  <c r="E957" i="1"/>
  <c r="E212" i="1"/>
  <c r="E1105" i="1"/>
  <c r="E1121" i="1"/>
  <c r="E1892" i="1"/>
  <c r="E130" i="1"/>
  <c r="E956" i="1"/>
  <c r="E1267" i="1"/>
  <c r="E1111" i="1"/>
  <c r="E2477" i="1"/>
  <c r="E2458" i="1"/>
  <c r="E217" i="1"/>
  <c r="E85" i="1"/>
  <c r="E2467" i="1"/>
  <c r="E2468" i="1"/>
  <c r="E3051" i="1"/>
  <c r="E2453" i="1"/>
  <c r="E104" i="1"/>
  <c r="E2043" i="1"/>
  <c r="E2422" i="1"/>
  <c r="E1281" i="1"/>
  <c r="E2113" i="1"/>
  <c r="E2952" i="1"/>
  <c r="E3139" i="1"/>
  <c r="E145" i="1"/>
  <c r="E2915" i="1"/>
  <c r="E1226" i="1"/>
  <c r="E626" i="1"/>
  <c r="E1248" i="1"/>
  <c r="E777" i="1"/>
  <c r="E1868" i="1"/>
  <c r="E942" i="1"/>
  <c r="E1774" i="1"/>
  <c r="E100" i="1"/>
  <c r="E1214" i="1"/>
  <c r="E1390" i="1"/>
  <c r="E3091" i="1"/>
  <c r="E2029" i="1"/>
  <c r="E370" i="1"/>
  <c r="E1347" i="1"/>
  <c r="E2190" i="1"/>
  <c r="E2341" i="1"/>
  <c r="E379" i="1"/>
  <c r="E836" i="1"/>
  <c r="E1436" i="1"/>
  <c r="E316" i="1"/>
  <c r="E67" i="1"/>
  <c r="E1846" i="1"/>
  <c r="E1159" i="1"/>
  <c r="E1639" i="1"/>
  <c r="E1164" i="1"/>
  <c r="E3083" i="1"/>
  <c r="E708" i="1"/>
  <c r="E1513" i="1"/>
  <c r="E1115" i="1"/>
  <c r="E1068" i="1"/>
  <c r="E522" i="1"/>
  <c r="E1517" i="1"/>
  <c r="E2121" i="1"/>
  <c r="E1239" i="1"/>
  <c r="E899" i="1"/>
  <c r="E1525" i="1"/>
  <c r="E3021" i="1"/>
  <c r="E2962" i="1"/>
  <c r="E278" i="1"/>
  <c r="E175" i="1"/>
  <c r="E1341" i="1"/>
  <c r="E2025" i="1"/>
  <c r="E2053" i="1"/>
  <c r="E1198" i="1"/>
  <c r="E3135" i="1"/>
  <c r="E3012" i="1"/>
  <c r="E1432" i="1"/>
  <c r="E3121" i="1"/>
  <c r="E757" i="1"/>
  <c r="E2429" i="1"/>
  <c r="E973" i="1"/>
  <c r="E264" i="1"/>
  <c r="E1426" i="1"/>
  <c r="E1594" i="1"/>
  <c r="E2158" i="1"/>
  <c r="E227" i="1"/>
  <c r="E640" i="1"/>
  <c r="E2007" i="1"/>
  <c r="E428" i="1"/>
  <c r="E1140" i="1"/>
  <c r="E3153" i="1"/>
  <c r="E731" i="1"/>
  <c r="E95" i="1"/>
  <c r="E109" i="1"/>
  <c r="E709" i="1"/>
  <c r="E903" i="1"/>
  <c r="E1185" i="1"/>
  <c r="E1611" i="1"/>
  <c r="E1801" i="1"/>
  <c r="E2384" i="1"/>
  <c r="E2496" i="1"/>
  <c r="E2379" i="1"/>
  <c r="E1798" i="1"/>
  <c r="E393" i="1"/>
  <c r="E2685" i="1"/>
  <c r="E327" i="1"/>
  <c r="E3041" i="1"/>
  <c r="E1079" i="1"/>
  <c r="E1786" i="1"/>
  <c r="E648" i="1"/>
  <c r="E935" i="1"/>
  <c r="E349" i="1"/>
  <c r="E1655" i="1"/>
  <c r="E2680" i="1"/>
  <c r="E1624" i="1"/>
  <c r="E2758" i="1"/>
  <c r="E192" i="1"/>
  <c r="E356" i="1"/>
  <c r="E20" i="1"/>
  <c r="E2474" i="1"/>
  <c r="E2328" i="1"/>
  <c r="E2110" i="1"/>
  <c r="E2709" i="1"/>
  <c r="E1230" i="1"/>
  <c r="E2846" i="1"/>
  <c r="E1491" i="1"/>
  <c r="E334" i="1"/>
  <c r="E2375" i="1"/>
  <c r="E2643" i="1"/>
  <c r="E233" i="1"/>
  <c r="E3046" i="1"/>
  <c r="E2284" i="1"/>
  <c r="E343" i="1"/>
  <c r="E671" i="1"/>
  <c r="E1050" i="1"/>
  <c r="E2815" i="1"/>
  <c r="E1448" i="1"/>
  <c r="E1695" i="1"/>
  <c r="E3107" i="1"/>
  <c r="E805" i="1"/>
  <c r="E2804" i="1"/>
  <c r="E2731" i="1"/>
  <c r="E79" i="1"/>
  <c r="E81" i="1"/>
  <c r="E1101" i="1"/>
  <c r="E2568" i="1"/>
  <c r="E3075" i="1"/>
  <c r="E2255" i="1"/>
  <c r="E1715" i="1"/>
  <c r="E2812" i="1"/>
  <c r="E1003" i="1"/>
  <c r="E882" i="1"/>
  <c r="E2928" i="1"/>
  <c r="E1218" i="1"/>
  <c r="E1576" i="1"/>
  <c r="E1331" i="1"/>
  <c r="E2740" i="1"/>
  <c r="E1081" i="1"/>
  <c r="E662" i="1"/>
  <c r="E151" i="1"/>
  <c r="E877" i="1"/>
  <c r="E1023" i="1"/>
  <c r="E2524" i="1"/>
  <c r="E1438" i="1"/>
  <c r="E1535" i="1"/>
  <c r="E1917" i="1"/>
  <c r="E1748" i="1"/>
  <c r="E2996" i="1"/>
  <c r="E527" i="1"/>
  <c r="E2209" i="1"/>
  <c r="E683" i="1"/>
  <c r="E639" i="1"/>
  <c r="E1222" i="1"/>
  <c r="E1093" i="1"/>
  <c r="E2592" i="1"/>
  <c r="E164" i="1"/>
  <c r="E3127" i="1"/>
  <c r="E2079" i="1"/>
  <c r="E2407" i="1"/>
  <c r="E1118" i="1"/>
  <c r="E1119" i="1"/>
  <c r="E2262" i="1"/>
  <c r="E2444" i="1"/>
  <c r="E1098" i="1"/>
  <c r="E2287" i="1"/>
  <c r="E1193" i="1"/>
  <c r="E2322" i="1"/>
  <c r="E1192" i="1"/>
  <c r="E2323" i="1"/>
  <c r="E2392" i="1"/>
  <c r="E629" i="1"/>
  <c r="E2405" i="1"/>
  <c r="E725" i="1"/>
  <c r="E2400" i="1"/>
  <c r="E3133" i="1"/>
  <c r="E1759" i="1"/>
  <c r="E1678" i="1"/>
  <c r="E140" i="1"/>
  <c r="E2968" i="1"/>
  <c r="E1705" i="1"/>
  <c r="E437" i="1"/>
  <c r="E2151" i="1"/>
  <c r="E1927" i="1"/>
  <c r="E619" i="1"/>
  <c r="E690" i="1"/>
  <c r="E2132" i="1"/>
  <c r="E2376" i="1"/>
  <c r="E2346" i="1"/>
  <c r="E911" i="1"/>
  <c r="E3084" i="1"/>
  <c r="E571" i="1"/>
  <c r="E572" i="1"/>
  <c r="E786" i="1"/>
  <c r="E177" i="1"/>
  <c r="E3014" i="1"/>
  <c r="E2409" i="1"/>
  <c r="E2833" i="1"/>
  <c r="E2645" i="1"/>
  <c r="E473" i="1"/>
  <c r="E2581" i="1"/>
  <c r="E2087" i="1"/>
  <c r="E513" i="1"/>
  <c r="E603" i="1"/>
  <c r="E1928" i="1"/>
  <c r="E2365" i="1"/>
  <c r="E659" i="1"/>
  <c r="E2999" i="1"/>
  <c r="E573" i="1"/>
  <c r="E3110" i="1"/>
  <c r="E609" i="1"/>
  <c r="E888" i="1"/>
  <c r="E3156" i="1"/>
  <c r="E537" i="1"/>
  <c r="E771" i="1"/>
  <c r="E538" i="1"/>
  <c r="E1258" i="1"/>
  <c r="E530" i="1"/>
  <c r="E345" i="1"/>
  <c r="E1382" i="1"/>
  <c r="E158" i="1"/>
  <c r="E2228" i="1"/>
  <c r="E2746" i="1"/>
  <c r="E2624" i="1"/>
  <c r="E3098" i="1"/>
  <c r="E34" i="1"/>
  <c r="E923" i="1"/>
  <c r="E991" i="1"/>
  <c r="E1500" i="1"/>
  <c r="E3028" i="1"/>
  <c r="E1550" i="1"/>
  <c r="E2421" i="1"/>
  <c r="E2806" i="1"/>
  <c r="E1409" i="1"/>
  <c r="E188" i="1"/>
  <c r="E1351" i="1"/>
  <c r="E1608" i="1"/>
  <c r="E3047" i="1"/>
  <c r="E306" i="1"/>
  <c r="E2827" i="1"/>
  <c r="E1795" i="1"/>
  <c r="E1209" i="1"/>
  <c r="E2902" i="1"/>
  <c r="E1480" i="1"/>
  <c r="E784" i="1"/>
  <c r="E1295" i="1"/>
  <c r="E302" i="1"/>
  <c r="E137" i="1"/>
  <c r="E2092" i="1"/>
  <c r="E2213" i="1"/>
  <c r="E372" i="1"/>
  <c r="E2896" i="1"/>
  <c r="E1297" i="1"/>
  <c r="E251" i="1"/>
  <c r="E2888" i="1"/>
  <c r="E2798" i="1"/>
  <c r="E3009" i="1"/>
  <c r="E1834" i="1"/>
  <c r="E1596" i="1"/>
  <c r="E2103" i="1"/>
  <c r="E2787" i="1"/>
  <c r="E15" i="1"/>
  <c r="E351" i="1"/>
  <c r="E1064" i="1"/>
  <c r="E16" i="1"/>
  <c r="E2941" i="1"/>
  <c r="E552" i="1"/>
  <c r="E2334" i="1"/>
  <c r="E2923" i="1"/>
  <c r="E2486" i="1"/>
  <c r="E2635" i="1"/>
  <c r="E1929" i="1"/>
  <c r="E114" i="1"/>
  <c r="E1277" i="1"/>
  <c r="E610" i="1"/>
  <c r="E1984" i="1"/>
  <c r="E2147" i="1"/>
  <c r="E50" i="1"/>
  <c r="E2717" i="1"/>
  <c r="E1969" i="1"/>
  <c r="E1021" i="1"/>
  <c r="E624" i="1"/>
  <c r="E1250" i="1"/>
  <c r="E2354" i="1"/>
  <c r="E2028" i="1"/>
  <c r="E2331" i="1"/>
  <c r="E1855" i="1"/>
  <c r="E2754" i="1"/>
  <c r="E864" i="1"/>
  <c r="E1853" i="1"/>
  <c r="E2180" i="1"/>
  <c r="E1946" i="1"/>
  <c r="E1025" i="1"/>
  <c r="E1484" i="1"/>
  <c r="E161" i="1"/>
  <c r="E1959" i="1"/>
  <c r="E1292" i="1"/>
  <c r="E2177" i="1"/>
  <c r="E1586" i="1"/>
  <c r="E548" i="1"/>
  <c r="E2739" i="1"/>
  <c r="E73" i="1"/>
  <c r="E2039" i="1"/>
  <c r="E2627" i="1"/>
  <c r="E3039" i="1"/>
  <c r="E2611" i="1"/>
  <c r="E1362" i="1"/>
  <c r="E1738" i="1"/>
  <c r="E2660" i="1"/>
  <c r="E2570" i="1"/>
  <c r="E680" i="1"/>
  <c r="E2247" i="1"/>
  <c r="E745" i="1"/>
  <c r="E1346" i="1"/>
  <c r="E1744" i="1"/>
  <c r="E1619" i="1"/>
  <c r="E1737" i="1"/>
  <c r="E2299" i="1"/>
  <c r="E2275" i="1"/>
  <c r="E764" i="1"/>
  <c r="E828" i="1"/>
  <c r="E2961" i="1"/>
  <c r="E2945" i="1"/>
  <c r="E2196" i="1"/>
  <c r="E2200" i="1"/>
  <c r="E1552" i="1"/>
  <c r="E1152" i="1"/>
  <c r="E2497" i="1"/>
  <c r="E2396" i="1"/>
  <c r="E2037" i="1"/>
  <c r="E448" i="1"/>
  <c r="E432" i="1"/>
  <c r="E820" i="1"/>
  <c r="E862" i="1"/>
  <c r="E29" i="1"/>
  <c r="E1823" i="1"/>
  <c r="E1371" i="1"/>
  <c r="E455" i="1"/>
  <c r="E1680" i="1"/>
  <c r="E1454" i="1"/>
  <c r="E2667" i="1"/>
  <c r="E186" i="1"/>
  <c r="E2412" i="1"/>
  <c r="E1464" i="1"/>
  <c r="E1520" i="1"/>
  <c r="E2004" i="1"/>
  <c r="E1971" i="1"/>
  <c r="E1508" i="1"/>
  <c r="E2439" i="1"/>
  <c r="E2810" i="1"/>
  <c r="E1904" i="1"/>
  <c r="E1434" i="1"/>
  <c r="E2219" i="1"/>
  <c r="E2161" i="1"/>
  <c r="E1407" i="1"/>
  <c r="E63" i="1"/>
  <c r="E2508" i="1"/>
  <c r="E494" i="1"/>
  <c r="E2692" i="1"/>
  <c r="E1006" i="1"/>
  <c r="E2126" i="1"/>
  <c r="E2183" i="1"/>
  <c r="E319" i="1"/>
  <c r="E2549" i="1"/>
  <c r="E2772" i="1"/>
  <c r="E1065" i="1"/>
  <c r="E2612" i="1"/>
  <c r="E2215" i="1"/>
  <c r="E2596" i="1"/>
  <c r="E1995" i="1"/>
  <c r="E2261" i="1"/>
  <c r="E1354" i="1"/>
  <c r="E296" i="1"/>
  <c r="E2558" i="1"/>
  <c r="E2862" i="1"/>
  <c r="E1087" i="1"/>
  <c r="E1240" i="1"/>
  <c r="E1588" i="1"/>
  <c r="E254" i="1"/>
  <c r="E3147" i="1"/>
  <c r="E2423" i="1"/>
  <c r="E1039" i="1"/>
  <c r="E1053" i="1"/>
  <c r="E1641" i="1"/>
  <c r="E827" i="1"/>
  <c r="E84" i="1"/>
  <c r="E310" i="1"/>
  <c r="E814" i="1"/>
  <c r="E2780" i="1"/>
  <c r="E698" i="1"/>
  <c r="E959" i="1"/>
  <c r="E1660" i="1"/>
  <c r="E861" i="1"/>
  <c r="E2531" i="1"/>
  <c r="E2673" i="1"/>
  <c r="E979" i="1"/>
  <c r="E775" i="1"/>
  <c r="E2769" i="1"/>
  <c r="E1708" i="1"/>
  <c r="E966" i="1"/>
  <c r="E2136" i="1"/>
  <c r="E2984" i="1"/>
  <c r="E2782" i="1"/>
  <c r="E1604" i="1"/>
  <c r="E2563" i="1"/>
  <c r="E3030" i="1"/>
  <c r="E2156" i="1"/>
  <c r="E929" i="1"/>
  <c r="E2884" i="1"/>
  <c r="E1542" i="1"/>
  <c r="E755" i="1"/>
  <c r="E55" i="1"/>
  <c r="E1174" i="1"/>
  <c r="E2280" i="1"/>
  <c r="E1395" i="1"/>
  <c r="E466" i="1"/>
  <c r="E618" i="1"/>
  <c r="E201" i="1"/>
  <c r="E3048" i="1"/>
  <c r="E2173" i="1"/>
  <c r="E2514" i="1"/>
  <c r="E1938" i="1"/>
  <c r="E1940" i="1"/>
  <c r="E1009" i="1"/>
  <c r="E1045" i="1"/>
  <c r="E1827" i="1"/>
  <c r="E196" i="1"/>
  <c r="E1202" i="1"/>
  <c r="E213" i="1"/>
  <c r="E2391" i="1"/>
  <c r="E475" i="1"/>
  <c r="E701" i="1"/>
  <c r="E2966" i="1"/>
  <c r="E2019" i="1"/>
  <c r="E1169" i="1"/>
  <c r="E1145" i="1"/>
  <c r="E668" i="1"/>
  <c r="E1699" i="1"/>
  <c r="E2530" i="1"/>
  <c r="E925" i="1"/>
  <c r="E298" i="1"/>
  <c r="E1494" i="1"/>
  <c r="E2449" i="1"/>
  <c r="E123" i="1"/>
  <c r="E729" i="1"/>
  <c r="E1907" i="1"/>
  <c r="E328" i="1"/>
  <c r="E2148" i="1"/>
  <c r="E1965" i="1"/>
  <c r="E1276" i="1"/>
  <c r="E1546" i="1"/>
  <c r="E2436" i="1"/>
  <c r="E108" i="1"/>
  <c r="E2131" i="1"/>
  <c r="E337" i="1"/>
  <c r="E2684" i="1"/>
  <c r="E1891" i="1"/>
  <c r="E1130" i="1"/>
  <c r="E649" i="1"/>
  <c r="E2071" i="1"/>
  <c r="E3077" i="1"/>
  <c r="E417" i="1"/>
  <c r="E2357" i="1"/>
  <c r="E1960" i="1"/>
  <c r="E1880" i="1"/>
  <c r="E1722" i="1"/>
  <c r="E1471" i="1"/>
  <c r="E3032" i="1"/>
  <c r="E3064" i="1"/>
  <c r="E2860" i="1"/>
  <c r="E219" i="1"/>
  <c r="E2573" i="1"/>
  <c r="E2112" i="1"/>
  <c r="E2843" i="1"/>
  <c r="E2969" i="1"/>
  <c r="E1302" i="1"/>
  <c r="E2469" i="1"/>
  <c r="E1978" i="1"/>
  <c r="E1598" i="1"/>
  <c r="E1345" i="1"/>
  <c r="E2652" i="1"/>
  <c r="E2852" i="1"/>
  <c r="E1725" i="1"/>
  <c r="E2836" i="1"/>
  <c r="E2638" i="1"/>
  <c r="E2273" i="1"/>
  <c r="E1196" i="1"/>
  <c r="E504" i="1"/>
  <c r="E1180" i="1"/>
  <c r="E1983" i="1"/>
  <c r="E2955" i="1"/>
  <c r="E2917" i="1"/>
  <c r="E2720" i="1"/>
  <c r="E2788" i="1"/>
  <c r="E2014" i="1"/>
  <c r="E2308" i="1"/>
  <c r="E1647" i="1"/>
  <c r="E1460" i="1"/>
  <c r="E2343" i="1"/>
  <c r="E1282" i="1"/>
  <c r="E711" i="1"/>
  <c r="E1873" i="1"/>
  <c r="E611" i="1"/>
  <c r="E2137" i="1"/>
  <c r="E1954" i="1"/>
  <c r="E2084" i="1"/>
  <c r="E1449" i="1"/>
  <c r="E2977" i="1"/>
  <c r="E1178" i="1"/>
  <c r="E1127" i="1"/>
  <c r="E2997" i="1"/>
  <c r="E1780" i="1"/>
  <c r="E2168" i="1"/>
  <c r="E2555" i="1"/>
  <c r="E2700" i="1"/>
  <c r="E147" i="1"/>
  <c r="E2416" i="1"/>
  <c r="E3079" i="1"/>
  <c r="E3055" i="1"/>
  <c r="E3099" i="1"/>
  <c r="E945" i="1"/>
  <c r="E1370" i="1"/>
  <c r="E1069" i="1"/>
  <c r="E1529" i="1"/>
  <c r="E3024" i="1"/>
  <c r="E1486" i="1"/>
  <c r="E429" i="1"/>
  <c r="E1847" i="1"/>
  <c r="E1141" i="1"/>
  <c r="E317" i="1"/>
  <c r="E1428" i="1"/>
  <c r="E3157" i="1"/>
  <c r="E1199" i="1"/>
  <c r="E1170" i="1"/>
  <c r="E2122" i="1"/>
  <c r="E758" i="1"/>
  <c r="E2054" i="1"/>
  <c r="E974" i="1"/>
  <c r="E1042" i="1"/>
  <c r="E3082" i="1"/>
  <c r="E907" i="1"/>
  <c r="E225" i="1"/>
  <c r="E2385" i="1"/>
  <c r="E80" i="1"/>
  <c r="E66" i="1"/>
  <c r="E176" i="1"/>
  <c r="E641" i="1"/>
  <c r="E2386" i="1"/>
  <c r="E646" i="1"/>
  <c r="E1516" i="1"/>
  <c r="E391" i="1"/>
  <c r="E3061" i="1"/>
  <c r="E521" i="1"/>
  <c r="E2399" i="1"/>
  <c r="E1802" i="1"/>
  <c r="E1916" i="1"/>
  <c r="E374" i="1"/>
  <c r="E110" i="1"/>
  <c r="E1613" i="1"/>
  <c r="E712" i="1"/>
  <c r="E2500" i="1"/>
  <c r="E2730" i="1"/>
  <c r="E842" i="1"/>
  <c r="E1186" i="1"/>
  <c r="E2753" i="1"/>
  <c r="E938" i="1"/>
  <c r="E359" i="1"/>
  <c r="E23" i="1"/>
  <c r="E1627" i="1"/>
  <c r="E2710" i="1"/>
  <c r="E672" i="1"/>
  <c r="E1696" i="1"/>
  <c r="E2288" i="1"/>
  <c r="E3043" i="1"/>
  <c r="E290" i="1"/>
  <c r="E2816" i="1"/>
  <c r="E1479" i="1"/>
  <c r="E2179" i="1"/>
  <c r="E2256" i="1"/>
  <c r="E1577" i="1"/>
  <c r="E1082" i="1"/>
  <c r="E1094" i="1"/>
  <c r="E883" i="1"/>
  <c r="E878" i="1"/>
  <c r="E1312" i="1"/>
  <c r="E1004" i="1"/>
  <c r="E1223" i="1"/>
  <c r="E1749" i="1"/>
  <c r="E1099" i="1"/>
  <c r="E1194" i="1"/>
  <c r="E574" i="1"/>
  <c r="E2263" i="1"/>
  <c r="E2324" i="1"/>
  <c r="E2445" i="1"/>
  <c r="E726" i="1"/>
  <c r="E630" i="1"/>
  <c r="E575" i="1"/>
  <c r="E441" i="1"/>
  <c r="E576" i="1"/>
  <c r="E2349" i="1"/>
  <c r="E612" i="1"/>
  <c r="E1383" i="1"/>
  <c r="E924" i="1"/>
  <c r="E2229" i="1"/>
  <c r="E159" i="1"/>
  <c r="E1838" i="1"/>
  <c r="E1309" i="1"/>
  <c r="E307" i="1"/>
  <c r="E1609" i="1"/>
  <c r="E1061" i="1"/>
  <c r="E2747" i="1"/>
  <c r="E867" i="1"/>
  <c r="E992" i="1"/>
  <c r="E35" i="1"/>
  <c r="E335" i="1"/>
  <c r="E1796" i="1"/>
  <c r="E184" i="1"/>
  <c r="E268" i="1"/>
  <c r="E447" i="1"/>
  <c r="E454" i="1"/>
  <c r="E763" i="1"/>
  <c r="E792" i="1"/>
  <c r="E822" i="1"/>
  <c r="E1313" i="1"/>
  <c r="E1495" i="1"/>
  <c r="E1551" i="1"/>
  <c r="E1559" i="1"/>
  <c r="E1821" i="1"/>
  <c r="E2142" i="1"/>
  <c r="E2193" i="1"/>
  <c r="E2199" i="1"/>
  <c r="E2393" i="1"/>
  <c r="E2489" i="1"/>
  <c r="E2578" i="1"/>
  <c r="E2668" i="1"/>
  <c r="E2942" i="1"/>
  <c r="E62" i="1"/>
  <c r="E236" i="1"/>
  <c r="E402" i="1"/>
  <c r="E516" i="1"/>
  <c r="E706" i="1"/>
  <c r="E1242" i="1"/>
  <c r="E1287" i="1"/>
  <c r="E1521" i="1"/>
  <c r="E1679" i="1"/>
  <c r="E1903" i="1"/>
  <c r="E1948" i="1"/>
  <c r="E2127" i="1"/>
  <c r="E2163" i="1"/>
  <c r="E2216" i="1"/>
  <c r="E2450" i="1"/>
  <c r="E2504" i="1"/>
  <c r="E2509" i="1"/>
  <c r="E2550" i="1"/>
  <c r="E2597" i="1"/>
  <c r="E2693" i="1"/>
  <c r="E2773" i="1"/>
  <c r="E2792" i="1"/>
  <c r="E2811" i="1"/>
  <c r="E2912" i="1"/>
  <c r="E2987" i="1"/>
  <c r="E54" i="1"/>
  <c r="E86" i="1"/>
  <c r="E202" i="1"/>
  <c r="E265" i="1"/>
  <c r="E311" i="1"/>
  <c r="E378" i="1"/>
  <c r="E419" i="1"/>
  <c r="E467" i="1"/>
  <c r="E697" i="1"/>
  <c r="E776" i="1"/>
  <c r="E967" i="1"/>
  <c r="E1038" i="1"/>
  <c r="E1056" i="1"/>
  <c r="E1088" i="1"/>
  <c r="E1175" i="1"/>
  <c r="E1234" i="1"/>
  <c r="E1589" i="1"/>
  <c r="E1658" i="1"/>
  <c r="E1709" i="1"/>
  <c r="E1908" i="1"/>
  <c r="E2012" i="1"/>
  <c r="E2157" i="1"/>
  <c r="E2779" i="1"/>
  <c r="E2783" i="1"/>
  <c r="E3148" i="1"/>
  <c r="E507" i="1"/>
  <c r="E1265" i="1"/>
  <c r="E1753" i="1"/>
  <c r="E2115" i="1"/>
  <c r="E2242" i="1"/>
  <c r="E129" i="1"/>
  <c r="E221" i="1"/>
  <c r="E280" i="1"/>
  <c r="E380" i="1"/>
  <c r="E797" i="1"/>
  <c r="E860" i="1"/>
  <c r="E995" i="1"/>
  <c r="E1110" i="1"/>
  <c r="E1299" i="1"/>
  <c r="E1582" i="1"/>
  <c r="E1633" i="1"/>
  <c r="E1669" i="1"/>
  <c r="E1893" i="1"/>
  <c r="E2038" i="1"/>
  <c r="E2372" i="1"/>
  <c r="E2466" i="1"/>
  <c r="E2475" i="1"/>
  <c r="E2736" i="1"/>
  <c r="E2775" i="1"/>
  <c r="E2875" i="1"/>
  <c r="E2893" i="1"/>
  <c r="E2967" i="1"/>
  <c r="E3050" i="1"/>
  <c r="E890" i="1"/>
  <c r="E1311" i="1"/>
  <c r="E1459" i="1"/>
  <c r="E2976" i="1"/>
  <c r="E87" i="1"/>
  <c r="E226" i="1"/>
  <c r="E315" i="1"/>
  <c r="E645" i="1"/>
  <c r="E756" i="1"/>
  <c r="E904" i="1"/>
  <c r="E972" i="1"/>
  <c r="E1162" i="1"/>
  <c r="E1431" i="1"/>
  <c r="E1526" i="1"/>
  <c r="E1800" i="1"/>
  <c r="E1845" i="1"/>
  <c r="E2052" i="1"/>
  <c r="E2382" i="1"/>
  <c r="E2383" i="1"/>
  <c r="E2428" i="1"/>
  <c r="E2493" i="1"/>
  <c r="E3137" i="1"/>
  <c r="E21" i="1"/>
  <c r="E768" i="1"/>
  <c r="E799" i="1"/>
  <c r="E936" i="1"/>
  <c r="E1047" i="1"/>
  <c r="E1228" i="1"/>
  <c r="E1446" i="1"/>
  <c r="E1625" i="1"/>
  <c r="E2281" i="1"/>
  <c r="E2327" i="1"/>
  <c r="E2679" i="1"/>
  <c r="E2707" i="1"/>
  <c r="E2729" i="1"/>
  <c r="E2766" i="1"/>
  <c r="E561" i="1"/>
  <c r="E881" i="1"/>
  <c r="E1076" i="1"/>
  <c r="E1089" i="1"/>
  <c r="E1123" i="1"/>
  <c r="E1190" i="1"/>
  <c r="E1332" i="1"/>
  <c r="E1534" i="1"/>
  <c r="E1574" i="1"/>
  <c r="E1910" i="1"/>
  <c r="E2282" i="1"/>
  <c r="E2738" i="1"/>
  <c r="E52" i="1"/>
  <c r="E247" i="1"/>
  <c r="E438" i="1"/>
  <c r="E458" i="1"/>
  <c r="E539" i="1"/>
  <c r="E562" i="1"/>
  <c r="E563" i="1"/>
  <c r="E564" i="1"/>
  <c r="E604" i="1"/>
  <c r="E723" i="1"/>
  <c r="E1411" i="1"/>
  <c r="E1450" i="1"/>
  <c r="E1485" i="1"/>
  <c r="E1911" i="1"/>
  <c r="E1912" i="1"/>
  <c r="E2404" i="1"/>
  <c r="E3015" i="1"/>
  <c r="E3113" i="1"/>
  <c r="E32" i="1"/>
  <c r="E352" i="1"/>
  <c r="E382" i="1"/>
  <c r="E468" i="1"/>
  <c r="E497" i="1"/>
  <c r="E587" i="1"/>
  <c r="E831" i="1"/>
  <c r="E1001" i="1"/>
  <c r="E1128" i="1"/>
  <c r="E1360" i="1"/>
  <c r="E1581" i="1"/>
  <c r="E1758" i="1"/>
  <c r="E2010" i="1"/>
  <c r="E2058" i="1"/>
  <c r="E2072" i="1"/>
  <c r="E2586" i="1"/>
  <c r="E2626" i="1"/>
  <c r="E2764" i="1"/>
  <c r="E2790" i="1"/>
  <c r="E2835" i="1"/>
  <c r="E3038" i="1"/>
  <c r="E3122" i="1"/>
  <c r="E3140" i="1"/>
  <c r="E4" i="1"/>
  <c r="E182" i="1"/>
  <c r="E446" i="1"/>
  <c r="E760" i="1"/>
  <c r="E762" i="1"/>
  <c r="E781" i="1"/>
  <c r="E818" i="1"/>
  <c r="E823" i="1"/>
  <c r="E1352" i="1"/>
  <c r="E1561" i="1"/>
  <c r="E1560" i="1"/>
  <c r="E1822" i="1"/>
  <c r="E2143" i="1"/>
  <c r="E2201" i="1"/>
  <c r="E2394" i="1"/>
  <c r="E2491" i="1"/>
  <c r="E285" i="1"/>
  <c r="E403" i="1"/>
  <c r="E517" i="1"/>
  <c r="E707" i="1"/>
  <c r="E796" i="1"/>
  <c r="E1007" i="1"/>
  <c r="E1243" i="1"/>
  <c r="E1289" i="1"/>
  <c r="E1905" i="1"/>
  <c r="E1949" i="1"/>
  <c r="E2166" i="1"/>
  <c r="E2481" i="1"/>
  <c r="E2480" i="1"/>
  <c r="E2551" i="1"/>
  <c r="E2598" i="1"/>
  <c r="E2793" i="1"/>
  <c r="E3144" i="1"/>
  <c r="E2304" i="1"/>
  <c r="H3144" i="1"/>
  <c r="I3144" i="1" s="1"/>
  <c r="H2793" i="1"/>
  <c r="I2793" i="1" s="1"/>
  <c r="H2598" i="1"/>
  <c r="I2598" i="1" s="1"/>
  <c r="H2551" i="1"/>
  <c r="I2551" i="1" s="1"/>
  <c r="H2480" i="1"/>
  <c r="I2480" i="1" s="1"/>
  <c r="H2481" i="1"/>
  <c r="I2481" i="1" s="1"/>
  <c r="H2166" i="1"/>
  <c r="I2166" i="1" s="1"/>
  <c r="H1949" i="1"/>
  <c r="I1949" i="1" s="1"/>
  <c r="H1905" i="1"/>
  <c r="I1905" i="1" s="1"/>
  <c r="H1289" i="1"/>
  <c r="I1289" i="1" s="1"/>
  <c r="H1243" i="1"/>
  <c r="I1243" i="1" s="1"/>
  <c r="H1007" i="1"/>
  <c r="I1007" i="1" s="1"/>
  <c r="H796" i="1"/>
  <c r="I796" i="1" s="1"/>
  <c r="H707" i="1"/>
  <c r="I707" i="1" s="1"/>
  <c r="H517" i="1"/>
  <c r="I517" i="1" s="1"/>
  <c r="H403" i="1"/>
  <c r="I403" i="1" s="1"/>
  <c r="H285" i="1"/>
  <c r="I285" i="1" s="1"/>
  <c r="H2491" i="1"/>
  <c r="I2491" i="1" s="1"/>
  <c r="H2394" i="1"/>
  <c r="I2394" i="1" s="1"/>
  <c r="H2201" i="1"/>
  <c r="I2201" i="1" s="1"/>
  <c r="H2143" i="1"/>
  <c r="I2143" i="1" s="1"/>
  <c r="H1822" i="1"/>
  <c r="I1822" i="1" s="1"/>
  <c r="H1560" i="1"/>
  <c r="I1560" i="1" s="1"/>
  <c r="H1561" i="1"/>
  <c r="I1561" i="1" s="1"/>
  <c r="H1352" i="1"/>
  <c r="I1352" i="1" s="1"/>
  <c r="H823" i="1"/>
  <c r="I823" i="1" s="1"/>
  <c r="H818" i="1"/>
  <c r="I818" i="1" s="1"/>
  <c r="H781" i="1"/>
  <c r="I781" i="1" s="1"/>
  <c r="H762" i="1"/>
  <c r="I762" i="1" s="1"/>
  <c r="H760" i="1"/>
  <c r="I760" i="1" s="1"/>
  <c r="H446" i="1"/>
  <c r="I446" i="1" s="1"/>
  <c r="H182" i="1"/>
  <c r="I182" i="1" s="1"/>
  <c r="H4" i="1"/>
  <c r="I4" i="1" s="1"/>
  <c r="H3140" i="1"/>
  <c r="I3140" i="1" s="1"/>
  <c r="H3122" i="1"/>
  <c r="I3122" i="1" s="1"/>
  <c r="H3038" i="1"/>
  <c r="I3038" i="1" s="1"/>
  <c r="H2835" i="1"/>
  <c r="I2835" i="1" s="1"/>
  <c r="H2790" i="1"/>
  <c r="I2790" i="1" s="1"/>
  <c r="H2764" i="1"/>
  <c r="I2764" i="1" s="1"/>
  <c r="H2626" i="1"/>
  <c r="I2626" i="1" s="1"/>
  <c r="H2586" i="1"/>
  <c r="I2586" i="1" s="1"/>
  <c r="H2072" i="1"/>
  <c r="I2072" i="1" s="1"/>
  <c r="H2058" i="1"/>
  <c r="I2058" i="1" s="1"/>
  <c r="H2010" i="1"/>
  <c r="I2010" i="1" s="1"/>
  <c r="H1758" i="1"/>
  <c r="I1758" i="1" s="1"/>
  <c r="H1581" i="1"/>
  <c r="I1581" i="1" s="1"/>
  <c r="H1360" i="1"/>
  <c r="I1360" i="1" s="1"/>
  <c r="H1128" i="1"/>
  <c r="I1128" i="1" s="1"/>
  <c r="H1001" i="1"/>
  <c r="I1001" i="1" s="1"/>
  <c r="H831" i="1"/>
  <c r="I831" i="1" s="1"/>
  <c r="H587" i="1"/>
  <c r="I587" i="1" s="1"/>
  <c r="H497" i="1"/>
  <c r="I497" i="1" s="1"/>
  <c r="H468" i="1"/>
  <c r="I468" i="1" s="1"/>
  <c r="H382" i="1"/>
  <c r="I382" i="1" s="1"/>
  <c r="H352" i="1"/>
  <c r="I352" i="1" s="1"/>
  <c r="H32" i="1"/>
  <c r="I32" i="1" s="1"/>
  <c r="H3113" i="1"/>
  <c r="I3113" i="1" s="1"/>
  <c r="H3015" i="1"/>
  <c r="I3015" i="1" s="1"/>
  <c r="H2404" i="1"/>
  <c r="I2404" i="1" s="1"/>
  <c r="H1912" i="1"/>
  <c r="I1912" i="1" s="1"/>
  <c r="H1911" i="1"/>
  <c r="I1911" i="1" s="1"/>
  <c r="H1485" i="1"/>
  <c r="I1485" i="1" s="1"/>
  <c r="H1450" i="1"/>
  <c r="I1450" i="1" s="1"/>
  <c r="H1411" i="1"/>
  <c r="I1411" i="1" s="1"/>
  <c r="H723" i="1"/>
  <c r="I723" i="1" s="1"/>
  <c r="H604" i="1"/>
  <c r="I604" i="1" s="1"/>
  <c r="H564" i="1"/>
  <c r="I564" i="1" s="1"/>
  <c r="H563" i="1"/>
  <c r="I563" i="1" s="1"/>
  <c r="H562" i="1"/>
  <c r="I562" i="1" s="1"/>
  <c r="H539" i="1"/>
  <c r="I539" i="1" s="1"/>
  <c r="H458" i="1"/>
  <c r="I458" i="1" s="1"/>
  <c r="H438" i="1"/>
  <c r="I438" i="1" s="1"/>
  <c r="H247" i="1"/>
  <c r="I247" i="1" s="1"/>
  <c r="H52" i="1"/>
  <c r="I52" i="1" s="1"/>
  <c r="H2738" i="1"/>
  <c r="I2738" i="1" s="1"/>
  <c r="H2282" i="1"/>
  <c r="I2282" i="1" s="1"/>
  <c r="H1910" i="1"/>
  <c r="I1910" i="1" s="1"/>
  <c r="H1574" i="1"/>
  <c r="I1574" i="1" s="1"/>
  <c r="H1534" i="1"/>
  <c r="I1534" i="1" s="1"/>
  <c r="H1332" i="1"/>
  <c r="I1332" i="1" s="1"/>
  <c r="H1190" i="1"/>
  <c r="I1190" i="1" s="1"/>
  <c r="H1123" i="1"/>
  <c r="I1123" i="1" s="1"/>
  <c r="H1089" i="1"/>
  <c r="I1089" i="1" s="1"/>
  <c r="H1076" i="1"/>
  <c r="I1076" i="1" s="1"/>
  <c r="H881" i="1"/>
  <c r="I881" i="1" s="1"/>
  <c r="H561" i="1"/>
  <c r="I561" i="1" s="1"/>
  <c r="H2766" i="1"/>
  <c r="I2766" i="1" s="1"/>
  <c r="H2729" i="1"/>
  <c r="I2729" i="1" s="1"/>
  <c r="H2707" i="1"/>
  <c r="I2707" i="1" s="1"/>
  <c r="H2679" i="1"/>
  <c r="I2679" i="1" s="1"/>
  <c r="H2327" i="1"/>
  <c r="I2327" i="1" s="1"/>
  <c r="H2281" i="1"/>
  <c r="I2281" i="1" s="1"/>
  <c r="H1625" i="1"/>
  <c r="I1625" i="1" s="1"/>
  <c r="H1446" i="1"/>
  <c r="I1446" i="1" s="1"/>
  <c r="H1228" i="1"/>
  <c r="I1228" i="1" s="1"/>
  <c r="H1047" i="1"/>
  <c r="I1047" i="1" s="1"/>
  <c r="H936" i="1"/>
  <c r="I936" i="1" s="1"/>
  <c r="H799" i="1"/>
  <c r="I799" i="1" s="1"/>
  <c r="H768" i="1"/>
  <c r="I768" i="1" s="1"/>
  <c r="H21" i="1"/>
  <c r="I21" i="1" s="1"/>
  <c r="H3137" i="1"/>
  <c r="I3137" i="1" s="1"/>
  <c r="H2493" i="1"/>
  <c r="I2493" i="1" s="1"/>
  <c r="H2428" i="1"/>
  <c r="I2428" i="1" s="1"/>
  <c r="H2383" i="1"/>
  <c r="I2383" i="1" s="1"/>
  <c r="H2382" i="1"/>
  <c r="I2382" i="1" s="1"/>
  <c r="H2052" i="1"/>
  <c r="I2052" i="1" s="1"/>
  <c r="H1845" i="1"/>
  <c r="I1845" i="1" s="1"/>
  <c r="H1800" i="1"/>
  <c r="I1800" i="1" s="1"/>
  <c r="H1526" i="1"/>
  <c r="I1526" i="1" s="1"/>
  <c r="H1431" i="1"/>
  <c r="I1431" i="1" s="1"/>
  <c r="H1162" i="1"/>
  <c r="I1162" i="1" s="1"/>
  <c r="H972" i="1"/>
  <c r="I972" i="1" s="1"/>
  <c r="H904" i="1"/>
  <c r="I904" i="1" s="1"/>
  <c r="H756" i="1"/>
  <c r="I756" i="1" s="1"/>
  <c r="H645" i="1"/>
  <c r="I645" i="1" s="1"/>
  <c r="H315" i="1"/>
  <c r="I315" i="1" s="1"/>
  <c r="H226" i="1"/>
  <c r="I226" i="1" s="1"/>
  <c r="H87" i="1"/>
  <c r="I87" i="1" s="1"/>
  <c r="H2976" i="1"/>
  <c r="I2976" i="1" s="1"/>
  <c r="H1459" i="1"/>
  <c r="I1459" i="1" s="1"/>
  <c r="H1311" i="1"/>
  <c r="I1311" i="1" s="1"/>
  <c r="H890" i="1"/>
  <c r="I890" i="1" s="1"/>
  <c r="H3050" i="1"/>
  <c r="I3050" i="1" s="1"/>
  <c r="H2967" i="1"/>
  <c r="I2967" i="1" s="1"/>
  <c r="H2893" i="1"/>
  <c r="I2893" i="1" s="1"/>
  <c r="H2875" i="1"/>
  <c r="I2875" i="1" s="1"/>
  <c r="H2775" i="1"/>
  <c r="I2775" i="1" s="1"/>
  <c r="H2736" i="1"/>
  <c r="I2736" i="1" s="1"/>
  <c r="H2475" i="1"/>
  <c r="I2475" i="1" s="1"/>
  <c r="H2466" i="1"/>
  <c r="I2466" i="1" s="1"/>
  <c r="H2372" i="1"/>
  <c r="I2372" i="1" s="1"/>
  <c r="H2038" i="1"/>
  <c r="I2038" i="1" s="1"/>
  <c r="H1893" i="1"/>
  <c r="I1893" i="1" s="1"/>
  <c r="H1669" i="1"/>
  <c r="I1669" i="1" s="1"/>
  <c r="H1633" i="1"/>
  <c r="I1633" i="1" s="1"/>
  <c r="H1582" i="1"/>
  <c r="I1582" i="1" s="1"/>
  <c r="H1299" i="1"/>
  <c r="I1299" i="1" s="1"/>
  <c r="H1110" i="1"/>
  <c r="I1110" i="1" s="1"/>
  <c r="H995" i="1"/>
  <c r="I995" i="1" s="1"/>
  <c r="H860" i="1"/>
  <c r="I860" i="1" s="1"/>
  <c r="H797" i="1"/>
  <c r="I797" i="1" s="1"/>
  <c r="H380" i="1"/>
  <c r="I380" i="1" s="1"/>
  <c r="H280" i="1"/>
  <c r="I280" i="1" s="1"/>
  <c r="H221" i="1"/>
  <c r="I221" i="1" s="1"/>
  <c r="H129" i="1"/>
  <c r="I129" i="1" s="1"/>
  <c r="H2115" i="1"/>
  <c r="I2115" i="1" s="1"/>
  <c r="H1753" i="1"/>
  <c r="I1753" i="1" s="1"/>
  <c r="H1265" i="1"/>
  <c r="I1265" i="1" s="1"/>
  <c r="H507" i="1"/>
  <c r="I507" i="1" s="1"/>
  <c r="H3148" i="1"/>
  <c r="I3148" i="1" s="1"/>
  <c r="H2872" i="1"/>
  <c r="I2872" i="1" s="1"/>
  <c r="H2783" i="1"/>
  <c r="I2783" i="1" s="1"/>
  <c r="H2779" i="1"/>
  <c r="I2779" i="1" s="1"/>
  <c r="H2157" i="1"/>
  <c r="I2157" i="1" s="1"/>
  <c r="H2012" i="1"/>
  <c r="I2012" i="1" s="1"/>
  <c r="H1908" i="1"/>
  <c r="I1908" i="1" s="1"/>
  <c r="H1709" i="1"/>
  <c r="I1709" i="1" s="1"/>
  <c r="H1658" i="1"/>
  <c r="I1658" i="1" s="1"/>
  <c r="H1589" i="1"/>
  <c r="I1589" i="1" s="1"/>
  <c r="H1234" i="1"/>
  <c r="I1234" i="1" s="1"/>
  <c r="H1175" i="1"/>
  <c r="I1175" i="1" s="1"/>
  <c r="H1088" i="1"/>
  <c r="I1088" i="1" s="1"/>
  <c r="H1056" i="1"/>
  <c r="I1056" i="1" s="1"/>
  <c r="H1038" i="1"/>
  <c r="I1038" i="1" s="1"/>
  <c r="H967" i="1"/>
  <c r="I967" i="1" s="1"/>
  <c r="H776" i="1"/>
  <c r="I776" i="1" s="1"/>
  <c r="H697" i="1"/>
  <c r="I697" i="1" s="1"/>
  <c r="H467" i="1"/>
  <c r="I467" i="1" s="1"/>
  <c r="H419" i="1"/>
  <c r="I419" i="1" s="1"/>
  <c r="H378" i="1"/>
  <c r="I378" i="1" s="1"/>
  <c r="H311" i="1"/>
  <c r="I311" i="1" s="1"/>
  <c r="H265" i="1"/>
  <c r="I265" i="1" s="1"/>
  <c r="H202" i="1"/>
  <c r="I202" i="1" s="1"/>
  <c r="H86" i="1"/>
  <c r="I86" i="1" s="1"/>
  <c r="H54" i="1"/>
  <c r="I54" i="1" s="1"/>
  <c r="H2987" i="1"/>
  <c r="I2987" i="1" s="1"/>
  <c r="H2912" i="1"/>
  <c r="I2912" i="1" s="1"/>
  <c r="H2811" i="1"/>
  <c r="I2811" i="1" s="1"/>
  <c r="H2792" i="1"/>
  <c r="I2792" i="1" s="1"/>
  <c r="H2773" i="1"/>
  <c r="I2773" i="1" s="1"/>
  <c r="H2693" i="1"/>
  <c r="I2693" i="1" s="1"/>
  <c r="H2597" i="1"/>
  <c r="I2597" i="1" s="1"/>
  <c r="H2550" i="1"/>
  <c r="I2550" i="1" s="1"/>
  <c r="H2509" i="1"/>
  <c r="I2509" i="1" s="1"/>
  <c r="H2504" i="1"/>
  <c r="I2504" i="1" s="1"/>
  <c r="H2450" i="1"/>
  <c r="I2450" i="1" s="1"/>
  <c r="H2216" i="1"/>
  <c r="I2216" i="1" s="1"/>
  <c r="H2163" i="1"/>
  <c r="I2163" i="1" s="1"/>
  <c r="H2127" i="1"/>
  <c r="I2127" i="1" s="1"/>
  <c r="H1948" i="1"/>
  <c r="I1948" i="1" s="1"/>
  <c r="H1903" i="1"/>
  <c r="I1903" i="1" s="1"/>
  <c r="H1679" i="1"/>
  <c r="I1679" i="1" s="1"/>
  <c r="H1521" i="1"/>
  <c r="I1521" i="1" s="1"/>
  <c r="H1287" i="1"/>
  <c r="I1287" i="1" s="1"/>
  <c r="H1242" i="1"/>
  <c r="I1242" i="1" s="1"/>
  <c r="H706" i="1"/>
  <c r="I706" i="1" s="1"/>
  <c r="H516" i="1"/>
  <c r="I516" i="1" s="1"/>
  <c r="H402" i="1"/>
  <c r="I402" i="1" s="1"/>
  <c r="H236" i="1"/>
  <c r="I236" i="1" s="1"/>
  <c r="H62" i="1"/>
  <c r="I62" i="1" s="1"/>
  <c r="H2942" i="1"/>
  <c r="I2942" i="1" s="1"/>
  <c r="H2668" i="1"/>
  <c r="I2668" i="1" s="1"/>
  <c r="H2578" i="1"/>
  <c r="I2578" i="1" s="1"/>
  <c r="H2489" i="1"/>
  <c r="I2489" i="1" s="1"/>
  <c r="H2393" i="1"/>
  <c r="I2393" i="1" s="1"/>
  <c r="H2199" i="1"/>
  <c r="I2199" i="1" s="1"/>
  <c r="H2193" i="1"/>
  <c r="I2193" i="1" s="1"/>
  <c r="H2142" i="1"/>
  <c r="I2142" i="1" s="1"/>
  <c r="H1821" i="1"/>
  <c r="I1821" i="1" s="1"/>
  <c r="H1559" i="1"/>
  <c r="I1559" i="1" s="1"/>
  <c r="H1551" i="1"/>
  <c r="I1551" i="1" s="1"/>
  <c r="H1495" i="1"/>
  <c r="I1495" i="1" s="1"/>
  <c r="H1313" i="1"/>
  <c r="I1313" i="1" s="1"/>
  <c r="H822" i="1"/>
  <c r="I822" i="1" s="1"/>
  <c r="H792" i="1"/>
  <c r="I792" i="1" s="1"/>
  <c r="H763" i="1"/>
  <c r="I763" i="1" s="1"/>
  <c r="H447" i="1"/>
  <c r="I447" i="1" s="1"/>
  <c r="H268" i="1"/>
  <c r="I268" i="1" s="1"/>
  <c r="H184" i="1"/>
  <c r="I184" i="1" s="1"/>
  <c r="H1796" i="1"/>
  <c r="I1796" i="1" s="1"/>
  <c r="H335" i="1"/>
  <c r="I335" i="1" s="1"/>
  <c r="H35" i="1"/>
  <c r="I35" i="1" s="1"/>
  <c r="H992" i="1"/>
  <c r="I992" i="1" s="1"/>
  <c r="H867" i="1"/>
  <c r="I867" i="1" s="1"/>
  <c r="H2747" i="1"/>
  <c r="I2747" i="1" s="1"/>
  <c r="H1061" i="1"/>
  <c r="I1061" i="1" s="1"/>
  <c r="H1609" i="1"/>
  <c r="I1609" i="1" s="1"/>
  <c r="H307" i="1"/>
  <c r="I307" i="1" s="1"/>
  <c r="H1309" i="1"/>
  <c r="I1309" i="1" s="1"/>
  <c r="H1838" i="1"/>
  <c r="I1838" i="1" s="1"/>
  <c r="H159" i="1"/>
  <c r="I159" i="1" s="1"/>
  <c r="H2229" i="1"/>
  <c r="I2229" i="1" s="1"/>
  <c r="H924" i="1"/>
  <c r="I924" i="1" s="1"/>
  <c r="H1383" i="1"/>
  <c r="I1383" i="1" s="1"/>
  <c r="H612" i="1"/>
  <c r="I612" i="1" s="1"/>
  <c r="H2349" i="1"/>
  <c r="I2349" i="1" s="1"/>
  <c r="H576" i="1"/>
  <c r="I576" i="1" s="1"/>
  <c r="H441" i="1"/>
  <c r="I441" i="1" s="1"/>
  <c r="H575" i="1"/>
  <c r="I575" i="1" s="1"/>
  <c r="H630" i="1"/>
  <c r="I630" i="1" s="1"/>
  <c r="H726" i="1"/>
  <c r="I726" i="1" s="1"/>
  <c r="H2445" i="1"/>
  <c r="I2445" i="1" s="1"/>
  <c r="H2324" i="1"/>
  <c r="I2324" i="1" s="1"/>
  <c r="H2263" i="1"/>
  <c r="I2263" i="1" s="1"/>
  <c r="H574" i="1"/>
  <c r="I574" i="1" s="1"/>
  <c r="H1194" i="1"/>
  <c r="I1194" i="1" s="1"/>
  <c r="H1099" i="1"/>
  <c r="I1099" i="1" s="1"/>
  <c r="H1749" i="1"/>
  <c r="I1749" i="1" s="1"/>
  <c r="H1223" i="1"/>
  <c r="I1223" i="1" s="1"/>
  <c r="H1004" i="1"/>
  <c r="I1004" i="1" s="1"/>
  <c r="H1312" i="1"/>
  <c r="I1312" i="1" s="1"/>
  <c r="H878" i="1"/>
  <c r="I878" i="1" s="1"/>
  <c r="H883" i="1"/>
  <c r="I883" i="1" s="1"/>
  <c r="H1094" i="1"/>
  <c r="I1094" i="1" s="1"/>
  <c r="H1082" i="1"/>
  <c r="I1082" i="1" s="1"/>
  <c r="H1577" i="1"/>
  <c r="I1577" i="1" s="1"/>
  <c r="H2256" i="1"/>
  <c r="I2256" i="1" s="1"/>
  <c r="H2179" i="1"/>
  <c r="I2179" i="1" s="1"/>
  <c r="H1479" i="1"/>
  <c r="I1479" i="1" s="1"/>
  <c r="H2816" i="1"/>
  <c r="I2816" i="1" s="1"/>
  <c r="H290" i="1"/>
  <c r="I290" i="1" s="1"/>
  <c r="H3043" i="1"/>
  <c r="I3043" i="1" s="1"/>
  <c r="H2288" i="1"/>
  <c r="I2288" i="1" s="1"/>
  <c r="H1696" i="1"/>
  <c r="I1696" i="1" s="1"/>
  <c r="H672" i="1"/>
  <c r="I672" i="1" s="1"/>
  <c r="H2710" i="1"/>
  <c r="I2710" i="1" s="1"/>
  <c r="H1627" i="1"/>
  <c r="I1627" i="1" s="1"/>
  <c r="H23" i="1"/>
  <c r="I23" i="1" s="1"/>
  <c r="H359" i="1"/>
  <c r="I359" i="1" s="1"/>
  <c r="H938" i="1"/>
  <c r="I938" i="1" s="1"/>
  <c r="H2753" i="1"/>
  <c r="I2753" i="1" s="1"/>
  <c r="H1186" i="1"/>
  <c r="I1186" i="1" s="1"/>
  <c r="H842" i="1"/>
  <c r="I842" i="1" s="1"/>
  <c r="H2730" i="1"/>
  <c r="I2730" i="1" s="1"/>
  <c r="H2500" i="1"/>
  <c r="I2500" i="1" s="1"/>
  <c r="H712" i="1"/>
  <c r="I712" i="1" s="1"/>
  <c r="H1613" i="1"/>
  <c r="I1613" i="1" s="1"/>
  <c r="H110" i="1"/>
  <c r="I110" i="1" s="1"/>
  <c r="H374" i="1"/>
  <c r="I374" i="1" s="1"/>
  <c r="H1916" i="1"/>
  <c r="I1916" i="1" s="1"/>
  <c r="H1802" i="1"/>
  <c r="I1802" i="1" s="1"/>
  <c r="H2399" i="1"/>
  <c r="I2399" i="1" s="1"/>
  <c r="H521" i="1"/>
  <c r="I521" i="1" s="1"/>
  <c r="H3061" i="1"/>
  <c r="I3061" i="1" s="1"/>
  <c r="H391" i="1"/>
  <c r="I391" i="1" s="1"/>
  <c r="H1516" i="1"/>
  <c r="I1516" i="1" s="1"/>
  <c r="H646" i="1"/>
  <c r="I646" i="1" s="1"/>
  <c r="H2386" i="1"/>
  <c r="I2386" i="1" s="1"/>
  <c r="H641" i="1"/>
  <c r="I641" i="1" s="1"/>
  <c r="H176" i="1"/>
  <c r="I176" i="1" s="1"/>
  <c r="H66" i="1"/>
  <c r="I66" i="1" s="1"/>
  <c r="H80" i="1"/>
  <c r="I80" i="1" s="1"/>
  <c r="H2385" i="1"/>
  <c r="I2385" i="1" s="1"/>
  <c r="H225" i="1"/>
  <c r="I225" i="1" s="1"/>
  <c r="H907" i="1"/>
  <c r="I907" i="1" s="1"/>
  <c r="H3082" i="1"/>
  <c r="I3082" i="1" s="1"/>
  <c r="H1042" i="1"/>
  <c r="I1042" i="1" s="1"/>
  <c r="H974" i="1"/>
  <c r="I974" i="1" s="1"/>
  <c r="H2054" i="1"/>
  <c r="I2054" i="1" s="1"/>
  <c r="H758" i="1"/>
  <c r="I758" i="1" s="1"/>
  <c r="H2122" i="1"/>
  <c r="I2122" i="1" s="1"/>
  <c r="H1170" i="1"/>
  <c r="I1170" i="1" s="1"/>
  <c r="H1199" i="1"/>
  <c r="I1199" i="1" s="1"/>
  <c r="H3157" i="1"/>
  <c r="I3157" i="1" s="1"/>
  <c r="H1428" i="1"/>
  <c r="I1428" i="1" s="1"/>
  <c r="H2430" i="1"/>
  <c r="I2430" i="1" s="1"/>
  <c r="H317" i="1"/>
  <c r="I317" i="1" s="1"/>
  <c r="H1141" i="1"/>
  <c r="I1141" i="1" s="1"/>
  <c r="H1847" i="1"/>
  <c r="I1847" i="1" s="1"/>
  <c r="H429" i="1"/>
  <c r="I429" i="1" s="1"/>
  <c r="H1486" i="1"/>
  <c r="I1486" i="1" s="1"/>
  <c r="H3024" i="1"/>
  <c r="I3024" i="1" s="1"/>
  <c r="H1529" i="1"/>
  <c r="I1529" i="1" s="1"/>
  <c r="H1069" i="1"/>
  <c r="I1069" i="1" s="1"/>
  <c r="H1370" i="1"/>
  <c r="I1370" i="1" s="1"/>
  <c r="H945" i="1"/>
  <c r="I945" i="1" s="1"/>
  <c r="H3099" i="1"/>
  <c r="I3099" i="1" s="1"/>
  <c r="H3055" i="1"/>
  <c r="I3055" i="1" s="1"/>
  <c r="H3079" i="1"/>
  <c r="I3079" i="1" s="1"/>
  <c r="H2416" i="1"/>
  <c r="I2416" i="1" s="1"/>
  <c r="H147" i="1"/>
  <c r="I147" i="1" s="1"/>
  <c r="H2700" i="1"/>
  <c r="I2700" i="1" s="1"/>
  <c r="H2555" i="1"/>
  <c r="I2555" i="1" s="1"/>
  <c r="H2168" i="1"/>
  <c r="I2168" i="1" s="1"/>
  <c r="H1780" i="1"/>
  <c r="I1780" i="1" s="1"/>
  <c r="H2997" i="1"/>
  <c r="I2997" i="1" s="1"/>
  <c r="H1127" i="1"/>
  <c r="I1127" i="1" s="1"/>
  <c r="H1178" i="1"/>
  <c r="I1178" i="1" s="1"/>
  <c r="H2977" i="1"/>
  <c r="I2977" i="1" s="1"/>
  <c r="H1449" i="1"/>
  <c r="I1449" i="1" s="1"/>
  <c r="H2084" i="1"/>
  <c r="I2084" i="1" s="1"/>
  <c r="H1954" i="1"/>
  <c r="I1954" i="1" s="1"/>
  <c r="H2137" i="1"/>
  <c r="I2137" i="1" s="1"/>
  <c r="H611" i="1"/>
  <c r="I611" i="1" s="1"/>
  <c r="H1873" i="1"/>
  <c r="I1873" i="1" s="1"/>
  <c r="H711" i="1"/>
  <c r="I711" i="1" s="1"/>
  <c r="H1282" i="1"/>
  <c r="I1282" i="1" s="1"/>
  <c r="H2343" i="1"/>
  <c r="I2343" i="1" s="1"/>
  <c r="H1460" i="1"/>
  <c r="I1460" i="1" s="1"/>
  <c r="H1647" i="1"/>
  <c r="I1647" i="1" s="1"/>
  <c r="H2308" i="1"/>
  <c r="I2308" i="1" s="1"/>
  <c r="H2014" i="1"/>
  <c r="I2014" i="1" s="1"/>
  <c r="H2788" i="1"/>
  <c r="I2788" i="1" s="1"/>
  <c r="H2720" i="1"/>
  <c r="I2720" i="1" s="1"/>
  <c r="H2917" i="1"/>
  <c r="I2917" i="1" s="1"/>
  <c r="H2955" i="1"/>
  <c r="I2955" i="1" s="1"/>
  <c r="H1983" i="1"/>
  <c r="I1983" i="1" s="1"/>
  <c r="H1180" i="1"/>
  <c r="I1180" i="1" s="1"/>
  <c r="H504" i="1"/>
  <c r="I504" i="1" s="1"/>
  <c r="H1196" i="1"/>
  <c r="I1196" i="1" s="1"/>
  <c r="H2273" i="1"/>
  <c r="I2273" i="1" s="1"/>
  <c r="H2638" i="1"/>
  <c r="I2638" i="1" s="1"/>
  <c r="H2836" i="1"/>
  <c r="I2836" i="1" s="1"/>
  <c r="H1725" i="1"/>
  <c r="I1725" i="1" s="1"/>
  <c r="H2852" i="1"/>
  <c r="I2852" i="1" s="1"/>
  <c r="H2652" i="1"/>
  <c r="I2652" i="1" s="1"/>
  <c r="H1345" i="1"/>
  <c r="I1345" i="1" s="1"/>
  <c r="H1598" i="1"/>
  <c r="I1598" i="1" s="1"/>
  <c r="H1978" i="1"/>
  <c r="I1978" i="1" s="1"/>
  <c r="H2469" i="1"/>
  <c r="I2469" i="1" s="1"/>
  <c r="H1302" i="1"/>
  <c r="I1302" i="1" s="1"/>
  <c r="H2969" i="1"/>
  <c r="I2969" i="1" s="1"/>
  <c r="H2843" i="1"/>
  <c r="I2843" i="1" s="1"/>
  <c r="H2112" i="1"/>
  <c r="I2112" i="1" s="1"/>
  <c r="H2573" i="1"/>
  <c r="I2573" i="1" s="1"/>
  <c r="H219" i="1"/>
  <c r="I219" i="1" s="1"/>
  <c r="H2860" i="1"/>
  <c r="I2860" i="1" s="1"/>
  <c r="H3064" i="1"/>
  <c r="I3064" i="1" s="1"/>
  <c r="H3032" i="1"/>
  <c r="I3032" i="1" s="1"/>
  <c r="H1471" i="1"/>
  <c r="I1471" i="1" s="1"/>
  <c r="H1722" i="1"/>
  <c r="I1722" i="1" s="1"/>
  <c r="H1880" i="1"/>
  <c r="I1880" i="1" s="1"/>
  <c r="H1960" i="1"/>
  <c r="I1960" i="1" s="1"/>
  <c r="H2357" i="1"/>
  <c r="I2357" i="1" s="1"/>
  <c r="H417" i="1"/>
  <c r="I417" i="1" s="1"/>
  <c r="H3077" i="1"/>
  <c r="I3077" i="1" s="1"/>
  <c r="H2071" i="1"/>
  <c r="I2071" i="1" s="1"/>
  <c r="H649" i="1"/>
  <c r="I649" i="1" s="1"/>
  <c r="H1130" i="1"/>
  <c r="I1130" i="1" s="1"/>
  <c r="H1891" i="1"/>
  <c r="I1891" i="1" s="1"/>
  <c r="H2684" i="1"/>
  <c r="I2684" i="1" s="1"/>
  <c r="H337" i="1"/>
  <c r="I337" i="1" s="1"/>
  <c r="H2131" i="1"/>
  <c r="I2131" i="1" s="1"/>
  <c r="H108" i="1"/>
  <c r="I108" i="1" s="1"/>
  <c r="H2436" i="1"/>
  <c r="I2436" i="1" s="1"/>
  <c r="H1546" i="1"/>
  <c r="I1546" i="1" s="1"/>
  <c r="H1276" i="1"/>
  <c r="I1276" i="1" s="1"/>
  <c r="H1965" i="1"/>
  <c r="I1965" i="1" s="1"/>
  <c r="H2148" i="1"/>
  <c r="I2148" i="1" s="1"/>
  <c r="H328" i="1"/>
  <c r="I328" i="1" s="1"/>
  <c r="H1907" i="1"/>
  <c r="I1907" i="1" s="1"/>
  <c r="H729" i="1"/>
  <c r="I729" i="1" s="1"/>
  <c r="H123" i="1"/>
  <c r="I123" i="1" s="1"/>
  <c r="H2449" i="1"/>
  <c r="I2449" i="1" s="1"/>
  <c r="H1494" i="1"/>
  <c r="I1494" i="1" s="1"/>
  <c r="H298" i="1"/>
  <c r="I298" i="1" s="1"/>
  <c r="H925" i="1"/>
  <c r="I925" i="1" s="1"/>
  <c r="H2530" i="1"/>
  <c r="I2530" i="1" s="1"/>
  <c r="H1699" i="1"/>
  <c r="I1699" i="1" s="1"/>
  <c r="H668" i="1"/>
  <c r="I668" i="1" s="1"/>
  <c r="H1145" i="1"/>
  <c r="I1145" i="1" s="1"/>
  <c r="H1169" i="1"/>
  <c r="I1169" i="1" s="1"/>
  <c r="H2019" i="1"/>
  <c r="I2019" i="1" s="1"/>
  <c r="H2966" i="1"/>
  <c r="I2966" i="1" s="1"/>
  <c r="H701" i="1"/>
  <c r="I701" i="1" s="1"/>
  <c r="H475" i="1"/>
  <c r="I475" i="1" s="1"/>
  <c r="H2391" i="1"/>
  <c r="I2391" i="1" s="1"/>
  <c r="H213" i="1"/>
  <c r="I213" i="1" s="1"/>
  <c r="H1202" i="1"/>
  <c r="I1202" i="1" s="1"/>
  <c r="H196" i="1"/>
  <c r="I196" i="1" s="1"/>
  <c r="H1827" i="1"/>
  <c r="I1827" i="1" s="1"/>
  <c r="H1045" i="1"/>
  <c r="I1045" i="1" s="1"/>
  <c r="H1009" i="1"/>
  <c r="I1009" i="1" s="1"/>
  <c r="H1940" i="1"/>
  <c r="I1940" i="1" s="1"/>
  <c r="H1938" i="1"/>
  <c r="I1938" i="1" s="1"/>
  <c r="H2514" i="1"/>
  <c r="I2514" i="1" s="1"/>
  <c r="H2173" i="1"/>
  <c r="I2173" i="1" s="1"/>
  <c r="H3048" i="1"/>
  <c r="I3048" i="1" s="1"/>
  <c r="H201" i="1"/>
  <c r="I201" i="1" s="1"/>
  <c r="H618" i="1"/>
  <c r="I618" i="1" s="1"/>
  <c r="H466" i="1"/>
  <c r="I466" i="1" s="1"/>
  <c r="H1395" i="1"/>
  <c r="I1395" i="1" s="1"/>
  <c r="H2280" i="1"/>
  <c r="I2280" i="1" s="1"/>
  <c r="H1174" i="1"/>
  <c r="I1174" i="1" s="1"/>
  <c r="H55" i="1"/>
  <c r="I55" i="1" s="1"/>
  <c r="H755" i="1"/>
  <c r="I755" i="1" s="1"/>
  <c r="H1542" i="1"/>
  <c r="I1542" i="1" s="1"/>
  <c r="H2884" i="1"/>
  <c r="I2884" i="1" s="1"/>
  <c r="H929" i="1"/>
  <c r="I929" i="1" s="1"/>
  <c r="H2156" i="1"/>
  <c r="I2156" i="1" s="1"/>
  <c r="H3030" i="1"/>
  <c r="I3030" i="1" s="1"/>
  <c r="H2563" i="1"/>
  <c r="I2563" i="1" s="1"/>
  <c r="H1604" i="1"/>
  <c r="I1604" i="1" s="1"/>
  <c r="H2782" i="1"/>
  <c r="I2782" i="1" s="1"/>
  <c r="H2984" i="1"/>
  <c r="I2984" i="1" s="1"/>
  <c r="H2136" i="1"/>
  <c r="I2136" i="1" s="1"/>
  <c r="H966" i="1"/>
  <c r="I966" i="1" s="1"/>
  <c r="H1708" i="1"/>
  <c r="I1708" i="1" s="1"/>
  <c r="H2769" i="1"/>
  <c r="I2769" i="1" s="1"/>
  <c r="H775" i="1"/>
  <c r="I775" i="1" s="1"/>
  <c r="H979" i="1"/>
  <c r="I979" i="1" s="1"/>
  <c r="H2673" i="1"/>
  <c r="I2673" i="1" s="1"/>
  <c r="H2531" i="1"/>
  <c r="I2531" i="1" s="1"/>
  <c r="H861" i="1"/>
  <c r="I861" i="1" s="1"/>
  <c r="H1660" i="1"/>
  <c r="I1660" i="1" s="1"/>
  <c r="H959" i="1"/>
  <c r="I959" i="1" s="1"/>
  <c r="H698" i="1"/>
  <c r="I698" i="1" s="1"/>
  <c r="H2780" i="1"/>
  <c r="I2780" i="1" s="1"/>
  <c r="H814" i="1"/>
  <c r="I814" i="1" s="1"/>
  <c r="H310" i="1"/>
  <c r="I310" i="1" s="1"/>
  <c r="H84" i="1"/>
  <c r="I84" i="1" s="1"/>
  <c r="H827" i="1"/>
  <c r="I827" i="1" s="1"/>
  <c r="H1641" i="1"/>
  <c r="I1641" i="1" s="1"/>
  <c r="H1053" i="1"/>
  <c r="I1053" i="1" s="1"/>
  <c r="H1039" i="1"/>
  <c r="I1039" i="1" s="1"/>
  <c r="H2423" i="1"/>
  <c r="I2423" i="1" s="1"/>
  <c r="H3147" i="1"/>
  <c r="I3147" i="1" s="1"/>
  <c r="H254" i="1"/>
  <c r="I254" i="1" s="1"/>
  <c r="H1588" i="1"/>
  <c r="I1588" i="1" s="1"/>
  <c r="H2871" i="1"/>
  <c r="I2871" i="1" s="1"/>
  <c r="H1240" i="1"/>
  <c r="I1240" i="1" s="1"/>
  <c r="H1087" i="1"/>
  <c r="I1087" i="1" s="1"/>
  <c r="H2862" i="1"/>
  <c r="I2862" i="1" s="1"/>
  <c r="H2558" i="1"/>
  <c r="I2558" i="1" s="1"/>
  <c r="H296" i="1"/>
  <c r="I296" i="1" s="1"/>
  <c r="H1354" i="1"/>
  <c r="I1354" i="1" s="1"/>
  <c r="H2261" i="1"/>
  <c r="I2261" i="1" s="1"/>
  <c r="H1995" i="1"/>
  <c r="I1995" i="1" s="1"/>
  <c r="H2596" i="1"/>
  <c r="I2596" i="1" s="1"/>
  <c r="H2215" i="1"/>
  <c r="I2215" i="1" s="1"/>
  <c r="H2612" i="1"/>
  <c r="I2612" i="1" s="1"/>
  <c r="H1065" i="1"/>
  <c r="I1065" i="1" s="1"/>
  <c r="H2772" i="1"/>
  <c r="I2772" i="1" s="1"/>
  <c r="H2549" i="1"/>
  <c r="I2549" i="1" s="1"/>
  <c r="H319" i="1"/>
  <c r="I319" i="1" s="1"/>
  <c r="H2183" i="1"/>
  <c r="I2183" i="1" s="1"/>
  <c r="H2126" i="1"/>
  <c r="I2126" i="1" s="1"/>
  <c r="H1006" i="1"/>
  <c r="I1006" i="1" s="1"/>
  <c r="H2692" i="1"/>
  <c r="I2692" i="1" s="1"/>
  <c r="H494" i="1"/>
  <c r="I494" i="1" s="1"/>
  <c r="H2508" i="1"/>
  <c r="I2508" i="1" s="1"/>
  <c r="H63" i="1"/>
  <c r="I63" i="1" s="1"/>
  <c r="H1407" i="1"/>
  <c r="I1407" i="1" s="1"/>
  <c r="H2161" i="1"/>
  <c r="I2161" i="1" s="1"/>
  <c r="H2219" i="1"/>
  <c r="I2219" i="1" s="1"/>
  <c r="H1434" i="1"/>
  <c r="I1434" i="1" s="1"/>
  <c r="H1904" i="1"/>
  <c r="I1904" i="1" s="1"/>
  <c r="H2810" i="1"/>
  <c r="I2810" i="1" s="1"/>
  <c r="H2439" i="1"/>
  <c r="I2439" i="1" s="1"/>
  <c r="H1508" i="1"/>
  <c r="I1508" i="1" s="1"/>
  <c r="H1971" i="1"/>
  <c r="I1971" i="1" s="1"/>
  <c r="H2004" i="1"/>
  <c r="I2004" i="1" s="1"/>
  <c r="H1520" i="1"/>
  <c r="I1520" i="1" s="1"/>
  <c r="H1464" i="1"/>
  <c r="I1464" i="1" s="1"/>
  <c r="H2412" i="1"/>
  <c r="I2412" i="1" s="1"/>
  <c r="H186" i="1"/>
  <c r="I186" i="1" s="1"/>
  <c r="H2667" i="1"/>
  <c r="I2667" i="1" s="1"/>
  <c r="H1454" i="1"/>
  <c r="I1454" i="1" s="1"/>
  <c r="H1680" i="1"/>
  <c r="I1680" i="1" s="1"/>
  <c r="H455" i="1"/>
  <c r="I455" i="1" s="1"/>
  <c r="H1371" i="1"/>
  <c r="I1371" i="1" s="1"/>
  <c r="H1823" i="1"/>
  <c r="I1823" i="1" s="1"/>
  <c r="H29" i="1"/>
  <c r="I29" i="1" s="1"/>
  <c r="H862" i="1"/>
  <c r="I862" i="1" s="1"/>
  <c r="H820" i="1"/>
  <c r="I820" i="1" s="1"/>
  <c r="H432" i="1"/>
  <c r="I432" i="1" s="1"/>
  <c r="H448" i="1"/>
  <c r="I448" i="1" s="1"/>
  <c r="H2037" i="1"/>
  <c r="I2037" i="1" s="1"/>
  <c r="H2396" i="1"/>
  <c r="I2396" i="1" s="1"/>
  <c r="H2497" i="1"/>
  <c r="I2497" i="1" s="1"/>
  <c r="H1152" i="1"/>
  <c r="I1152" i="1" s="1"/>
  <c r="H1552" i="1"/>
  <c r="I1552" i="1" s="1"/>
  <c r="H2200" i="1"/>
  <c r="I2200" i="1" s="1"/>
  <c r="H2196" i="1"/>
  <c r="I2196" i="1" s="1"/>
  <c r="H2945" i="1"/>
  <c r="I2945" i="1" s="1"/>
  <c r="H2961" i="1"/>
  <c r="I2961" i="1" s="1"/>
  <c r="H828" i="1"/>
  <c r="I828" i="1" s="1"/>
  <c r="H764" i="1"/>
  <c r="I764" i="1" s="1"/>
  <c r="H2275" i="1"/>
  <c r="I2275" i="1" s="1"/>
  <c r="H2299" i="1"/>
  <c r="I2299" i="1" s="1"/>
  <c r="H1737" i="1"/>
  <c r="I1737" i="1" s="1"/>
  <c r="H1619" i="1"/>
  <c r="I1619" i="1" s="1"/>
  <c r="H1744" i="1"/>
  <c r="I1744" i="1" s="1"/>
  <c r="H1346" i="1"/>
  <c r="I1346" i="1" s="1"/>
  <c r="H745" i="1"/>
  <c r="I745" i="1" s="1"/>
  <c r="H2247" i="1"/>
  <c r="I2247" i="1" s="1"/>
  <c r="H680" i="1"/>
  <c r="I680" i="1" s="1"/>
  <c r="H2570" i="1"/>
  <c r="I2570" i="1" s="1"/>
  <c r="H2660" i="1"/>
  <c r="I2660" i="1" s="1"/>
  <c r="H1738" i="1"/>
  <c r="I1738" i="1" s="1"/>
  <c r="H1362" i="1"/>
  <c r="I1362" i="1" s="1"/>
  <c r="H2611" i="1"/>
  <c r="I2611" i="1" s="1"/>
  <c r="H3039" i="1"/>
  <c r="I3039" i="1" s="1"/>
  <c r="H2627" i="1"/>
  <c r="I2627" i="1" s="1"/>
  <c r="H2039" i="1"/>
  <c r="I2039" i="1" s="1"/>
  <c r="H73" i="1"/>
  <c r="I73" i="1" s="1"/>
  <c r="H2739" i="1"/>
  <c r="I2739" i="1" s="1"/>
  <c r="H548" i="1"/>
  <c r="I548" i="1" s="1"/>
  <c r="H1586" i="1"/>
  <c r="I1586" i="1" s="1"/>
  <c r="H2177" i="1"/>
  <c r="I2177" i="1" s="1"/>
  <c r="H1292" i="1"/>
  <c r="I1292" i="1" s="1"/>
  <c r="H1959" i="1"/>
  <c r="I1959" i="1" s="1"/>
  <c r="H161" i="1"/>
  <c r="I161" i="1" s="1"/>
  <c r="H1484" i="1"/>
  <c r="I1484" i="1" s="1"/>
  <c r="H1025" i="1"/>
  <c r="I1025" i="1" s="1"/>
  <c r="H1946" i="1"/>
  <c r="I1946" i="1" s="1"/>
  <c r="H2180" i="1"/>
  <c r="I2180" i="1" s="1"/>
  <c r="H1853" i="1"/>
  <c r="I1853" i="1" s="1"/>
  <c r="H864" i="1"/>
  <c r="I864" i="1" s="1"/>
  <c r="H2754" i="1"/>
  <c r="I2754" i="1" s="1"/>
  <c r="H1855" i="1"/>
  <c r="I1855" i="1" s="1"/>
  <c r="H2331" i="1"/>
  <c r="I2331" i="1" s="1"/>
  <c r="H2028" i="1"/>
  <c r="I2028" i="1" s="1"/>
  <c r="H2354" i="1"/>
  <c r="I2354" i="1" s="1"/>
  <c r="H1250" i="1"/>
  <c r="I1250" i="1" s="1"/>
  <c r="H624" i="1"/>
  <c r="I624" i="1" s="1"/>
  <c r="H1021" i="1"/>
  <c r="I1021" i="1" s="1"/>
  <c r="H1969" i="1"/>
  <c r="I1969" i="1" s="1"/>
  <c r="H2717" i="1"/>
  <c r="I2717" i="1" s="1"/>
  <c r="H50" i="1"/>
  <c r="I50" i="1" s="1"/>
  <c r="H2147" i="1"/>
  <c r="I2147" i="1" s="1"/>
  <c r="H1984" i="1"/>
  <c r="I1984" i="1" s="1"/>
  <c r="H610" i="1"/>
  <c r="I610" i="1" s="1"/>
  <c r="H1277" i="1"/>
  <c r="I1277" i="1" s="1"/>
  <c r="H114" i="1"/>
  <c r="I114" i="1" s="1"/>
  <c r="H1929" i="1"/>
  <c r="I1929" i="1" s="1"/>
  <c r="H2635" i="1"/>
  <c r="I2635" i="1" s="1"/>
  <c r="H2486" i="1"/>
  <c r="I2486" i="1" s="1"/>
  <c r="H2923" i="1"/>
  <c r="I2923" i="1" s="1"/>
  <c r="H2334" i="1"/>
  <c r="I2334" i="1" s="1"/>
  <c r="H552" i="1"/>
  <c r="I552" i="1" s="1"/>
  <c r="H2941" i="1"/>
  <c r="I2941" i="1" s="1"/>
  <c r="H16" i="1"/>
  <c r="I16" i="1" s="1"/>
  <c r="H1064" i="1"/>
  <c r="I1064" i="1" s="1"/>
  <c r="H351" i="1"/>
  <c r="I351" i="1" s="1"/>
  <c r="H15" i="1"/>
  <c r="I15" i="1" s="1"/>
  <c r="H2787" i="1"/>
  <c r="I2787" i="1" s="1"/>
  <c r="H2103" i="1"/>
  <c r="I2103" i="1" s="1"/>
  <c r="H1596" i="1"/>
  <c r="I1596" i="1" s="1"/>
  <c r="H1834" i="1"/>
  <c r="I1834" i="1" s="1"/>
  <c r="H3009" i="1"/>
  <c r="I3009" i="1" s="1"/>
  <c r="H2798" i="1"/>
  <c r="I2798" i="1" s="1"/>
  <c r="H2888" i="1"/>
  <c r="I2888" i="1" s="1"/>
  <c r="H251" i="1"/>
  <c r="I251" i="1" s="1"/>
  <c r="H1297" i="1"/>
  <c r="I1297" i="1" s="1"/>
  <c r="H2896" i="1"/>
  <c r="I2896" i="1" s="1"/>
  <c r="H372" i="1"/>
  <c r="I372" i="1" s="1"/>
  <c r="H2213" i="1"/>
  <c r="I2213" i="1" s="1"/>
  <c r="H2092" i="1"/>
  <c r="I2092" i="1" s="1"/>
  <c r="H137" i="1"/>
  <c r="I137" i="1" s="1"/>
  <c r="H302" i="1"/>
  <c r="I302" i="1" s="1"/>
  <c r="H1295" i="1"/>
  <c r="I1295" i="1" s="1"/>
  <c r="H784" i="1"/>
  <c r="I784" i="1" s="1"/>
  <c r="H1480" i="1"/>
  <c r="I1480" i="1" s="1"/>
  <c r="H1209" i="1"/>
  <c r="I1209" i="1" s="1"/>
  <c r="H1795" i="1"/>
  <c r="I1795" i="1" s="1"/>
  <c r="H2827" i="1"/>
  <c r="I2827" i="1" s="1"/>
  <c r="H306" i="1"/>
  <c r="I306" i="1" s="1"/>
  <c r="H3047" i="1"/>
  <c r="I3047" i="1" s="1"/>
  <c r="H1608" i="1"/>
  <c r="I1608" i="1" s="1"/>
  <c r="H1351" i="1"/>
  <c r="I1351" i="1" s="1"/>
  <c r="H188" i="1"/>
  <c r="I188" i="1" s="1"/>
  <c r="H1409" i="1"/>
  <c r="I1409" i="1" s="1"/>
  <c r="H2806" i="1"/>
  <c r="I2806" i="1" s="1"/>
  <c r="H2421" i="1"/>
  <c r="I2421" i="1" s="1"/>
  <c r="H1550" i="1"/>
  <c r="I1550" i="1" s="1"/>
  <c r="H3028" i="1"/>
  <c r="I3028" i="1" s="1"/>
  <c r="H1500" i="1"/>
  <c r="I1500" i="1" s="1"/>
  <c r="H991" i="1"/>
  <c r="I991" i="1" s="1"/>
  <c r="H923" i="1"/>
  <c r="I923" i="1" s="1"/>
  <c r="H34" i="1"/>
  <c r="I34" i="1" s="1"/>
  <c r="H3098" i="1"/>
  <c r="I3098" i="1" s="1"/>
  <c r="H2624" i="1"/>
  <c r="I2624" i="1" s="1"/>
  <c r="H2746" i="1"/>
  <c r="I2746" i="1" s="1"/>
  <c r="H2228" i="1"/>
  <c r="I2228" i="1" s="1"/>
  <c r="H158" i="1"/>
  <c r="I158" i="1" s="1"/>
  <c r="H1382" i="1"/>
  <c r="I1382" i="1" s="1"/>
  <c r="H345" i="1"/>
  <c r="I345" i="1" s="1"/>
  <c r="H530" i="1"/>
  <c r="I530" i="1" s="1"/>
  <c r="H538" i="1"/>
  <c r="I538" i="1" s="1"/>
  <c r="H771" i="1"/>
  <c r="I771" i="1" s="1"/>
  <c r="H537" i="1"/>
  <c r="I537" i="1" s="1"/>
  <c r="H3156" i="1"/>
  <c r="I3156" i="1" s="1"/>
  <c r="H888" i="1"/>
  <c r="I888" i="1" s="1"/>
  <c r="H609" i="1"/>
  <c r="I609" i="1" s="1"/>
  <c r="H3110" i="1"/>
  <c r="I3110" i="1" s="1"/>
  <c r="H573" i="1"/>
  <c r="I573" i="1" s="1"/>
  <c r="H2999" i="1"/>
  <c r="I2999" i="1" s="1"/>
  <c r="H659" i="1"/>
  <c r="I659" i="1" s="1"/>
  <c r="H2365" i="1"/>
  <c r="I2365" i="1" s="1"/>
  <c r="H1928" i="1"/>
  <c r="I1928" i="1" s="1"/>
  <c r="H603" i="1"/>
  <c r="I603" i="1" s="1"/>
  <c r="H513" i="1"/>
  <c r="I513" i="1" s="1"/>
  <c r="H2087" i="1"/>
  <c r="I2087" i="1" s="1"/>
  <c r="H2581" i="1"/>
  <c r="I2581" i="1" s="1"/>
  <c r="H473" i="1"/>
  <c r="I473" i="1" s="1"/>
  <c r="H2645" i="1"/>
  <c r="I2645" i="1" s="1"/>
  <c r="H2833" i="1"/>
  <c r="I2833" i="1" s="1"/>
  <c r="H2409" i="1"/>
  <c r="I2409" i="1" s="1"/>
  <c r="H3014" i="1"/>
  <c r="I3014" i="1" s="1"/>
  <c r="H177" i="1"/>
  <c r="I177" i="1" s="1"/>
  <c r="H786" i="1"/>
  <c r="I786" i="1" s="1"/>
  <c r="H572" i="1"/>
  <c r="I572" i="1" s="1"/>
  <c r="H571" i="1"/>
  <c r="I571" i="1" s="1"/>
  <c r="H3084" i="1"/>
  <c r="I3084" i="1" s="1"/>
  <c r="H911" i="1"/>
  <c r="I911" i="1" s="1"/>
  <c r="H2346" i="1"/>
  <c r="I2346" i="1" s="1"/>
  <c r="H2376" i="1"/>
  <c r="I2376" i="1" s="1"/>
  <c r="H2132" i="1"/>
  <c r="I2132" i="1" s="1"/>
  <c r="H690" i="1"/>
  <c r="I690" i="1" s="1"/>
  <c r="H619" i="1"/>
  <c r="I619" i="1" s="1"/>
  <c r="H1927" i="1"/>
  <c r="I1927" i="1" s="1"/>
  <c r="H2151" i="1"/>
  <c r="I2151" i="1" s="1"/>
  <c r="H437" i="1"/>
  <c r="I437" i="1" s="1"/>
  <c r="H1705" i="1"/>
  <c r="I1705" i="1" s="1"/>
  <c r="H2968" i="1"/>
  <c r="I2968" i="1" s="1"/>
  <c r="H140" i="1"/>
  <c r="I140" i="1" s="1"/>
  <c r="H1678" i="1"/>
  <c r="I1678" i="1" s="1"/>
  <c r="H1759" i="1"/>
  <c r="I1759" i="1" s="1"/>
  <c r="H3133" i="1"/>
  <c r="I3133" i="1" s="1"/>
  <c r="H2400" i="1"/>
  <c r="I2400" i="1" s="1"/>
  <c r="H725" i="1"/>
  <c r="I725" i="1" s="1"/>
  <c r="H2405" i="1"/>
  <c r="I2405" i="1" s="1"/>
  <c r="H629" i="1"/>
  <c r="I629" i="1" s="1"/>
  <c r="H2392" i="1"/>
  <c r="I2392" i="1" s="1"/>
  <c r="H2323" i="1"/>
  <c r="I2323" i="1" s="1"/>
  <c r="H1192" i="1"/>
  <c r="I1192" i="1" s="1"/>
  <c r="H2322" i="1"/>
  <c r="I2322" i="1" s="1"/>
  <c r="H1193" i="1"/>
  <c r="I1193" i="1" s="1"/>
  <c r="H2287" i="1"/>
  <c r="I2287" i="1" s="1"/>
  <c r="H1098" i="1"/>
  <c r="I1098" i="1" s="1"/>
  <c r="H2444" i="1"/>
  <c r="I2444" i="1" s="1"/>
  <c r="H2262" i="1"/>
  <c r="I2262" i="1" s="1"/>
  <c r="H1119" i="1"/>
  <c r="I1119" i="1" s="1"/>
  <c r="H1118" i="1"/>
  <c r="I1118" i="1" s="1"/>
  <c r="H2407" i="1"/>
  <c r="I2407" i="1" s="1"/>
  <c r="H2079" i="1"/>
  <c r="I2079" i="1" s="1"/>
  <c r="H3127" i="1"/>
  <c r="I3127" i="1" s="1"/>
  <c r="H164" i="1"/>
  <c r="I164" i="1" s="1"/>
  <c r="H1093" i="1"/>
  <c r="I1093" i="1" s="1"/>
  <c r="H1222" i="1"/>
  <c r="I1222" i="1" s="1"/>
  <c r="H639" i="1"/>
  <c r="I639" i="1" s="1"/>
  <c r="H683" i="1"/>
  <c r="I683" i="1" s="1"/>
  <c r="H2209" i="1"/>
  <c r="I2209" i="1" s="1"/>
  <c r="H527" i="1"/>
  <c r="I527" i="1" s="1"/>
  <c r="H2996" i="1"/>
  <c r="I2996" i="1" s="1"/>
  <c r="H1748" i="1"/>
  <c r="I1748" i="1" s="1"/>
  <c r="H1917" i="1"/>
  <c r="I1917" i="1" s="1"/>
  <c r="H1535" i="1"/>
  <c r="I1535" i="1" s="1"/>
  <c r="H1438" i="1"/>
  <c r="I1438" i="1" s="1"/>
  <c r="H2524" i="1"/>
  <c r="I2524" i="1" s="1"/>
  <c r="H1023" i="1"/>
  <c r="I1023" i="1" s="1"/>
  <c r="H877" i="1"/>
  <c r="I877" i="1" s="1"/>
  <c r="H151" i="1"/>
  <c r="I151" i="1" s="1"/>
  <c r="H662" i="1"/>
  <c r="I662" i="1" s="1"/>
  <c r="H1081" i="1"/>
  <c r="I1081" i="1" s="1"/>
  <c r="H2740" i="1"/>
  <c r="I2740" i="1" s="1"/>
  <c r="H1331" i="1"/>
  <c r="I1331" i="1" s="1"/>
  <c r="H1576" i="1"/>
  <c r="I1576" i="1" s="1"/>
  <c r="H1218" i="1"/>
  <c r="I1218" i="1" s="1"/>
  <c r="H2928" i="1"/>
  <c r="I2928" i="1" s="1"/>
  <c r="H882" i="1"/>
  <c r="I882" i="1" s="1"/>
  <c r="H1003" i="1"/>
  <c r="I1003" i="1" s="1"/>
  <c r="H2812" i="1"/>
  <c r="I2812" i="1" s="1"/>
  <c r="H1715" i="1"/>
  <c r="I1715" i="1" s="1"/>
  <c r="H2255" i="1"/>
  <c r="I2255" i="1" s="1"/>
  <c r="H3075" i="1"/>
  <c r="I3075" i="1" s="1"/>
  <c r="H2568" i="1"/>
  <c r="I2568" i="1" s="1"/>
  <c r="H1101" i="1"/>
  <c r="I1101" i="1" s="1"/>
  <c r="H81" i="1"/>
  <c r="I81" i="1" s="1"/>
  <c r="H79" i="1"/>
  <c r="I79" i="1" s="1"/>
  <c r="H2731" i="1"/>
  <c r="I2731" i="1" s="1"/>
  <c r="H2804" i="1"/>
  <c r="I2804" i="1" s="1"/>
  <c r="H805" i="1"/>
  <c r="I805" i="1" s="1"/>
  <c r="H3107" i="1"/>
  <c r="I3107" i="1" s="1"/>
  <c r="H1695" i="1"/>
  <c r="I1695" i="1" s="1"/>
  <c r="H1448" i="1"/>
  <c r="I1448" i="1" s="1"/>
  <c r="H2815" i="1"/>
  <c r="I2815" i="1" s="1"/>
  <c r="H1050" i="1"/>
  <c r="I1050" i="1" s="1"/>
  <c r="H671" i="1"/>
  <c r="I671" i="1" s="1"/>
  <c r="H343" i="1"/>
  <c r="I343" i="1" s="1"/>
  <c r="H2284" i="1"/>
  <c r="I2284" i="1" s="1"/>
  <c r="H3046" i="1"/>
  <c r="I3046" i="1" s="1"/>
  <c r="H233" i="1"/>
  <c r="I233" i="1" s="1"/>
  <c r="H2643" i="1"/>
  <c r="I2643" i="1" s="1"/>
  <c r="H2375" i="1"/>
  <c r="I2375" i="1" s="1"/>
  <c r="H334" i="1"/>
  <c r="I334" i="1" s="1"/>
  <c r="H1491" i="1"/>
  <c r="I1491" i="1" s="1"/>
  <c r="H2846" i="1"/>
  <c r="I2846" i="1" s="1"/>
  <c r="H1230" i="1"/>
  <c r="I1230" i="1" s="1"/>
  <c r="H2709" i="1"/>
  <c r="I2709" i="1" s="1"/>
  <c r="H2110" i="1"/>
  <c r="I2110" i="1" s="1"/>
  <c r="H2328" i="1"/>
  <c r="I2328" i="1" s="1"/>
  <c r="H2474" i="1"/>
  <c r="I2474" i="1" s="1"/>
  <c r="H20" i="1"/>
  <c r="I20" i="1" s="1"/>
  <c r="H356" i="1"/>
  <c r="I356" i="1" s="1"/>
  <c r="H192" i="1"/>
  <c r="I192" i="1" s="1"/>
  <c r="H2758" i="1"/>
  <c r="I2758" i="1" s="1"/>
  <c r="H1624" i="1"/>
  <c r="I1624" i="1" s="1"/>
  <c r="H2680" i="1"/>
  <c r="I2680" i="1" s="1"/>
  <c r="H1655" i="1"/>
  <c r="I1655" i="1" s="1"/>
  <c r="H349" i="1"/>
  <c r="I349" i="1" s="1"/>
  <c r="H935" i="1"/>
  <c r="I935" i="1" s="1"/>
  <c r="H648" i="1"/>
  <c r="I648" i="1" s="1"/>
  <c r="H1786" i="1"/>
  <c r="I1786" i="1" s="1"/>
  <c r="H1079" i="1"/>
  <c r="I1079" i="1" s="1"/>
  <c r="H3041" i="1"/>
  <c r="I3041" i="1" s="1"/>
  <c r="H327" i="1"/>
  <c r="I327" i="1" s="1"/>
  <c r="H2685" i="1"/>
  <c r="I2685" i="1" s="1"/>
  <c r="H1798" i="1"/>
  <c r="I1798" i="1" s="1"/>
  <c r="H2379" i="1"/>
  <c r="I2379" i="1" s="1"/>
  <c r="H2496" i="1"/>
  <c r="I2496" i="1" s="1"/>
  <c r="H2384" i="1"/>
  <c r="I2384" i="1" s="1"/>
  <c r="H1801" i="1"/>
  <c r="I1801" i="1" s="1"/>
  <c r="H1611" i="1"/>
  <c r="I1611" i="1" s="1"/>
  <c r="H1185" i="1"/>
  <c r="I1185" i="1" s="1"/>
  <c r="H903" i="1"/>
  <c r="I903" i="1" s="1"/>
  <c r="H709" i="1"/>
  <c r="I709" i="1" s="1"/>
  <c r="H109" i="1"/>
  <c r="I109" i="1" s="1"/>
  <c r="H95" i="1"/>
  <c r="I95" i="1" s="1"/>
  <c r="H731" i="1"/>
  <c r="I731" i="1" s="1"/>
  <c r="H3153" i="1"/>
  <c r="I3153" i="1" s="1"/>
  <c r="H1140" i="1"/>
  <c r="I1140" i="1" s="1"/>
  <c r="H2007" i="1"/>
  <c r="I2007" i="1" s="1"/>
  <c r="H640" i="1"/>
  <c r="I640" i="1" s="1"/>
  <c r="H227" i="1"/>
  <c r="I227" i="1" s="1"/>
  <c r="H2158" i="1"/>
  <c r="I2158" i="1" s="1"/>
  <c r="H1594" i="1"/>
  <c r="I1594" i="1" s="1"/>
  <c r="H1426" i="1"/>
  <c r="I1426" i="1" s="1"/>
  <c r="H264" i="1"/>
  <c r="I264" i="1" s="1"/>
  <c r="H973" i="1"/>
  <c r="I973" i="1" s="1"/>
  <c r="H2429" i="1"/>
  <c r="I2429" i="1" s="1"/>
  <c r="H757" i="1"/>
  <c r="I757" i="1" s="1"/>
  <c r="H3121" i="1"/>
  <c r="I3121" i="1" s="1"/>
  <c r="H1432" i="1"/>
  <c r="I1432" i="1" s="1"/>
  <c r="H3012" i="1"/>
  <c r="I3012" i="1" s="1"/>
  <c r="H3135" i="1"/>
  <c r="I3135" i="1" s="1"/>
  <c r="H1198" i="1"/>
  <c r="I1198" i="1" s="1"/>
  <c r="H2053" i="1"/>
  <c r="I2053" i="1" s="1"/>
  <c r="H2025" i="1"/>
  <c r="I2025" i="1" s="1"/>
  <c r="H1341" i="1"/>
  <c r="I1341" i="1" s="1"/>
  <c r="H175" i="1"/>
  <c r="I175" i="1" s="1"/>
  <c r="H278" i="1"/>
  <c r="I278" i="1" s="1"/>
  <c r="H3021" i="1"/>
  <c r="I3021" i="1" s="1"/>
  <c r="H899" i="1"/>
  <c r="I899" i="1" s="1"/>
  <c r="H1239" i="1"/>
  <c r="I1239" i="1" s="1"/>
  <c r="H2121" i="1"/>
  <c r="I2121" i="1" s="1"/>
  <c r="H1517" i="1"/>
  <c r="I1517" i="1" s="1"/>
  <c r="H522" i="1"/>
  <c r="I522" i="1" s="1"/>
  <c r="H1068" i="1"/>
  <c r="I1068" i="1" s="1"/>
  <c r="H1115" i="1"/>
  <c r="I1115" i="1" s="1"/>
  <c r="H1513" i="1"/>
  <c r="I1513" i="1" s="1"/>
  <c r="H708" i="1"/>
  <c r="I708" i="1" s="1"/>
  <c r="H3083" i="1"/>
  <c r="I3083" i="1" s="1"/>
  <c r="H1164" i="1"/>
  <c r="I1164" i="1" s="1"/>
  <c r="H1639" i="1"/>
  <c r="I1639" i="1" s="1"/>
  <c r="H1159" i="1"/>
  <c r="I1159" i="1" s="1"/>
  <c r="H1846" i="1"/>
  <c r="I1846" i="1" s="1"/>
  <c r="H67" i="1"/>
  <c r="I67" i="1" s="1"/>
  <c r="H316" i="1"/>
  <c r="I316" i="1" s="1"/>
  <c r="H1436" i="1"/>
  <c r="I1436" i="1" s="1"/>
  <c r="H836" i="1"/>
  <c r="I836" i="1" s="1"/>
  <c r="H379" i="1"/>
  <c r="I379" i="1" s="1"/>
  <c r="H1347" i="1"/>
  <c r="I1347" i="1" s="1"/>
  <c r="H2029" i="1"/>
  <c r="I2029" i="1" s="1"/>
  <c r="H1214" i="1"/>
  <c r="I1214" i="1" s="1"/>
  <c r="H1248" i="1"/>
  <c r="I1248" i="1" s="1"/>
  <c r="H626" i="1"/>
  <c r="I626" i="1" s="1"/>
  <c r="H1226" i="1"/>
  <c r="I1226" i="1" s="1"/>
  <c r="H3139" i="1"/>
  <c r="I3139" i="1" s="1"/>
  <c r="H2113" i="1"/>
  <c r="I2113" i="1" s="1"/>
  <c r="H2453" i="1"/>
  <c r="I2453" i="1" s="1"/>
  <c r="H3051" i="1"/>
  <c r="I3051" i="1" s="1"/>
  <c r="H2468" i="1"/>
  <c r="I2468" i="1" s="1"/>
  <c r="H2467" i="1"/>
  <c r="I2467" i="1" s="1"/>
  <c r="H85" i="1"/>
  <c r="I85" i="1" s="1"/>
  <c r="H217" i="1"/>
  <c r="I217" i="1" s="1"/>
  <c r="H2458" i="1"/>
  <c r="I2458" i="1" s="1"/>
  <c r="H2477" i="1"/>
  <c r="I2477" i="1" s="1"/>
  <c r="H1111" i="1"/>
  <c r="I1111" i="1" s="1"/>
  <c r="H1267" i="1"/>
  <c r="I1267" i="1" s="1"/>
  <c r="H956" i="1"/>
  <c r="I956" i="1" s="1"/>
  <c r="H130" i="1"/>
  <c r="I130" i="1" s="1"/>
  <c r="H1892" i="1"/>
  <c r="I1892" i="1" s="1"/>
  <c r="H1121" i="1"/>
  <c r="I1121" i="1" s="1"/>
  <c r="H1105" i="1"/>
  <c r="I1105" i="1" s="1"/>
  <c r="H212" i="1"/>
  <c r="I212" i="1" s="1"/>
  <c r="H957" i="1"/>
  <c r="I957" i="1" s="1"/>
  <c r="H1300" i="1"/>
  <c r="I1300" i="1" s="1"/>
  <c r="H1301" i="1"/>
  <c r="I1301" i="1" s="1"/>
  <c r="H2320" i="1"/>
  <c r="I2320" i="1" s="1"/>
  <c r="H99" i="1"/>
  <c r="I99" i="1" s="1"/>
  <c r="H3058" i="1"/>
  <c r="I3058" i="1" s="1"/>
  <c r="H520" i="1"/>
  <c r="I520" i="1" s="1"/>
  <c r="H465" i="1"/>
  <c r="I465" i="1" s="1"/>
  <c r="H277" i="1"/>
  <c r="I277" i="1" s="1"/>
  <c r="H279" i="1"/>
  <c r="I279" i="1" s="1"/>
  <c r="H1597" i="1"/>
  <c r="I1597" i="1" s="1"/>
  <c r="H863" i="1"/>
  <c r="I863" i="1" s="1"/>
  <c r="H806" i="1"/>
  <c r="I806" i="1" s="1"/>
  <c r="H798" i="1"/>
  <c r="I798" i="1" s="1"/>
  <c r="H1942" i="1"/>
  <c r="I1942" i="1" s="1"/>
  <c r="H1670" i="1"/>
  <c r="I1670" i="1" s="1"/>
  <c r="H1537" i="1"/>
  <c r="I1537" i="1" s="1"/>
  <c r="H1374" i="1"/>
  <c r="I1374" i="1" s="1"/>
  <c r="H583" i="1"/>
  <c r="I583" i="1" s="1"/>
  <c r="H582" i="1"/>
  <c r="I582" i="1" s="1"/>
  <c r="H1689" i="1"/>
  <c r="I1689" i="1" s="1"/>
  <c r="H2571" i="1"/>
  <c r="I2571" i="1" s="1"/>
  <c r="H2572" i="1"/>
  <c r="I2572" i="1" s="1"/>
  <c r="H2248" i="1"/>
  <c r="I2248" i="1" s="1"/>
  <c r="H2172" i="1"/>
  <c r="I2172" i="1" s="1"/>
  <c r="H2876" i="1"/>
  <c r="I2876" i="1" s="1"/>
  <c r="H1878" i="1"/>
  <c r="I1878" i="1" s="1"/>
  <c r="H336" i="1"/>
  <c r="I336" i="1" s="1"/>
  <c r="H1906" i="1"/>
  <c r="I1906" i="1" s="1"/>
  <c r="H3035" i="1"/>
  <c r="I3035" i="1" s="1"/>
  <c r="H2623" i="1"/>
  <c r="I2623" i="1" s="1"/>
  <c r="H1963" i="1"/>
  <c r="I1963" i="1" s="1"/>
  <c r="H1253" i="1"/>
  <c r="I1253" i="1" s="1"/>
  <c r="H2435" i="1"/>
  <c r="I2435" i="1" s="1"/>
  <c r="H2683" i="1"/>
  <c r="I2683" i="1" s="1"/>
  <c r="H2070" i="1"/>
  <c r="I2070" i="1" s="1"/>
  <c r="H2174" i="1"/>
  <c r="I2174" i="1" s="1"/>
  <c r="H2162" i="1"/>
  <c r="I2162" i="1" s="1"/>
  <c r="H1956" i="1"/>
  <c r="I1956" i="1" s="1"/>
  <c r="H1723" i="1"/>
  <c r="I1723" i="1" s="1"/>
  <c r="H1724" i="1"/>
  <c r="I1724" i="1" s="1"/>
  <c r="H1237" i="1"/>
  <c r="I1237" i="1" s="1"/>
  <c r="H2356" i="1"/>
  <c r="I2356" i="1" s="1"/>
  <c r="H774" i="1"/>
  <c r="I774" i="1" s="1"/>
  <c r="H3033" i="1"/>
  <c r="I3033" i="1" s="1"/>
  <c r="H2965" i="1"/>
  <c r="I2965" i="1" s="1"/>
  <c r="H1698" i="1"/>
  <c r="I1698" i="1" s="1"/>
  <c r="H1144" i="1"/>
  <c r="I1144" i="1" s="1"/>
  <c r="H667" i="1"/>
  <c r="I667" i="1" s="1"/>
  <c r="H665" i="1"/>
  <c r="I665" i="1" s="1"/>
  <c r="H931" i="1"/>
  <c r="I931" i="1" s="1"/>
  <c r="H2447" i="1"/>
  <c r="I2447" i="1" s="1"/>
  <c r="H2452" i="1"/>
  <c r="I2452" i="1" s="1"/>
  <c r="H1889" i="1"/>
  <c r="I1889" i="1" s="1"/>
  <c r="H2022" i="1"/>
  <c r="I2022" i="1" s="1"/>
  <c r="H2000" i="1"/>
  <c r="I2000" i="1" s="1"/>
  <c r="H195" i="1"/>
  <c r="I195" i="1" s="1"/>
  <c r="H478" i="1"/>
  <c r="I478" i="1" s="1"/>
  <c r="H194" i="1"/>
  <c r="I194" i="1" s="1"/>
  <c r="H2390" i="1"/>
  <c r="I2390" i="1" s="1"/>
  <c r="H2529" i="1"/>
  <c r="I2529" i="1" s="1"/>
  <c r="H2388" i="1"/>
  <c r="I2388" i="1" s="1"/>
  <c r="H300" i="1"/>
  <c r="I300" i="1" s="1"/>
  <c r="H1829" i="1"/>
  <c r="I1829" i="1" s="1"/>
  <c r="H1201" i="1"/>
  <c r="I1201" i="1" s="1"/>
  <c r="H2240" i="1"/>
  <c r="I2240" i="1" s="1"/>
  <c r="H2543" i="1"/>
  <c r="I2543" i="1" s="1"/>
  <c r="H1274" i="1"/>
  <c r="I1274" i="1" s="1"/>
  <c r="H274" i="1"/>
  <c r="I274" i="1" s="1"/>
  <c r="H2130" i="1"/>
  <c r="I2130" i="1" s="1"/>
  <c r="H700" i="1"/>
  <c r="I700" i="1" s="1"/>
  <c r="H1939" i="1"/>
  <c r="I1939" i="1" s="1"/>
  <c r="H1936" i="1"/>
  <c r="I1936" i="1" s="1"/>
  <c r="H1168" i="1"/>
  <c r="I1168" i="1" s="1"/>
  <c r="H1166" i="1"/>
  <c r="I1166" i="1" s="1"/>
  <c r="H273" i="1"/>
  <c r="I273" i="1" s="1"/>
  <c r="H1129" i="1"/>
  <c r="I1129" i="1" s="1"/>
  <c r="H653" i="1"/>
  <c r="I653" i="1" s="1"/>
  <c r="H926" i="1"/>
  <c r="I926" i="1" s="1"/>
  <c r="H1133" i="1"/>
  <c r="I1133" i="1" s="1"/>
  <c r="H1134" i="1"/>
  <c r="I1134" i="1" s="1"/>
  <c r="H743" i="1"/>
  <c r="I743" i="1" s="1"/>
  <c r="H746" i="1"/>
  <c r="I746" i="1" s="1"/>
  <c r="H1493" i="1"/>
  <c r="I1493" i="1" s="1"/>
  <c r="H1492" i="1"/>
  <c r="I1492" i="1" s="1"/>
  <c r="H1010" i="1"/>
  <c r="I1010" i="1" s="1"/>
  <c r="H215" i="1"/>
  <c r="I215" i="1" s="1"/>
  <c r="H418" i="1"/>
  <c r="I418" i="1" s="1"/>
  <c r="H2513" i="1"/>
  <c r="I2513" i="1" s="1"/>
  <c r="H741" i="1"/>
  <c r="I741" i="1" s="1"/>
  <c r="H735" i="1"/>
  <c r="I735" i="1" s="1"/>
  <c r="H1305" i="1"/>
  <c r="I1305" i="1" s="1"/>
  <c r="H2561" i="1"/>
  <c r="I2561" i="1" s="1"/>
  <c r="H83" i="1"/>
  <c r="I83" i="1" s="1"/>
  <c r="H1649" i="1"/>
  <c r="I1649" i="1" s="1"/>
  <c r="H1900" i="1"/>
  <c r="I1900" i="1" s="1"/>
  <c r="H1074" i="1"/>
  <c r="I1074" i="1" s="1"/>
  <c r="H1173" i="1"/>
  <c r="I1173" i="1" s="1"/>
  <c r="H859" i="1"/>
  <c r="I859" i="1" s="1"/>
  <c r="H2781" i="1"/>
  <c r="I2781" i="1" s="1"/>
  <c r="H752" i="1"/>
  <c r="I752" i="1" s="1"/>
  <c r="H385" i="1"/>
  <c r="I385" i="1" s="1"/>
  <c r="H68" i="1"/>
  <c r="I68" i="1" s="1"/>
  <c r="H1036" i="1"/>
  <c r="I1036" i="1" s="1"/>
  <c r="H2675" i="1"/>
  <c r="I2675" i="1" s="1"/>
  <c r="H1643" i="1"/>
  <c r="I1643" i="1" s="1"/>
  <c r="H1587" i="1"/>
  <c r="I1587" i="1" s="1"/>
  <c r="H2656" i="1"/>
  <c r="I2656" i="1" s="1"/>
  <c r="H1026" i="1"/>
  <c r="I1026" i="1" s="1"/>
  <c r="H1216" i="1"/>
  <c r="I1216" i="1" s="1"/>
  <c r="H821" i="1"/>
  <c r="I821" i="1" s="1"/>
  <c r="H958" i="1"/>
  <c r="I958" i="1" s="1"/>
  <c r="H1086" i="1"/>
  <c r="I1086" i="1" s="1"/>
  <c r="H1233" i="1"/>
  <c r="I1233" i="1" s="1"/>
  <c r="H2870" i="1"/>
  <c r="I2870" i="1" s="1"/>
  <c r="H2371" i="1"/>
  <c r="I2371" i="1" s="1"/>
  <c r="H897" i="1"/>
  <c r="I897" i="1" s="1"/>
  <c r="H3146" i="1"/>
  <c r="I3146" i="1" s="1"/>
  <c r="H377" i="1"/>
  <c r="I377" i="1" s="1"/>
  <c r="H1054" i="1"/>
  <c r="I1054" i="1" s="1"/>
  <c r="H1707" i="1"/>
  <c r="I1707" i="1" s="1"/>
  <c r="H795" i="1"/>
  <c r="I795" i="1" s="1"/>
  <c r="H2506" i="1"/>
  <c r="I2506" i="1" s="1"/>
  <c r="H2861" i="1"/>
  <c r="I2861" i="1" s="1"/>
  <c r="H2482" i="1"/>
  <c r="I2482" i="1" s="1"/>
  <c r="H2560" i="1"/>
  <c r="I2560" i="1" s="1"/>
  <c r="H1996" i="1"/>
  <c r="I1996" i="1" s="1"/>
  <c r="H2483" i="1"/>
  <c r="I2483" i="1" s="1"/>
  <c r="H320" i="1"/>
  <c r="I320" i="1" s="1"/>
  <c r="H3151" i="1"/>
  <c r="I3151" i="1" s="1"/>
  <c r="H2128" i="1"/>
  <c r="I2128" i="1" s="1"/>
  <c r="H3143" i="1"/>
  <c r="I3143" i="1" s="1"/>
  <c r="H2774" i="1"/>
  <c r="I2774" i="1" s="1"/>
  <c r="H2734" i="1"/>
  <c r="I2734" i="1" s="1"/>
  <c r="H2536" i="1"/>
  <c r="I2536" i="1" s="1"/>
  <c r="H2259" i="1"/>
  <c r="I2259" i="1" s="1"/>
  <c r="H1691" i="1"/>
  <c r="I1691" i="1" s="1"/>
  <c r="H3071" i="1"/>
  <c r="I3071" i="1" s="1"/>
  <c r="H1522" i="1"/>
  <c r="I1522" i="1" s="1"/>
  <c r="H2695" i="1"/>
  <c r="I2695" i="1" s="1"/>
  <c r="H2674" i="1"/>
  <c r="I2674" i="1" s="1"/>
  <c r="H1379" i="1"/>
  <c r="I1379" i="1" s="1"/>
  <c r="H2688" i="1"/>
  <c r="I2688" i="1" s="1"/>
  <c r="H1506" i="1"/>
  <c r="I1506" i="1" s="1"/>
  <c r="H1921" i="1"/>
  <c r="I1921" i="1" s="1"/>
  <c r="H1408" i="1"/>
  <c r="I1408" i="1" s="1"/>
  <c r="H2988" i="1"/>
  <c r="I2988" i="1" s="1"/>
  <c r="H2005" i="1"/>
  <c r="I2005" i="1" s="1"/>
  <c r="H1008" i="1"/>
  <c r="I1008" i="1" s="1"/>
  <c r="H1861" i="1"/>
  <c r="I1861" i="1" s="1"/>
  <c r="H77" i="1"/>
  <c r="I77" i="1" s="1"/>
  <c r="H238" i="1"/>
  <c r="I238" i="1" s="1"/>
  <c r="H297" i="1"/>
  <c r="I297" i="1" s="1"/>
  <c r="H1288" i="1"/>
  <c r="I1288" i="1" s="1"/>
  <c r="H2221" i="1"/>
  <c r="I2221" i="1" s="1"/>
  <c r="H2599" i="1"/>
  <c r="I2599" i="1" s="1"/>
  <c r="H2540" i="1"/>
  <c r="I2540" i="1" s="1"/>
  <c r="H64" i="1"/>
  <c r="I64" i="1" s="1"/>
  <c r="H2165" i="1"/>
  <c r="I2165" i="1" s="1"/>
  <c r="H2217" i="1"/>
  <c r="I2217" i="1" s="1"/>
  <c r="H229" i="1"/>
  <c r="I229" i="1" s="1"/>
  <c r="H2116" i="1"/>
  <c r="I2116" i="1" s="1"/>
  <c r="H1727" i="1"/>
  <c r="I1727" i="1" s="1"/>
  <c r="H917" i="1"/>
  <c r="I917" i="1" s="1"/>
  <c r="H1746" i="1"/>
  <c r="I1746" i="1" s="1"/>
  <c r="H2714" i="1"/>
  <c r="I2714" i="1" s="1"/>
  <c r="H361" i="1"/>
  <c r="I361" i="1" s="1"/>
  <c r="H1766" i="1"/>
  <c r="I1766" i="1" s="1"/>
  <c r="H426" i="1"/>
  <c r="I426" i="1" s="1"/>
  <c r="H2651" i="1"/>
  <c r="I2651" i="1" s="1"/>
  <c r="H1284" i="1"/>
  <c r="I1284" i="1" s="1"/>
  <c r="H1810" i="1"/>
  <c r="I1810" i="1" s="1"/>
  <c r="H2606" i="1"/>
  <c r="I2606" i="1" s="1"/>
  <c r="H1856" i="1"/>
  <c r="I1856" i="1" s="1"/>
  <c r="H45" i="1"/>
  <c r="I45" i="1" s="1"/>
  <c r="H1251" i="1"/>
  <c r="I1251" i="1" s="1"/>
  <c r="H1813" i="1"/>
  <c r="I1813" i="1" s="1"/>
  <c r="H1820" i="1"/>
  <c r="I1820" i="1" s="1"/>
  <c r="H1854" i="1"/>
  <c r="I1854" i="1" s="1"/>
  <c r="H366" i="1"/>
  <c r="I366" i="1" s="1"/>
  <c r="H47" i="1"/>
  <c r="I47" i="1" s="1"/>
  <c r="H554" i="1"/>
  <c r="I554" i="1" s="1"/>
  <c r="H1772" i="1"/>
  <c r="I1772" i="1" s="1"/>
  <c r="H1742" i="1"/>
  <c r="I1742" i="1" s="1"/>
  <c r="H1156" i="1"/>
  <c r="I1156" i="1" s="1"/>
  <c r="H1790" i="1"/>
  <c r="I1790" i="1" s="1"/>
  <c r="H3117" i="1"/>
  <c r="I3117" i="1" s="1"/>
  <c r="H425" i="1"/>
  <c r="I425" i="1" s="1"/>
  <c r="H2298" i="1"/>
  <c r="I2298" i="1" s="1"/>
  <c r="H59" i="1"/>
  <c r="I59" i="1" s="1"/>
  <c r="H48" i="1"/>
  <c r="I48" i="1" s="1"/>
  <c r="H1743" i="1"/>
  <c r="I1743" i="1" s="1"/>
  <c r="H2246" i="1"/>
  <c r="I2246" i="1" s="1"/>
  <c r="H460" i="1"/>
  <c r="I460" i="1" s="1"/>
  <c r="H1344" i="1"/>
  <c r="I1344" i="1" s="1"/>
  <c r="H1986" i="1"/>
  <c r="I1986" i="1" s="1"/>
  <c r="H2609" i="1"/>
  <c r="I2609" i="1" s="1"/>
  <c r="H2360" i="1"/>
  <c r="I2360" i="1" s="1"/>
  <c r="H1735" i="1"/>
  <c r="I1735" i="1" s="1"/>
  <c r="H2272" i="1"/>
  <c r="I2272" i="1" s="1"/>
  <c r="H1769" i="1"/>
  <c r="I1769" i="1" s="1"/>
  <c r="H462" i="1"/>
  <c r="I462" i="1" s="1"/>
  <c r="H2832" i="1"/>
  <c r="I2832" i="1" s="1"/>
  <c r="H1745" i="1"/>
  <c r="I1745" i="1" s="1"/>
  <c r="H461" i="1"/>
  <c r="I461" i="1" s="1"/>
  <c r="H1852" i="1"/>
  <c r="I1852" i="1" s="1"/>
  <c r="H1245" i="1"/>
  <c r="I1245" i="1" s="1"/>
  <c r="H1851" i="1"/>
  <c r="I1851" i="1" s="1"/>
  <c r="H1732" i="1"/>
  <c r="I1732" i="1" s="1"/>
  <c r="H2858" i="1"/>
  <c r="I2858" i="1" s="1"/>
  <c r="H2208" i="1"/>
  <c r="I2208" i="1" s="1"/>
  <c r="H2649" i="1"/>
  <c r="I2649" i="1" s="1"/>
  <c r="H1369" i="1"/>
  <c r="I1369" i="1" s="1"/>
  <c r="H257" i="1"/>
  <c r="I257" i="1" s="1"/>
  <c r="H2821" i="1"/>
  <c r="I2821" i="1" s="1"/>
  <c r="H811" i="1"/>
  <c r="I811" i="1" s="1"/>
  <c r="H172" i="1"/>
  <c r="I172" i="1" s="1"/>
  <c r="H1017" i="1"/>
  <c r="I1017" i="1" s="1"/>
  <c r="H1418" i="1"/>
  <c r="I1418" i="1" s="1"/>
  <c r="H1420" i="1"/>
  <c r="I1420" i="1" s="1"/>
  <c r="H894" i="1"/>
  <c r="I894" i="1" s="1"/>
  <c r="H2358" i="1"/>
  <c r="I2358" i="1" s="1"/>
  <c r="H330" i="1"/>
  <c r="I330" i="1" s="1"/>
  <c r="H779" i="1"/>
  <c r="I779" i="1" s="1"/>
  <c r="H1107" i="1"/>
  <c r="I1107" i="1" s="1"/>
  <c r="H2617" i="1"/>
  <c r="I2617" i="1" s="1"/>
  <c r="H1016" i="1"/>
  <c r="I1016" i="1" s="1"/>
  <c r="H1789" i="1"/>
  <c r="I1789" i="1" s="1"/>
  <c r="H487" i="1"/>
  <c r="I487" i="1" s="1"/>
  <c r="H2940" i="1"/>
  <c r="I2940" i="1" s="1"/>
  <c r="H2663" i="1"/>
  <c r="I2663" i="1" s="1"/>
  <c r="H533" i="1"/>
  <c r="I533" i="1" s="1"/>
  <c r="H3037" i="1"/>
  <c r="I3037" i="1" s="1"/>
  <c r="H2705" i="1"/>
  <c r="I2705" i="1" s="1"/>
  <c r="H2938" i="1"/>
  <c r="I2938" i="1" s="1"/>
  <c r="H3078" i="1"/>
  <c r="I3078" i="1" s="1"/>
  <c r="H2756" i="1"/>
  <c r="I2756" i="1" s="1"/>
  <c r="H2704" i="1"/>
  <c r="I2704" i="1" s="1"/>
  <c r="H506" i="1"/>
  <c r="I506" i="1" s="1"/>
  <c r="H2008" i="1"/>
  <c r="I2008" i="1" s="1"/>
  <c r="H816" i="1"/>
  <c r="I816" i="1" s="1"/>
  <c r="H3008" i="1"/>
  <c r="I3008" i="1" s="1"/>
  <c r="H14" i="1"/>
  <c r="I14" i="1" s="1"/>
  <c r="H1208" i="1"/>
  <c r="I1208" i="1" s="1"/>
  <c r="H13" i="1"/>
  <c r="I13" i="1" s="1"/>
  <c r="H2786" i="1"/>
  <c r="I2786" i="1" s="1"/>
  <c r="H136" i="1"/>
  <c r="I136" i="1" s="1"/>
  <c r="H2485" i="1"/>
  <c r="I2485" i="1" s="1"/>
  <c r="H2634" i="1"/>
  <c r="I2634" i="1" s="1"/>
  <c r="H2797" i="1"/>
  <c r="I2797" i="1" s="1"/>
  <c r="H2091" i="1"/>
  <c r="I2091" i="1" s="1"/>
  <c r="H1355" i="1"/>
  <c r="I1355" i="1" s="1"/>
  <c r="H2085" i="1"/>
  <c r="I2085" i="1" s="1"/>
  <c r="H895" i="1"/>
  <c r="I895" i="1" s="1"/>
  <c r="H1207" i="1"/>
  <c r="I1207" i="1" s="1"/>
  <c r="H325" i="1"/>
  <c r="I325" i="1" s="1"/>
  <c r="H551" i="1"/>
  <c r="I551" i="1" s="1"/>
  <c r="H1926" i="1"/>
  <c r="I1926" i="1" s="1"/>
  <c r="H116" i="1"/>
  <c r="I116" i="1" s="1"/>
  <c r="H1833" i="1"/>
  <c r="I1833" i="1" s="1"/>
  <c r="H2633" i="1"/>
  <c r="I2633" i="1" s="1"/>
  <c r="H2369" i="1"/>
  <c r="I2369" i="1" s="1"/>
  <c r="H1387" i="1"/>
  <c r="I1387" i="1" s="1"/>
  <c r="H387" i="1"/>
  <c r="I387" i="1" s="1"/>
  <c r="H2333" i="1"/>
  <c r="I2333" i="1" s="1"/>
  <c r="H1063" i="1"/>
  <c r="I1063" i="1" s="1"/>
  <c r="H2901" i="1"/>
  <c r="I2901" i="1" s="1"/>
  <c r="H371" i="1"/>
  <c r="I371" i="1" s="1"/>
  <c r="H857" i="1"/>
  <c r="I857" i="1" s="1"/>
  <c r="H2922" i="1"/>
  <c r="I2922" i="1" s="1"/>
  <c r="H608" i="1"/>
  <c r="I608" i="1" s="1"/>
  <c r="H113" i="1"/>
  <c r="I113" i="1" s="1"/>
  <c r="H501" i="1"/>
  <c r="I501" i="1" s="1"/>
  <c r="H1859" i="1"/>
  <c r="I1859" i="1" s="1"/>
  <c r="H1667" i="1"/>
  <c r="I1667" i="1" s="1"/>
  <c r="H1451" i="1"/>
  <c r="I1451" i="1" s="1"/>
  <c r="H2525" i="1"/>
  <c r="I2525" i="1" s="1"/>
  <c r="H529" i="1"/>
  <c r="I529" i="1" s="1"/>
  <c r="H2640" i="1"/>
  <c r="I2640" i="1" s="1"/>
  <c r="H685" i="1"/>
  <c r="I685" i="1" s="1"/>
  <c r="H934" i="1"/>
  <c r="I934" i="1" s="1"/>
  <c r="H291" i="1"/>
  <c r="I291" i="1" s="1"/>
  <c r="H1381" i="1"/>
  <c r="I1381" i="1" s="1"/>
  <c r="H340" i="1"/>
  <c r="I340" i="1" s="1"/>
  <c r="H3097" i="1"/>
  <c r="I3097" i="1" s="1"/>
  <c r="H886" i="1"/>
  <c r="I886" i="1" s="1"/>
  <c r="H2765" i="1"/>
  <c r="I2765" i="1" s="1"/>
  <c r="H2227" i="1"/>
  <c r="I2227" i="1" s="1"/>
  <c r="H6" i="1"/>
  <c r="I6" i="1" s="1"/>
  <c r="H156" i="1"/>
  <c r="I156" i="1" s="1"/>
  <c r="H922" i="1"/>
  <c r="I922" i="1" s="1"/>
  <c r="H74" i="1"/>
  <c r="I74" i="1" s="1"/>
  <c r="H2583" i="1"/>
  <c r="I2583" i="1" s="1"/>
  <c r="H2622" i="1"/>
  <c r="I2622" i="1" s="1"/>
  <c r="H1257" i="1"/>
  <c r="I1257" i="1" s="1"/>
  <c r="H990" i="1"/>
  <c r="I990" i="1" s="1"/>
  <c r="H1059" i="1"/>
  <c r="I1059" i="1" s="1"/>
  <c r="H1902" i="1"/>
  <c r="I1902" i="1" s="1"/>
  <c r="H305" i="1"/>
  <c r="I305" i="1" s="1"/>
  <c r="H2616" i="1"/>
  <c r="I2616" i="1" s="1"/>
  <c r="H1606" i="1"/>
  <c r="I1606" i="1" s="1"/>
  <c r="H633" i="1"/>
  <c r="I633" i="1" s="1"/>
  <c r="H2905" i="1"/>
  <c r="I2905" i="1" s="1"/>
  <c r="H1554" i="1"/>
  <c r="I1554" i="1" s="1"/>
  <c r="H1496" i="1"/>
  <c r="I1496" i="1" s="1"/>
  <c r="H1399" i="1"/>
  <c r="I1399" i="1" s="1"/>
  <c r="H1406" i="1"/>
  <c r="I1406" i="1" s="1"/>
  <c r="H2618" i="1"/>
  <c r="I2618" i="1" s="1"/>
  <c r="H2745" i="1"/>
  <c r="I2745" i="1" s="1"/>
  <c r="H2826" i="1"/>
  <c r="I2826" i="1" s="1"/>
  <c r="H839" i="1"/>
  <c r="I839" i="1" s="1"/>
  <c r="H1794" i="1"/>
  <c r="I1794" i="1" s="1"/>
  <c r="H275" i="1"/>
  <c r="I275" i="1" s="1"/>
  <c r="H692" i="1"/>
  <c r="I692" i="1" s="1"/>
  <c r="H1677" i="1"/>
  <c r="I1677" i="1" s="1"/>
  <c r="H628" i="1"/>
  <c r="I628" i="1" s="1"/>
  <c r="H627" i="1"/>
  <c r="I627" i="1" s="1"/>
  <c r="H1922" i="1"/>
  <c r="I1922" i="1" s="1"/>
  <c r="H3016" i="1"/>
  <c r="I3016" i="1" s="1"/>
  <c r="H2134" i="1"/>
  <c r="I2134" i="1" s="1"/>
  <c r="H3131" i="1"/>
  <c r="I3131" i="1" s="1"/>
  <c r="H1706" i="1"/>
  <c r="I1706" i="1" s="1"/>
  <c r="H243" i="1"/>
  <c r="I243" i="1" s="1"/>
  <c r="H789" i="1"/>
  <c r="I789" i="1" s="1"/>
  <c r="H3132" i="1"/>
  <c r="I3132" i="1" s="1"/>
  <c r="H1761" i="1"/>
  <c r="I1761" i="1" s="1"/>
  <c r="H2866" i="1"/>
  <c r="I2866" i="1" s="1"/>
  <c r="H180" i="1"/>
  <c r="I180" i="1" s="1"/>
  <c r="H2348" i="1"/>
  <c r="I2348" i="1" s="1"/>
  <c r="H3086" i="1"/>
  <c r="I3086" i="1" s="1"/>
  <c r="H179" i="1"/>
  <c r="I179" i="1" s="1"/>
  <c r="H244" i="1"/>
  <c r="I244" i="1" s="1"/>
  <c r="H141" i="1"/>
  <c r="I141" i="1" s="1"/>
  <c r="H724" i="1"/>
  <c r="I724" i="1" s="1"/>
  <c r="H472" i="1"/>
  <c r="I472" i="1" s="1"/>
  <c r="H2098" i="1"/>
  <c r="I2098" i="1" s="1"/>
  <c r="H914" i="1"/>
  <c r="I914" i="1" s="1"/>
  <c r="H2415" i="1"/>
  <c r="I2415" i="1" s="1"/>
  <c r="H440" i="1"/>
  <c r="I440" i="1" s="1"/>
  <c r="H171" i="1"/>
  <c r="I171" i="1" s="1"/>
  <c r="H1896" i="1"/>
  <c r="I1896" i="1" s="1"/>
  <c r="H570" i="1"/>
  <c r="I570" i="1" s="1"/>
  <c r="H568" i="1"/>
  <c r="I568" i="1" s="1"/>
  <c r="H569" i="1"/>
  <c r="I569" i="1" s="1"/>
  <c r="H2153" i="1"/>
  <c r="I2153" i="1" s="1"/>
  <c r="H2403" i="1"/>
  <c r="I2403" i="1" s="1"/>
  <c r="H1925" i="1"/>
  <c r="I1925" i="1" s="1"/>
  <c r="H2408" i="1"/>
  <c r="I2408" i="1" s="1"/>
  <c r="H2992" i="1"/>
  <c r="I2992" i="1" s="1"/>
  <c r="H515" i="1"/>
  <c r="I515" i="1" s="1"/>
  <c r="H3003" i="1"/>
  <c r="I3003" i="1" s="1"/>
  <c r="H2834" i="1"/>
  <c r="I2834" i="1" s="1"/>
  <c r="H605" i="1"/>
  <c r="I605" i="1" s="1"/>
  <c r="H2102" i="1"/>
  <c r="I2102" i="1" s="1"/>
  <c r="H2887" i="1"/>
  <c r="I2887" i="1" s="1"/>
  <c r="H2603" i="1"/>
  <c r="I2603" i="1" s="1"/>
  <c r="H2580" i="1"/>
  <c r="I2580" i="1" s="1"/>
  <c r="H607" i="1"/>
  <c r="I607" i="1" s="1"/>
  <c r="H1872" i="1"/>
  <c r="I1872" i="1" s="1"/>
  <c r="H2089" i="1"/>
  <c r="I2089" i="1" s="1"/>
  <c r="H2243" i="1"/>
  <c r="I2243" i="1" s="1"/>
  <c r="H661" i="1"/>
  <c r="I661" i="1" s="1"/>
  <c r="H249" i="1"/>
  <c r="I249" i="1" s="1"/>
  <c r="H3112" i="1"/>
  <c r="I3112" i="1" s="1"/>
  <c r="H1544" i="1"/>
  <c r="I1544" i="1" s="1"/>
  <c r="H2644" i="1"/>
  <c r="I2644" i="1" s="1"/>
  <c r="H1716" i="1"/>
  <c r="I1716" i="1" s="1"/>
  <c r="H263" i="1"/>
  <c r="I263" i="1" s="1"/>
  <c r="H313" i="1"/>
  <c r="I313" i="1" s="1"/>
  <c r="H1836" i="1"/>
  <c r="I1836" i="1" s="1"/>
  <c r="H1329" i="1"/>
  <c r="I1329" i="1" s="1"/>
  <c r="H876" i="1"/>
  <c r="I876" i="1" s="1"/>
  <c r="H658" i="1"/>
  <c r="I658" i="1" s="1"/>
  <c r="H2254" i="1"/>
  <c r="I2254" i="1" s="1"/>
  <c r="H2567" i="1"/>
  <c r="I2567" i="1" s="1"/>
  <c r="H1217" i="1"/>
  <c r="I1217" i="1" s="1"/>
  <c r="H3074" i="1"/>
  <c r="I3074" i="1" s="1"/>
  <c r="H1075" i="1"/>
  <c r="I1075" i="1" s="1"/>
  <c r="H2903" i="1"/>
  <c r="I2903" i="1" s="1"/>
  <c r="H2587" i="1"/>
  <c r="I2587" i="1" s="1"/>
  <c r="H1575" i="1"/>
  <c r="I1575" i="1" s="1"/>
  <c r="H1102" i="1"/>
  <c r="I1102" i="1" s="1"/>
  <c r="H880" i="1"/>
  <c r="I880" i="1" s="1"/>
  <c r="H1747" i="1"/>
  <c r="I1747" i="1" s="1"/>
  <c r="H2260" i="1"/>
  <c r="I2260" i="1" s="1"/>
  <c r="H1913" i="1"/>
  <c r="I1913" i="1" s="1"/>
  <c r="H2522" i="1"/>
  <c r="I2522" i="1" s="1"/>
  <c r="H1533" i="1"/>
  <c r="I1533" i="1" s="1"/>
  <c r="H590" i="1"/>
  <c r="I590" i="1" s="1"/>
  <c r="H1221" i="1"/>
  <c r="I1221" i="1" s="1"/>
  <c r="H526" i="1"/>
  <c r="I526" i="1" s="1"/>
  <c r="H153" i="1"/>
  <c r="I153" i="1" s="1"/>
  <c r="H2737" i="1"/>
  <c r="I2737" i="1" s="1"/>
  <c r="H2202" i="1"/>
  <c r="I2202" i="1" s="1"/>
  <c r="H150" i="1"/>
  <c r="I150" i="1" s="1"/>
  <c r="H681" i="1"/>
  <c r="I681" i="1" s="1"/>
  <c r="H404" i="1"/>
  <c r="I404" i="1" s="1"/>
  <c r="H2080" i="1"/>
  <c r="I2080" i="1" s="1"/>
  <c r="H1091" i="1"/>
  <c r="I1091" i="1" s="1"/>
  <c r="H2809" i="1"/>
  <c r="I2809" i="1" s="1"/>
  <c r="H1022" i="1"/>
  <c r="I1022" i="1" s="1"/>
  <c r="H638" i="1"/>
  <c r="I638" i="1" s="1"/>
  <c r="H1002" i="1"/>
  <c r="I1002" i="1" s="1"/>
  <c r="H1097" i="1"/>
  <c r="I1097" i="1" s="1"/>
  <c r="H1096" i="1"/>
  <c r="I1096" i="1" s="1"/>
  <c r="H1437" i="1"/>
  <c r="I1437" i="1" s="1"/>
  <c r="H3128" i="1"/>
  <c r="I3128" i="1" s="1"/>
  <c r="H444" i="1"/>
  <c r="I444" i="1" s="1"/>
  <c r="H3126" i="1"/>
  <c r="I3126" i="1" s="1"/>
  <c r="H443" i="1"/>
  <c r="I443" i="1" s="1"/>
  <c r="H1246" i="1"/>
  <c r="I1246" i="1" s="1"/>
  <c r="H2593" i="1"/>
  <c r="I2593" i="1" s="1"/>
  <c r="H1191" i="1"/>
  <c r="I1191" i="1" s="1"/>
  <c r="H2413" i="1"/>
  <c r="I2413" i="1" s="1"/>
  <c r="H1117" i="1"/>
  <c r="I1117" i="1" s="1"/>
  <c r="H1116" i="1"/>
  <c r="I1116" i="1" s="1"/>
  <c r="H1183" i="1"/>
  <c r="I1183" i="1" s="1"/>
  <c r="H2697" i="1"/>
  <c r="I2697" i="1" s="1"/>
  <c r="H2939" i="1"/>
  <c r="I2939" i="1" s="1"/>
  <c r="H1424" i="1"/>
  <c r="I1424" i="1" s="1"/>
  <c r="H2187" i="1"/>
  <c r="I2187" i="1" s="1"/>
  <c r="H937" i="1"/>
  <c r="I937" i="1" s="1"/>
  <c r="H357" i="1"/>
  <c r="I357" i="1" s="1"/>
  <c r="H1229" i="1"/>
  <c r="I1229" i="1" s="1"/>
  <c r="H3042" i="1"/>
  <c r="I3042" i="1" s="1"/>
  <c r="H22" i="1"/>
  <c r="I22" i="1" s="1"/>
  <c r="H2708" i="1"/>
  <c r="I2708" i="1" s="1"/>
  <c r="H2681" i="1"/>
  <c r="I2681" i="1" s="1"/>
  <c r="H670" i="1"/>
  <c r="I670" i="1" s="1"/>
  <c r="H344" i="1"/>
  <c r="I344" i="1" s="1"/>
  <c r="H231" i="1"/>
  <c r="I231" i="1" s="1"/>
  <c r="H600" i="1"/>
  <c r="I600" i="1" s="1"/>
  <c r="H964" i="1"/>
  <c r="I964" i="1" s="1"/>
  <c r="H1626" i="1"/>
  <c r="I1626" i="1" s="1"/>
  <c r="H2814" i="1"/>
  <c r="I2814" i="1" s="1"/>
  <c r="H2803" i="1"/>
  <c r="I2803" i="1" s="1"/>
  <c r="H2108" i="1"/>
  <c r="I2108" i="1" s="1"/>
  <c r="H1654" i="1"/>
  <c r="I1654" i="1" s="1"/>
  <c r="H599" i="1"/>
  <c r="I599" i="1" s="1"/>
  <c r="H3106" i="1"/>
  <c r="I3106" i="1" s="1"/>
  <c r="H2847" i="1"/>
  <c r="I2847" i="1" s="1"/>
  <c r="H2283" i="1"/>
  <c r="I2283" i="1" s="1"/>
  <c r="H1785" i="1"/>
  <c r="I1785" i="1" s="1"/>
  <c r="H2931" i="1"/>
  <c r="I2931" i="1" s="1"/>
  <c r="H2374" i="1"/>
  <c r="I2374" i="1" s="1"/>
  <c r="H82" i="1"/>
  <c r="I82" i="1" s="1"/>
  <c r="H1447" i="1"/>
  <c r="I1447" i="1" s="1"/>
  <c r="H2473" i="1"/>
  <c r="I2473" i="1" s="1"/>
  <c r="H191" i="1"/>
  <c r="I191" i="1" s="1"/>
  <c r="H849" i="1"/>
  <c r="I849" i="1" s="1"/>
  <c r="H1870" i="1"/>
  <c r="I1870" i="1" s="1"/>
  <c r="H803" i="1"/>
  <c r="I803" i="1" s="1"/>
  <c r="H2040" i="1"/>
  <c r="I2040" i="1" s="1"/>
  <c r="H1694" i="1"/>
  <c r="I1694" i="1" s="1"/>
  <c r="H1497" i="1"/>
  <c r="I1497" i="1" s="1"/>
  <c r="H1049" i="1"/>
  <c r="I1049" i="1" s="1"/>
  <c r="H705" i="1"/>
  <c r="I705" i="1" s="1"/>
  <c r="H3004" i="1"/>
  <c r="I3004" i="1" s="1"/>
  <c r="H3154" i="1"/>
  <c r="I3154" i="1" s="1"/>
  <c r="H2120" i="1"/>
  <c r="I2120" i="1" s="1"/>
  <c r="H2381" i="1"/>
  <c r="I2381" i="1" s="1"/>
  <c r="H1635" i="1"/>
  <c r="I1635" i="1" s="1"/>
  <c r="H635" i="1"/>
  <c r="I635" i="1" s="1"/>
  <c r="H1799" i="1"/>
  <c r="I1799" i="1" s="1"/>
  <c r="H1427" i="1"/>
  <c r="I1427" i="1" s="1"/>
  <c r="H3136" i="1"/>
  <c r="I3136" i="1" s="1"/>
  <c r="H754" i="1"/>
  <c r="I754" i="1" s="1"/>
  <c r="H1844" i="1"/>
  <c r="I1844" i="1" s="1"/>
  <c r="H2050" i="1"/>
  <c r="I2050" i="1" s="1"/>
  <c r="H2380" i="1"/>
  <c r="I2380" i="1" s="1"/>
  <c r="H1197" i="1"/>
  <c r="I1197" i="1" s="1"/>
  <c r="H224" i="1"/>
  <c r="I224" i="1" s="1"/>
  <c r="H2490" i="1"/>
  <c r="I2490" i="1" s="1"/>
  <c r="H1610" i="1"/>
  <c r="I1610" i="1" s="1"/>
  <c r="H1165" i="1"/>
  <c r="I1165" i="1" s="1"/>
  <c r="H835" i="1"/>
  <c r="I835" i="1" s="1"/>
  <c r="H2427" i="1"/>
  <c r="I2427" i="1" s="1"/>
  <c r="H730" i="1"/>
  <c r="I730" i="1" s="1"/>
  <c r="H3023" i="1"/>
  <c r="I3023" i="1" s="1"/>
  <c r="H373" i="1"/>
  <c r="I373" i="1" s="1"/>
  <c r="H1528" i="1"/>
  <c r="I1528" i="1" s="1"/>
  <c r="H2451" i="1"/>
  <c r="I2451" i="1" s="1"/>
  <c r="H174" i="1"/>
  <c r="I174" i="1" s="1"/>
  <c r="H1704" i="1"/>
  <c r="I1704" i="1" s="1"/>
  <c r="H1067" i="1"/>
  <c r="I1067" i="1" s="1"/>
  <c r="H2024" i="1"/>
  <c r="I2024" i="1" s="1"/>
  <c r="H875" i="1"/>
  <c r="I875" i="1" s="1"/>
  <c r="H135" i="1"/>
  <c r="I135" i="1" s="1"/>
  <c r="H1124" i="1"/>
  <c r="I1124" i="1" s="1"/>
  <c r="H1435" i="1"/>
  <c r="I1435" i="1" s="1"/>
  <c r="H128" i="1"/>
  <c r="I128" i="1" s="1"/>
  <c r="H714" i="1"/>
  <c r="I714" i="1" s="1"/>
  <c r="H1593" i="1"/>
  <c r="I1593" i="1" s="1"/>
  <c r="H384" i="1"/>
  <c r="I384" i="1" s="1"/>
  <c r="H740" i="1"/>
  <c r="I740" i="1" s="1"/>
  <c r="H2855" i="1"/>
  <c r="I2855" i="1" s="1"/>
  <c r="H94" i="1"/>
  <c r="I94" i="1" s="1"/>
  <c r="H910" i="1"/>
  <c r="I910" i="1" s="1"/>
  <c r="H906" i="1"/>
  <c r="I906" i="1" s="1"/>
  <c r="H1756" i="1"/>
  <c r="I1756" i="1" s="1"/>
  <c r="H160" i="1"/>
  <c r="I160" i="1" s="1"/>
  <c r="H975" i="1"/>
  <c r="I975" i="1" s="1"/>
  <c r="H1736" i="1"/>
  <c r="I1736" i="1" s="1"/>
  <c r="H1952" i="1"/>
  <c r="I1952" i="1" s="1"/>
  <c r="H451" i="1"/>
  <c r="I451" i="1" s="1"/>
  <c r="H399" i="1"/>
  <c r="I399" i="1" s="1"/>
  <c r="H2607" i="1"/>
  <c r="I2607" i="1" s="1"/>
  <c r="H545" i="1"/>
  <c r="I545" i="1" s="1"/>
  <c r="H1212" i="1"/>
  <c r="I1212" i="1" s="1"/>
  <c r="H2954" i="1"/>
  <c r="I2954" i="1" s="1"/>
  <c r="H2916" i="1"/>
  <c r="I2916" i="1" s="1"/>
  <c r="H1831" i="1"/>
  <c r="I1831" i="1" s="1"/>
  <c r="H2974" i="1"/>
  <c r="I2974" i="1" s="1"/>
  <c r="H2719" i="1"/>
  <c r="I2719" i="1" s="1"/>
  <c r="H851" i="1"/>
  <c r="I851" i="1" s="1"/>
  <c r="H1775" i="1"/>
  <c r="I1775" i="1" s="1"/>
  <c r="H2459" i="1"/>
  <c r="I2459" i="1" s="1"/>
  <c r="H480" i="1"/>
  <c r="I480" i="1" s="1"/>
  <c r="H2973" i="1"/>
  <c r="I2973" i="1" s="1"/>
  <c r="H2244" i="1"/>
  <c r="I2244" i="1" s="1"/>
  <c r="H654" i="1"/>
  <c r="I654" i="1" s="1"/>
  <c r="H1871" i="1"/>
  <c r="I1871" i="1" s="1"/>
  <c r="H206" i="1"/>
  <c r="I206" i="1" s="1"/>
  <c r="H2342" i="1"/>
  <c r="I2342" i="1" s="1"/>
  <c r="H1458" i="1"/>
  <c r="I1458" i="1" s="1"/>
  <c r="H2083" i="1"/>
  <c r="I2083" i="1" s="1"/>
  <c r="H2307" i="1"/>
  <c r="I2307" i="1" s="1"/>
  <c r="H943" i="1"/>
  <c r="I943" i="1" s="1"/>
  <c r="H2013" i="1"/>
  <c r="I2013" i="1" s="1"/>
  <c r="H463" i="1"/>
  <c r="I463" i="1" s="1"/>
  <c r="H2554" i="1"/>
  <c r="I2554" i="1" s="1"/>
  <c r="H2191" i="1"/>
  <c r="I2191" i="1" s="1"/>
  <c r="H1482" i="1"/>
  <c r="I1482" i="1" s="1"/>
  <c r="H2715" i="1"/>
  <c r="I2715" i="1" s="1"/>
  <c r="H2075" i="1"/>
  <c r="I2075" i="1" s="1"/>
  <c r="H1541" i="1"/>
  <c r="I1541" i="1" s="1"/>
  <c r="H124" i="1"/>
  <c r="I124" i="1" s="1"/>
  <c r="H5" i="1"/>
  <c r="I5" i="1" s="1"/>
  <c r="H585" i="1"/>
  <c r="I585" i="1" s="1"/>
  <c r="H584" i="1"/>
  <c r="I584" i="1" s="1"/>
  <c r="H2574" i="1"/>
  <c r="I2574" i="1" s="1"/>
  <c r="H1672" i="1"/>
  <c r="I1672" i="1" s="1"/>
  <c r="H2879" i="1"/>
  <c r="I2879" i="1" s="1"/>
  <c r="H804" i="1"/>
  <c r="I804" i="1" s="1"/>
  <c r="H542" i="1"/>
  <c r="I542" i="1" s="1"/>
  <c r="H105" i="1"/>
  <c r="I105" i="1" s="1"/>
  <c r="H2978" i="1"/>
  <c r="I2978" i="1" s="1"/>
  <c r="H222" i="1"/>
  <c r="I222" i="1" s="1"/>
  <c r="H866" i="1"/>
  <c r="I866" i="1" s="1"/>
  <c r="H1781" i="1"/>
  <c r="I1781" i="1" s="1"/>
  <c r="H1776" i="1"/>
  <c r="I1776" i="1" s="1"/>
  <c r="H2975" i="1"/>
  <c r="I2975" i="1" s="1"/>
  <c r="H282" i="1"/>
  <c r="I282" i="1" s="1"/>
  <c r="H2471" i="1"/>
  <c r="I2471" i="1" s="1"/>
  <c r="H1993" i="1"/>
  <c r="I1993" i="1" s="1"/>
  <c r="H232" i="1"/>
  <c r="I232" i="1" s="1"/>
  <c r="H1375" i="1"/>
  <c r="I1375" i="1" s="1"/>
  <c r="H1303" i="1"/>
  <c r="I1303" i="1" s="1"/>
  <c r="H2470" i="1"/>
  <c r="I2470" i="1" s="1"/>
  <c r="H1883" i="1"/>
  <c r="I1883" i="1" s="1"/>
  <c r="H3059" i="1"/>
  <c r="I3059" i="1" s="1"/>
  <c r="H93" i="1"/>
  <c r="I93" i="1" s="1"/>
  <c r="H2544" i="1"/>
  <c r="I2544" i="1" s="1"/>
  <c r="H1113" i="1"/>
  <c r="I1113" i="1" s="1"/>
  <c r="H1602" i="1"/>
  <c r="I1602" i="1" s="1"/>
  <c r="H3018" i="1"/>
  <c r="I3018" i="1" s="1"/>
  <c r="H1538" i="1"/>
  <c r="I1538" i="1" s="1"/>
  <c r="H2653" i="1"/>
  <c r="I2653" i="1" s="1"/>
  <c r="H3017" i="1"/>
  <c r="I3017" i="1" s="1"/>
  <c r="H214" i="1"/>
  <c r="I214" i="1" s="1"/>
  <c r="H1125" i="1"/>
  <c r="I1125" i="1" s="1"/>
  <c r="H218" i="1"/>
  <c r="I218" i="1" s="1"/>
  <c r="H1470" i="1"/>
  <c r="I1470" i="1" s="1"/>
  <c r="H2476" i="1"/>
  <c r="I2476" i="1" s="1"/>
  <c r="H1634" i="1"/>
  <c r="I1634" i="1" s="1"/>
  <c r="H2319" i="1"/>
  <c r="I2319" i="1" s="1"/>
  <c r="H1106" i="1"/>
  <c r="I1106" i="1" s="1"/>
  <c r="H955" i="1"/>
  <c r="I955" i="1" s="1"/>
  <c r="H1071" i="1"/>
  <c r="I1071" i="1" s="1"/>
  <c r="H3053" i="1"/>
  <c r="I3053" i="1" s="1"/>
  <c r="H1601" i="1"/>
  <c r="I1601" i="1" s="1"/>
  <c r="H1268" i="1"/>
  <c r="I1268" i="1" s="1"/>
  <c r="H2461" i="1"/>
  <c r="I2461" i="1" s="1"/>
  <c r="H985" i="1"/>
  <c r="I985" i="1" s="1"/>
  <c r="H996" i="1"/>
  <c r="I996" i="1" s="1"/>
  <c r="H703" i="1"/>
  <c r="I703" i="1" s="1"/>
  <c r="H216" i="1"/>
  <c r="I216" i="1" s="1"/>
  <c r="H927" i="1"/>
  <c r="I927" i="1" s="1"/>
  <c r="H1044" i="1"/>
  <c r="I1044" i="1" s="1"/>
  <c r="H744" i="1"/>
  <c r="I744" i="1" s="1"/>
  <c r="H1011" i="1"/>
  <c r="I1011" i="1" s="1"/>
  <c r="H1828" i="1"/>
  <c r="I1828" i="1" s="1"/>
  <c r="H1204" i="1"/>
  <c r="I1204" i="1" s="1"/>
  <c r="H1000" i="1"/>
  <c r="I1000" i="1" s="1"/>
  <c r="H1937" i="1"/>
  <c r="I1937" i="1" s="1"/>
  <c r="H2001" i="1"/>
  <c r="I2001" i="1" s="1"/>
  <c r="H2031" i="1"/>
  <c r="I2031" i="1" s="1"/>
  <c r="H477" i="1"/>
  <c r="I477" i="1" s="1"/>
  <c r="H1498" i="1"/>
  <c r="I1498" i="1" s="1"/>
  <c r="H1919" i="1"/>
  <c r="I1919" i="1" s="1"/>
  <c r="H1147" i="1"/>
  <c r="I1147" i="1" s="1"/>
  <c r="H197" i="1"/>
  <c r="I197" i="1" s="1"/>
  <c r="H2964" i="1"/>
  <c r="I2964" i="1" s="1"/>
  <c r="H2021" i="1"/>
  <c r="I2021" i="1" s="1"/>
  <c r="H271" i="1"/>
  <c r="I271" i="1" s="1"/>
  <c r="H1890" i="1"/>
  <c r="I1890" i="1" s="1"/>
  <c r="H1135" i="1"/>
  <c r="I1135" i="1" s="1"/>
  <c r="H1254" i="1"/>
  <c r="I1254" i="1" s="1"/>
  <c r="H1701" i="1"/>
  <c r="I1701" i="1" s="1"/>
  <c r="H1275" i="1"/>
  <c r="I1275" i="1" s="1"/>
  <c r="H301" i="1"/>
  <c r="I301" i="1" s="1"/>
  <c r="H1621" i="1"/>
  <c r="I1621" i="1" s="1"/>
  <c r="H2389" i="1"/>
  <c r="I2389" i="1" s="1"/>
  <c r="H1548" i="1"/>
  <c r="I1548" i="1" s="1"/>
  <c r="H1167" i="1"/>
  <c r="I1167" i="1" s="1"/>
  <c r="H728" i="1"/>
  <c r="I728" i="1" s="1"/>
  <c r="H1958" i="1"/>
  <c r="I1958" i="1" s="1"/>
  <c r="H2175" i="1"/>
  <c r="I2175" i="1" s="1"/>
  <c r="H3093" i="1"/>
  <c r="I3093" i="1" s="1"/>
  <c r="H2885" i="1"/>
  <c r="I2885" i="1" s="1"/>
  <c r="H2448" i="1"/>
  <c r="I2448" i="1" s="1"/>
  <c r="H652" i="1"/>
  <c r="I652" i="1" s="1"/>
  <c r="H3102" i="1"/>
  <c r="I3102" i="1" s="1"/>
  <c r="H2932" i="1"/>
  <c r="I2932" i="1" s="1"/>
  <c r="H666" i="1"/>
  <c r="I666" i="1" s="1"/>
  <c r="H2048" i="1"/>
  <c r="I2048" i="1" s="1"/>
  <c r="H1314" i="1"/>
  <c r="I1314" i="1" s="1"/>
  <c r="H3034" i="1"/>
  <c r="I3034" i="1" s="1"/>
  <c r="H338" i="1"/>
  <c r="I338" i="1" s="1"/>
  <c r="H1879" i="1"/>
  <c r="I1879" i="1" s="1"/>
  <c r="H3065" i="1"/>
  <c r="I3065" i="1" s="1"/>
  <c r="H210" i="1"/>
  <c r="I210" i="1" s="1"/>
  <c r="H1964" i="1"/>
  <c r="I1964" i="1" s="1"/>
  <c r="H1092" i="1"/>
  <c r="I1092" i="1" s="1"/>
  <c r="H2873" i="1"/>
  <c r="I2873" i="1" s="1"/>
  <c r="H1591" i="1"/>
  <c r="I1591" i="1" s="1"/>
  <c r="H1055" i="1"/>
  <c r="I1055" i="1" s="1"/>
  <c r="H253" i="1"/>
  <c r="I253" i="1" s="1"/>
  <c r="H2315" i="1"/>
  <c r="I2315" i="1" s="1"/>
  <c r="H342" i="1"/>
  <c r="I342" i="1" s="1"/>
  <c r="H2425" i="1"/>
  <c r="I2425" i="1" s="1"/>
  <c r="H696" i="1"/>
  <c r="I696" i="1" s="1"/>
  <c r="H813" i="1"/>
  <c r="I813" i="1" s="1"/>
  <c r="H1642" i="1"/>
  <c r="I1642" i="1" s="1"/>
  <c r="H1659" i="1"/>
  <c r="I1659" i="1" s="1"/>
  <c r="H825" i="1"/>
  <c r="I825" i="1" s="1"/>
  <c r="H1037" i="1"/>
  <c r="I1037" i="1" s="1"/>
  <c r="H2878" i="1"/>
  <c r="I2878" i="1" s="1"/>
  <c r="H969" i="1"/>
  <c r="I969" i="1" s="1"/>
  <c r="H2770" i="1"/>
  <c r="I2770" i="1" s="1"/>
  <c r="H896" i="1"/>
  <c r="I896" i="1" s="1"/>
  <c r="H3160" i="1"/>
  <c r="I3160" i="1" s="1"/>
  <c r="H2751" i="1"/>
  <c r="I2751" i="1" s="1"/>
  <c r="H2672" i="1"/>
  <c r="I2672" i="1" s="1"/>
  <c r="H963" i="1"/>
  <c r="I963" i="1" s="1"/>
  <c r="H3149" i="1"/>
  <c r="I3149" i="1" s="1"/>
  <c r="H2657" i="1"/>
  <c r="I2657" i="1" s="1"/>
  <c r="H865" i="1"/>
  <c r="I865" i="1" s="1"/>
  <c r="H1901" i="1"/>
  <c r="I1901" i="1" s="1"/>
  <c r="H753" i="1"/>
  <c r="I753" i="1" s="1"/>
  <c r="H2777" i="1"/>
  <c r="I2777" i="1" s="1"/>
  <c r="H1473" i="1"/>
  <c r="I1473" i="1" s="1"/>
  <c r="H2562" i="1"/>
  <c r="I2562" i="1" s="1"/>
  <c r="H852" i="1"/>
  <c r="I852" i="1" s="1"/>
  <c r="H312" i="1"/>
  <c r="I312" i="1" s="1"/>
  <c r="H2889" i="1"/>
  <c r="I2889" i="1" s="1"/>
  <c r="H980" i="1"/>
  <c r="I980" i="1" s="1"/>
  <c r="H2947" i="1"/>
  <c r="I2947" i="1" s="1"/>
  <c r="H2883" i="1"/>
  <c r="I2883" i="1" s="1"/>
  <c r="H3029" i="1"/>
  <c r="I3029" i="1" s="1"/>
  <c r="H1078" i="1"/>
  <c r="I1078" i="1" s="1"/>
  <c r="H1031" i="1"/>
  <c r="I1031" i="1" s="1"/>
  <c r="H1651" i="1"/>
  <c r="I1651" i="1" s="1"/>
  <c r="H833" i="1"/>
  <c r="I833" i="1" s="1"/>
  <c r="H1396" i="1"/>
  <c r="I1396" i="1" s="1"/>
  <c r="H2985" i="1"/>
  <c r="I2985" i="1" s="1"/>
  <c r="H2194" i="1"/>
  <c r="I2194" i="1" s="1"/>
  <c r="H1652" i="1"/>
  <c r="I1652" i="1" s="1"/>
  <c r="H1665" i="1"/>
  <c r="I1665" i="1" s="1"/>
  <c r="H1304" i="1"/>
  <c r="I1304" i="1" s="1"/>
  <c r="H407" i="1"/>
  <c r="I407" i="1" s="1"/>
  <c r="H1474" i="1"/>
  <c r="I1474" i="1" s="1"/>
  <c r="H616" i="1"/>
  <c r="I616" i="1" s="1"/>
  <c r="H1605" i="1"/>
  <c r="I1605" i="1" s="1"/>
  <c r="H91" i="1"/>
  <c r="I91" i="1" s="1"/>
  <c r="H2511" i="1"/>
  <c r="I2511" i="1" s="1"/>
  <c r="H1177" i="1"/>
  <c r="I1177" i="1" s="1"/>
  <c r="H1915" i="1"/>
  <c r="I1915" i="1" s="1"/>
  <c r="H1394" i="1"/>
  <c r="I1394" i="1" s="1"/>
  <c r="H736" i="1"/>
  <c r="I736" i="1" s="1"/>
  <c r="H421" i="1"/>
  <c r="I421" i="1" s="1"/>
  <c r="H930" i="1"/>
  <c r="I930" i="1" s="1"/>
  <c r="H1898" i="1"/>
  <c r="I1898" i="1" s="1"/>
  <c r="H1947" i="1"/>
  <c r="I1947" i="1" s="1"/>
  <c r="H1433" i="1"/>
  <c r="I1433" i="1" s="1"/>
  <c r="H2178" i="1"/>
  <c r="I2178" i="1" s="1"/>
  <c r="H235" i="1"/>
  <c r="I235" i="1" s="1"/>
  <c r="H1359" i="1"/>
  <c r="I1359" i="1" s="1"/>
  <c r="H2159" i="1"/>
  <c r="I2159" i="1" s="1"/>
  <c r="H1555" i="1"/>
  <c r="I1555" i="1" s="1"/>
  <c r="H2438" i="1"/>
  <c r="I2438" i="1" s="1"/>
  <c r="H401" i="1"/>
  <c r="I401" i="1" s="1"/>
  <c r="H2791" i="1"/>
  <c r="I2791" i="1" s="1"/>
  <c r="H1505" i="1"/>
  <c r="I1505" i="1" s="1"/>
  <c r="H239" i="1"/>
  <c r="I239" i="1" s="1"/>
  <c r="H2164" i="1"/>
  <c r="I2164" i="1" s="1"/>
  <c r="H1405" i="1"/>
  <c r="I1405" i="1" s="1"/>
  <c r="H2507" i="1"/>
  <c r="I2507" i="1" s="1"/>
  <c r="H2182" i="1"/>
  <c r="I2182" i="1" s="1"/>
  <c r="H76" i="1"/>
  <c r="I76" i="1" s="1"/>
  <c r="H2548" i="1"/>
  <c r="I2548" i="1" s="1"/>
  <c r="H1286" i="1"/>
  <c r="I1286" i="1" s="1"/>
  <c r="H2986" i="1"/>
  <c r="I2986" i="1" s="1"/>
  <c r="H1507" i="1"/>
  <c r="I1507" i="1" s="1"/>
  <c r="H2218" i="1"/>
  <c r="I2218" i="1" s="1"/>
  <c r="H1556" i="1"/>
  <c r="I1556" i="1" s="1"/>
  <c r="H2723" i="1"/>
  <c r="I2723" i="1" s="1"/>
  <c r="H1361" i="1"/>
  <c r="I1361" i="1" s="1"/>
  <c r="H2" i="1"/>
  <c r="I2" i="1" s="1"/>
  <c r="H3" i="1"/>
  <c r="I3" i="1" s="1"/>
  <c r="H61" i="1"/>
  <c r="I61" i="1" s="1"/>
  <c r="H2669" i="1"/>
  <c r="I2669" i="1" s="1"/>
  <c r="H1005" i="1"/>
  <c r="I1005" i="1" s="1"/>
  <c r="H2794" i="1"/>
  <c r="I2794" i="1" s="1"/>
  <c r="H1972" i="1"/>
  <c r="I1972" i="1" s="1"/>
  <c r="H2003" i="1"/>
  <c r="I2003" i="1" s="1"/>
  <c r="H737" i="1"/>
  <c r="I737" i="1" s="1"/>
  <c r="H1518" i="1"/>
  <c r="I1518" i="1" s="1"/>
  <c r="H1860" i="1"/>
  <c r="I1860" i="1" s="1"/>
  <c r="H2124" i="1"/>
  <c r="I2124" i="1" s="1"/>
  <c r="H2539" i="1"/>
  <c r="I2539" i="1" s="1"/>
  <c r="H2724" i="1"/>
  <c r="I2724" i="1" s="1"/>
  <c r="H2671" i="1"/>
  <c r="I2671" i="1" s="1"/>
  <c r="H2595" i="1"/>
  <c r="I2595" i="1" s="1"/>
  <c r="H2936" i="1"/>
  <c r="I2936" i="1" s="1"/>
  <c r="H2691" i="1"/>
  <c r="I2691" i="1" s="1"/>
  <c r="H1519" i="1"/>
  <c r="I1519" i="1" s="1"/>
  <c r="H2125" i="1"/>
  <c r="I2125" i="1" s="1"/>
  <c r="H2694" i="1"/>
  <c r="I2694" i="1" s="1"/>
  <c r="H1970" i="1"/>
  <c r="I1970" i="1" s="1"/>
  <c r="H2732" i="1"/>
  <c r="I2732" i="1" s="1"/>
  <c r="H2538" i="1"/>
  <c r="I2538" i="1" s="1"/>
  <c r="H2687" i="1"/>
  <c r="I2687" i="1" s="1"/>
  <c r="H2911" i="1"/>
  <c r="I2911" i="1" s="1"/>
  <c r="H844" i="1"/>
  <c r="I844" i="1" s="1"/>
  <c r="H1270" i="1"/>
  <c r="I1270" i="1" s="1"/>
  <c r="H3062" i="1"/>
  <c r="I3062" i="1" s="1"/>
  <c r="H1377" i="1"/>
  <c r="I1377" i="1" s="1"/>
  <c r="H30" i="1"/>
  <c r="I30" i="1" s="1"/>
  <c r="H3141" i="1"/>
  <c r="I3141" i="1" s="1"/>
  <c r="H1271" i="1"/>
  <c r="I1271" i="1" s="1"/>
  <c r="H845" i="1"/>
  <c r="I845" i="1" s="1"/>
  <c r="H3066" i="1"/>
  <c r="I3066" i="1" s="1"/>
  <c r="H3142" i="1"/>
  <c r="I3142" i="1" s="1"/>
  <c r="H1466" i="1"/>
  <c r="I1466" i="1" s="1"/>
  <c r="H2258" i="1"/>
  <c r="I2258" i="1" s="1"/>
  <c r="H2778" i="1"/>
  <c r="I2778" i="1" s="1"/>
  <c r="H2559" i="1"/>
  <c r="I2559" i="1" s="1"/>
  <c r="H519" i="1"/>
  <c r="I519" i="1" s="1"/>
  <c r="H102" i="1"/>
  <c r="I102" i="1" s="1"/>
  <c r="H318" i="1"/>
  <c r="I318" i="1" s="1"/>
  <c r="H2478" i="1"/>
  <c r="I2478" i="1" s="1"/>
  <c r="H2535" i="1"/>
  <c r="I2535" i="1" s="1"/>
  <c r="H2479" i="1"/>
  <c r="I2479" i="1" s="1"/>
  <c r="H2771" i="1"/>
  <c r="I2771" i="1" s="1"/>
  <c r="H2503" i="1"/>
  <c r="I2503" i="1" s="1"/>
  <c r="H978" i="1"/>
  <c r="I978" i="1" s="1"/>
  <c r="H2600" i="1"/>
  <c r="I2600" i="1" s="1"/>
  <c r="H997" i="1"/>
  <c r="I997" i="1" s="1"/>
  <c r="H2144" i="1"/>
  <c r="I2144" i="1" s="1"/>
  <c r="H1572" i="1"/>
  <c r="I1572" i="1" s="1"/>
  <c r="H1215" i="1"/>
  <c r="I1215" i="1" s="1"/>
  <c r="H765" i="1"/>
  <c r="I765" i="1" s="1"/>
  <c r="H1052" i="1"/>
  <c r="I1052" i="1" s="1"/>
  <c r="H1279" i="1"/>
  <c r="I1279" i="1" s="1"/>
  <c r="H826" i="1"/>
  <c r="I826" i="1" s="1"/>
  <c r="H2750" i="1"/>
  <c r="I2750" i="1" s="1"/>
  <c r="H2023" i="1"/>
  <c r="I2023" i="1" s="1"/>
  <c r="H2197" i="1"/>
  <c r="I2197" i="1" s="1"/>
  <c r="H2575" i="1"/>
  <c r="I2575" i="1" s="1"/>
  <c r="H1563" i="1"/>
  <c r="I1563" i="1" s="1"/>
  <c r="H1553" i="1"/>
  <c r="I1553" i="1" s="1"/>
  <c r="H456" i="1"/>
  <c r="I456" i="1" s="1"/>
  <c r="H1308" i="1"/>
  <c r="I1308" i="1" s="1"/>
  <c r="H1569" i="1"/>
  <c r="I1569" i="1" s="1"/>
  <c r="H1620" i="1"/>
  <c r="I1620" i="1" s="1"/>
  <c r="H1353" i="1"/>
  <c r="I1353" i="1" s="1"/>
  <c r="H1422" i="1"/>
  <c r="I1422" i="1" s="1"/>
  <c r="H2203" i="1"/>
  <c r="I2203" i="1" s="1"/>
  <c r="H2907" i="1"/>
  <c r="I2907" i="1" s="1"/>
  <c r="H2397" i="1"/>
  <c r="I2397" i="1" s="1"/>
  <c r="H1150" i="1"/>
  <c r="I1150" i="1" s="1"/>
  <c r="H270" i="1"/>
  <c r="I270" i="1" s="1"/>
  <c r="H1825" i="1"/>
  <c r="I1825" i="1" s="1"/>
  <c r="H2250" i="1"/>
  <c r="I2250" i="1" s="1"/>
  <c r="H637" i="1"/>
  <c r="I637" i="1" s="1"/>
  <c r="H2960" i="1"/>
  <c r="I2960" i="1" s="1"/>
  <c r="H2944" i="1"/>
  <c r="I2944" i="1" s="1"/>
  <c r="H2906" i="1"/>
  <c r="I2906" i="1" s="1"/>
  <c r="H431" i="1"/>
  <c r="I431" i="1" s="1"/>
  <c r="H2090" i="1"/>
  <c r="I2090" i="1" s="1"/>
  <c r="H1027" i="1"/>
  <c r="I1027" i="1" s="1"/>
  <c r="H2036" i="1"/>
  <c r="I2036" i="1" s="1"/>
  <c r="H2701" i="1"/>
  <c r="I2701" i="1" s="1"/>
  <c r="H2431" i="1"/>
  <c r="I2431" i="1" s="1"/>
  <c r="H2494" i="1"/>
  <c r="I2494" i="1" s="1"/>
  <c r="H1981" i="1"/>
  <c r="I1981" i="1" s="1"/>
  <c r="H817" i="1"/>
  <c r="I817" i="1" s="1"/>
  <c r="H267" i="1"/>
  <c r="I267" i="1" s="1"/>
  <c r="H1160" i="1"/>
  <c r="I1160" i="1" s="1"/>
  <c r="H557" i="1"/>
  <c r="I557" i="1" s="1"/>
  <c r="H1453" i="1"/>
  <c r="I1453" i="1" s="1"/>
  <c r="H819" i="1"/>
  <c r="I819" i="1" s="1"/>
  <c r="H2411" i="1"/>
  <c r="I2411" i="1" s="1"/>
  <c r="H185" i="1"/>
  <c r="I185" i="1" s="1"/>
  <c r="H1985" i="1"/>
  <c r="I1985" i="1" s="1"/>
  <c r="H2853" i="1"/>
  <c r="I2853" i="1" s="1"/>
  <c r="H1731" i="1"/>
  <c r="I1731" i="1" s="1"/>
  <c r="H1977" i="1"/>
  <c r="I1977" i="1" s="1"/>
  <c r="H72" i="1"/>
  <c r="I72" i="1" s="1"/>
  <c r="H1768" i="1"/>
  <c r="I1768" i="1" s="1"/>
  <c r="H1249" i="1"/>
  <c r="I1249" i="1" s="1"/>
  <c r="H2361" i="1"/>
  <c r="I2361" i="1" s="1"/>
  <c r="H2274" i="1"/>
  <c r="I2274" i="1" s="1"/>
  <c r="H2610" i="1"/>
  <c r="I2610" i="1" s="1"/>
  <c r="H546" i="1"/>
  <c r="I546" i="1" s="1"/>
  <c r="H2266" i="1"/>
  <c r="I2266" i="1" s="1"/>
  <c r="H770" i="1"/>
  <c r="I770" i="1" s="1"/>
  <c r="H623" i="1"/>
  <c r="I623" i="1" s="1"/>
  <c r="H594" i="1"/>
  <c r="I594" i="1" s="1"/>
  <c r="H1767" i="1"/>
  <c r="I1767" i="1" s="1"/>
  <c r="H127" i="1"/>
  <c r="I127" i="1" s="1"/>
  <c r="H1815" i="1"/>
  <c r="I1815" i="1" s="1"/>
  <c r="H2338" i="1"/>
  <c r="I2338" i="1" s="1"/>
  <c r="H1154" i="1"/>
  <c r="I1154" i="1" s="1"/>
  <c r="H1864" i="1"/>
  <c r="I1864" i="1" s="1"/>
  <c r="H1085" i="1"/>
  <c r="I1085" i="1" s="1"/>
  <c r="H1334" i="1"/>
  <c r="I1334" i="1" s="1"/>
  <c r="H1340" i="1"/>
  <c r="I1340" i="1" s="1"/>
  <c r="H2291" i="1"/>
  <c r="I2291" i="1" s="1"/>
  <c r="H1020" i="1"/>
  <c r="I1020" i="1" s="1"/>
  <c r="H2557" i="1"/>
  <c r="I2557" i="1" s="1"/>
  <c r="H1841" i="1"/>
  <c r="I1841" i="1" s="1"/>
  <c r="H2686" i="1"/>
  <c r="I2686" i="1" s="1"/>
  <c r="H1350" i="1"/>
  <c r="I1350" i="1" s="1"/>
  <c r="H2364" i="1"/>
  <c r="I2364" i="1" s="1"/>
  <c r="H1784" i="1"/>
  <c r="I1784" i="1" s="1"/>
  <c r="H1019" i="1"/>
  <c r="I1019" i="1" s="1"/>
  <c r="H1638" i="1"/>
  <c r="I1638" i="1" s="1"/>
  <c r="H1339" i="1"/>
  <c r="I1339" i="1" s="1"/>
  <c r="H2665" i="1"/>
  <c r="I2665" i="1" s="1"/>
  <c r="H122" i="1"/>
  <c r="I122" i="1" s="1"/>
  <c r="H948" i="1"/>
  <c r="I948" i="1" s="1"/>
  <c r="H2337" i="1"/>
  <c r="I2337" i="1" s="1"/>
  <c r="H1567" i="1"/>
  <c r="I1567" i="1" s="1"/>
  <c r="H694" i="1"/>
  <c r="I694" i="1" s="1"/>
  <c r="H2352" i="1"/>
  <c r="I2352" i="1" s="1"/>
  <c r="H1990" i="1"/>
  <c r="I1990" i="1" s="1"/>
  <c r="H791" i="1"/>
  <c r="I791" i="1" s="1"/>
  <c r="H2253" i="1"/>
  <c r="I2253" i="1" s="1"/>
  <c r="H549" i="1"/>
  <c r="I549" i="1" s="1"/>
  <c r="H693" i="1"/>
  <c r="I693" i="1" s="1"/>
  <c r="H1489" i="1"/>
  <c r="I1489" i="1" s="1"/>
  <c r="H2434" i="1"/>
  <c r="I2434" i="1" s="1"/>
  <c r="H558" i="1"/>
  <c r="I558" i="1" s="1"/>
  <c r="H2518" i="1"/>
  <c r="I2518" i="1" s="1"/>
  <c r="H2682" i="1"/>
  <c r="I2682" i="1" s="1"/>
  <c r="H2899" i="1"/>
  <c r="I2899" i="1" s="1"/>
  <c r="H909" i="1"/>
  <c r="I909" i="1" s="1"/>
  <c r="H383" i="1"/>
  <c r="I383" i="1" s="1"/>
  <c r="H954" i="1"/>
  <c r="I954" i="1" s="1"/>
  <c r="H369" i="1"/>
  <c r="I369" i="1" s="1"/>
  <c r="H435" i="1"/>
  <c r="I435" i="1" s="1"/>
  <c r="H1419" i="1"/>
  <c r="I1419" i="1" s="1"/>
  <c r="H780" i="1"/>
  <c r="I780" i="1" s="1"/>
  <c r="H1417" i="1"/>
  <c r="I1417" i="1" s="1"/>
  <c r="H2502" i="1"/>
  <c r="I2502" i="1" s="1"/>
  <c r="H778" i="1"/>
  <c r="I778" i="1" s="1"/>
  <c r="H2822" i="1"/>
  <c r="I2822" i="1" s="1"/>
  <c r="H1445" i="1"/>
  <c r="I1445" i="1" s="1"/>
  <c r="H488" i="1"/>
  <c r="I488" i="1" s="1"/>
  <c r="H2664" i="1"/>
  <c r="I2664" i="1" s="1"/>
  <c r="H329" i="1"/>
  <c r="I329" i="1" s="1"/>
  <c r="H2820" i="1"/>
  <c r="I2820" i="1" s="1"/>
  <c r="H1850" i="1"/>
  <c r="I1850" i="1" s="1"/>
  <c r="H615" i="1"/>
  <c r="I615" i="1" s="1"/>
  <c r="H812" i="1"/>
  <c r="I812" i="1" s="1"/>
  <c r="H486" i="1"/>
  <c r="I486" i="1" s="1"/>
  <c r="H893" i="1"/>
  <c r="I893" i="1" s="1"/>
  <c r="H28" i="1"/>
  <c r="I28" i="1" s="1"/>
  <c r="H2211" i="1"/>
  <c r="I2211" i="1" s="1"/>
  <c r="H2237" i="1"/>
  <c r="I2237" i="1" s="1"/>
  <c r="H258" i="1"/>
  <c r="I258" i="1" s="1"/>
  <c r="H1421" i="1"/>
  <c r="I1421" i="1" s="1"/>
  <c r="H1368" i="1"/>
  <c r="I1368" i="1" s="1"/>
  <c r="H2207" i="1"/>
  <c r="I2207" i="1" s="1"/>
  <c r="H2650" i="1"/>
  <c r="I2650" i="1" s="1"/>
  <c r="H1018" i="1"/>
  <c r="I1018" i="1" s="1"/>
  <c r="H173" i="1"/>
  <c r="I173" i="1" s="1"/>
  <c r="H2648" i="1"/>
  <c r="I2648" i="1" s="1"/>
  <c r="H2533" i="1"/>
  <c r="I2533" i="1" s="1"/>
  <c r="H614" i="1"/>
  <c r="I614" i="1" s="1"/>
  <c r="H115" i="1"/>
  <c r="I115" i="1" s="1"/>
  <c r="H2086" i="1"/>
  <c r="I2086" i="1" s="1"/>
  <c r="H1934" i="1"/>
  <c r="I1934" i="1" s="1"/>
  <c r="H1441" i="1"/>
  <c r="I1441" i="1" s="1"/>
  <c r="H1388" i="1"/>
  <c r="I1388" i="1" s="1"/>
  <c r="H613" i="1"/>
  <c r="I613" i="1" s="1"/>
  <c r="H1278" i="1"/>
  <c r="I1278" i="1" s="1"/>
  <c r="H553" i="1"/>
  <c r="I553" i="1" s="1"/>
  <c r="H2636" i="1"/>
  <c r="I2636" i="1" s="1"/>
  <c r="H1835" i="1"/>
  <c r="I1835" i="1" s="1"/>
  <c r="H502" i="1"/>
  <c r="I502" i="1" s="1"/>
  <c r="H245" i="1"/>
  <c r="I245" i="1" s="1"/>
  <c r="H2789" i="1"/>
  <c r="I2789" i="1" s="1"/>
  <c r="H388" i="1"/>
  <c r="I388" i="1" s="1"/>
  <c r="H547" i="1"/>
  <c r="I547" i="1" s="1"/>
  <c r="H1404" i="1"/>
  <c r="I1404" i="1" s="1"/>
  <c r="H17" i="1"/>
  <c r="I17" i="1" s="1"/>
  <c r="H18" i="1"/>
  <c r="I18" i="1" s="1"/>
  <c r="H858" i="1"/>
  <c r="I858" i="1" s="1"/>
  <c r="H503" i="1"/>
  <c r="I503" i="1" s="1"/>
  <c r="H2921" i="1"/>
  <c r="I2921" i="1" s="1"/>
  <c r="H686" i="1"/>
  <c r="I686" i="1" s="1"/>
  <c r="H902" i="1"/>
  <c r="I902" i="1" s="1"/>
  <c r="H1885" i="1"/>
  <c r="I1885" i="1" s="1"/>
  <c r="H2214" i="1"/>
  <c r="I2214" i="1" s="1"/>
  <c r="H2799" i="1"/>
  <c r="I2799" i="1" s="1"/>
  <c r="H326" i="1"/>
  <c r="I326" i="1" s="1"/>
  <c r="H2370" i="1"/>
  <c r="I2370" i="1" s="1"/>
  <c r="H2542" i="1"/>
  <c r="I2542" i="1" s="1"/>
  <c r="H2437" i="1"/>
  <c r="I2437" i="1" s="1"/>
  <c r="H1298" i="1"/>
  <c r="I1298" i="1" s="1"/>
  <c r="H3010" i="1"/>
  <c r="I3010" i="1" s="1"/>
  <c r="H138" i="1"/>
  <c r="I138" i="1" s="1"/>
  <c r="H1296" i="1"/>
  <c r="I1296" i="1" s="1"/>
  <c r="H2959" i="1"/>
  <c r="I2959" i="1" s="1"/>
  <c r="H1210" i="1"/>
  <c r="I1210" i="1" s="1"/>
  <c r="H994" i="1"/>
  <c r="I994" i="1" s="1"/>
  <c r="H309" i="1"/>
  <c r="I309" i="1" s="1"/>
  <c r="H2625" i="1"/>
  <c r="I2625" i="1" s="1"/>
  <c r="H190" i="1"/>
  <c r="I190" i="1" s="1"/>
  <c r="H2585" i="1"/>
  <c r="I2585" i="1" s="1"/>
  <c r="H928" i="1"/>
  <c r="I928" i="1" s="1"/>
  <c r="H2614" i="1"/>
  <c r="I2614" i="1" s="1"/>
  <c r="H2828" i="1"/>
  <c r="I2828" i="1" s="1"/>
  <c r="H493" i="1"/>
  <c r="I493" i="1" s="1"/>
  <c r="H3101" i="1"/>
  <c r="I3101" i="1" s="1"/>
  <c r="H2527" i="1"/>
  <c r="I2527" i="1" s="1"/>
  <c r="H2231" i="1"/>
  <c r="I2231" i="1" s="1"/>
  <c r="H3100" i="1"/>
  <c r="I3100" i="1" s="1"/>
  <c r="H1631" i="1"/>
  <c r="I1631" i="1" s="1"/>
  <c r="H389" i="1"/>
  <c r="I389" i="1" s="1"/>
  <c r="H2995" i="1"/>
  <c r="I2995" i="1" s="1"/>
  <c r="H532" i="1"/>
  <c r="I532" i="1" s="1"/>
  <c r="H292" i="1"/>
  <c r="I292" i="1" s="1"/>
  <c r="H940" i="1"/>
  <c r="I940" i="1" s="1"/>
  <c r="H688" i="1"/>
  <c r="I688" i="1" s="1"/>
  <c r="H870" i="1"/>
  <c r="I870" i="1" s="1"/>
  <c r="H889" i="1"/>
  <c r="I889" i="1" s="1"/>
  <c r="H1062" i="1"/>
  <c r="I1062" i="1" s="1"/>
  <c r="H2910" i="1"/>
  <c r="I2910" i="1" s="1"/>
  <c r="H843" i="1"/>
  <c r="I843" i="1" s="1"/>
  <c r="H2420" i="1"/>
  <c r="I2420" i="1" s="1"/>
  <c r="H2993" i="1"/>
  <c r="I2993" i="1" s="1"/>
  <c r="H1630" i="1"/>
  <c r="I1630" i="1" s="1"/>
  <c r="H1259" i="1"/>
  <c r="I1259" i="1" s="1"/>
  <c r="H2619" i="1"/>
  <c r="I2619" i="1" s="1"/>
  <c r="H2825" i="1"/>
  <c r="I2825" i="1" s="1"/>
  <c r="H505" i="1"/>
  <c r="I505" i="1" s="1"/>
  <c r="H3027" i="1"/>
  <c r="I3027" i="1" s="1"/>
  <c r="H294" i="1"/>
  <c r="I294" i="1" s="1"/>
  <c r="H187" i="1"/>
  <c r="I187" i="1" s="1"/>
  <c r="H2226" i="1"/>
  <c r="I2226" i="1" s="1"/>
  <c r="H1401" i="1"/>
  <c r="I1401" i="1" s="1"/>
  <c r="H2584" i="1"/>
  <c r="I2584" i="1" s="1"/>
  <c r="H734" i="1"/>
  <c r="I734" i="1" s="1"/>
  <c r="H157" i="1"/>
  <c r="I157" i="1" s="1"/>
  <c r="H492" i="1"/>
  <c r="I492" i="1" s="1"/>
  <c r="H1607" i="1"/>
  <c r="I1607" i="1" s="1"/>
  <c r="H308" i="1"/>
  <c r="I308" i="1" s="1"/>
  <c r="H348" i="1"/>
  <c r="I348" i="1" s="1"/>
  <c r="H8" i="1"/>
  <c r="I8" i="1" s="1"/>
  <c r="H634" i="1"/>
  <c r="I634" i="1" s="1"/>
  <c r="H528" i="1"/>
  <c r="I528" i="1" s="1"/>
  <c r="H3096" i="1"/>
  <c r="I3096" i="1" s="1"/>
  <c r="H2033" i="1"/>
  <c r="I2033" i="1" s="1"/>
  <c r="H921" i="1"/>
  <c r="I921" i="1" s="1"/>
  <c r="H989" i="1"/>
  <c r="I989" i="1" s="1"/>
  <c r="H2621" i="1"/>
  <c r="I2621" i="1" s="1"/>
  <c r="H1384" i="1"/>
  <c r="I1384" i="1" s="1"/>
  <c r="H242" i="1"/>
  <c r="I242" i="1" s="1"/>
  <c r="H474" i="1"/>
  <c r="I474" i="1" s="1"/>
  <c r="H3013" i="1"/>
  <c r="I3013" i="1" s="1"/>
  <c r="H2886" i="1"/>
  <c r="I2886" i="1" s="1"/>
  <c r="H1675" i="1"/>
  <c r="I1675" i="1" s="1"/>
  <c r="H3130" i="1"/>
  <c r="I3130" i="1" s="1"/>
  <c r="H1757" i="1"/>
  <c r="I1757" i="1" s="1"/>
  <c r="H2863" i="1"/>
  <c r="I2863" i="1" s="1"/>
  <c r="H2604" i="1"/>
  <c r="I2604" i="1" s="1"/>
  <c r="H2301" i="1"/>
  <c r="I2301" i="1" s="1"/>
  <c r="H2292" i="1"/>
  <c r="I2292" i="1" s="1"/>
  <c r="H2152" i="1"/>
  <c r="I2152" i="1" s="1"/>
  <c r="H1762" i="1"/>
  <c r="I1762" i="1" s="1"/>
  <c r="H2074" i="1"/>
  <c r="I2074" i="1" s="1"/>
  <c r="H2154" i="1"/>
  <c r="I2154" i="1" s="1"/>
  <c r="H1760" i="1"/>
  <c r="I1760" i="1" s="1"/>
  <c r="H2402" i="1"/>
  <c r="I2402" i="1" s="1"/>
  <c r="H2300" i="1"/>
  <c r="I2300" i="1" s="1"/>
  <c r="H1545" i="1"/>
  <c r="I1545" i="1" s="1"/>
  <c r="H785" i="1"/>
  <c r="I785" i="1" s="1"/>
  <c r="H2302" i="1"/>
  <c r="I2302" i="1" s="1"/>
  <c r="H2406" i="1"/>
  <c r="I2406" i="1" s="1"/>
  <c r="H1142" i="1"/>
  <c r="I1142" i="1" s="1"/>
  <c r="H790" i="1"/>
  <c r="I790" i="1" s="1"/>
  <c r="H2133" i="1"/>
  <c r="I2133" i="1" s="1"/>
  <c r="H722" i="1"/>
  <c r="I722" i="1" s="1"/>
  <c r="H1714" i="1"/>
  <c r="I1714" i="1" s="1"/>
  <c r="H1323" i="1"/>
  <c r="I1323" i="1" s="1"/>
  <c r="H1138" i="1"/>
  <c r="I1138" i="1" s="1"/>
  <c r="H2981" i="1"/>
  <c r="I2981" i="1" s="1"/>
  <c r="H787" i="1"/>
  <c r="I787" i="1" s="1"/>
  <c r="H2972" i="1"/>
  <c r="I2972" i="1" s="1"/>
  <c r="H1718" i="1"/>
  <c r="I1718" i="1" s="1"/>
  <c r="H1543" i="1"/>
  <c r="I1543" i="1" s="1"/>
  <c r="H915" i="1"/>
  <c r="I915" i="1" s="1"/>
  <c r="H248" i="1"/>
  <c r="I248" i="1" s="1"/>
  <c r="H913" i="1"/>
  <c r="I913" i="1" s="1"/>
  <c r="H2312" i="1"/>
  <c r="I2312" i="1" s="1"/>
  <c r="H810" i="1"/>
  <c r="I810" i="1" s="1"/>
  <c r="H1579" i="1"/>
  <c r="I1579" i="1" s="1"/>
  <c r="H2097" i="1"/>
  <c r="I2097" i="1" s="1"/>
  <c r="H660" i="1"/>
  <c r="I660" i="1" s="1"/>
  <c r="H3111" i="1"/>
  <c r="I3111" i="1" s="1"/>
  <c r="H2417" i="1"/>
  <c r="I2417" i="1" s="1"/>
  <c r="H495" i="1"/>
  <c r="I495" i="1" s="1"/>
  <c r="H2135" i="1"/>
  <c r="I2135" i="1" s="1"/>
  <c r="H2602" i="1"/>
  <c r="I2602" i="1" s="1"/>
  <c r="H1869" i="1"/>
  <c r="I1869" i="1" s="1"/>
  <c r="H2314" i="1"/>
  <c r="I2314" i="1" s="1"/>
  <c r="H2579" i="1"/>
  <c r="I2579" i="1" s="1"/>
  <c r="H2088" i="1"/>
  <c r="I2088" i="1" s="1"/>
  <c r="H496" i="1"/>
  <c r="I496" i="1" s="1"/>
  <c r="H577" i="1"/>
  <c r="I577" i="1" s="1"/>
  <c r="H286" i="1"/>
  <c r="I286" i="1" s="1"/>
  <c r="H2868" i="1"/>
  <c r="I2868" i="1" s="1"/>
  <c r="H1897" i="1"/>
  <c r="I1897" i="1" s="1"/>
  <c r="H2099" i="1"/>
  <c r="I2099" i="1" s="1"/>
  <c r="H143" i="1"/>
  <c r="I143" i="1" s="1"/>
  <c r="H3002" i="1"/>
  <c r="I3002" i="1" s="1"/>
  <c r="H2414" i="1"/>
  <c r="I2414" i="1" s="1"/>
  <c r="H578" i="1"/>
  <c r="I578" i="1" s="1"/>
  <c r="H178" i="1"/>
  <c r="I178" i="1" s="1"/>
  <c r="H1914" i="1"/>
  <c r="I1914" i="1" s="1"/>
  <c r="H2642" i="1"/>
  <c r="I2642" i="1" s="1"/>
  <c r="H2350" i="1"/>
  <c r="I2350" i="1" s="1"/>
  <c r="H439" i="1"/>
  <c r="I439" i="1" s="1"/>
  <c r="H2347" i="1"/>
  <c r="I2347" i="1" s="1"/>
  <c r="H579" i="1"/>
  <c r="I579" i="1" s="1"/>
  <c r="H142" i="1"/>
  <c r="I142" i="1" s="1"/>
  <c r="H565" i="1"/>
  <c r="I565" i="1" s="1"/>
  <c r="H2991" i="1"/>
  <c r="I2991" i="1" s="1"/>
  <c r="H1895" i="1"/>
  <c r="I1895" i="1" s="1"/>
  <c r="H3020" i="1"/>
  <c r="I3020" i="1" s="1"/>
  <c r="H2994" i="1"/>
  <c r="I2994" i="1" s="1"/>
  <c r="H3085" i="1"/>
  <c r="I3085" i="1" s="1"/>
  <c r="H170" i="1"/>
  <c r="I170" i="1" s="1"/>
  <c r="H1918" i="1"/>
  <c r="I1918" i="1" s="1"/>
  <c r="H471" i="1"/>
  <c r="I471" i="1" s="1"/>
  <c r="H566" i="1"/>
  <c r="I566" i="1" s="1"/>
  <c r="H567" i="1"/>
  <c r="I567" i="1" s="1"/>
  <c r="H625" i="1"/>
  <c r="I625" i="1" s="1"/>
  <c r="H632" i="1"/>
  <c r="I632" i="1" s="1"/>
  <c r="H2101" i="1"/>
  <c r="I2101" i="1" s="1"/>
  <c r="H541" i="1"/>
  <c r="I541" i="1" s="1"/>
  <c r="H540" i="1"/>
  <c r="I540" i="1" s="1"/>
  <c r="H691" i="1"/>
  <c r="I691" i="1" s="1"/>
  <c r="H1945" i="1"/>
  <c r="I1945" i="1" s="1"/>
  <c r="H1676" i="1"/>
  <c r="I1676" i="1" s="1"/>
  <c r="H2321" i="1"/>
  <c r="I2321" i="1" s="1"/>
  <c r="H3090" i="1"/>
  <c r="I3090" i="1" s="1"/>
  <c r="H2018" i="1"/>
  <c r="I2018" i="1" s="1"/>
  <c r="H1189" i="1"/>
  <c r="I1189" i="1" s="1"/>
  <c r="H1103" i="1"/>
  <c r="I1103" i="1" s="1"/>
  <c r="I2698" i="1"/>
  <c r="H2569" i="1"/>
  <c r="I2569" i="1" s="1"/>
  <c r="H884" i="1"/>
  <c r="I884" i="1" s="1"/>
  <c r="H1578" i="1"/>
  <c r="I1578" i="1" s="1"/>
  <c r="H591" i="1"/>
  <c r="I591" i="1" s="1"/>
  <c r="H2904" i="1"/>
  <c r="I2904" i="1" s="1"/>
  <c r="H1120" i="1"/>
  <c r="I1120" i="1" s="1"/>
  <c r="H1750" i="1"/>
  <c r="I1750" i="1" s="1"/>
  <c r="H1933" i="1"/>
  <c r="I1933" i="1" s="1"/>
  <c r="H2742" i="1"/>
  <c r="I2742" i="1" s="1"/>
  <c r="H2526" i="1"/>
  <c r="I2526" i="1" s="1"/>
  <c r="H2257" i="1"/>
  <c r="I2257" i="1" s="1"/>
  <c r="H1440" i="1"/>
  <c r="I1440" i="1" s="1"/>
  <c r="H2594" i="1"/>
  <c r="I2594" i="1" s="1"/>
  <c r="H1719" i="1"/>
  <c r="I1719" i="1" s="1"/>
  <c r="H2813" i="1"/>
  <c r="I2813" i="1" s="1"/>
  <c r="H2418" i="1"/>
  <c r="I2418" i="1" s="1"/>
  <c r="H3129" i="1"/>
  <c r="I3129" i="1" s="1"/>
  <c r="H1100" i="1"/>
  <c r="I1100" i="1" s="1"/>
  <c r="H445" i="1"/>
  <c r="I445" i="1" s="1"/>
  <c r="H1580" i="1"/>
  <c r="I1580" i="1" s="1"/>
  <c r="H2588" i="1"/>
  <c r="I2588" i="1" s="1"/>
  <c r="H1024" i="1"/>
  <c r="I1024" i="1" s="1"/>
  <c r="H2929" i="1"/>
  <c r="I2929" i="1" s="1"/>
  <c r="H1536" i="1"/>
  <c r="I1536" i="1" s="1"/>
  <c r="H531" i="1"/>
  <c r="I531" i="1" s="1"/>
  <c r="H3076" i="1"/>
  <c r="I3076" i="1" s="1"/>
  <c r="H405" i="1"/>
  <c r="I405" i="1" s="1"/>
  <c r="H2264" i="1"/>
  <c r="I2264" i="1" s="1"/>
  <c r="H1247" i="1"/>
  <c r="I1247" i="1" s="1"/>
  <c r="H152" i="1"/>
  <c r="I152" i="1" s="1"/>
  <c r="H314" i="1"/>
  <c r="I314" i="1" s="1"/>
  <c r="H644" i="1"/>
  <c r="I644" i="1" s="1"/>
  <c r="H1195" i="1"/>
  <c r="I1195" i="1" s="1"/>
  <c r="H687" i="1"/>
  <c r="I687" i="1" s="1"/>
  <c r="H1333" i="1"/>
  <c r="I1333" i="1" s="1"/>
  <c r="H1837" i="1"/>
  <c r="I1837" i="1" s="1"/>
  <c r="H663" i="1"/>
  <c r="I663" i="1" s="1"/>
  <c r="H1084" i="1"/>
  <c r="I1084" i="1" s="1"/>
  <c r="H2290" i="1"/>
  <c r="I2290" i="1" s="1"/>
  <c r="H2081" i="1"/>
  <c r="I2081" i="1" s="1"/>
  <c r="H1220" i="1"/>
  <c r="I1220" i="1" s="1"/>
  <c r="H1616" i="1"/>
  <c r="I1616" i="1" s="1"/>
  <c r="H2062" i="1"/>
  <c r="I2062" i="1" s="1"/>
  <c r="H166" i="1"/>
  <c r="I166" i="1" s="1"/>
  <c r="H1685" i="1"/>
  <c r="I1685" i="1" s="1"/>
  <c r="H250" i="1"/>
  <c r="I250" i="1" s="1"/>
  <c r="H1205" i="1"/>
  <c r="I1205" i="1" s="1"/>
  <c r="H459" i="1"/>
  <c r="I459" i="1" s="1"/>
  <c r="H1617" i="1"/>
  <c r="I1617" i="1" s="1"/>
  <c r="H367" i="1"/>
  <c r="I367" i="1" s="1"/>
  <c r="H1269" i="1"/>
  <c r="I1269" i="1" s="1"/>
  <c r="H1787" i="1"/>
  <c r="I1787" i="1" s="1"/>
  <c r="H126" i="1"/>
  <c r="I126" i="1" s="1"/>
  <c r="H1988" i="1"/>
  <c r="I1988" i="1" s="1"/>
  <c r="H704" i="1"/>
  <c r="I704" i="1" s="1"/>
  <c r="H965" i="1"/>
  <c r="I965" i="1" s="1"/>
  <c r="H2265" i="1"/>
  <c r="I2265" i="1" s="1"/>
  <c r="H891" i="1"/>
  <c r="I891" i="1" s="1"/>
  <c r="H1697" i="1"/>
  <c r="I1697" i="1" s="1"/>
  <c r="H2817" i="1"/>
  <c r="I2817" i="1" s="1"/>
  <c r="H2934" i="1"/>
  <c r="I2934" i="1" s="1"/>
  <c r="H1439" i="1"/>
  <c r="I1439" i="1" s="1"/>
  <c r="H1664" i="1"/>
  <c r="I1664" i="1" s="1"/>
  <c r="H2027" i="1"/>
  <c r="I2027" i="1" s="1"/>
  <c r="H2310" i="1"/>
  <c r="I2310" i="1" s="1"/>
  <c r="H1752" i="1"/>
  <c r="I1752" i="1" s="1"/>
  <c r="H1231" i="1"/>
  <c r="I1231" i="1" s="1"/>
  <c r="H808" i="1"/>
  <c r="I808" i="1" s="1"/>
  <c r="H360" i="1"/>
  <c r="I360" i="1" s="1"/>
  <c r="H189" i="1"/>
  <c r="I189" i="1" s="1"/>
  <c r="H2378" i="1"/>
  <c r="I2378" i="1" s="1"/>
  <c r="H2387" i="1"/>
  <c r="I2387" i="1" s="1"/>
  <c r="H1612" i="1"/>
  <c r="I1612" i="1" s="1"/>
  <c r="H1803" i="1"/>
  <c r="I1803" i="1" s="1"/>
  <c r="H1336" i="1"/>
  <c r="I1336" i="1" s="1"/>
  <c r="H2501" i="1"/>
  <c r="I2501" i="1" s="1"/>
  <c r="H3158" i="1"/>
  <c r="I3158" i="1" s="1"/>
  <c r="H228" i="1"/>
  <c r="I228" i="1" s="1"/>
  <c r="H642" i="1"/>
  <c r="I642" i="1" s="1"/>
  <c r="H759" i="1"/>
  <c r="I759" i="1" s="1"/>
  <c r="H1636" i="1"/>
  <c r="I1636" i="1" s="1"/>
  <c r="H1429" i="1"/>
  <c r="I1429" i="1" s="1"/>
  <c r="H1200" i="1"/>
  <c r="I1200" i="1" s="1"/>
  <c r="H2055" i="1"/>
  <c r="I2055" i="1" s="1"/>
  <c r="H3138" i="1"/>
  <c r="I3138" i="1" s="1"/>
  <c r="H523" i="1"/>
  <c r="I523" i="1" s="1"/>
  <c r="H2956" i="1"/>
  <c r="I2956" i="1" s="1"/>
  <c r="H376" i="1"/>
  <c r="I376" i="1" s="1"/>
  <c r="H2123" i="1"/>
  <c r="I2123" i="1" s="1"/>
  <c r="H181" i="1"/>
  <c r="I181" i="1" s="1"/>
  <c r="H783" i="1"/>
  <c r="I783" i="1" s="1"/>
  <c r="H837" i="1"/>
  <c r="I837" i="1" s="1"/>
  <c r="H1848" i="1"/>
  <c r="I1848" i="1" s="1"/>
  <c r="H1171" i="1"/>
  <c r="I1171" i="1" s="1"/>
  <c r="H511" i="1"/>
  <c r="I511" i="1" s="1"/>
  <c r="H1317" i="1"/>
  <c r="I1317" i="1" s="1"/>
  <c r="H1349" i="1"/>
  <c r="I1349" i="1" s="1"/>
  <c r="H1188" i="1"/>
  <c r="I1188" i="1" s="1"/>
  <c r="H1143" i="1"/>
  <c r="I1143" i="1" s="1"/>
  <c r="H3025" i="1"/>
  <c r="I3025" i="1" s="1"/>
  <c r="H1070" i="1"/>
  <c r="I1070" i="1" s="1"/>
  <c r="H715" i="1"/>
  <c r="I715" i="1" s="1"/>
  <c r="H643" i="1"/>
  <c r="I643" i="1" s="1"/>
  <c r="H2233" i="1"/>
  <c r="I2233" i="1" s="1"/>
  <c r="H1849" i="1"/>
  <c r="I1849" i="1" s="1"/>
  <c r="H1530" i="1"/>
  <c r="I1530" i="1" s="1"/>
  <c r="H98" i="1"/>
  <c r="I98" i="1" s="1"/>
  <c r="H1637" i="1"/>
  <c r="I1637" i="1" s="1"/>
  <c r="H1595" i="1"/>
  <c r="I1595" i="1" s="1"/>
  <c r="H1430" i="1"/>
  <c r="I1430" i="1" s="1"/>
  <c r="H2716" i="1"/>
  <c r="I2716" i="1" s="1"/>
  <c r="H3159" i="1"/>
  <c r="I3159" i="1" s="1"/>
  <c r="H2344" i="1"/>
  <c r="I2344" i="1" s="1"/>
  <c r="H2192" i="1"/>
  <c r="I2192" i="1" s="1"/>
  <c r="H411" i="1"/>
  <c r="I411" i="1" s="1"/>
  <c r="H1391" i="1"/>
  <c r="I1391" i="1" s="1"/>
  <c r="H208" i="1"/>
  <c r="I208" i="1" s="1"/>
  <c r="H1782" i="1"/>
  <c r="I1782" i="1" s="1"/>
  <c r="H1875" i="1"/>
  <c r="I1875" i="1" s="1"/>
  <c r="H953" i="1"/>
  <c r="I953" i="1" s="1"/>
  <c r="H946" i="1"/>
  <c r="I946" i="1" s="1"/>
  <c r="H2547" i="1"/>
  <c r="I2547" i="1" s="1"/>
  <c r="H2918" i="1"/>
  <c r="I2918" i="1" s="1"/>
  <c r="H2958" i="1"/>
  <c r="I2958" i="1" s="1"/>
  <c r="H2957" i="1"/>
  <c r="I2957" i="1" s="1"/>
  <c r="H1283" i="1"/>
  <c r="I1283" i="1" s="1"/>
  <c r="H2044" i="1"/>
  <c r="I2044" i="1" s="1"/>
  <c r="H3056" i="1"/>
  <c r="I3056" i="1" s="1"/>
  <c r="H1615" i="1"/>
  <c r="I1615" i="1" s="1"/>
  <c r="H3104" i="1"/>
  <c r="I3104" i="1" s="1"/>
  <c r="H2980" i="1"/>
  <c r="I2980" i="1" s="1"/>
  <c r="H1882" i="1"/>
  <c r="I1882" i="1" s="1"/>
  <c r="H2463" i="1"/>
  <c r="I2463" i="1" s="1"/>
  <c r="H772" i="1"/>
  <c r="I772" i="1" s="1"/>
  <c r="H1955" i="1"/>
  <c r="I1955" i="1" s="1"/>
  <c r="H2155" i="1"/>
  <c r="I2155" i="1" s="1"/>
  <c r="H2556" i="1"/>
  <c r="I2556" i="1" s="1"/>
  <c r="H2169" i="1"/>
  <c r="I2169" i="1" s="1"/>
  <c r="H2465" i="1"/>
  <c r="I2465" i="1" s="1"/>
  <c r="H1461" i="1"/>
  <c r="I1461" i="1" s="1"/>
  <c r="H1632" i="1"/>
  <c r="I1632" i="1" s="1"/>
  <c r="H481" i="1"/>
  <c r="I481" i="1" s="1"/>
  <c r="H1456" i="1"/>
  <c r="I1456" i="1" s="1"/>
  <c r="H2796" i="1"/>
  <c r="I2796" i="1" s="1"/>
  <c r="H2138" i="1"/>
  <c r="I2138" i="1" s="1"/>
  <c r="H982" i="1"/>
  <c r="I982" i="1" s="1"/>
  <c r="H2589" i="1"/>
  <c r="I2589" i="1" s="1"/>
  <c r="H769" i="1"/>
  <c r="I769" i="1" s="1"/>
  <c r="H850" i="1"/>
  <c r="I850" i="1" s="1"/>
  <c r="H2230" i="1"/>
  <c r="I2230" i="1" s="1"/>
  <c r="H1648" i="1"/>
  <c r="I1648" i="1" s="1"/>
  <c r="H409" i="1"/>
  <c r="I409" i="1" s="1"/>
  <c r="H2721" i="1"/>
  <c r="I2721" i="1" s="1"/>
  <c r="H1179" i="1"/>
  <c r="I1179" i="1" s="1"/>
  <c r="H2998" i="1"/>
  <c r="I2998" i="1" s="1"/>
  <c r="H1483" i="1"/>
  <c r="I1483" i="1" s="1"/>
  <c r="H2076" i="1"/>
  <c r="I2076" i="1" s="1"/>
  <c r="H674" i="1"/>
  <c r="I674" i="1" s="1"/>
  <c r="H449" i="1"/>
  <c r="I449" i="1" s="1"/>
  <c r="H207" i="1"/>
  <c r="I207" i="1" s="1"/>
  <c r="H1326" i="1"/>
  <c r="I1326" i="1" s="1"/>
  <c r="H289" i="1"/>
  <c r="I289" i="1" s="1"/>
  <c r="H2345" i="1"/>
  <c r="I2345" i="1" s="1"/>
  <c r="H464" i="1"/>
  <c r="I464" i="1" s="1"/>
  <c r="H2919" i="1"/>
  <c r="I2919" i="1" s="1"/>
  <c r="H2245" i="1"/>
  <c r="I2245" i="1" s="1"/>
  <c r="H2311" i="1"/>
  <c r="I2311" i="1" s="1"/>
  <c r="H1931" i="1"/>
  <c r="I1931" i="1" s="1"/>
  <c r="H847" i="1"/>
  <c r="I847" i="1" s="1"/>
  <c r="H223" i="1"/>
  <c r="I223" i="1" s="1"/>
  <c r="H2041" i="1"/>
  <c r="I2041" i="1" s="1"/>
  <c r="H773" i="1"/>
  <c r="I773" i="1" s="1"/>
  <c r="H1943" i="1"/>
  <c r="I1943" i="1" s="1"/>
  <c r="H1656" i="1"/>
  <c r="I1656" i="1" s="1"/>
  <c r="H581" i="1"/>
  <c r="I581" i="1" s="1"/>
  <c r="H830" i="1"/>
  <c r="I830" i="1" s="1"/>
  <c r="H2895" i="1"/>
  <c r="I2895" i="1" s="1"/>
  <c r="H1376" i="1"/>
  <c r="I1376" i="1" s="1"/>
  <c r="H2464" i="1"/>
  <c r="I2464" i="1" s="1"/>
  <c r="H2654" i="1"/>
  <c r="I2654" i="1" s="1"/>
  <c r="H2042" i="1"/>
  <c r="I2042" i="1" s="1"/>
  <c r="H1126" i="1"/>
  <c r="I1126" i="1" s="1"/>
  <c r="H1673" i="1"/>
  <c r="I1673" i="1" s="1"/>
  <c r="H489" i="1"/>
  <c r="I489" i="1" s="1"/>
  <c r="H2824" i="1"/>
  <c r="I2824" i="1" s="1"/>
  <c r="H993" i="1"/>
  <c r="I993" i="1" s="1"/>
  <c r="H1603" i="1"/>
  <c r="I1603" i="1" s="1"/>
  <c r="H1884" i="1"/>
  <c r="I1884" i="1" s="1"/>
  <c r="H3060" i="1"/>
  <c r="I3060" i="1" s="1"/>
  <c r="H543" i="1"/>
  <c r="I543" i="1" s="1"/>
  <c r="H2881" i="1"/>
  <c r="I2881" i="1" s="1"/>
  <c r="H234" i="1"/>
  <c r="I234" i="1" s="1"/>
  <c r="H284" i="1"/>
  <c r="I284" i="1" s="1"/>
  <c r="H97" i="1"/>
  <c r="I97" i="1" s="1"/>
  <c r="H586" i="1"/>
  <c r="I586" i="1" s="1"/>
  <c r="H2472" i="1"/>
  <c r="I2472" i="1" s="1"/>
  <c r="H2577" i="1"/>
  <c r="I2577" i="1" s="1"/>
  <c r="H1994" i="1"/>
  <c r="I1994" i="1" s="1"/>
  <c r="H2982" i="1"/>
  <c r="I2982" i="1" s="1"/>
  <c r="H106" i="1"/>
  <c r="I106" i="1" s="1"/>
  <c r="H1682" i="1"/>
  <c r="I1682" i="1" s="1"/>
  <c r="H1783" i="1"/>
  <c r="I1783" i="1" s="1"/>
  <c r="H3019" i="1"/>
  <c r="I3019" i="1" s="1"/>
  <c r="H869" i="1"/>
  <c r="I869" i="1" s="1"/>
  <c r="H1114" i="1"/>
  <c r="I1114" i="1" s="1"/>
  <c r="H809" i="1"/>
  <c r="I809" i="1" s="1"/>
  <c r="H1877" i="1"/>
  <c r="I1877" i="1" s="1"/>
  <c r="H2160" i="1"/>
  <c r="I2160" i="1" s="1"/>
  <c r="H1252" i="1"/>
  <c r="I1252" i="1" s="1"/>
  <c r="H664" i="1"/>
  <c r="I664" i="1" s="1"/>
  <c r="H2176" i="1"/>
  <c r="I2176" i="1" s="1"/>
  <c r="H1467" i="1"/>
  <c r="I1467" i="1" s="1"/>
  <c r="H727" i="1"/>
  <c r="I727" i="1" s="1"/>
  <c r="H1888" i="1"/>
  <c r="I1888" i="1" s="1"/>
  <c r="H2963" i="1"/>
  <c r="I2963" i="1" s="1"/>
  <c r="H1510" i="1"/>
  <c r="I1510" i="1" s="1"/>
  <c r="H193" i="1"/>
  <c r="I193" i="1" s="1"/>
  <c r="H1935" i="1"/>
  <c r="I1935" i="1" s="1"/>
  <c r="H2002" i="1"/>
  <c r="I2002" i="1" s="1"/>
  <c r="H1161" i="1"/>
  <c r="I1161" i="1" s="1"/>
  <c r="H2030" i="1"/>
  <c r="I2030" i="1" s="1"/>
  <c r="H272" i="1"/>
  <c r="I272" i="1" s="1"/>
  <c r="H1132" i="1"/>
  <c r="I1132" i="1" s="1"/>
  <c r="H498" i="1"/>
  <c r="I498" i="1" s="1"/>
  <c r="H742" i="1"/>
  <c r="I742" i="1" s="1"/>
  <c r="H1043" i="1"/>
  <c r="I1043" i="1" s="1"/>
  <c r="H299" i="1"/>
  <c r="I299" i="1" s="1"/>
  <c r="H2637" i="1"/>
  <c r="I2637" i="1" s="1"/>
  <c r="H3155" i="1"/>
  <c r="I3155" i="1" s="1"/>
  <c r="H2492" i="1"/>
  <c r="I2492" i="1" s="1"/>
  <c r="H1957" i="1"/>
  <c r="I1957" i="1" s="1"/>
  <c r="H2537" i="1"/>
  <c r="I2537" i="1" s="1"/>
  <c r="H322" i="1"/>
  <c r="I322" i="1" s="1"/>
  <c r="H1657" i="1"/>
  <c r="I1657" i="1" s="1"/>
  <c r="H1961" i="1"/>
  <c r="I1961" i="1" s="1"/>
  <c r="H657" i="1"/>
  <c r="I657" i="1" s="1"/>
  <c r="H2711" i="1"/>
  <c r="I2711" i="1" s="1"/>
  <c r="H209" i="1"/>
  <c r="I209" i="1" s="1"/>
  <c r="H1012" i="1"/>
  <c r="I1012" i="1" s="1"/>
  <c r="H1700" i="1"/>
  <c r="I1700" i="1" s="1"/>
  <c r="H1830" i="1"/>
  <c r="I1830" i="1" s="1"/>
  <c r="H2149" i="1"/>
  <c r="I2149" i="1" s="1"/>
  <c r="H1146" i="1"/>
  <c r="I1146" i="1" s="1"/>
  <c r="H2659" i="1"/>
  <c r="I2659" i="1" s="1"/>
  <c r="H2020" i="1"/>
  <c r="I2020" i="1" s="1"/>
  <c r="H1997" i="1"/>
  <c r="I1997" i="1" s="1"/>
  <c r="H1547" i="1"/>
  <c r="I1547" i="1" s="1"/>
  <c r="H999" i="1"/>
  <c r="I999" i="1" s="1"/>
  <c r="H1690" i="1"/>
  <c r="I1690" i="1" s="1"/>
  <c r="H1203" i="1"/>
  <c r="I1203" i="1" s="1"/>
  <c r="H1310" i="1"/>
  <c r="I1310" i="1" s="1"/>
  <c r="H1452" i="1"/>
  <c r="I1452" i="1" s="1"/>
  <c r="H476" i="1"/>
  <c r="I476" i="1" s="1"/>
  <c r="H702" i="1"/>
  <c r="I702" i="1" s="1"/>
  <c r="H200" i="1"/>
  <c r="I200" i="1" s="1"/>
  <c r="H1920" i="1"/>
  <c r="I1920" i="1" s="1"/>
  <c r="H422" i="1"/>
  <c r="I422" i="1" s="1"/>
  <c r="H457" i="1"/>
  <c r="I457" i="1" s="1"/>
  <c r="H3031" i="1"/>
  <c r="I3031" i="1" s="1"/>
  <c r="H2749" i="1"/>
  <c r="I2749" i="1" s="1"/>
  <c r="H2517" i="1"/>
  <c r="I2517" i="1" s="1"/>
  <c r="H125" i="1"/>
  <c r="I125" i="1" s="1"/>
  <c r="H1476" i="1"/>
  <c r="I1476" i="1" s="1"/>
  <c r="H96" i="1"/>
  <c r="I96" i="1" s="1"/>
  <c r="H1342" i="1"/>
  <c r="I1342" i="1" s="1"/>
  <c r="H1083" i="1"/>
  <c r="I1083" i="1" s="1"/>
  <c r="H1380" i="1"/>
  <c r="I1380" i="1" s="1"/>
  <c r="H1979" i="1"/>
  <c r="I1979" i="1" s="1"/>
  <c r="H1740" i="1"/>
  <c r="I1740" i="1" s="1"/>
  <c r="H1263" i="1"/>
  <c r="I1263" i="1" s="1"/>
  <c r="H1930" i="1"/>
  <c r="I1930" i="1" s="1"/>
  <c r="H1306" i="1"/>
  <c r="I1306" i="1" s="1"/>
  <c r="H699" i="1"/>
  <c r="I699" i="1" s="1"/>
  <c r="H2564" i="1"/>
  <c r="I2564" i="1" s="1"/>
  <c r="H3080" i="1"/>
  <c r="I3080" i="1" s="1"/>
  <c r="H868" i="1"/>
  <c r="I868" i="1" s="1"/>
  <c r="H1040" i="1"/>
  <c r="I1040" i="1" s="1"/>
  <c r="H970" i="1"/>
  <c r="I970" i="1" s="1"/>
  <c r="H415" i="1"/>
  <c r="I415" i="1" s="1"/>
  <c r="H69" i="1"/>
  <c r="I69" i="1" s="1"/>
  <c r="H1524" i="1"/>
  <c r="I1524" i="1" s="1"/>
  <c r="H2891" i="1"/>
  <c r="I2891" i="1" s="1"/>
  <c r="H2426" i="1"/>
  <c r="I2426" i="1" s="1"/>
  <c r="H2676" i="1"/>
  <c r="I2676" i="1" s="1"/>
  <c r="H287" i="1"/>
  <c r="I287" i="1" s="1"/>
  <c r="H2658" i="1"/>
  <c r="I2658" i="1" s="1"/>
  <c r="H1397" i="1"/>
  <c r="I1397" i="1" s="1"/>
  <c r="H1477" i="1"/>
  <c r="I1477" i="1" s="1"/>
  <c r="H2752" i="1"/>
  <c r="I2752" i="1" s="1"/>
  <c r="H1645" i="1"/>
  <c r="I1645" i="1" s="1"/>
  <c r="H2276" i="1"/>
  <c r="I2276" i="1" s="1"/>
  <c r="H1592" i="1"/>
  <c r="I1592" i="1" s="1"/>
  <c r="H1241" i="1"/>
  <c r="I1241" i="1" s="1"/>
  <c r="H1219" i="1"/>
  <c r="I1219" i="1" s="1"/>
  <c r="H2316" i="1"/>
  <c r="I2316" i="1" s="1"/>
  <c r="H560" i="1"/>
  <c r="I560" i="1" s="1"/>
  <c r="H829" i="1"/>
  <c r="I829" i="1" s="1"/>
  <c r="H1771" i="1"/>
  <c r="I1771" i="1" s="1"/>
  <c r="H2532" i="1"/>
  <c r="I2532" i="1" s="1"/>
  <c r="H981" i="1"/>
  <c r="I981" i="1" s="1"/>
  <c r="H1666" i="1"/>
  <c r="I1666" i="1" s="1"/>
  <c r="H346" i="1"/>
  <c r="I346" i="1" s="1"/>
  <c r="H2880" i="1"/>
  <c r="I2880" i="1" s="1"/>
  <c r="H898" i="1"/>
  <c r="I898" i="1" s="1"/>
  <c r="H1095" i="1"/>
  <c r="I1095" i="1" s="1"/>
  <c r="H834" i="1"/>
  <c r="I834" i="1" s="1"/>
  <c r="H3103" i="1"/>
  <c r="I3103" i="1" s="1"/>
  <c r="H255" i="1"/>
  <c r="I255" i="1" s="1"/>
  <c r="H2874" i="1"/>
  <c r="I2874" i="1" s="1"/>
  <c r="H815" i="1"/>
  <c r="I815" i="1" s="1"/>
  <c r="H2854" i="1"/>
  <c r="I2854" i="1" s="1"/>
  <c r="H2267" i="1"/>
  <c r="I2267" i="1" s="1"/>
  <c r="H1057" i="1"/>
  <c r="I1057" i="1" s="1"/>
  <c r="H375" i="1"/>
  <c r="I375" i="1" s="1"/>
  <c r="H853" i="1"/>
  <c r="I853" i="1" s="1"/>
  <c r="H2666" i="1"/>
  <c r="I2666" i="1" s="1"/>
  <c r="H53" i="1"/>
  <c r="I53" i="1" s="1"/>
  <c r="H2605" i="1"/>
  <c r="I2605" i="1" s="1"/>
  <c r="H535" i="1"/>
  <c r="I535" i="1" s="1"/>
  <c r="H1741" i="1"/>
  <c r="I1741" i="1" s="1"/>
  <c r="H2066" i="1"/>
  <c r="I2066" i="1" s="1"/>
  <c r="H414" i="1"/>
  <c r="I414" i="1" s="1"/>
  <c r="H1668" i="1"/>
  <c r="I1668" i="1" s="1"/>
  <c r="H1720" i="1"/>
  <c r="I1720" i="1" s="1"/>
  <c r="H1819" i="1"/>
  <c r="I1819" i="1" s="1"/>
  <c r="H2713" i="1"/>
  <c r="I2713" i="1" s="1"/>
  <c r="H595" i="1"/>
  <c r="I595" i="1" s="1"/>
  <c r="H1686" i="1"/>
  <c r="I1686" i="1" s="1"/>
  <c r="H2026" i="1"/>
  <c r="I2026" i="1" s="1"/>
  <c r="H41" i="1"/>
  <c r="I41" i="1" s="1"/>
  <c r="H1729" i="1"/>
  <c r="I1729" i="1" s="1"/>
  <c r="H1343" i="1"/>
  <c r="I1343" i="1" s="1"/>
  <c r="H1793" i="1"/>
  <c r="I1793" i="1" s="1"/>
  <c r="H1730" i="1"/>
  <c r="I1730" i="1" s="1"/>
  <c r="H2065" i="1"/>
  <c r="I2065" i="1" s="1"/>
  <c r="H1792" i="1"/>
  <c r="I1792" i="1" s="1"/>
  <c r="H2278" i="1"/>
  <c r="I2278" i="1" s="1"/>
  <c r="H1412" i="1"/>
  <c r="I1412" i="1" s="1"/>
  <c r="H739" i="1"/>
  <c r="I739" i="1" s="1"/>
  <c r="H56" i="1"/>
  <c r="I56" i="1" s="1"/>
  <c r="H3072" i="1"/>
  <c r="I3072" i="1" s="1"/>
  <c r="H2277" i="1"/>
  <c r="I2277" i="1" s="1"/>
  <c r="H2983" i="1"/>
  <c r="I2983" i="1" s="1"/>
  <c r="H2367" i="1"/>
  <c r="I2367" i="1" s="1"/>
  <c r="H38" i="1"/>
  <c r="I38" i="1" s="1"/>
  <c r="H846" i="1"/>
  <c r="I846" i="1" s="1"/>
  <c r="H738" i="1"/>
  <c r="I738" i="1" s="1"/>
  <c r="H144" i="1"/>
  <c r="I144" i="1" s="1"/>
  <c r="H1557" i="1"/>
  <c r="I1557" i="1" s="1"/>
  <c r="H2184" i="1"/>
  <c r="I2184" i="1" s="1"/>
  <c r="H321" i="1"/>
  <c r="I321" i="1" s="1"/>
  <c r="H1862" i="1"/>
  <c r="I1862" i="1" s="1"/>
  <c r="H2696" i="1"/>
  <c r="I2696" i="1" s="1"/>
  <c r="H1863" i="1"/>
  <c r="I1863" i="1" s="1"/>
  <c r="H3063" i="1"/>
  <c r="I3063" i="1" s="1"/>
  <c r="H1932" i="1"/>
  <c r="I1932" i="1" s="1"/>
  <c r="H1378" i="1"/>
  <c r="I1378" i="1" s="1"/>
  <c r="H1807" i="1"/>
  <c r="I1807" i="1" s="1"/>
  <c r="H31" i="1"/>
  <c r="I31" i="1" s="1"/>
  <c r="H398" i="1"/>
  <c r="I398" i="1" s="1"/>
  <c r="H2552" i="1"/>
  <c r="I2552" i="1" s="1"/>
  <c r="H2167" i="1"/>
  <c r="I2167" i="1" s="1"/>
  <c r="H3145" i="1"/>
  <c r="I3145" i="1" s="1"/>
  <c r="H2067" i="1"/>
  <c r="I2067" i="1" s="1"/>
  <c r="H1721" i="1"/>
  <c r="I1721" i="1" s="1"/>
  <c r="H10" i="1"/>
  <c r="I10" i="1" s="1"/>
  <c r="H1410" i="1"/>
  <c r="I1410" i="1" s="1"/>
  <c r="H3109" i="1"/>
  <c r="I3109" i="1" s="1"/>
  <c r="H1290" i="1"/>
  <c r="I1290" i="1" s="1"/>
  <c r="H36" i="1"/>
  <c r="I36" i="1" s="1"/>
  <c r="H2851" i="1"/>
  <c r="I2851" i="1" s="1"/>
  <c r="H2677" i="1"/>
  <c r="I2677" i="1" s="1"/>
  <c r="H2733" i="1"/>
  <c r="I2733" i="1" s="1"/>
  <c r="H2937" i="1"/>
  <c r="I2937" i="1" s="1"/>
  <c r="H237" i="1"/>
  <c r="I237" i="1" s="1"/>
  <c r="H1998" i="1"/>
  <c r="I1998" i="1" s="1"/>
  <c r="H2129" i="1"/>
  <c r="I2129" i="1" s="1"/>
  <c r="H2795" i="1"/>
  <c r="I2795" i="1" s="1"/>
  <c r="H596" i="1"/>
  <c r="I596" i="1" s="1"/>
  <c r="H1108" i="1"/>
  <c r="I1108" i="1" s="1"/>
  <c r="H65" i="1"/>
  <c r="I65" i="1" s="1"/>
  <c r="H1273" i="1"/>
  <c r="I1273" i="1" s="1"/>
  <c r="H2510" i="1"/>
  <c r="I2510" i="1" s="1"/>
  <c r="H1109" i="1"/>
  <c r="I1109" i="1" s="1"/>
  <c r="H855" i="1"/>
  <c r="I855" i="1" s="1"/>
  <c r="H42" i="1"/>
  <c r="I42" i="1" s="1"/>
  <c r="H365" i="1"/>
  <c r="I365" i="1" s="1"/>
  <c r="H2735" i="1"/>
  <c r="I2735" i="1" s="1"/>
  <c r="H555" i="1"/>
  <c r="I555" i="1" s="1"/>
  <c r="H1523" i="1"/>
  <c r="I1523" i="1" s="1"/>
  <c r="H2989" i="1"/>
  <c r="I2989" i="1" s="1"/>
  <c r="H2006" i="1"/>
  <c r="I2006" i="1" s="1"/>
  <c r="H1950" i="1"/>
  <c r="I1950" i="1" s="1"/>
  <c r="H1976" i="1"/>
  <c r="I1976" i="1" s="1"/>
  <c r="H43" i="1"/>
  <c r="I43" i="1" s="1"/>
  <c r="H2440" i="1"/>
  <c r="I2440" i="1" s="1"/>
  <c r="H44" i="1"/>
  <c r="I44" i="1" s="1"/>
  <c r="H2726" i="1"/>
  <c r="I2726" i="1" s="1"/>
  <c r="H1363" i="1"/>
  <c r="I1363" i="1" s="1"/>
  <c r="H793" i="1"/>
  <c r="I793" i="1" s="1"/>
  <c r="H2220" i="1"/>
  <c r="I2220" i="1" s="1"/>
  <c r="H2743" i="1"/>
  <c r="I2743" i="1" s="1"/>
  <c r="H2222" i="1"/>
  <c r="I2222" i="1" s="1"/>
  <c r="H78" i="1"/>
  <c r="I78" i="1" s="1"/>
  <c r="H2744" i="1"/>
  <c r="I2744" i="1" s="1"/>
  <c r="H1509" i="1"/>
  <c r="I1509" i="1" s="1"/>
  <c r="H3152" i="1"/>
  <c r="I3152" i="1" s="1"/>
  <c r="H1973" i="1"/>
  <c r="I1973" i="1" s="1"/>
  <c r="H430" i="1"/>
  <c r="I430" i="1" s="1"/>
  <c r="H2410" i="1"/>
  <c r="I2410" i="1" s="1"/>
  <c r="H716" i="1"/>
  <c r="I716" i="1" s="1"/>
  <c r="H788" i="1"/>
  <c r="I788" i="1" s="1"/>
  <c r="H1478" i="1"/>
  <c r="I1478" i="1" s="1"/>
  <c r="H2223" i="1"/>
  <c r="I2223" i="1" s="1"/>
  <c r="H871" i="1"/>
  <c r="I871" i="1" s="1"/>
  <c r="H295" i="1"/>
  <c r="I295" i="1" s="1"/>
  <c r="H1151" i="1"/>
  <c r="I1151" i="1" s="1"/>
  <c r="H139" i="1"/>
  <c r="I139" i="1" s="1"/>
  <c r="H2702" i="1"/>
  <c r="I2702" i="1" s="1"/>
  <c r="H1824" i="1"/>
  <c r="I1824" i="1" s="1"/>
  <c r="H323" i="1"/>
  <c r="I323" i="1" s="1"/>
  <c r="H1512" i="1"/>
  <c r="I1512" i="1" s="1"/>
  <c r="H1307" i="1"/>
  <c r="I1307" i="1" s="1"/>
  <c r="H2943" i="1"/>
  <c r="I2943" i="1" s="1"/>
  <c r="H155" i="1"/>
  <c r="I155" i="1" s="1"/>
  <c r="H2195" i="1"/>
  <c r="I2195" i="1" s="1"/>
  <c r="H2460" i="1"/>
  <c r="I2460" i="1" s="1"/>
  <c r="H518" i="1"/>
  <c r="I518" i="1" s="1"/>
  <c r="H2763" i="1"/>
  <c r="I2763" i="1" s="1"/>
  <c r="H261" i="1"/>
  <c r="I261" i="1" s="1"/>
  <c r="H1644" i="1"/>
  <c r="I1644" i="1" s="1"/>
  <c r="H1809" i="1"/>
  <c r="I1809" i="1" s="1"/>
  <c r="H1944" i="1"/>
  <c r="I1944" i="1" s="1"/>
  <c r="H1206" i="1"/>
  <c r="I1206" i="1" s="1"/>
  <c r="H1562" i="1"/>
  <c r="I1562" i="1" s="1"/>
  <c r="H2395" i="1"/>
  <c r="I2395" i="1" s="1"/>
  <c r="H1463" i="1"/>
  <c r="I1463" i="1" s="1"/>
  <c r="H2141" i="1"/>
  <c r="I2141" i="1" s="1"/>
  <c r="H2249" i="1"/>
  <c r="I2249" i="1" s="1"/>
  <c r="H269" i="1"/>
  <c r="I269" i="1" s="1"/>
  <c r="H33" i="1"/>
  <c r="I33" i="1" s="1"/>
  <c r="H2495" i="1"/>
  <c r="I2495" i="1" s="1"/>
  <c r="H1570" i="1"/>
  <c r="I1570" i="1" s="1"/>
  <c r="H412" i="1"/>
  <c r="I412" i="1" s="1"/>
  <c r="H2204" i="1"/>
  <c r="I2204" i="1" s="1"/>
  <c r="H1571" i="1"/>
  <c r="I1571" i="1" s="1"/>
  <c r="H720" i="1"/>
  <c r="I720" i="1" s="1"/>
  <c r="H2601" i="1"/>
  <c r="I2601" i="1" s="1"/>
  <c r="H1622" i="1"/>
  <c r="I1622" i="1" s="1"/>
  <c r="H998" i="1"/>
  <c r="I998" i="1" s="1"/>
  <c r="H682" i="1"/>
  <c r="I682" i="1" s="1"/>
  <c r="H469" i="1"/>
  <c r="I469" i="1" s="1"/>
  <c r="H2545" i="1"/>
  <c r="I2545" i="1" s="1"/>
  <c r="H1504" i="1"/>
  <c r="I1504" i="1" s="1"/>
  <c r="H588" i="1"/>
  <c r="I588" i="1" s="1"/>
  <c r="H1051" i="1"/>
  <c r="I1051" i="1" s="1"/>
  <c r="H747" i="1"/>
  <c r="I747" i="1" s="1"/>
  <c r="H1881" i="1"/>
  <c r="I1881" i="1" s="1"/>
  <c r="H944" i="1"/>
  <c r="I944" i="1" s="1"/>
  <c r="H2140" i="1"/>
  <c r="I2140" i="1" s="1"/>
  <c r="H2776" i="1"/>
  <c r="I2776" i="1" s="1"/>
  <c r="H2432" i="1"/>
  <c r="I2432" i="1" s="1"/>
  <c r="H766" i="1"/>
  <c r="I766" i="1" s="1"/>
  <c r="H283" i="1"/>
  <c r="I283" i="1" s="1"/>
  <c r="H2484" i="1"/>
  <c r="I2484" i="1" s="1"/>
  <c r="H1080" i="1"/>
  <c r="I1080" i="1" s="1"/>
  <c r="H203" i="1"/>
  <c r="I203" i="1" s="1"/>
  <c r="H303" i="1"/>
  <c r="I303" i="1" s="1"/>
  <c r="H1058" i="1"/>
  <c r="I1058" i="1" s="1"/>
  <c r="H2441" i="1"/>
  <c r="I2441" i="1" s="1"/>
  <c r="H2949" i="1"/>
  <c r="I2949" i="1" s="1"/>
  <c r="H2252" i="1"/>
  <c r="I2252" i="1" s="1"/>
  <c r="H1962" i="1"/>
  <c r="I1962" i="1" s="1"/>
  <c r="H1029" i="1"/>
  <c r="I1029" i="1" s="1"/>
  <c r="H838" i="1"/>
  <c r="I838" i="1" s="1"/>
  <c r="H2017" i="1"/>
  <c r="I2017" i="1" s="1"/>
  <c r="H1968" i="1"/>
  <c r="I1968" i="1" s="1"/>
  <c r="H2251" i="1"/>
  <c r="I2251" i="1" s="1"/>
  <c r="H977" i="1"/>
  <c r="I977" i="1" s="1"/>
  <c r="H333" i="1"/>
  <c r="I333" i="1" s="1"/>
  <c r="H2186" i="1"/>
  <c r="I2186" i="1" s="1"/>
  <c r="H2443" i="1"/>
  <c r="I2443" i="1" s="1"/>
  <c r="H262" i="1"/>
  <c r="I262" i="1" s="1"/>
  <c r="H2094" i="1"/>
  <c r="I2094" i="1" s="1"/>
  <c r="H2330" i="1"/>
  <c r="I2330" i="1" s="1"/>
  <c r="H988" i="1"/>
  <c r="I988" i="1" s="1"/>
  <c r="H1324" i="1"/>
  <c r="I1324" i="1" s="1"/>
  <c r="H117" i="1"/>
  <c r="I117" i="1" s="1"/>
  <c r="H162" i="1"/>
  <c r="I162" i="1" s="1"/>
  <c r="H3011" i="1"/>
  <c r="I3011" i="1" s="1"/>
  <c r="H951" i="1"/>
  <c r="I951" i="1" s="1"/>
  <c r="H2286" i="1"/>
  <c r="I2286" i="1" s="1"/>
  <c r="H1840" i="1"/>
  <c r="I1840" i="1" s="1"/>
  <c r="H1030" i="1"/>
  <c r="I1030" i="1" s="1"/>
  <c r="H2336" i="1"/>
  <c r="I2336" i="1" s="1"/>
  <c r="H1015" i="1"/>
  <c r="I1015" i="1" s="1"/>
  <c r="H2462" i="1"/>
  <c r="I2462" i="1" s="1"/>
  <c r="H2722" i="1"/>
  <c r="I2722" i="1" s="1"/>
  <c r="H2898" i="1"/>
  <c r="I2898" i="1" s="1"/>
  <c r="H2728" i="1"/>
  <c r="I2728" i="1" s="1"/>
  <c r="H987" i="1"/>
  <c r="I987" i="1" s="1"/>
  <c r="H240" i="1"/>
  <c r="I240" i="1" s="1"/>
  <c r="H121" i="1"/>
  <c r="I121" i="1" s="1"/>
  <c r="H2198" i="1"/>
  <c r="I2198" i="1" s="1"/>
  <c r="H2363" i="1"/>
  <c r="I2363" i="1" s="1"/>
  <c r="H947" i="1"/>
  <c r="I947" i="1" s="1"/>
  <c r="H1338" i="1"/>
  <c r="I1338" i="1" s="1"/>
  <c r="H2150" i="1"/>
  <c r="I2150" i="1" s="1"/>
  <c r="H2516" i="1"/>
  <c r="I2516" i="1" s="1"/>
  <c r="H1337" i="1"/>
  <c r="I1337" i="1" s="1"/>
  <c r="H1566" i="1"/>
  <c r="I1566" i="1" s="1"/>
  <c r="H71" i="1"/>
  <c r="I71" i="1" s="1"/>
  <c r="H1989" i="1"/>
  <c r="I1989" i="1" s="1"/>
  <c r="H1778" i="1"/>
  <c r="I1778" i="1" s="1"/>
  <c r="H1330" i="1"/>
  <c r="I1330" i="1" s="1"/>
  <c r="H2351" i="1"/>
  <c r="I2351" i="1" s="1"/>
  <c r="H2073" i="1"/>
  <c r="I2073" i="1" s="1"/>
  <c r="H1488" i="1"/>
  <c r="I1488" i="1" s="1"/>
  <c r="H2925" i="1"/>
  <c r="I2925" i="1" s="1"/>
  <c r="H1148" i="1"/>
  <c r="I1148" i="1" s="1"/>
  <c r="H2859" i="1"/>
  <c r="I2859" i="1" s="1"/>
  <c r="H167" i="1"/>
  <c r="I167" i="1" s="1"/>
  <c r="H46" i="1"/>
  <c r="I46" i="1" s="1"/>
  <c r="H1153" i="1"/>
  <c r="I1153" i="1" s="1"/>
  <c r="H1770" i="1"/>
  <c r="I1770" i="1" s="1"/>
  <c r="H470" i="1"/>
  <c r="I470" i="1" s="1"/>
  <c r="H556" i="1"/>
  <c r="I556" i="1" s="1"/>
  <c r="H534" i="1"/>
  <c r="I534" i="1" s="1"/>
  <c r="H2170" i="1"/>
  <c r="I2170" i="1" s="1"/>
  <c r="H51" i="1"/>
  <c r="I51" i="1" s="1"/>
  <c r="H1131" i="1"/>
  <c r="I1131" i="1" s="1"/>
  <c r="H416" i="1"/>
  <c r="I416" i="1" s="1"/>
  <c r="H1564" i="1"/>
  <c r="I1564" i="1" s="1"/>
  <c r="H2748" i="1"/>
  <c r="I2748" i="1" s="1"/>
  <c r="H1568" i="1"/>
  <c r="I1568" i="1" s="1"/>
  <c r="H2146" i="1"/>
  <c r="I2146" i="1" s="1"/>
  <c r="H2662" i="1"/>
  <c r="I2662" i="1" s="1"/>
  <c r="H434" i="1"/>
  <c r="I434" i="1" s="1"/>
  <c r="H2534" i="1"/>
  <c r="I2534" i="1" s="1"/>
  <c r="H1444" i="1"/>
  <c r="I1444" i="1" s="1"/>
  <c r="H1014" i="1"/>
  <c r="I1014" i="1" s="1"/>
  <c r="H2499" i="1"/>
  <c r="I2499" i="1" s="1"/>
  <c r="H2647" i="1"/>
  <c r="I2647" i="1" s="1"/>
  <c r="H1443" i="1"/>
  <c r="I1443" i="1" s="1"/>
  <c r="H606" i="1"/>
  <c r="I606" i="1" s="1"/>
  <c r="H2819" i="1"/>
  <c r="I2819" i="1" s="1"/>
  <c r="H485" i="1"/>
  <c r="I485" i="1" s="1"/>
  <c r="H2235" i="1"/>
  <c r="I2235" i="1" s="1"/>
  <c r="H256" i="1"/>
  <c r="I256" i="1" s="1"/>
  <c r="H2206" i="1"/>
  <c r="I2206" i="1" s="1"/>
  <c r="H1416" i="1"/>
  <c r="I1416" i="1" s="1"/>
  <c r="H12" i="1"/>
  <c r="I12" i="1" s="1"/>
  <c r="H11" i="1"/>
  <c r="I11" i="1" s="1"/>
  <c r="H856" i="1"/>
  <c r="I856" i="1" s="1"/>
  <c r="H2632" i="1"/>
  <c r="I2632" i="1" s="1"/>
  <c r="H794" i="1"/>
  <c r="I794" i="1" s="1"/>
  <c r="H1924" i="1"/>
  <c r="I1924" i="1" s="1"/>
  <c r="H2368" i="1"/>
  <c r="I2368" i="1" s="1"/>
  <c r="H1403" i="1"/>
  <c r="I1403" i="1" s="1"/>
  <c r="H500" i="1"/>
  <c r="I500" i="1" s="1"/>
  <c r="H684" i="1"/>
  <c r="I684" i="1" s="1"/>
  <c r="H550" i="1"/>
  <c r="I550" i="1" s="1"/>
  <c r="H1923" i="1"/>
  <c r="I1923" i="1" s="1"/>
  <c r="H1386" i="1"/>
  <c r="I1386" i="1" s="1"/>
  <c r="H331" i="1"/>
  <c r="I331" i="1" s="1"/>
  <c r="H1832" i="1"/>
  <c r="I1832" i="1" s="1"/>
  <c r="H112" i="1"/>
  <c r="I112" i="1" s="1"/>
  <c r="H3007" i="1"/>
  <c r="I3007" i="1" s="1"/>
  <c r="H887" i="1"/>
  <c r="I887" i="1" s="1"/>
  <c r="H482" i="1"/>
  <c r="I482" i="1" s="1"/>
  <c r="H2045" i="1"/>
  <c r="I2045" i="1" s="1"/>
  <c r="H2990" i="1"/>
  <c r="I2990" i="1" s="1"/>
  <c r="H840" i="1"/>
  <c r="I840" i="1" s="1"/>
  <c r="H536" i="1"/>
  <c r="I536" i="1" s="1"/>
  <c r="H483" i="1"/>
  <c r="I483" i="1" s="1"/>
  <c r="H1060" i="1"/>
  <c r="I1060" i="1" s="1"/>
  <c r="H1256" i="1"/>
  <c r="I1256" i="1" s="1"/>
  <c r="H2032" i="1"/>
  <c r="I2032" i="1" s="1"/>
  <c r="H2582" i="1"/>
  <c r="I2582" i="1" s="1"/>
  <c r="H2419" i="1"/>
  <c r="I2419" i="1" s="1"/>
  <c r="H2909" i="1"/>
  <c r="I2909" i="1" s="1"/>
  <c r="H293" i="1"/>
  <c r="I293" i="1" s="1"/>
  <c r="H3057" i="1"/>
  <c r="I3057" i="1" s="1"/>
  <c r="H491" i="1"/>
  <c r="I491" i="1" s="1"/>
  <c r="H1629" i="1"/>
  <c r="I1629" i="1" s="1"/>
  <c r="H7" i="1"/>
  <c r="I7" i="1" s="1"/>
  <c r="H276" i="1"/>
  <c r="I276" i="1" s="1"/>
  <c r="H1366" i="1"/>
  <c r="I1366" i="1" s="1"/>
  <c r="H183" i="1"/>
  <c r="I183" i="1" s="1"/>
  <c r="H732" i="1"/>
  <c r="I732" i="1" s="1"/>
  <c r="H983" i="1"/>
  <c r="I983" i="1" s="1"/>
  <c r="H2225" i="1"/>
  <c r="I2225" i="1" s="1"/>
  <c r="H1400" i="1"/>
  <c r="I1400" i="1" s="1"/>
  <c r="H390" i="1"/>
  <c r="I390" i="1" s="1"/>
  <c r="H3092" i="1"/>
  <c r="I3092" i="1" s="1"/>
  <c r="H679" i="1"/>
  <c r="I679" i="1" s="1"/>
  <c r="H304" i="1"/>
  <c r="I304" i="1" s="1"/>
  <c r="H932" i="1"/>
  <c r="I932" i="1" s="1"/>
  <c r="H920" i="1"/>
  <c r="I920" i="1" s="1"/>
  <c r="H3026" i="1"/>
  <c r="I3026" i="1" s="1"/>
  <c r="H602" i="1"/>
  <c r="I602" i="1" s="1"/>
  <c r="H2620" i="1"/>
  <c r="I2620" i="1" s="1"/>
  <c r="H2523" i="1"/>
  <c r="I2523" i="1" s="1"/>
  <c r="H2401" i="1"/>
  <c r="I2401" i="1" s="1"/>
  <c r="H514" i="1"/>
  <c r="I514" i="1" s="1"/>
  <c r="H2313" i="1"/>
  <c r="I2313" i="1" s="1"/>
  <c r="H912" i="1"/>
  <c r="I912" i="1" s="1"/>
  <c r="H1894" i="1"/>
  <c r="I1894" i="1" s="1"/>
  <c r="H2971" i="1"/>
  <c r="I2971" i="1" s="1"/>
  <c r="H1321" i="1"/>
  <c r="I1321" i="1" s="1"/>
  <c r="H1713" i="1"/>
  <c r="I1713" i="1" s="1"/>
  <c r="H2865" i="1"/>
  <c r="I2865" i="1" s="1"/>
  <c r="H1573" i="1"/>
  <c r="H1692" i="1"/>
  <c r="I1692" i="1" s="1"/>
  <c r="H622" i="1"/>
  <c r="I622" i="1" s="1"/>
  <c r="H2096" i="1"/>
  <c r="I2096" i="1" s="1"/>
  <c r="H1842" i="1"/>
  <c r="I1842" i="1" s="1"/>
  <c r="H2117" i="1"/>
  <c r="I2117" i="1" s="1"/>
  <c r="H621" i="1"/>
  <c r="I621" i="1" s="1"/>
  <c r="H58" i="1"/>
  <c r="I58" i="1" s="1"/>
  <c r="H2807" i="1"/>
  <c r="I2807" i="1" s="1"/>
  <c r="H395" i="1"/>
  <c r="I395" i="1" s="1"/>
  <c r="H1765" i="1"/>
  <c r="I1765" i="1" s="1"/>
  <c r="H1532" i="1"/>
  <c r="I1532" i="1" s="1"/>
  <c r="H3115" i="1"/>
  <c r="I3115" i="1" s="1"/>
  <c r="H2521" i="1"/>
  <c r="I2521" i="1" s="1"/>
  <c r="H879" i="1"/>
  <c r="I879" i="1" s="1"/>
  <c r="H620" i="1"/>
  <c r="I620" i="1" s="1"/>
  <c r="H1974" i="1"/>
  <c r="I1974" i="1" s="1"/>
  <c r="H413" i="1"/>
  <c r="I413" i="1" s="1"/>
  <c r="H1751" i="1"/>
  <c r="I1751" i="1" s="1"/>
  <c r="H2446" i="1"/>
  <c r="I2446" i="1" s="1"/>
  <c r="H148" i="1"/>
  <c r="I148" i="1" s="1"/>
  <c r="H1073" i="1"/>
  <c r="I1073" i="1" s="1"/>
  <c r="H1414" i="1"/>
  <c r="I1414" i="1" s="1"/>
  <c r="H442" i="1"/>
  <c r="I442" i="1" s="1"/>
  <c r="H1728" i="1"/>
  <c r="I1728" i="1" s="1"/>
  <c r="H678" i="1"/>
  <c r="I678" i="1" s="1"/>
  <c r="H3073" i="1"/>
  <c r="I3073" i="1" s="1"/>
  <c r="H211" i="1"/>
  <c r="I211" i="1" s="1"/>
  <c r="H2359" i="1"/>
  <c r="I2359" i="1" s="1"/>
  <c r="H2630" i="1"/>
  <c r="I2630" i="1" s="1"/>
  <c r="H259" i="1"/>
  <c r="I259" i="1" s="1"/>
  <c r="H525" i="1"/>
  <c r="I525" i="1" s="1"/>
  <c r="H1262" i="1"/>
  <c r="I1262" i="1" s="1"/>
  <c r="H3125" i="1"/>
  <c r="I3125" i="1" s="1"/>
  <c r="H1469" i="1"/>
  <c r="I1469" i="1" s="1"/>
  <c r="H2457" i="1"/>
  <c r="I2457" i="1" s="1"/>
  <c r="H598" i="1"/>
  <c r="I598" i="1" s="1"/>
  <c r="H1583" i="1"/>
  <c r="I1583" i="1" s="1"/>
  <c r="H1322" i="1"/>
  <c r="I1322" i="1" s="1"/>
  <c r="H1511" i="1"/>
  <c r="I1511" i="1" s="1"/>
  <c r="H1048" i="1"/>
  <c r="I1048" i="1" s="1"/>
  <c r="H2241" i="1"/>
  <c r="I2241" i="1" s="1"/>
  <c r="H962" i="1"/>
  <c r="I962" i="1" s="1"/>
  <c r="H800" i="1"/>
  <c r="I800" i="1" s="1"/>
  <c r="H2306" i="1"/>
  <c r="I2306" i="1" s="1"/>
  <c r="H717" i="1"/>
  <c r="I717" i="1" s="1"/>
  <c r="H1662" i="1"/>
  <c r="I1662" i="1" s="1"/>
  <c r="H1490" i="1"/>
  <c r="I1490" i="1" s="1"/>
  <c r="H2238" i="1"/>
  <c r="I2238" i="1" s="1"/>
  <c r="H70" i="1"/>
  <c r="I70" i="1" s="1"/>
  <c r="H165" i="1"/>
  <c r="I165" i="1" s="1"/>
  <c r="H198" i="1"/>
  <c r="I198" i="1" s="1"/>
  <c r="H1788" i="1"/>
  <c r="I1788" i="1" s="1"/>
  <c r="H3040" i="1"/>
  <c r="I3040" i="1" s="1"/>
  <c r="H1623" i="1"/>
  <c r="I1623" i="1" s="1"/>
  <c r="H952" i="1"/>
  <c r="I952" i="1" s="1"/>
  <c r="H2326" i="1"/>
  <c r="I2326" i="1" s="1"/>
  <c r="H1866" i="1"/>
  <c r="I1866" i="1" s="1"/>
  <c r="H933" i="1"/>
  <c r="I933" i="1" s="1"/>
  <c r="H19" i="1"/>
  <c r="I19" i="1" s="1"/>
  <c r="H2845" i="1"/>
  <c r="I2845" i="1" s="1"/>
  <c r="H1227" i="1"/>
  <c r="I1227" i="1" s="1"/>
  <c r="H406" i="1"/>
  <c r="I406" i="1" s="1"/>
  <c r="H355" i="1"/>
  <c r="I355" i="1" s="1"/>
  <c r="H358" i="1"/>
  <c r="I358" i="1" s="1"/>
  <c r="H2927" i="1"/>
  <c r="I2927" i="1" s="1"/>
  <c r="H2800" i="1"/>
  <c r="I2800" i="1" s="1"/>
  <c r="H675" i="1"/>
  <c r="I675" i="1" s="1"/>
  <c r="H3120" i="1"/>
  <c r="I3120" i="1" s="1"/>
  <c r="H1316" i="1"/>
  <c r="I1316" i="1" s="1"/>
  <c r="H1285" i="1"/>
  <c r="I1285" i="1" s="1"/>
  <c r="H841" i="1"/>
  <c r="I841" i="1" s="1"/>
  <c r="H1515" i="1"/>
  <c r="I1515" i="1" s="1"/>
  <c r="H3001" i="1"/>
  <c r="I3001" i="1" s="1"/>
  <c r="H749" i="1"/>
  <c r="I749" i="1" s="1"/>
  <c r="H713" i="1"/>
  <c r="I713" i="1" s="1"/>
  <c r="H1184" i="1"/>
  <c r="I1184" i="1" s="1"/>
  <c r="H2830" i="1"/>
  <c r="I2830" i="1" s="1"/>
  <c r="H695" i="1"/>
  <c r="I695" i="1" s="1"/>
  <c r="H2181" i="1"/>
  <c r="I2181" i="1" s="1"/>
  <c r="H2232" i="1"/>
  <c r="I2232" i="1" s="1"/>
  <c r="H3070" i="1"/>
  <c r="I3070" i="1" s="1"/>
  <c r="H1791" i="1"/>
  <c r="I1791" i="1" s="1"/>
  <c r="H1236" i="1"/>
  <c r="I1236" i="1" s="1"/>
  <c r="H1272" i="1"/>
  <c r="I1272" i="1" s="1"/>
  <c r="H134" i="1"/>
  <c r="I134" i="1" s="1"/>
  <c r="H669" i="1"/>
  <c r="I669" i="1" s="1"/>
  <c r="H1244" i="1"/>
  <c r="I1244" i="1" s="1"/>
  <c r="H905" i="1"/>
  <c r="I905" i="1" s="1"/>
  <c r="H1158" i="1"/>
  <c r="I1158" i="1" s="1"/>
  <c r="H1139" i="1"/>
  <c r="I1139" i="1" s="1"/>
  <c r="H1066" i="1"/>
  <c r="I1066" i="1" s="1"/>
  <c r="H1527" i="1"/>
  <c r="I1527" i="1" s="1"/>
  <c r="H92" i="1"/>
  <c r="I92" i="1" s="1"/>
  <c r="H3022" i="1"/>
  <c r="I3022" i="1" s="1"/>
  <c r="H1600" i="1"/>
  <c r="I1600" i="1" s="1"/>
  <c r="H767" i="1"/>
  <c r="I767" i="1" s="1"/>
  <c r="H941" i="1"/>
  <c r="I941" i="1" s="1"/>
  <c r="H748" i="1"/>
  <c r="I748" i="1" s="1"/>
  <c r="H2398" i="1"/>
  <c r="I2398" i="1" s="1"/>
  <c r="H2760" i="1"/>
  <c r="I2760" i="1" s="1"/>
  <c r="H2049" i="1"/>
  <c r="I2049" i="1" s="1"/>
  <c r="H2759" i="1"/>
  <c r="I2759" i="1" s="1"/>
  <c r="H2546" i="1"/>
  <c r="I2546" i="1" s="1"/>
  <c r="H2950" i="1"/>
  <c r="I2950" i="1" s="1"/>
  <c r="H204" i="1"/>
  <c r="I204" i="1" s="1"/>
  <c r="H1565" i="1"/>
  <c r="I1565" i="1" s="1"/>
  <c r="H2913" i="1"/>
  <c r="I2913" i="1" s="1"/>
  <c r="H1104" i="1"/>
  <c r="I1104" i="1" s="1"/>
  <c r="H636" i="1"/>
  <c r="I636" i="1" s="1"/>
  <c r="H1653" i="1"/>
  <c r="I1653" i="1" s="1"/>
  <c r="H1941" i="1"/>
  <c r="I1941" i="1" s="1"/>
  <c r="H3087" i="1"/>
  <c r="I3087" i="1" s="1"/>
  <c r="H2011" i="1"/>
  <c r="I2011" i="1" s="1"/>
  <c r="H2894" i="1"/>
  <c r="I2894" i="1" s="1"/>
  <c r="H1392" i="1"/>
  <c r="I1392" i="1" s="1"/>
  <c r="H984" i="1"/>
  <c r="I984" i="1" s="1"/>
  <c r="H512" i="1"/>
  <c r="I512" i="1" s="1"/>
  <c r="H1122" i="1"/>
  <c r="I1122" i="1" s="1"/>
  <c r="H2823" i="1"/>
  <c r="I2823" i="1" s="1"/>
  <c r="H3054" i="1"/>
  <c r="I3054" i="1" s="1"/>
  <c r="H1671" i="1"/>
  <c r="I1671" i="1" s="1"/>
  <c r="H2877" i="1"/>
  <c r="I2877" i="1" s="1"/>
  <c r="H1465" i="1"/>
  <c r="I1465" i="1" s="1"/>
  <c r="H580" i="1"/>
  <c r="I580" i="1" s="1"/>
  <c r="H266" i="1"/>
  <c r="I266" i="1" s="1"/>
  <c r="H281" i="1"/>
  <c r="I281" i="1" s="1"/>
  <c r="H90" i="1"/>
  <c r="I90" i="1" s="1"/>
  <c r="H802" i="1"/>
  <c r="I802" i="1" s="1"/>
  <c r="H1112" i="1"/>
  <c r="I1112" i="1" s="1"/>
  <c r="H362" i="1"/>
  <c r="I362" i="1" s="1"/>
  <c r="H1858" i="1"/>
  <c r="I1858" i="1" s="1"/>
  <c r="H1755" i="1"/>
  <c r="I1755" i="1" s="1"/>
  <c r="H1808" i="1"/>
  <c r="I1808" i="1" s="1"/>
  <c r="H1805" i="1"/>
  <c r="I1805" i="1" s="1"/>
  <c r="H37" i="1"/>
  <c r="I37" i="1" s="1"/>
  <c r="H2269" i="1"/>
  <c r="I2269" i="1" s="1"/>
  <c r="H40" i="1"/>
  <c r="I40" i="1" s="1"/>
  <c r="H2850" i="1"/>
  <c r="I2850" i="1" s="1"/>
  <c r="H2064" i="1"/>
  <c r="I2064" i="1" s="1"/>
  <c r="H2107" i="1"/>
  <c r="I2107" i="1" s="1"/>
  <c r="H27" i="1"/>
  <c r="I27" i="1" s="1"/>
  <c r="H2655" i="1"/>
  <c r="I2655" i="1" s="1"/>
  <c r="H2838" i="1"/>
  <c r="I2838" i="1" s="1"/>
  <c r="H2839" i="1"/>
  <c r="I2839" i="1" s="1"/>
  <c r="H1213" i="1"/>
  <c r="I1213" i="1" s="1"/>
  <c r="H2856" i="1"/>
  <c r="I2856" i="1" s="1"/>
  <c r="H400" i="1"/>
  <c r="I400" i="1" s="1"/>
  <c r="H427" i="1"/>
  <c r="I427" i="1" s="1"/>
  <c r="H1348" i="1"/>
  <c r="I1348" i="1" s="1"/>
  <c r="H631" i="1"/>
  <c r="I631" i="1" s="1"/>
  <c r="H1687" i="1"/>
  <c r="I1687" i="1" s="1"/>
  <c r="H1812" i="1"/>
  <c r="I1812" i="1" s="1"/>
  <c r="H2741" i="1"/>
  <c r="I2741" i="1" s="1"/>
  <c r="H2047" i="1"/>
  <c r="I2047" i="1" s="1"/>
  <c r="H2046" i="1"/>
  <c r="I2046" i="1" s="1"/>
  <c r="H1739" i="1"/>
  <c r="I1739" i="1" s="1"/>
  <c r="H832" i="1"/>
  <c r="I832" i="1" s="1"/>
  <c r="H2456" i="1"/>
  <c r="I2456" i="1" s="1"/>
  <c r="H57" i="1"/>
  <c r="I57" i="1" s="1"/>
  <c r="H824" i="1"/>
  <c r="I824" i="1" s="1"/>
  <c r="H2890" i="1"/>
  <c r="I2890" i="1" s="1"/>
  <c r="H2353" i="1"/>
  <c r="I2353" i="1" s="1"/>
  <c r="H3116" i="1"/>
  <c r="I3116" i="1" s="1"/>
  <c r="H2661" i="1"/>
  <c r="I2661" i="1" s="1"/>
  <c r="H2882" i="1"/>
  <c r="I2882" i="1" s="1"/>
  <c r="H252" i="1"/>
  <c r="I252" i="1" s="1"/>
  <c r="H396" i="1"/>
  <c r="I396" i="1" s="1"/>
  <c r="H1472" i="1"/>
  <c r="I1472" i="1" s="1"/>
  <c r="H89" i="1"/>
  <c r="I89" i="1" s="1"/>
  <c r="H3108" i="1"/>
  <c r="I3108" i="1" s="1"/>
  <c r="H420" i="1"/>
  <c r="I420" i="1" s="1"/>
  <c r="H424" i="1"/>
  <c r="I424" i="1" s="1"/>
  <c r="H559" i="1"/>
  <c r="I559" i="1" s="1"/>
  <c r="H1475" i="1"/>
  <c r="I1475" i="1" s="1"/>
  <c r="H1650" i="1"/>
  <c r="I1650" i="1" s="1"/>
  <c r="H2608" i="1"/>
  <c r="I2608" i="1" s="1"/>
  <c r="H1172" i="1"/>
  <c r="I1172" i="1" s="1"/>
  <c r="H2869" i="1"/>
  <c r="I2869" i="1" s="1"/>
  <c r="H968" i="1"/>
  <c r="I968" i="1" s="1"/>
  <c r="H2424" i="1"/>
  <c r="I2424" i="1" s="1"/>
  <c r="H1238" i="1"/>
  <c r="I1238" i="1" s="1"/>
  <c r="H1754" i="1"/>
  <c r="I1754" i="1" s="1"/>
  <c r="H509" i="1"/>
  <c r="I509" i="1" s="1"/>
  <c r="H2109" i="1"/>
  <c r="I2109" i="1" s="1"/>
  <c r="H2946" i="1"/>
  <c r="I2946" i="1" s="1"/>
  <c r="H364" i="1"/>
  <c r="I364" i="1" s="1"/>
  <c r="H1090" i="1"/>
  <c r="I1090" i="1" s="1"/>
  <c r="H1590" i="1"/>
  <c r="I1590" i="1" s="1"/>
  <c r="H3095" i="1"/>
  <c r="I3095" i="1" s="1"/>
  <c r="H3094" i="1"/>
  <c r="I3094" i="1" s="1"/>
  <c r="H2831" i="1"/>
  <c r="I2831" i="1" s="1"/>
  <c r="H2762" i="1"/>
  <c r="I2762" i="1" s="1"/>
  <c r="H908" i="1"/>
  <c r="I908" i="1" s="1"/>
  <c r="H332" i="1"/>
  <c r="I332" i="1" s="1"/>
  <c r="H3150" i="1"/>
  <c r="I3150" i="1" s="1"/>
  <c r="H2095" i="1"/>
  <c r="I2095" i="1" s="1"/>
  <c r="H3036" i="1"/>
  <c r="I3036" i="1" s="1"/>
  <c r="H2829" i="1"/>
  <c r="I2829" i="1" s="1"/>
  <c r="H154" i="1"/>
  <c r="I154" i="1" s="1"/>
  <c r="H2293" i="1"/>
  <c r="I2293" i="1" s="1"/>
  <c r="H873" i="1"/>
  <c r="I873" i="1" s="1"/>
  <c r="H1364" i="1"/>
  <c r="I1364" i="1" s="1"/>
  <c r="H1034" i="1"/>
  <c r="I1034" i="1" s="1"/>
  <c r="H2442" i="1"/>
  <c r="I2442" i="1" s="1"/>
  <c r="H2009" i="1"/>
  <c r="I2009" i="1" s="1"/>
  <c r="H950" i="1"/>
  <c r="I950" i="1" s="1"/>
  <c r="H2689" i="1"/>
  <c r="I2689" i="1" s="1"/>
  <c r="H976" i="1"/>
  <c r="I976" i="1" s="1"/>
  <c r="H2857" i="1"/>
  <c r="I2857" i="1" s="1"/>
  <c r="H2615" i="1"/>
  <c r="I2615" i="1" s="1"/>
  <c r="H1499" i="1"/>
  <c r="I1499" i="1" s="1"/>
  <c r="H1033" i="1"/>
  <c r="I1033" i="1" s="1"/>
  <c r="H2016" i="1"/>
  <c r="I2016" i="1" s="1"/>
  <c r="H1028" i="1"/>
  <c r="I1028" i="1" s="1"/>
  <c r="H1967" i="1"/>
  <c r="I1967" i="1" s="1"/>
  <c r="H1558" i="1"/>
  <c r="I1558" i="1" s="1"/>
  <c r="H2285" i="1"/>
  <c r="I2285" i="1" s="1"/>
  <c r="H986" i="1"/>
  <c r="I986" i="1" s="1"/>
  <c r="H1041" i="1"/>
  <c r="I1041" i="1" s="1"/>
  <c r="H1777" i="1"/>
  <c r="I1777" i="1" s="1"/>
  <c r="H1315" i="1"/>
  <c r="I1315" i="1" s="1"/>
  <c r="H2727" i="1"/>
  <c r="I2727" i="1" s="1"/>
  <c r="H1013" i="1"/>
  <c r="I1013" i="1" s="1"/>
  <c r="H1372" i="1"/>
  <c r="I1372" i="1" s="1"/>
  <c r="H119" i="1"/>
  <c r="I119" i="1" s="1"/>
  <c r="H2613" i="1"/>
  <c r="I2613" i="1" s="1"/>
  <c r="H1487" i="1"/>
  <c r="I1487" i="1" s="1"/>
  <c r="H1991" i="1"/>
  <c r="I1991" i="1" s="1"/>
  <c r="H2897" i="1"/>
  <c r="I2897" i="1" s="1"/>
  <c r="H1693" i="1"/>
  <c r="I1693" i="1" s="1"/>
  <c r="H2515" i="1"/>
  <c r="I2515" i="1" s="1"/>
  <c r="H2433" i="1"/>
  <c r="I2433" i="1" s="1"/>
  <c r="H368" i="1"/>
  <c r="I368" i="1" s="1"/>
  <c r="H433" i="1"/>
  <c r="I433" i="1" s="1"/>
  <c r="H1415" i="1"/>
  <c r="I1415" i="1" s="1"/>
  <c r="H2498" i="1"/>
  <c r="I2498" i="1" s="1"/>
  <c r="H2145" i="1"/>
  <c r="I2145" i="1" s="1"/>
  <c r="H2205" i="1"/>
  <c r="I2205" i="1" s="1"/>
  <c r="H1982" i="1"/>
  <c r="I1982" i="1" s="1"/>
  <c r="H1385" i="1"/>
  <c r="I1385" i="1" s="1"/>
  <c r="H111" i="1"/>
  <c r="I111" i="1" s="1"/>
  <c r="H2920" i="1"/>
  <c r="I2920" i="1" s="1"/>
  <c r="H1876" i="1"/>
  <c r="I1876" i="1" s="1"/>
  <c r="H2785" i="1"/>
  <c r="I2785" i="1" s="1"/>
  <c r="H2631" i="1"/>
  <c r="I2631" i="1" s="1"/>
  <c r="H1358" i="1"/>
  <c r="I1358" i="1" s="1"/>
  <c r="H677" i="1"/>
  <c r="I677" i="1" s="1"/>
  <c r="H386" i="1"/>
  <c r="I386" i="1" s="1"/>
  <c r="H1402" i="1"/>
  <c r="I1402" i="1" s="1"/>
  <c r="H1886" i="1"/>
  <c r="I1886" i="1" s="1"/>
  <c r="H1503" i="1"/>
  <c r="I1503" i="1" s="1"/>
  <c r="H354" i="1"/>
  <c r="I354" i="1" s="1"/>
  <c r="H3069" i="1"/>
  <c r="I3069" i="1" s="1"/>
  <c r="H900" i="1"/>
  <c r="I900" i="1" s="1"/>
  <c r="H3006" i="1"/>
  <c r="I3006" i="1" s="1"/>
  <c r="H2212" i="1"/>
  <c r="I2212" i="1" s="1"/>
  <c r="H499" i="1"/>
  <c r="I499" i="1" s="1"/>
  <c r="H2106" i="1"/>
  <c r="I2106" i="1" s="1"/>
  <c r="H347" i="1"/>
  <c r="I347" i="1" s="1"/>
  <c r="H2541" i="1"/>
  <c r="I2541" i="1" s="1"/>
  <c r="H1294" i="1"/>
  <c r="I1294" i="1" s="1"/>
  <c r="H2035" i="1"/>
  <c r="I2035" i="1" s="1"/>
  <c r="H1539" i="1"/>
  <c r="I1539" i="1" s="1"/>
  <c r="H2953" i="1"/>
  <c r="I2953" i="1" s="1"/>
  <c r="H733" i="1"/>
  <c r="I733" i="1" s="1"/>
  <c r="H3114" i="1"/>
  <c r="I3114" i="1" s="1"/>
  <c r="H2224" i="1"/>
  <c r="I2224" i="1" s="1"/>
  <c r="H544" i="1"/>
  <c r="I544" i="1" s="1"/>
  <c r="H2908" i="1"/>
  <c r="I2908" i="1" s="1"/>
  <c r="H75" i="1"/>
  <c r="I75" i="1" s="1"/>
  <c r="H2100" i="1"/>
  <c r="I2100" i="1" s="1"/>
  <c r="H241" i="1"/>
  <c r="I241" i="1" s="1"/>
  <c r="H1899" i="1"/>
  <c r="I1899" i="1" s="1"/>
  <c r="H1839" i="1"/>
  <c r="I1839" i="1" s="1"/>
  <c r="H169" i="1"/>
  <c r="I169" i="1" s="1"/>
  <c r="H339" i="1"/>
  <c r="I339" i="1" s="1"/>
  <c r="H1987" i="1"/>
  <c r="I1987" i="1" s="1"/>
  <c r="H1261" i="1"/>
  <c r="I1261" i="1" s="1"/>
  <c r="H593" i="1"/>
  <c r="I593" i="1" s="1"/>
  <c r="H3123" i="1"/>
  <c r="I3123" i="1" s="1"/>
  <c r="H2641" i="1"/>
  <c r="I2641" i="1" s="1"/>
  <c r="H2755" i="1"/>
  <c r="I2755" i="1" s="1"/>
  <c r="H25" i="1"/>
  <c r="I25" i="1" s="1"/>
  <c r="H2892" i="1"/>
  <c r="I2892" i="1" s="1"/>
  <c r="H916" i="1"/>
  <c r="I916" i="1" s="1"/>
  <c r="H1865" i="1"/>
  <c r="I1865" i="1" s="1"/>
  <c r="H1816" i="1"/>
  <c r="I1816" i="1" s="1"/>
  <c r="H689" i="1"/>
  <c r="I689" i="1" s="1"/>
  <c r="H394" i="1"/>
  <c r="I394" i="1" s="1"/>
  <c r="H436" i="1"/>
  <c r="I436" i="1" s="1"/>
  <c r="H721" i="1"/>
  <c r="I721" i="1" s="1"/>
  <c r="H1674" i="1"/>
  <c r="I1674" i="1" s="1"/>
  <c r="H2805" i="1"/>
  <c r="I2805" i="1" s="1"/>
  <c r="H1325" i="1"/>
  <c r="I1325" i="1" s="1"/>
  <c r="H2512" i="1"/>
  <c r="I2512" i="1" s="1"/>
  <c r="H2279" i="1"/>
  <c r="I2279" i="1" s="1"/>
  <c r="H1531" i="1"/>
  <c r="I1531" i="1" s="1"/>
  <c r="H2629" i="1"/>
  <c r="I2629" i="1" s="1"/>
  <c r="H2078" i="1"/>
  <c r="I2078" i="1" s="1"/>
  <c r="H2317" i="1"/>
  <c r="I2317" i="1" s="1"/>
  <c r="H676" i="1"/>
  <c r="I676" i="1" s="1"/>
  <c r="H260" i="1"/>
  <c r="I260" i="1" s="1"/>
  <c r="H1182" i="1"/>
  <c r="I1182" i="1" s="1"/>
  <c r="H3089" i="1"/>
  <c r="I3089" i="1" s="1"/>
  <c r="H3124" i="1"/>
  <c r="I3124" i="1" s="1"/>
  <c r="H524" i="1"/>
  <c r="I524" i="1" s="1"/>
  <c r="H1413" i="1"/>
  <c r="I1413" i="1" s="1"/>
  <c r="H149" i="1"/>
  <c r="I149" i="1" s="1"/>
  <c r="H1232" i="1"/>
  <c r="I1232" i="1" s="1"/>
  <c r="H589" i="1"/>
  <c r="I589" i="1" s="1"/>
  <c r="H1992" i="1"/>
  <c r="I1992" i="1" s="1"/>
  <c r="H1072" i="1"/>
  <c r="I1072" i="1" s="1"/>
  <c r="H1711" i="1"/>
  <c r="I1711" i="1" s="1"/>
  <c r="H2520" i="1"/>
  <c r="I2520" i="1" s="1"/>
  <c r="H782" i="1"/>
  <c r="I782" i="1" s="1"/>
  <c r="H2808" i="1"/>
  <c r="I2808" i="1" s="1"/>
  <c r="H2519" i="1"/>
  <c r="I2519" i="1" s="1"/>
  <c r="H2566" i="1"/>
  <c r="I2566" i="1" s="1"/>
  <c r="H3105" i="1"/>
  <c r="I3105" i="1" s="1"/>
  <c r="H2303" i="1"/>
  <c r="I2303" i="1" s="1"/>
  <c r="H230" i="1"/>
  <c r="I230" i="1" s="1"/>
  <c r="H2690" i="1"/>
  <c r="I2690" i="1" s="1"/>
  <c r="H341" i="1"/>
  <c r="I341" i="1" s="1"/>
  <c r="H1661" i="1"/>
  <c r="I1661" i="1" s="1"/>
  <c r="H801" i="1"/>
  <c r="I801" i="1" s="1"/>
  <c r="H718" i="1"/>
  <c r="I718" i="1" s="1"/>
  <c r="H2802" i="1"/>
  <c r="I2802" i="1" s="1"/>
  <c r="H2373" i="1"/>
  <c r="I2373" i="1" s="1"/>
  <c r="H1046" i="1"/>
  <c r="I1046" i="1" s="1"/>
  <c r="H710" i="1"/>
  <c r="I710" i="1" s="1"/>
  <c r="H960" i="1"/>
  <c r="I960" i="1" s="1"/>
  <c r="H961" i="1"/>
  <c r="I961" i="1" s="1"/>
  <c r="H1468" i="1"/>
  <c r="I1468" i="1" s="1"/>
  <c r="H484" i="1"/>
  <c r="I484" i="1" s="1"/>
  <c r="H2332" i="1"/>
  <c r="I2332" i="1" s="1"/>
  <c r="H2105" i="1"/>
  <c r="I2105" i="1" s="1"/>
  <c r="H2933" i="1"/>
  <c r="I2933" i="1" s="1"/>
  <c r="H2706" i="1"/>
  <c r="I2706" i="1" s="1"/>
  <c r="H1211" i="1"/>
  <c r="I1211" i="1" s="1"/>
  <c r="H2628" i="1"/>
  <c r="I2628" i="1" s="1"/>
  <c r="H1327" i="1"/>
  <c r="I1327" i="1" s="1"/>
  <c r="H2757" i="1"/>
  <c r="I2757" i="1" s="1"/>
  <c r="H392" i="1"/>
  <c r="I392" i="1" s="1"/>
  <c r="H2930" i="1"/>
  <c r="I2930" i="1" s="1"/>
  <c r="H3045" i="1"/>
  <c r="I3045" i="1" s="1"/>
  <c r="H2057" i="1"/>
  <c r="I2057" i="1" s="1"/>
  <c r="H132" i="1"/>
  <c r="I132" i="1" s="1"/>
  <c r="H647" i="1"/>
  <c r="I647" i="1" s="1"/>
  <c r="H2678" i="1"/>
  <c r="I2678" i="1" s="1"/>
  <c r="H2377" i="1"/>
  <c r="I2377" i="1" s="1"/>
  <c r="H3081" i="1"/>
  <c r="I3081" i="1" s="1"/>
  <c r="H1335" i="1"/>
  <c r="I1335" i="1" s="1"/>
  <c r="H1797" i="1"/>
  <c r="I1797" i="1" s="1"/>
  <c r="H1155" i="1"/>
  <c r="I1155" i="1" s="1"/>
  <c r="H2488" i="1"/>
  <c r="I2488" i="1" s="1"/>
  <c r="H2590" i="1"/>
  <c r="I2590" i="1" s="1"/>
  <c r="H324" i="1"/>
  <c r="I324" i="1" s="1"/>
  <c r="H1549" i="1"/>
  <c r="I1549" i="1" s="1"/>
  <c r="H751" i="1"/>
  <c r="I751" i="1" s="1"/>
  <c r="H452" i="1"/>
  <c r="I452" i="1" s="1"/>
  <c r="H1425" i="1"/>
  <c r="I1425" i="1" s="1"/>
  <c r="H3134" i="1"/>
  <c r="I3134" i="1" s="1"/>
  <c r="H2119" i="1"/>
  <c r="I2119" i="1" s="1"/>
  <c r="H2051" i="1"/>
  <c r="I2051" i="1" s="1"/>
  <c r="H168" i="1"/>
  <c r="I168" i="1" s="1"/>
  <c r="H2703" i="1"/>
  <c r="I2703" i="1" s="1"/>
  <c r="H1163" i="1"/>
  <c r="I1163" i="1" s="1"/>
  <c r="H2670" i="1"/>
  <c r="I2670" i="1" s="1"/>
  <c r="H1843" i="1"/>
  <c r="I1843" i="1" s="1"/>
  <c r="H510" i="1"/>
  <c r="I510" i="1" s="1"/>
  <c r="H2844" i="1"/>
  <c r="I2844" i="1" s="1"/>
  <c r="H2305" i="1"/>
  <c r="I2305" i="1" s="1"/>
  <c r="H2935" i="1"/>
  <c r="I2935" i="1" s="1"/>
  <c r="H1481" i="1"/>
  <c r="I1481" i="1" s="1"/>
  <c r="H3052" i="1"/>
  <c r="I3052" i="1" s="1"/>
  <c r="H3161" i="1"/>
  <c r="I3161" i="1" s="1"/>
  <c r="H1291" i="1"/>
  <c r="I1291" i="1" s="1"/>
  <c r="H2784" i="1"/>
  <c r="I2784" i="1" s="1"/>
  <c r="H617" i="1"/>
  <c r="I617" i="1" s="1"/>
  <c r="H2553" i="1"/>
  <c r="I2553" i="1" s="1"/>
  <c r="H479" i="1"/>
  <c r="I479" i="1" s="1"/>
  <c r="H2455" i="1"/>
  <c r="I2455" i="1" s="1"/>
  <c r="H1457" i="1"/>
  <c r="I1457" i="1" s="1"/>
  <c r="H408" i="1"/>
  <c r="I408" i="1" s="1"/>
  <c r="H288" i="1"/>
  <c r="I288" i="1" s="1"/>
  <c r="H2718" i="1"/>
  <c r="I2718" i="1" s="1"/>
  <c r="H1953" i="1"/>
  <c r="I1953" i="1" s="1"/>
  <c r="H1176" i="1"/>
  <c r="I1176" i="1" s="1"/>
  <c r="H854" i="1"/>
  <c r="I854" i="1" s="1"/>
  <c r="H2139" i="1"/>
  <c r="I2139" i="1" s="1"/>
  <c r="H1235" i="1"/>
  <c r="I1235" i="1" s="1"/>
  <c r="H453" i="1"/>
  <c r="I453" i="1" s="1"/>
  <c r="H2818" i="1"/>
  <c r="I2818" i="1" s="1"/>
  <c r="H1681" i="1"/>
  <c r="I1681" i="1" s="1"/>
  <c r="H2355" i="1"/>
  <c r="I2355" i="1" s="1"/>
  <c r="H2841" i="1"/>
  <c r="I2841" i="1" s="1"/>
  <c r="H2699" i="1"/>
  <c r="I2699" i="1" s="1"/>
  <c r="H1266" i="1"/>
  <c r="I1266" i="1" s="1"/>
  <c r="H2849" i="1"/>
  <c r="I2849" i="1" s="1"/>
  <c r="H2068" i="1"/>
  <c r="I2068" i="1" s="1"/>
  <c r="H2297" i="1"/>
  <c r="I2297" i="1" s="1"/>
  <c r="H919" i="1"/>
  <c r="I919" i="1" s="1"/>
  <c r="H1734" i="1"/>
  <c r="I1734" i="1" s="1"/>
  <c r="H350" i="1"/>
  <c r="I350" i="1" s="1"/>
  <c r="H1688" i="1"/>
  <c r="I1688" i="1" s="1"/>
  <c r="H597" i="1"/>
  <c r="I597" i="1" s="1"/>
  <c r="H2296" i="1"/>
  <c r="I2296" i="1" s="1"/>
  <c r="H2712" i="1"/>
  <c r="I2712" i="1" s="1"/>
  <c r="H2295" i="1"/>
  <c r="I2295" i="1" s="1"/>
  <c r="H592" i="1"/>
  <c r="I592" i="1" s="1"/>
  <c r="H1763" i="1"/>
  <c r="I1763" i="1" s="1"/>
  <c r="H2339" i="1"/>
  <c r="I2339" i="1" s="1"/>
  <c r="H49" i="1"/>
  <c r="I49" i="1" s="1"/>
  <c r="H2061" i="1"/>
  <c r="I2061" i="1" s="1"/>
  <c r="H2840" i="1"/>
  <c r="I2840" i="1" s="1"/>
  <c r="H1804" i="1"/>
  <c r="I1804" i="1" s="1"/>
  <c r="H2118" i="1"/>
  <c r="I2118" i="1" s="1"/>
  <c r="H1733" i="1"/>
  <c r="I1733" i="1" s="1"/>
  <c r="H1811" i="1"/>
  <c r="I1811" i="1" s="1"/>
  <c r="H423" i="1"/>
  <c r="I423" i="1" s="1"/>
  <c r="H101" i="1"/>
  <c r="I101" i="1" s="1"/>
  <c r="H363" i="1"/>
  <c r="I363" i="1" s="1"/>
  <c r="H2366" i="1"/>
  <c r="I2366" i="1" s="1"/>
  <c r="H2114" i="1"/>
  <c r="I2114" i="1" s="1"/>
  <c r="H2924" i="1"/>
  <c r="I2924" i="1" s="1"/>
  <c r="H2063" i="1"/>
  <c r="I2063" i="1" s="1"/>
  <c r="H39" i="1"/>
  <c r="I39" i="1" s="1"/>
  <c r="H397" i="1"/>
  <c r="I397" i="1" s="1"/>
  <c r="H1999" i="1"/>
  <c r="I1999" i="1" s="1"/>
  <c r="H1857" i="1"/>
  <c r="I1857" i="1" s="1"/>
  <c r="H1683" i="1"/>
  <c r="I1683" i="1" s="1"/>
  <c r="H650" i="1"/>
  <c r="I650" i="1" s="1"/>
  <c r="H1423" i="1"/>
  <c r="I1423" i="1" s="1"/>
  <c r="H2487" i="1"/>
  <c r="I2487" i="1" s="1"/>
  <c r="H1806" i="1"/>
  <c r="I1806" i="1" s="1"/>
  <c r="H2768" i="1"/>
  <c r="I2768" i="1" s="1"/>
  <c r="H1398" i="1"/>
  <c r="I1398" i="1" s="1"/>
  <c r="H949" i="1"/>
  <c r="I949" i="1" s="1"/>
  <c r="H1614" i="1"/>
  <c r="I1614" i="1" s="1"/>
  <c r="H1356" i="1"/>
  <c r="I1356" i="1" s="1"/>
  <c r="H1703" i="1"/>
  <c r="I1703" i="1" s="1"/>
  <c r="H2948" i="1"/>
  <c r="I2948" i="1" s="1"/>
  <c r="H1826" i="1"/>
  <c r="I1826" i="1" s="1"/>
  <c r="H146" i="1"/>
  <c r="I146" i="1" s="1"/>
  <c r="H2069" i="1"/>
  <c r="I2069" i="1" s="1"/>
  <c r="H1640" i="1"/>
  <c r="I1640" i="1" s="1"/>
  <c r="H3118" i="1"/>
  <c r="I3118" i="1" s="1"/>
  <c r="H885" i="1"/>
  <c r="I885" i="1" s="1"/>
  <c r="H103" i="1"/>
  <c r="I103" i="1" s="1"/>
  <c r="H2188" i="1"/>
  <c r="I2188" i="1" s="1"/>
  <c r="H2767" i="1"/>
  <c r="I2767" i="1" s="1"/>
  <c r="H2093" i="1"/>
  <c r="I2093" i="1" s="1"/>
  <c r="H118" i="1"/>
  <c r="I118" i="1" s="1"/>
  <c r="H2761" i="1"/>
  <c r="I2761" i="1" s="1"/>
  <c r="H872" i="1"/>
  <c r="I872" i="1" s="1"/>
  <c r="H220" i="1"/>
  <c r="I220" i="1" s="1"/>
  <c r="H1032" i="1"/>
  <c r="I1032" i="1" s="1"/>
  <c r="H1293" i="1"/>
  <c r="I1293" i="1" s="1"/>
  <c r="H2015" i="1"/>
  <c r="I2015" i="1" s="1"/>
  <c r="H1966" i="1"/>
  <c r="I1966" i="1" s="1"/>
  <c r="H1909" i="1"/>
  <c r="I1909" i="1" s="1"/>
  <c r="H1646" i="1"/>
  <c r="I1646" i="1" s="1"/>
  <c r="H1149" i="1"/>
  <c r="I1149" i="1" s="1"/>
  <c r="H2900" i="1"/>
  <c r="I2900" i="1" s="1"/>
  <c r="H892" i="1"/>
  <c r="I892" i="1" s="1"/>
  <c r="H2528" i="1"/>
  <c r="I2528" i="1" s="1"/>
  <c r="H2234" i="1"/>
  <c r="I2234" i="1" s="1"/>
  <c r="H60" i="1"/>
  <c r="I60" i="1" s="1"/>
  <c r="H901" i="1"/>
  <c r="I901" i="1" s="1"/>
  <c r="H1357" i="1"/>
  <c r="I1357" i="1" s="1"/>
  <c r="H2034" i="1"/>
  <c r="I2034" i="1" s="1"/>
  <c r="H1224" i="1"/>
  <c r="I1224" i="1" s="1"/>
  <c r="H1540" i="1"/>
  <c r="I1540" i="1" s="1"/>
  <c r="H1818" i="1"/>
  <c r="I1818" i="1" s="1"/>
  <c r="H163" i="1"/>
  <c r="I163" i="1" s="1"/>
  <c r="H1710" i="1"/>
  <c r="I1710" i="1" s="1"/>
  <c r="H1320" i="1"/>
  <c r="I1320" i="1" s="1"/>
  <c r="H246" i="1"/>
  <c r="I246" i="1" s="1"/>
  <c r="H2864" i="1"/>
  <c r="I2864" i="1" s="1"/>
  <c r="H2970" i="1"/>
  <c r="I2970" i="1" s="1"/>
  <c r="H2077" i="1"/>
  <c r="I2077" i="1" s="1"/>
  <c r="H3088" i="1"/>
  <c r="I3088" i="1" s="1"/>
  <c r="H1951" i="1"/>
  <c r="I1951" i="1" s="1"/>
  <c r="H2318" i="1"/>
  <c r="I2318" i="1" s="1"/>
  <c r="H1980" i="1"/>
  <c r="I1980" i="1" s="1"/>
  <c r="H2591" i="1"/>
  <c r="I2591" i="1" s="1"/>
  <c r="H2505" i="1"/>
  <c r="I2505" i="1" s="1"/>
  <c r="H1712" i="1"/>
  <c r="I1712" i="1" s="1"/>
  <c r="H750" i="1"/>
  <c r="I750" i="1" s="1"/>
  <c r="H848" i="1"/>
  <c r="I848" i="1" s="1"/>
  <c r="H2926" i="1"/>
  <c r="I2926" i="1" s="1"/>
  <c r="H1077" i="1"/>
  <c r="I1077" i="1" s="1"/>
  <c r="H1328" i="1"/>
  <c r="I1328" i="1" s="1"/>
  <c r="H2565" i="1"/>
  <c r="I2565" i="1" s="1"/>
  <c r="H88" i="1"/>
  <c r="I88" i="1" s="1"/>
  <c r="H450" i="1"/>
  <c r="I450" i="1" s="1"/>
  <c r="H3000" i="1"/>
  <c r="I3000" i="1" s="1"/>
  <c r="H381" i="1"/>
  <c r="I381" i="1" s="1"/>
  <c r="H1137" i="1"/>
  <c r="I1137" i="1" s="1"/>
  <c r="H1514" i="1"/>
  <c r="I1514" i="1" s="1"/>
  <c r="H1599" i="1"/>
  <c r="I1599" i="1" s="1"/>
  <c r="H1442" i="1"/>
  <c r="I1442" i="1" s="1"/>
  <c r="H133" i="1"/>
  <c r="I133" i="1" s="1"/>
  <c r="H651" i="1"/>
  <c r="I651" i="1" s="1"/>
  <c r="H1157" i="1"/>
  <c r="I1157" i="1" s="1"/>
  <c r="H2268" i="1"/>
  <c r="I2268" i="1" s="1"/>
  <c r="H2060" i="1"/>
  <c r="I2060" i="1" s="1"/>
  <c r="H508" i="1"/>
  <c r="I508" i="1" s="1"/>
  <c r="H2270" i="1"/>
  <c r="I2270" i="1" s="1"/>
  <c r="H1814" i="1"/>
  <c r="I1814" i="1" s="1"/>
  <c r="H2104" i="1"/>
  <c r="I2104" i="1" s="1"/>
  <c r="H2271" i="1"/>
  <c r="I2271" i="1" s="1"/>
  <c r="H1726" i="1"/>
  <c r="I1726" i="1" s="1"/>
  <c r="H2639" i="1"/>
  <c r="I2639" i="1" s="1"/>
  <c r="H2294" i="1"/>
  <c r="I2294" i="1" s="1"/>
  <c r="H1764" i="1"/>
  <c r="I1764" i="1" s="1"/>
  <c r="H1817" i="1"/>
  <c r="I1817" i="1" s="1"/>
  <c r="H1225" i="1"/>
  <c r="I1225" i="1" s="1"/>
  <c r="H9" i="1"/>
  <c r="I9" i="1" s="1"/>
  <c r="H918" i="1"/>
  <c r="I918" i="1" s="1"/>
  <c r="H2059" i="1"/>
  <c r="I2059" i="1" s="1"/>
  <c r="H1975" i="1"/>
  <c r="I1975" i="1" s="1"/>
  <c r="H2111" i="1"/>
  <c r="I2111" i="1" s="1"/>
  <c r="H2842" i="1"/>
  <c r="I2842" i="1" s="1"/>
  <c r="H1684" i="1"/>
  <c r="I1684" i="1" s="1"/>
  <c r="H131" i="1"/>
  <c r="I131" i="1" s="1"/>
  <c r="H2801" i="1"/>
  <c r="I2801" i="1" s="1"/>
  <c r="H1702" i="1"/>
  <c r="I1702" i="1" s="1"/>
  <c r="H490" i="1"/>
  <c r="I490" i="1" s="1"/>
  <c r="H874" i="1"/>
  <c r="I874" i="1" s="1"/>
  <c r="H1035" i="1"/>
  <c r="I1035" i="1" s="1"/>
  <c r="H656" i="1"/>
  <c r="I656" i="1" s="1"/>
  <c r="H1187" i="1"/>
  <c r="I1187" i="1" s="1"/>
  <c r="H2236" i="1"/>
  <c r="I2236" i="1" s="1"/>
  <c r="H655" i="1"/>
  <c r="I655" i="1" s="1"/>
  <c r="H3049" i="1"/>
  <c r="I3049" i="1" s="1"/>
  <c r="H1260" i="1"/>
  <c r="I1260" i="1" s="1"/>
  <c r="H1585" i="1"/>
  <c r="I1585" i="1" s="1"/>
  <c r="H353" i="1"/>
  <c r="I353" i="1" s="1"/>
  <c r="H1367" i="1"/>
  <c r="I1367" i="1" s="1"/>
  <c r="H2867" i="1"/>
  <c r="I2867" i="1" s="1"/>
  <c r="H1717" i="1"/>
  <c r="I1717" i="1" s="1"/>
  <c r="H2979" i="1"/>
  <c r="I2979" i="1" s="1"/>
  <c r="H1663" i="1"/>
  <c r="I1663" i="1" s="1"/>
  <c r="H2309" i="1"/>
  <c r="I2309" i="1" s="1"/>
  <c r="H807" i="1"/>
  <c r="I807" i="1" s="1"/>
  <c r="H719" i="1"/>
  <c r="I719" i="1" s="1"/>
  <c r="H1584" i="1"/>
  <c r="I1584" i="1" s="1"/>
  <c r="H1887" i="1"/>
  <c r="I1887" i="1" s="1"/>
  <c r="H2304" i="1"/>
  <c r="I2304" i="1" s="1"/>
  <c r="L3166" i="1" l="1"/>
  <c r="L3165" i="1"/>
  <c r="M3166" i="1"/>
  <c r="E3163" i="1"/>
  <c r="K3163" i="1"/>
  <c r="H3163" i="1"/>
  <c r="I1573" i="1"/>
  <c r="I3163" i="1" s="1"/>
  <c r="G3163" i="1"/>
  <c r="K3166" i="1" l="1"/>
  <c r="K3165" i="1"/>
</calcChain>
</file>

<file path=xl/sharedStrings.xml><?xml version="1.0" encoding="utf-8"?>
<sst xmlns="http://schemas.openxmlformats.org/spreadsheetml/2006/main" count="6293" uniqueCount="2256">
  <si>
    <t>Rose</t>
  </si>
  <si>
    <t>Clemens</t>
  </si>
  <si>
    <t>Mörz</t>
  </si>
  <si>
    <t>Max</t>
  </si>
  <si>
    <t>Larkowitsch,</t>
  </si>
  <si>
    <t>Alexej</t>
  </si>
  <si>
    <t>Geimer,</t>
  </si>
  <si>
    <t>Oliver</t>
  </si>
  <si>
    <t>Griebel,</t>
  </si>
  <si>
    <t>Mark</t>
  </si>
  <si>
    <t>Rose,</t>
  </si>
  <si>
    <t>Konrad</t>
  </si>
  <si>
    <t>Losereit,</t>
  </si>
  <si>
    <t>Christopher</t>
  </si>
  <si>
    <t>Weber,</t>
  </si>
  <si>
    <t>Bryan</t>
  </si>
  <si>
    <t>Malkowsky,</t>
  </si>
  <si>
    <t>Asarja</t>
  </si>
  <si>
    <t>Trost,</t>
  </si>
  <si>
    <t>Hannes</t>
  </si>
  <si>
    <t>Kirscht,</t>
  </si>
  <si>
    <t>Maximilian</t>
  </si>
  <si>
    <t>Chianese,</t>
  </si>
  <si>
    <t>Raffaele</t>
  </si>
  <si>
    <t>Lars</t>
  </si>
  <si>
    <t>Kieslinger</t>
  </si>
  <si>
    <t>Jonas</t>
  </si>
  <si>
    <t>Ortloff</t>
  </si>
  <si>
    <t>Wilck,</t>
  </si>
  <si>
    <t>Tristan</t>
  </si>
  <si>
    <t>Freitag,</t>
  </si>
  <si>
    <t>Colin</t>
  </si>
  <si>
    <t>Reuter,</t>
  </si>
  <si>
    <t>Tom-David</t>
  </si>
  <si>
    <t>Iwan,</t>
  </si>
  <si>
    <t>Andre</t>
  </si>
  <si>
    <t>Heß,</t>
  </si>
  <si>
    <t>Damian</t>
  </si>
  <si>
    <t>Gürth,</t>
  </si>
  <si>
    <t>Nils</t>
  </si>
  <si>
    <t>Dümont,</t>
  </si>
  <si>
    <t xml:space="preserve"> Lenny</t>
  </si>
  <si>
    <t>Magomadov</t>
  </si>
  <si>
    <t xml:space="preserve"> Said</t>
  </si>
  <si>
    <t>Tabel</t>
  </si>
  <si>
    <t>Bauer</t>
  </si>
  <si>
    <t>Niklas</t>
  </si>
  <si>
    <t>Lukas</t>
  </si>
  <si>
    <t>Zellner</t>
  </si>
  <si>
    <t>Timo</t>
  </si>
  <si>
    <t>Trux</t>
  </si>
  <si>
    <t>Philipp</t>
  </si>
  <si>
    <t>Griebel</t>
  </si>
  <si>
    <t>Nico</t>
  </si>
  <si>
    <t>Holtmann</t>
  </si>
  <si>
    <t>Pascal</t>
  </si>
  <si>
    <t>Falkenhain</t>
  </si>
  <si>
    <t>Hans</t>
  </si>
  <si>
    <t>Brandhuber</t>
  </si>
  <si>
    <t>Adam</t>
  </si>
  <si>
    <t>Balaev</t>
  </si>
  <si>
    <t>Jannik</t>
  </si>
  <si>
    <t>Schröter</t>
  </si>
  <si>
    <t>Becker</t>
  </si>
  <si>
    <t>Martin</t>
  </si>
  <si>
    <t>Loose</t>
  </si>
  <si>
    <t>Rolf</t>
  </si>
  <si>
    <t>Hupfer</t>
  </si>
  <si>
    <t>Sezgin</t>
  </si>
  <si>
    <t>Gümüstas</t>
  </si>
  <si>
    <t>Mano</t>
  </si>
  <si>
    <t>Munford</t>
  </si>
  <si>
    <t>Robin</t>
  </si>
  <si>
    <t>Pohl</t>
  </si>
  <si>
    <t>Dojwa</t>
  </si>
  <si>
    <t>Jauch</t>
  </si>
  <si>
    <t>Pischzan</t>
  </si>
  <si>
    <t>Edward</t>
  </si>
  <si>
    <t>Schuler</t>
  </si>
  <si>
    <t>Wildgans</t>
  </si>
  <si>
    <t>Sauf</t>
  </si>
  <si>
    <t>Immesberger</t>
  </si>
  <si>
    <t>Aaron</t>
  </si>
  <si>
    <t>Freitag</t>
  </si>
  <si>
    <t>Luca</t>
  </si>
  <si>
    <t>Florian</t>
  </si>
  <si>
    <t>Kopatz</t>
  </si>
  <si>
    <t>Lehmann</t>
  </si>
  <si>
    <t>Marino</t>
  </si>
  <si>
    <t>Kühnhold</t>
  </si>
  <si>
    <t>Bastian</t>
  </si>
  <si>
    <t>Huber</t>
  </si>
  <si>
    <t>Moritz</t>
  </si>
  <si>
    <t>Conen</t>
  </si>
  <si>
    <t>Benjamin</t>
  </si>
  <si>
    <t>Weiß</t>
  </si>
  <si>
    <t>Patrick</t>
  </si>
  <si>
    <t>Dietzer</t>
  </si>
  <si>
    <t>Attilo</t>
  </si>
  <si>
    <t>Giuliano</t>
  </si>
  <si>
    <t>Winter</t>
  </si>
  <si>
    <t>Mike</t>
  </si>
  <si>
    <t>Rumpf</t>
  </si>
  <si>
    <t>Maurice</t>
  </si>
  <si>
    <t>Schüller</t>
  </si>
  <si>
    <t>Kerimov</t>
  </si>
  <si>
    <t>Markus</t>
  </si>
  <si>
    <t>Hoffmann</t>
  </si>
  <si>
    <t>Ruben</t>
  </si>
  <si>
    <t>Vogel</t>
  </si>
  <si>
    <t>Marc-Niklas</t>
  </si>
  <si>
    <t>Grüßung</t>
  </si>
  <si>
    <t>Toni</t>
  </si>
  <si>
    <t>Gettinger</t>
  </si>
  <si>
    <t>Daniel</t>
  </si>
  <si>
    <t>Malkowsky</t>
  </si>
  <si>
    <t>Joram</t>
  </si>
  <si>
    <t>Schnell</t>
  </si>
  <si>
    <t>Tim</t>
  </si>
  <si>
    <t>Schweickert</t>
  </si>
  <si>
    <t>Nicol</t>
  </si>
  <si>
    <t>Rösner</t>
  </si>
  <si>
    <t>Nasemann</t>
  </si>
  <si>
    <t>John</t>
  </si>
  <si>
    <t>Wolenik</t>
  </si>
  <si>
    <t>Perlt</t>
  </si>
  <si>
    <t>Sascha</t>
  </si>
  <si>
    <t>Rauh</t>
  </si>
  <si>
    <t>Iwan</t>
  </si>
  <si>
    <t>Weber</t>
  </si>
  <si>
    <t>Trost</t>
  </si>
  <si>
    <t>Blumenberg</t>
  </si>
  <si>
    <t>Lennard</t>
  </si>
  <si>
    <t>Kegel</t>
  </si>
  <si>
    <t>Merlin</t>
  </si>
  <si>
    <t>Ben</t>
  </si>
  <si>
    <t>Reum</t>
  </si>
  <si>
    <t>Kirscht</t>
  </si>
  <si>
    <t>Gino</t>
  </si>
  <si>
    <t>Xhemollari</t>
  </si>
  <si>
    <t>Künzel</t>
  </si>
  <si>
    <t>Julian</t>
  </si>
  <si>
    <t>Jann</t>
  </si>
  <si>
    <t>Steven-Justin</t>
  </si>
  <si>
    <t>Hallstein</t>
  </si>
  <si>
    <t>Simon</t>
  </si>
  <si>
    <t>Andrikoglou</t>
  </si>
  <si>
    <t>Alessio</t>
  </si>
  <si>
    <t>Reuter</t>
  </si>
  <si>
    <t>Schönsiegel</t>
  </si>
  <si>
    <t>Justin</t>
  </si>
  <si>
    <t>Häfele</t>
  </si>
  <si>
    <t>Alexander</t>
  </si>
  <si>
    <t>Ursolino</t>
  </si>
  <si>
    <t>Nino</t>
  </si>
  <si>
    <t>Hüther</t>
  </si>
  <si>
    <t>Lindenlaub</t>
  </si>
  <si>
    <t>Sebastian</t>
  </si>
  <si>
    <t>Müller</t>
  </si>
  <si>
    <t>Neumann</t>
  </si>
  <si>
    <t>Oelling</t>
  </si>
  <si>
    <t>Jakob</t>
  </si>
  <si>
    <t>Kallenbach</t>
  </si>
  <si>
    <t>Heß</t>
  </si>
  <si>
    <t xml:space="preserve"> Damian</t>
  </si>
  <si>
    <t>Blanke</t>
  </si>
  <si>
    <t xml:space="preserve"> Magnus</t>
  </si>
  <si>
    <t>Gürth</t>
  </si>
  <si>
    <t xml:space="preserve"> Nils</t>
  </si>
  <si>
    <t>Storch</t>
  </si>
  <si>
    <t>Frederik</t>
  </si>
  <si>
    <t>Barthel</t>
  </si>
  <si>
    <t xml:space="preserve"> Marvin-S.</t>
  </si>
  <si>
    <t>Pfeifer</t>
  </si>
  <si>
    <t xml:space="preserve"> Marc</t>
  </si>
  <si>
    <t>Straßenmeyer</t>
  </si>
  <si>
    <t xml:space="preserve"> Robin</t>
  </si>
  <si>
    <t>Reich</t>
  </si>
  <si>
    <t xml:space="preserve"> Sean</t>
  </si>
  <si>
    <t>Badasjan</t>
  </si>
  <si>
    <t>Norik</t>
  </si>
  <si>
    <t>Güzelsahin</t>
  </si>
  <si>
    <t>Emre</t>
  </si>
  <si>
    <t>Yasar</t>
  </si>
  <si>
    <t>Melih</t>
  </si>
  <si>
    <t>Lienhutin</t>
  </si>
  <si>
    <t>Dmytro</t>
  </si>
  <si>
    <t>Pawelak</t>
  </si>
  <si>
    <t>John-Alexander</t>
  </si>
  <si>
    <t>Meingast</t>
  </si>
  <si>
    <t>David</t>
  </si>
  <si>
    <t>Walker</t>
  </si>
  <si>
    <t>Said Selim</t>
  </si>
  <si>
    <t>Kiedler</t>
  </si>
  <si>
    <t>Noah</t>
  </si>
  <si>
    <t>Lenz</t>
  </si>
  <si>
    <t>Michael</t>
  </si>
  <si>
    <t>Hauf</t>
  </si>
  <si>
    <t>Torben</t>
  </si>
  <si>
    <t>Kneisel</t>
  </si>
  <si>
    <t>Joshua</t>
  </si>
  <si>
    <t>Straub</t>
  </si>
  <si>
    <t>Justus</t>
  </si>
  <si>
    <t>Rost</t>
  </si>
  <si>
    <t>Marvin</t>
  </si>
  <si>
    <t>Zimmermann</t>
  </si>
  <si>
    <t>Schnauß</t>
  </si>
  <si>
    <t>Kolbe</t>
  </si>
  <si>
    <t>Chris</t>
  </si>
  <si>
    <t>Mika</t>
  </si>
  <si>
    <t>Simet</t>
  </si>
  <si>
    <t>Noßmann</t>
  </si>
  <si>
    <t>Ohnmacht</t>
  </si>
  <si>
    <t>Kusterer</t>
  </si>
  <si>
    <t>Mager</t>
  </si>
  <si>
    <t>Viktor</t>
  </si>
  <si>
    <t>Kosilov</t>
  </si>
  <si>
    <t>Phillip</t>
  </si>
  <si>
    <t>Hülser</t>
  </si>
  <si>
    <t>Schachner</t>
  </si>
  <si>
    <t>Holger</t>
  </si>
  <si>
    <t>Christian</t>
  </si>
  <si>
    <t>Beyer</t>
  </si>
  <si>
    <t>Axel</t>
  </si>
  <si>
    <t>Bihy</t>
  </si>
  <si>
    <t>Adrian</t>
  </si>
  <si>
    <t>Dennis</t>
  </si>
  <si>
    <t>Holzer</t>
  </si>
  <si>
    <t xml:space="preserve">Max </t>
  </si>
  <si>
    <t>Pufe</t>
  </si>
  <si>
    <t>Marcel</t>
  </si>
  <si>
    <t xml:space="preserve"> Schulze</t>
  </si>
  <si>
    <t xml:space="preserve">Phillipp </t>
  </si>
  <si>
    <t>Otto</t>
  </si>
  <si>
    <t>Holdermüller</t>
  </si>
  <si>
    <t xml:space="preserve">Tim </t>
  </si>
  <si>
    <t>Felber</t>
  </si>
  <si>
    <t>Ulrich</t>
  </si>
  <si>
    <t xml:space="preserve">Alfred </t>
  </si>
  <si>
    <t>Sehlert</t>
  </si>
  <si>
    <t xml:space="preserve">S. </t>
  </si>
  <si>
    <t>Bergner</t>
  </si>
  <si>
    <t>Felix</t>
  </si>
  <si>
    <t>Frank</t>
  </si>
  <si>
    <t>Stefan</t>
  </si>
  <si>
    <t>Svejkovsky</t>
  </si>
  <si>
    <t>Roman</t>
  </si>
  <si>
    <t>Schemmel</t>
  </si>
  <si>
    <t xml:space="preserve">Felix </t>
  </si>
  <si>
    <t>Hartmann</t>
  </si>
  <si>
    <t xml:space="preserve">Lukas </t>
  </si>
  <si>
    <t xml:space="preserve">Ch. </t>
  </si>
  <si>
    <t>Sünderhauf</t>
  </si>
  <si>
    <t xml:space="preserve"> Noak</t>
  </si>
  <si>
    <t>Hörner</t>
  </si>
  <si>
    <t xml:space="preserve">Paul </t>
  </si>
  <si>
    <t>Vierck</t>
  </si>
  <si>
    <t>Tobias</t>
  </si>
  <si>
    <t xml:space="preserve"> Koß</t>
  </si>
  <si>
    <t xml:space="preserve">St. </t>
  </si>
  <si>
    <t>Schmiedel</t>
  </si>
  <si>
    <t>Thal</t>
  </si>
  <si>
    <t xml:space="preserve">Sandro </t>
  </si>
  <si>
    <t>Böttcher</t>
  </si>
  <si>
    <t>Luhn</t>
  </si>
  <si>
    <t>Tessmer</t>
  </si>
  <si>
    <t>Schmidt</t>
  </si>
  <si>
    <t>Kilian</t>
  </si>
  <si>
    <t>Gültekin</t>
  </si>
  <si>
    <t>Harun</t>
  </si>
  <si>
    <t>Issler</t>
  </si>
  <si>
    <t>Nebling</t>
  </si>
  <si>
    <t>Marco</t>
  </si>
  <si>
    <t>Steinbächer</t>
  </si>
  <si>
    <t>Breidenbach</t>
  </si>
  <si>
    <t>Seb</t>
  </si>
  <si>
    <t>Dassbach</t>
  </si>
  <si>
    <t>Köthe</t>
  </si>
  <si>
    <t>Henry</t>
  </si>
  <si>
    <t>Drexler</t>
  </si>
  <si>
    <t>Paul</t>
  </si>
  <si>
    <t>Fleck</t>
  </si>
  <si>
    <t>Yannis</t>
  </si>
  <si>
    <t>Süptitz</t>
  </si>
  <si>
    <t>Kakuschke</t>
  </si>
  <si>
    <t>Nick</t>
  </si>
  <si>
    <t>Zsymon</t>
  </si>
  <si>
    <t>Krieg</t>
  </si>
  <si>
    <t>Thomas</t>
  </si>
  <si>
    <t>Wabnitz</t>
  </si>
  <si>
    <t>Kossenko</t>
  </si>
  <si>
    <t>Maxim</t>
  </si>
  <si>
    <t>Timptner</t>
  </si>
  <si>
    <t>Egedi</t>
  </si>
  <si>
    <t>Tom</t>
  </si>
  <si>
    <t>Meyer</t>
  </si>
  <si>
    <t>Domenic</t>
  </si>
  <si>
    <t>Söder</t>
  </si>
  <si>
    <t>Irrgang</t>
  </si>
  <si>
    <t>Stammnitz</t>
  </si>
  <si>
    <t>Berger</t>
  </si>
  <si>
    <t>Björn</t>
  </si>
  <si>
    <t>Pahl</t>
  </si>
  <si>
    <t>Pianski</t>
  </si>
  <si>
    <t>Zandeck</t>
  </si>
  <si>
    <t>Manuel</t>
  </si>
  <si>
    <t>Komissarchik</t>
  </si>
  <si>
    <t>Dittmann</t>
  </si>
  <si>
    <t>Lucas</t>
  </si>
  <si>
    <t>Gierke</t>
  </si>
  <si>
    <t>Franz</t>
  </si>
  <si>
    <t>Laag</t>
  </si>
  <si>
    <t>Steven</t>
  </si>
  <si>
    <t>Burghardt</t>
  </si>
  <si>
    <t>Kevin</t>
  </si>
  <si>
    <t>Schwarze</t>
  </si>
  <si>
    <t>Schneider</t>
  </si>
  <si>
    <t>Ihde</t>
  </si>
  <si>
    <t>Rene</t>
  </si>
  <si>
    <t>Mau</t>
  </si>
  <si>
    <t>Jon-Luke</t>
  </si>
  <si>
    <t>Kersten</t>
  </si>
  <si>
    <t>Wittig</t>
  </si>
  <si>
    <t>Maik</t>
  </si>
  <si>
    <t>Schedler</t>
  </si>
  <si>
    <t>Soldner</t>
  </si>
  <si>
    <t>Janne</t>
  </si>
  <si>
    <t>Fräßle</t>
  </si>
  <si>
    <t>Pallmer</t>
  </si>
  <si>
    <t>Westrich</t>
  </si>
  <si>
    <t>Benedikt</t>
  </si>
  <si>
    <t>Vögelin</t>
  </si>
  <si>
    <t>Dario</t>
  </si>
  <si>
    <t>Daiminger</t>
  </si>
  <si>
    <t>Janik</t>
  </si>
  <si>
    <t>Stöhrle</t>
  </si>
  <si>
    <t>Reinhard</t>
  </si>
  <si>
    <t>Kellner</t>
  </si>
  <si>
    <t>Danny</t>
  </si>
  <si>
    <t>Sell</t>
  </si>
  <si>
    <t>Edgar</t>
  </si>
  <si>
    <t>Staudt</t>
  </si>
  <si>
    <t>Yannik</t>
  </si>
  <si>
    <t>Vogl</t>
  </si>
  <si>
    <t>Vincenzo</t>
  </si>
  <si>
    <t>Rückert</t>
  </si>
  <si>
    <t>Cedric</t>
  </si>
  <si>
    <t>Druck</t>
  </si>
  <si>
    <t>Kramer</t>
  </si>
  <si>
    <t>Stanislav</t>
  </si>
  <si>
    <t>Hechler</t>
  </si>
  <si>
    <t>Gainza</t>
  </si>
  <si>
    <t>Norry</t>
  </si>
  <si>
    <t>Heyer</t>
  </si>
  <si>
    <t>Fritz</t>
  </si>
  <si>
    <t>Schall</t>
  </si>
  <si>
    <t>Geimer</t>
  </si>
  <si>
    <t>Losereit</t>
  </si>
  <si>
    <t>Carvalho</t>
  </si>
  <si>
    <t>Spitz</t>
  </si>
  <si>
    <t>Fabian</t>
  </si>
  <si>
    <t>Blemel</t>
  </si>
  <si>
    <t>Wonisch</t>
  </si>
  <si>
    <t>Schönbein</t>
  </si>
  <si>
    <t>Teichert</t>
  </si>
  <si>
    <t>Graf</t>
  </si>
  <si>
    <t>Schönherr</t>
  </si>
  <si>
    <t>Noack</t>
  </si>
  <si>
    <t>Felgenträger</t>
  </si>
  <si>
    <t>Janzen</t>
  </si>
  <si>
    <t>Beecken</t>
  </si>
  <si>
    <t>Köhler</t>
  </si>
  <si>
    <t>Elsner</t>
  </si>
  <si>
    <t>Zacher</t>
  </si>
  <si>
    <t>Böhme</t>
  </si>
  <si>
    <t>Fricke</t>
  </si>
  <si>
    <t>Senf</t>
  </si>
  <si>
    <t>Kunschke</t>
  </si>
  <si>
    <t>Rohde</t>
  </si>
  <si>
    <t>Scholz</t>
  </si>
  <si>
    <t>Keinert</t>
  </si>
  <si>
    <t>Yves-Leandro</t>
  </si>
  <si>
    <t>Tarek-Wilh.</t>
  </si>
  <si>
    <t>Schellhorn</t>
  </si>
  <si>
    <t>Ludwig</t>
  </si>
  <si>
    <t>Erik</t>
  </si>
  <si>
    <t>Gellert</t>
  </si>
  <si>
    <t>Magnus</t>
  </si>
  <si>
    <t>Deutschmann</t>
  </si>
  <si>
    <t>Wackes</t>
  </si>
  <si>
    <t>Friedrich</t>
  </si>
  <si>
    <t>Raphael</t>
  </si>
  <si>
    <t>Mittrach</t>
  </si>
  <si>
    <t>Tristien</t>
  </si>
  <si>
    <t>Ullrich</t>
  </si>
  <si>
    <t>Pflügner</t>
  </si>
  <si>
    <t>Stockenberg</t>
  </si>
  <si>
    <t>Siebrecht</t>
  </si>
  <si>
    <t>Yul</t>
  </si>
  <si>
    <t>Schwörbel</t>
  </si>
  <si>
    <t>Hahn</t>
  </si>
  <si>
    <t>Motek</t>
  </si>
  <si>
    <t>Ehrig</t>
  </si>
  <si>
    <t>Carlo</t>
  </si>
  <si>
    <t>Eichler</t>
  </si>
  <si>
    <t>Ron</t>
  </si>
  <si>
    <t>Blume</t>
  </si>
  <si>
    <t>Pham</t>
  </si>
  <si>
    <t>Manh,</t>
  </si>
  <si>
    <t>Leon</t>
  </si>
  <si>
    <t>van de Weijer</t>
  </si>
  <si>
    <t>Erdmann</t>
  </si>
  <si>
    <t>Georgiev</t>
  </si>
  <si>
    <t>Aleks</t>
  </si>
  <si>
    <t>Walther</t>
  </si>
  <si>
    <t>Eric</t>
  </si>
  <si>
    <t>Kampp</t>
  </si>
  <si>
    <t>Schröpfer</t>
  </si>
  <si>
    <t>Mo</t>
  </si>
  <si>
    <t>Cäsa</t>
  </si>
  <si>
    <t>Jannis</t>
  </si>
  <si>
    <t>Eckenigk</t>
  </si>
  <si>
    <t>Reischl</t>
  </si>
  <si>
    <t>Weißbeck</t>
  </si>
  <si>
    <t>Dion</t>
  </si>
  <si>
    <t>Choluj</t>
  </si>
  <si>
    <t>Jannes</t>
  </si>
  <si>
    <t>Kubirske</t>
  </si>
  <si>
    <t>Robert</t>
  </si>
  <si>
    <t>Moriz</t>
  </si>
  <si>
    <t>Knop</t>
  </si>
  <si>
    <t>Leo</t>
  </si>
  <si>
    <t>Cox</t>
  </si>
  <si>
    <t>Sensche</t>
  </si>
  <si>
    <t>Elias</t>
  </si>
  <si>
    <t>Suschko</t>
  </si>
  <si>
    <t>Möbius</t>
  </si>
  <si>
    <t>Vasilev</t>
  </si>
  <si>
    <t>Filip</t>
  </si>
  <si>
    <t>Barownick</t>
  </si>
  <si>
    <t>Dylan</t>
  </si>
  <si>
    <t>Klünder</t>
  </si>
  <si>
    <t>Nike</t>
  </si>
  <si>
    <t>Imanuel</t>
  </si>
  <si>
    <t>REINHARDT</t>
  </si>
  <si>
    <t>PLISCHKE</t>
  </si>
  <si>
    <t>SCHNEIDER</t>
  </si>
  <si>
    <t>KOHLISCH</t>
  </si>
  <si>
    <t>DEUTSCHER</t>
  </si>
  <si>
    <t>Philip</t>
  </si>
  <si>
    <t>CHRYSOCHOIDIS</t>
  </si>
  <si>
    <t>AlexandrosFAC</t>
  </si>
  <si>
    <t>Schilling</t>
  </si>
  <si>
    <t>Oskar</t>
  </si>
  <si>
    <t>SCHOLZ</t>
  </si>
  <si>
    <t>Maas</t>
  </si>
  <si>
    <t>Denny</t>
  </si>
  <si>
    <t>URBAN</t>
  </si>
  <si>
    <t>Arian</t>
  </si>
  <si>
    <t>NIZAMOW</t>
  </si>
  <si>
    <t>Artur</t>
  </si>
  <si>
    <t>KRONSCHWITZ</t>
  </si>
  <si>
    <t>Lio</t>
  </si>
  <si>
    <t>SEFRIN</t>
  </si>
  <si>
    <t>Luis-Laurin</t>
  </si>
  <si>
    <t>BARTHEL</t>
  </si>
  <si>
    <t>Marius</t>
  </si>
  <si>
    <t>Kleine</t>
  </si>
  <si>
    <t>Ryuu</t>
  </si>
  <si>
    <t>Hennecke</t>
  </si>
  <si>
    <t>STEINKE</t>
  </si>
  <si>
    <t>Devin</t>
  </si>
  <si>
    <t>KAUSCH</t>
  </si>
  <si>
    <t>Marx</t>
  </si>
  <si>
    <t>HEUSCHKEL</t>
  </si>
  <si>
    <t>HEIN</t>
  </si>
  <si>
    <t>ROHDE</t>
  </si>
  <si>
    <t>Lanckrock</t>
  </si>
  <si>
    <t>Hermsdorf</t>
  </si>
  <si>
    <t xml:space="preserve"> Hendrik</t>
  </si>
  <si>
    <t xml:space="preserve"> Jakob</t>
  </si>
  <si>
    <t xml:space="preserve"> Derian</t>
  </si>
  <si>
    <t>Krüger</t>
  </si>
  <si>
    <t>Niclas</t>
  </si>
  <si>
    <t>Seibel</t>
  </si>
  <si>
    <t>Alex</t>
  </si>
  <si>
    <t>Toma</t>
  </si>
  <si>
    <t>Heidemann</t>
  </si>
  <si>
    <t>Spist</t>
  </si>
  <si>
    <t>Hauff</t>
  </si>
  <si>
    <t>Obergeschwender</t>
  </si>
  <si>
    <t>Sky</t>
  </si>
  <si>
    <t>Schlittig</t>
  </si>
  <si>
    <t>Robby</t>
  </si>
  <si>
    <t>Marvin-Söncke</t>
  </si>
  <si>
    <t>Kihm</t>
  </si>
  <si>
    <t>Jaron</t>
  </si>
  <si>
    <t>Röhrle</t>
  </si>
  <si>
    <t>Klaus</t>
  </si>
  <si>
    <t>Behm</t>
  </si>
  <si>
    <t>Thiele</t>
  </si>
  <si>
    <t>Werner</t>
  </si>
  <si>
    <t>Pfeiffer</t>
  </si>
  <si>
    <t>Marc</t>
  </si>
  <si>
    <t>Zielinsky</t>
  </si>
  <si>
    <t>Büttner</t>
  </si>
  <si>
    <t>Hammer</t>
  </si>
  <si>
    <t>Falk</t>
  </si>
  <si>
    <t>Thomsen</t>
  </si>
  <si>
    <t>Wolf</t>
  </si>
  <si>
    <t>Konstantin</t>
  </si>
  <si>
    <t>Gregor</t>
  </si>
  <si>
    <t>Lauble</t>
  </si>
  <si>
    <t>Hofmann</t>
  </si>
  <si>
    <t>Matthäus</t>
  </si>
  <si>
    <t>Dreßler</t>
  </si>
  <si>
    <t>Waldhauser</t>
  </si>
  <si>
    <t>Schreck</t>
  </si>
  <si>
    <t>Kana</t>
  </si>
  <si>
    <t>Apfelstaedt</t>
  </si>
  <si>
    <t>Schetterl</t>
  </si>
  <si>
    <t>Hedderich</t>
  </si>
  <si>
    <t>Trüby</t>
  </si>
  <si>
    <t>Denis</t>
  </si>
  <si>
    <t>Issa</t>
  </si>
  <si>
    <t>Hosseinsada</t>
  </si>
  <si>
    <t>Lorenz</t>
  </si>
  <si>
    <t>Löffler</t>
  </si>
  <si>
    <t>Kraus</t>
  </si>
  <si>
    <t>Fauster</t>
  </si>
  <si>
    <t>Delkof</t>
  </si>
  <si>
    <t>Worobjew</t>
  </si>
  <si>
    <t>Jürgen</t>
  </si>
  <si>
    <t>Storandt</t>
  </si>
  <si>
    <t>Böhler</t>
  </si>
  <si>
    <t>Tussing</t>
  </si>
  <si>
    <t>Yannick</t>
  </si>
  <si>
    <t>Siller</t>
  </si>
  <si>
    <t>Samson</t>
  </si>
  <si>
    <t>Uhrig</t>
  </si>
  <si>
    <t>Sven</t>
  </si>
  <si>
    <t>Groß</t>
  </si>
  <si>
    <t>André</t>
  </si>
  <si>
    <t>Wenig</t>
  </si>
  <si>
    <t>Mario</t>
  </si>
  <si>
    <t>Groß-Noll</t>
  </si>
  <si>
    <t xml:space="preserve">Marcel </t>
  </si>
  <si>
    <t>Opiela</t>
  </si>
  <si>
    <t xml:space="preserve">P. </t>
  </si>
  <si>
    <t>Mummhard</t>
  </si>
  <si>
    <t>Scheidemann</t>
  </si>
  <si>
    <t xml:space="preserve">Stephan </t>
  </si>
  <si>
    <t>Herfuth</t>
  </si>
  <si>
    <t>Mösche</t>
  </si>
  <si>
    <t>Kuhn</t>
  </si>
  <si>
    <t xml:space="preserve">Florian </t>
  </si>
  <si>
    <t xml:space="preserve">Kevin </t>
  </si>
  <si>
    <t>Freund</t>
  </si>
  <si>
    <t xml:space="preserve">Dennis </t>
  </si>
  <si>
    <t>Germer</t>
  </si>
  <si>
    <t xml:space="preserve">Danny </t>
  </si>
  <si>
    <t xml:space="preserve">Tom </t>
  </si>
  <si>
    <t>Radoi</t>
  </si>
  <si>
    <t xml:space="preserve">Jakob </t>
  </si>
  <si>
    <t>Heyde</t>
  </si>
  <si>
    <t>Mockert</t>
  </si>
  <si>
    <t>Silas</t>
  </si>
  <si>
    <t>Fritsche</t>
  </si>
  <si>
    <t>Steeb</t>
  </si>
  <si>
    <t>Menges</t>
  </si>
  <si>
    <t>Jackwerth</t>
  </si>
  <si>
    <t>Simeth</t>
  </si>
  <si>
    <t>Phillipp</t>
  </si>
  <si>
    <t>Bopp</t>
  </si>
  <si>
    <t>Feist</t>
  </si>
  <si>
    <t>Krafft</t>
  </si>
  <si>
    <t>Lutz</t>
  </si>
  <si>
    <t>Tommy</t>
  </si>
  <si>
    <t>Ehrhardt</t>
  </si>
  <si>
    <t>Hendrik</t>
  </si>
  <si>
    <t>Hein</t>
  </si>
  <si>
    <t>Knapp</t>
  </si>
  <si>
    <t>Odenwälder</t>
  </si>
  <si>
    <t>Wohlfeld</t>
  </si>
  <si>
    <t>Julien</t>
  </si>
  <si>
    <t>Varlamov</t>
  </si>
  <si>
    <t>Michail</t>
  </si>
  <si>
    <t>Lange</t>
  </si>
  <si>
    <t>Bielke</t>
  </si>
  <si>
    <t>Schubert</t>
  </si>
  <si>
    <t>Richard</t>
  </si>
  <si>
    <t>Stolpmann</t>
  </si>
  <si>
    <t>Paeth</t>
  </si>
  <si>
    <t>Sean</t>
  </si>
  <si>
    <t>Stoppel</t>
  </si>
  <si>
    <t>Schellenberger</t>
  </si>
  <si>
    <t>Gerstenberg</t>
  </si>
  <si>
    <t>Wenner</t>
  </si>
  <si>
    <t>Georg</t>
  </si>
  <si>
    <t>Kulzer</t>
  </si>
  <si>
    <t>Peter</t>
  </si>
  <si>
    <t>Hoblos</t>
  </si>
  <si>
    <t>Mahmoud</t>
  </si>
  <si>
    <t>Nik</t>
  </si>
  <si>
    <t>Jennke</t>
  </si>
  <si>
    <t>Connor</t>
  </si>
  <si>
    <t>Jung</t>
  </si>
  <si>
    <t>Mattern</t>
  </si>
  <si>
    <t>Reuß</t>
  </si>
  <si>
    <t>Rapp</t>
  </si>
  <si>
    <t>Frischknecht</t>
  </si>
  <si>
    <t>Gambuzza</t>
  </si>
  <si>
    <t>Corrado</t>
  </si>
  <si>
    <t>Kay</t>
  </si>
  <si>
    <t>Gruner</t>
  </si>
  <si>
    <t>Kairzadha</t>
  </si>
  <si>
    <t>Navid</t>
  </si>
  <si>
    <t>Kaya</t>
  </si>
  <si>
    <t>Hamza</t>
  </si>
  <si>
    <t>Yilmaz</t>
  </si>
  <si>
    <t>Tolga</t>
  </si>
  <si>
    <t>Frick</t>
  </si>
  <si>
    <t>Jakub</t>
  </si>
  <si>
    <t>Dao</t>
  </si>
  <si>
    <t>Janta</t>
  </si>
  <si>
    <t>Tippmann</t>
  </si>
  <si>
    <t>Adler</t>
  </si>
  <si>
    <t>Hartenberger</t>
  </si>
  <si>
    <t>Roth</t>
  </si>
  <si>
    <t>Haupt</t>
  </si>
  <si>
    <t>Dany</t>
  </si>
  <si>
    <t>Leuschner</t>
  </si>
  <si>
    <t>Weser</t>
  </si>
  <si>
    <t>Maßalsky</t>
  </si>
  <si>
    <t>Bertram</t>
  </si>
  <si>
    <t>Bendler</t>
  </si>
  <si>
    <t>Arlt</t>
  </si>
  <si>
    <t>Rexhepaj</t>
  </si>
  <si>
    <t>Ribello</t>
  </si>
  <si>
    <t>Francesco</t>
  </si>
  <si>
    <t>Larkowitsch</t>
  </si>
  <si>
    <t>Fink</t>
  </si>
  <si>
    <t>Dustin-Lars</t>
  </si>
  <si>
    <t>Krämer</t>
  </si>
  <si>
    <t>Billy</t>
  </si>
  <si>
    <t>Danz</t>
  </si>
  <si>
    <t>Winzer</t>
  </si>
  <si>
    <t>Dietrich</t>
  </si>
  <si>
    <t>Tom-Erik</t>
  </si>
  <si>
    <t>Schlundt</t>
  </si>
  <si>
    <t>Utzmann</t>
  </si>
  <si>
    <t>Stephan</t>
  </si>
  <si>
    <t>Guzda</t>
  </si>
  <si>
    <t>Yanic</t>
  </si>
  <si>
    <t>Hippler</t>
  </si>
  <si>
    <t>Sören</t>
  </si>
  <si>
    <t>Andreas</t>
  </si>
  <si>
    <t>Mertcan</t>
  </si>
  <si>
    <t>Catalkaya</t>
  </si>
  <si>
    <t>Lyssenko</t>
  </si>
  <si>
    <t>Vladimir</t>
  </si>
  <si>
    <t>Langkabel</t>
  </si>
  <si>
    <t>Renè</t>
  </si>
  <si>
    <t>Hanft</t>
  </si>
  <si>
    <t>Dominik</t>
  </si>
  <si>
    <t>Röser</t>
  </si>
  <si>
    <t>Kim-Willy</t>
  </si>
  <si>
    <t>Tarek-Wilhelm</t>
  </si>
  <si>
    <t>Seifert</t>
  </si>
  <si>
    <t>Fischer</t>
  </si>
  <si>
    <t>Wenz</t>
  </si>
  <si>
    <t>Hansch</t>
  </si>
  <si>
    <t>Bröse</t>
  </si>
  <si>
    <t>Ricardo</t>
  </si>
  <si>
    <t>Da Silva-Prior</t>
  </si>
  <si>
    <t>Cavalho</t>
  </si>
  <si>
    <t>Knodel</t>
  </si>
  <si>
    <t>Karl</t>
  </si>
  <si>
    <t>Berndt</t>
  </si>
  <si>
    <t>Tony</t>
  </si>
  <si>
    <t>Bout</t>
  </si>
  <si>
    <t>Achtstetter</t>
  </si>
  <si>
    <t>Leuthner</t>
  </si>
  <si>
    <t>Dunka</t>
  </si>
  <si>
    <t>Josef</t>
  </si>
  <si>
    <t>Wilhelm</t>
  </si>
  <si>
    <t>Pierre</t>
  </si>
  <si>
    <t>Bretschke</t>
  </si>
  <si>
    <t>Schenk</t>
  </si>
  <si>
    <t>Schütte</t>
  </si>
  <si>
    <t>Fynn</t>
  </si>
  <si>
    <t>Orman</t>
  </si>
  <si>
    <t>Anel</t>
  </si>
  <si>
    <t>Hilbert</t>
  </si>
  <si>
    <t>Drosedo</t>
  </si>
  <si>
    <t>Engel</t>
  </si>
  <si>
    <t>Weiner</t>
  </si>
  <si>
    <t>Özbay</t>
  </si>
  <si>
    <t>Haaß</t>
  </si>
  <si>
    <t>WEIßBECK</t>
  </si>
  <si>
    <t>BAROWNICK</t>
  </si>
  <si>
    <t>MEISSNER</t>
  </si>
  <si>
    <t>BURSEE</t>
  </si>
  <si>
    <t>Victor</t>
  </si>
  <si>
    <t>KLÜNDER</t>
  </si>
  <si>
    <t>MÜLLER</t>
  </si>
  <si>
    <t>EXNER</t>
  </si>
  <si>
    <t>FRICKE</t>
  </si>
  <si>
    <t>ECKENIGK</t>
  </si>
  <si>
    <t>KNOP</t>
  </si>
  <si>
    <t>SCHADT</t>
  </si>
  <si>
    <t>Egor</t>
  </si>
  <si>
    <t>GREINER</t>
  </si>
  <si>
    <t>Marlon</t>
  </si>
  <si>
    <t>SENSCHE</t>
  </si>
  <si>
    <t>GÜNNEL</t>
  </si>
  <si>
    <t>ADAMSKI</t>
  </si>
  <si>
    <t>BOHM</t>
  </si>
  <si>
    <t>Fabien</t>
  </si>
  <si>
    <t>Tom David</t>
  </si>
  <si>
    <t>Dudorkhanov</t>
  </si>
  <si>
    <t>Ibrahim</t>
  </si>
  <si>
    <t>TETERJATNIK</t>
  </si>
  <si>
    <t>FISCHER</t>
  </si>
  <si>
    <t>KOPITZKI</t>
  </si>
  <si>
    <t>SIEGERT</t>
  </si>
  <si>
    <t>Drago</t>
  </si>
  <si>
    <t>KOPS</t>
  </si>
  <si>
    <t>SCHREINICKE</t>
  </si>
  <si>
    <t>Julius</t>
  </si>
  <si>
    <t>Langer</t>
  </si>
  <si>
    <t>Steudner</t>
  </si>
  <si>
    <t>Langbein</t>
  </si>
  <si>
    <t>de</t>
  </si>
  <si>
    <t>Nuccio,</t>
  </si>
  <si>
    <t>Houede</t>
  </si>
  <si>
    <t>Alvarez</t>
  </si>
  <si>
    <t>Carlos</t>
  </si>
  <si>
    <t>PRIESSNER</t>
  </si>
  <si>
    <t>Vincent</t>
  </si>
  <si>
    <t>Emick</t>
  </si>
  <si>
    <t>Jan</t>
  </si>
  <si>
    <t>Hutch</t>
  </si>
  <si>
    <t>Peker</t>
  </si>
  <si>
    <t>Nuri</t>
  </si>
  <si>
    <t>SAINI</t>
  </si>
  <si>
    <t>Rishabh</t>
  </si>
  <si>
    <t>magnus</t>
  </si>
  <si>
    <t>Nizamov</t>
  </si>
  <si>
    <t>Armbrecht</t>
  </si>
  <si>
    <t>LANGE</t>
  </si>
  <si>
    <t>Kessler</t>
  </si>
  <si>
    <t>Pokulis</t>
  </si>
  <si>
    <t>Pauls</t>
  </si>
  <si>
    <t>Keßler</t>
  </si>
  <si>
    <t>Haselmann</t>
  </si>
  <si>
    <t>Enrico</t>
  </si>
  <si>
    <t>Saxton</t>
  </si>
  <si>
    <t>Damon</t>
  </si>
  <si>
    <t>Reingeling</t>
  </si>
  <si>
    <t>Linus</t>
  </si>
  <si>
    <t>Blum</t>
  </si>
  <si>
    <t>Steinke</t>
  </si>
  <si>
    <t>Urban</t>
  </si>
  <si>
    <t>Steinert</t>
  </si>
  <si>
    <t>John-Marten</t>
  </si>
  <si>
    <t xml:space="preserve"> Fabian</t>
  </si>
  <si>
    <t>Rusch</t>
  </si>
  <si>
    <t>Valentino</t>
  </si>
  <si>
    <t>Herzmann</t>
  </si>
  <si>
    <t>Merscher</t>
  </si>
  <si>
    <t>Lennert</t>
  </si>
  <si>
    <t xml:space="preserve"> Ryuu</t>
  </si>
  <si>
    <t>Weißmann</t>
  </si>
  <si>
    <t>Bellmann</t>
  </si>
  <si>
    <t>Ole</t>
  </si>
  <si>
    <t>Barth</t>
  </si>
  <si>
    <t>Jason</t>
  </si>
  <si>
    <t>Keil</t>
  </si>
  <si>
    <t>Tiago</t>
  </si>
  <si>
    <t>Rothbauer</t>
  </si>
  <si>
    <t>Tyler</t>
  </si>
  <si>
    <t>Nicco</t>
  </si>
  <si>
    <t>Raulf</t>
  </si>
  <si>
    <t>Luis</t>
  </si>
  <si>
    <t>Bzih</t>
  </si>
  <si>
    <t>Mahdi</t>
  </si>
  <si>
    <t>Ring</t>
  </si>
  <si>
    <t>Grün</t>
  </si>
  <si>
    <t>Johann</t>
  </si>
  <si>
    <t>Neuert</t>
  </si>
  <si>
    <t>Schlenz</t>
  </si>
  <si>
    <t>Hilani</t>
  </si>
  <si>
    <t>Moataz</t>
  </si>
  <si>
    <t>Brosch</t>
  </si>
  <si>
    <t>Santino</t>
  </si>
  <si>
    <t>Biela</t>
  </si>
  <si>
    <t>Schmitt</t>
  </si>
  <si>
    <t>Fabius</t>
  </si>
  <si>
    <t>Ginzel</t>
  </si>
  <si>
    <t>Johannes</t>
  </si>
  <si>
    <t>Schiller</t>
  </si>
  <si>
    <t>Christoph</t>
  </si>
  <si>
    <t>Stuhlfauth</t>
  </si>
  <si>
    <t>Piskala</t>
  </si>
  <si>
    <t>Rico</t>
  </si>
  <si>
    <t>Mohmud</t>
  </si>
  <si>
    <t>Hicham</t>
  </si>
  <si>
    <t>Sofian</t>
  </si>
  <si>
    <t>Felgenhauer</t>
  </si>
  <si>
    <t>Kübler</t>
  </si>
  <si>
    <t>Schroth</t>
  </si>
  <si>
    <t>Dörrzapf</t>
  </si>
  <si>
    <t>Heizmann</t>
  </si>
  <si>
    <t>Lessing</t>
  </si>
  <si>
    <t>Eik</t>
  </si>
  <si>
    <t>Schwertfeger</t>
  </si>
  <si>
    <t>Geißhirt</t>
  </si>
  <si>
    <t>Langguth</t>
  </si>
  <si>
    <t>Reinhardt</t>
  </si>
  <si>
    <t>Dave</t>
  </si>
  <si>
    <t>Steffen</t>
  </si>
  <si>
    <t>Albrecht</t>
  </si>
  <si>
    <t>Böttrich</t>
  </si>
  <si>
    <t>Riedl</t>
  </si>
  <si>
    <t>Pitter</t>
  </si>
  <si>
    <t>Kowalewski</t>
  </si>
  <si>
    <t>Dimitri</t>
  </si>
  <si>
    <t>Schellenberg</t>
  </si>
  <si>
    <t>Vitali</t>
  </si>
  <si>
    <t>Lang</t>
  </si>
  <si>
    <t>Jahn</t>
  </si>
  <si>
    <t>Matthias</t>
  </si>
  <si>
    <t>Nabiew</t>
  </si>
  <si>
    <t>Pavel</t>
  </si>
  <si>
    <t>Olaf</t>
  </si>
  <si>
    <t>Lier</t>
  </si>
  <si>
    <t>Heinrich</t>
  </si>
  <si>
    <t>Jean-Perre</t>
  </si>
  <si>
    <t>Störner</t>
  </si>
  <si>
    <t>Kim</t>
  </si>
  <si>
    <t>Einike</t>
  </si>
  <si>
    <t>Rein</t>
  </si>
  <si>
    <t>Beikirch</t>
  </si>
  <si>
    <t>Waldenberger</t>
  </si>
  <si>
    <t>Kai</t>
  </si>
  <si>
    <t>Kappenstein</t>
  </si>
  <si>
    <t>Burghammer</t>
  </si>
  <si>
    <t>Schulze</t>
  </si>
  <si>
    <t>Meinel</t>
  </si>
  <si>
    <t>Stach</t>
  </si>
  <si>
    <t>Baumann</t>
  </si>
  <si>
    <t>Breuer</t>
  </si>
  <si>
    <t>Günzel</t>
  </si>
  <si>
    <t>Reschke</t>
  </si>
  <si>
    <t>Krause</t>
  </si>
  <si>
    <t>Grau</t>
  </si>
  <si>
    <t>Ganin</t>
  </si>
  <si>
    <t>Ilja</t>
  </si>
  <si>
    <t>Siegfried</t>
  </si>
  <si>
    <t>Dettlinger</t>
  </si>
  <si>
    <t>Nguyen Van,</t>
  </si>
  <si>
    <t>Hoa</t>
  </si>
  <si>
    <t>Zimmer,</t>
  </si>
  <si>
    <t>Kudzik,</t>
  </si>
  <si>
    <t>Steppan,</t>
  </si>
  <si>
    <t>Marcus</t>
  </si>
  <si>
    <t>Ast,</t>
  </si>
  <si>
    <t>Rerich,</t>
  </si>
  <si>
    <t>Steppan</t>
  </si>
  <si>
    <t>Rerich</t>
  </si>
  <si>
    <t>Nowara</t>
  </si>
  <si>
    <t>Kießling,</t>
  </si>
  <si>
    <t>Steinhöfel,</t>
  </si>
  <si>
    <t>Weindich</t>
  </si>
  <si>
    <t>Schleiermacher,</t>
  </si>
  <si>
    <t>Narr</t>
  </si>
  <si>
    <t>Narr,</t>
  </si>
  <si>
    <t>Nowara,</t>
  </si>
  <si>
    <t>Weindich,</t>
  </si>
  <si>
    <t>Kuhnt,</t>
  </si>
  <si>
    <t>Mikosch</t>
  </si>
  <si>
    <t>Steitz,</t>
  </si>
  <si>
    <t>Angermaier</t>
  </si>
  <si>
    <t>Mahir</t>
  </si>
  <si>
    <t>Holland-Cunz,</t>
  </si>
  <si>
    <t>Scholte,</t>
  </si>
  <si>
    <t>Jung,</t>
  </si>
  <si>
    <t>Angermeier,</t>
  </si>
  <si>
    <t>Holland-Cunz</t>
  </si>
  <si>
    <t>Wacker</t>
  </si>
  <si>
    <t>Szymon,</t>
  </si>
  <si>
    <t>Syen</t>
  </si>
  <si>
    <t>Pichler,</t>
  </si>
  <si>
    <t>Norman</t>
  </si>
  <si>
    <t>Bug</t>
  </si>
  <si>
    <t>Blochzin,</t>
  </si>
  <si>
    <t>Aleksej</t>
  </si>
  <si>
    <t>Wacker,</t>
  </si>
  <si>
    <t>Steitz</t>
  </si>
  <si>
    <t>Söder,</t>
  </si>
  <si>
    <t>Raith</t>
  </si>
  <si>
    <t>Blochizin</t>
  </si>
  <si>
    <t>Kaiser,</t>
  </si>
  <si>
    <t>Worobjew,</t>
  </si>
  <si>
    <t>Koch,</t>
  </si>
  <si>
    <t>Aduev</t>
  </si>
  <si>
    <t>Mangold,</t>
  </si>
  <si>
    <t>Patrik</t>
  </si>
  <si>
    <t>Takacs</t>
  </si>
  <si>
    <t>Zersch,</t>
  </si>
  <si>
    <t>Preuß,</t>
  </si>
  <si>
    <t>Schuierer,</t>
  </si>
  <si>
    <t>Schwenzer</t>
  </si>
  <si>
    <t>Albracht</t>
  </si>
  <si>
    <t>Schuierer</t>
  </si>
  <si>
    <t>Klembitz</t>
  </si>
  <si>
    <t>Müller,</t>
  </si>
  <si>
    <t>Windey,</t>
  </si>
  <si>
    <t>Milla,</t>
  </si>
  <si>
    <t>Sprecher,</t>
  </si>
  <si>
    <t>Milla</t>
  </si>
  <si>
    <t>Bug,</t>
  </si>
  <si>
    <t>Raschke,</t>
  </si>
  <si>
    <t>Lambrich,</t>
  </si>
  <si>
    <t>Steve</t>
  </si>
  <si>
    <t>Baumgärtner,</t>
  </si>
  <si>
    <t>Gerhards</t>
  </si>
  <si>
    <t>Neuwirth</t>
  </si>
  <si>
    <t>Grünert,</t>
  </si>
  <si>
    <t>Baumgärtner</t>
  </si>
  <si>
    <t>Schädlich,</t>
  </si>
  <si>
    <t>Armin</t>
  </si>
  <si>
    <t>Wegner</t>
  </si>
  <si>
    <t>Reinhold</t>
  </si>
  <si>
    <t>Rodriguez</t>
  </si>
  <si>
    <t>Winter,</t>
  </si>
  <si>
    <t>Reichel</t>
  </si>
  <si>
    <t>Gerhards,</t>
  </si>
  <si>
    <t>Jacob</t>
  </si>
  <si>
    <t>Köder,</t>
  </si>
  <si>
    <t>Rodriguez,</t>
  </si>
  <si>
    <t>Trummer</t>
  </si>
  <si>
    <t>Ziegler</t>
  </si>
  <si>
    <t>Manfred</t>
  </si>
  <si>
    <t>Günter</t>
  </si>
  <si>
    <t>Heim</t>
  </si>
  <si>
    <t>Ender</t>
  </si>
  <si>
    <t>Gülcan</t>
  </si>
  <si>
    <t>Ambross</t>
  </si>
  <si>
    <t>Witt</t>
  </si>
  <si>
    <t>Skock,</t>
  </si>
  <si>
    <t>Gülcan,</t>
  </si>
  <si>
    <t>Claus,</t>
  </si>
  <si>
    <t>Hieke,</t>
  </si>
  <si>
    <t xml:space="preserve">Robert </t>
  </si>
  <si>
    <t>Hieke</t>
  </si>
  <si>
    <t xml:space="preserve">Tobias </t>
  </si>
  <si>
    <t>Clauß</t>
  </si>
  <si>
    <t>Grimm,</t>
  </si>
  <si>
    <t>Trummer,</t>
  </si>
  <si>
    <t>Böhler,</t>
  </si>
  <si>
    <t>Wolff,</t>
  </si>
  <si>
    <t>Groß-Noll,</t>
  </si>
  <si>
    <t>Hofmann,</t>
  </si>
  <si>
    <t>Hahn,</t>
  </si>
  <si>
    <t>Trux,</t>
  </si>
  <si>
    <t>Carvalho,</t>
  </si>
  <si>
    <t>Loth,</t>
  </si>
  <si>
    <t>Heim,</t>
  </si>
  <si>
    <t>Schreck,</t>
  </si>
  <si>
    <t xml:space="preserve">Martin </t>
  </si>
  <si>
    <t>Groß,</t>
  </si>
  <si>
    <t>Fauster,</t>
  </si>
  <si>
    <t>Rösler,</t>
  </si>
  <si>
    <t>Janke,</t>
  </si>
  <si>
    <t>Jauch,</t>
  </si>
  <si>
    <t>Lauble,</t>
  </si>
  <si>
    <t xml:space="preserve">Robin </t>
  </si>
  <si>
    <t>Rösler</t>
  </si>
  <si>
    <t>Lier,</t>
  </si>
  <si>
    <t>Stiefel,</t>
  </si>
  <si>
    <t>Janis</t>
  </si>
  <si>
    <t>Kraus,</t>
  </si>
  <si>
    <t>Kneidinger,</t>
  </si>
  <si>
    <t>Siller,</t>
  </si>
  <si>
    <t>Breden,</t>
  </si>
  <si>
    <t>Schetterl,</t>
  </si>
  <si>
    <t>Uhrig,</t>
  </si>
  <si>
    <t>Kuliber,</t>
  </si>
  <si>
    <t>Apfelstädt,</t>
  </si>
  <si>
    <t xml:space="preserve">David </t>
  </si>
  <si>
    <t>Hedderich,</t>
  </si>
  <si>
    <t>Hesse,</t>
  </si>
  <si>
    <t>Günther,</t>
  </si>
  <si>
    <t>Witt,</t>
  </si>
  <si>
    <t>Ambrosius</t>
  </si>
  <si>
    <t>Schülke,</t>
  </si>
  <si>
    <t>Fritsch,</t>
  </si>
  <si>
    <t>Käpernick,</t>
  </si>
  <si>
    <t>Kliff</t>
  </si>
  <si>
    <t xml:space="preserve">Josef </t>
  </si>
  <si>
    <t>Hesse</t>
  </si>
  <si>
    <t xml:space="preserve">Nico </t>
  </si>
  <si>
    <t>Fritsch</t>
  </si>
  <si>
    <t xml:space="preserve">Kliff </t>
  </si>
  <si>
    <t>Käpernick</t>
  </si>
  <si>
    <t>Hoffmann,</t>
  </si>
  <si>
    <t xml:space="preserve"> Schülke</t>
  </si>
  <si>
    <t>Attilo,</t>
  </si>
  <si>
    <t xml:space="preserve"> Manth</t>
  </si>
  <si>
    <t>Scholz,</t>
  </si>
  <si>
    <t xml:space="preserve">Steven </t>
  </si>
  <si>
    <t>Wenzke,</t>
  </si>
  <si>
    <t xml:space="preserve">Domenik </t>
  </si>
  <si>
    <t>Delkof,</t>
  </si>
  <si>
    <t>Beyer,</t>
  </si>
  <si>
    <t>Drews</t>
  </si>
  <si>
    <t>Kasemir</t>
  </si>
  <si>
    <t>Helbing</t>
  </si>
  <si>
    <t>Nomann,</t>
  </si>
  <si>
    <t>Meiselbach,</t>
  </si>
  <si>
    <t>Marko</t>
  </si>
  <si>
    <t>Hendrich,</t>
  </si>
  <si>
    <t>Nenno</t>
  </si>
  <si>
    <t>Lopes</t>
  </si>
  <si>
    <t>Diego</t>
  </si>
  <si>
    <t>Bugaj</t>
  </si>
  <si>
    <t>Vladislav</t>
  </si>
  <si>
    <t>Schröder</t>
  </si>
  <si>
    <t>Eduard</t>
  </si>
  <si>
    <t>Nemak</t>
  </si>
  <si>
    <t>Serban,</t>
  </si>
  <si>
    <t>Brombacher</t>
  </si>
  <si>
    <t>Ebisch</t>
  </si>
  <si>
    <t>Eric-Marc</t>
  </si>
  <si>
    <t>Höwler</t>
  </si>
  <si>
    <t>Bouratn</t>
  </si>
  <si>
    <t>Irgang</t>
  </si>
  <si>
    <t>Novikov</t>
  </si>
  <si>
    <t xml:space="preserve">Philip </t>
  </si>
  <si>
    <t>Berthold</t>
  </si>
  <si>
    <t>Wartenberg</t>
  </si>
  <si>
    <t>Gemmel</t>
  </si>
  <si>
    <t>Radoj</t>
  </si>
  <si>
    <t>Johl</t>
  </si>
  <si>
    <t>Preuß</t>
  </si>
  <si>
    <t>Holtmann,</t>
  </si>
  <si>
    <t>Wendlandt,</t>
  </si>
  <si>
    <t>Marx,</t>
  </si>
  <si>
    <t>Luis,</t>
  </si>
  <si>
    <t>Albano</t>
  </si>
  <si>
    <t>Balaev,</t>
  </si>
  <si>
    <t>Noak,</t>
  </si>
  <si>
    <t>Schulze,</t>
  </si>
  <si>
    <t>Schmiedel,</t>
  </si>
  <si>
    <t>Felber,</t>
  </si>
  <si>
    <t>Brandhuber,</t>
  </si>
  <si>
    <t>Blemel,</t>
  </si>
  <si>
    <t>Enzlein,</t>
  </si>
  <si>
    <t>Wilhelm,</t>
  </si>
  <si>
    <t>Morgenweck,</t>
  </si>
  <si>
    <t>Lehmann,</t>
  </si>
  <si>
    <t>Hein,</t>
  </si>
  <si>
    <t>Thal,</t>
  </si>
  <si>
    <t>Duffek,</t>
  </si>
  <si>
    <t>Lucas,</t>
  </si>
  <si>
    <t>Hörner,</t>
  </si>
  <si>
    <t>Otto,</t>
  </si>
  <si>
    <t>Siewert,</t>
  </si>
  <si>
    <t>Schmidt,</t>
  </si>
  <si>
    <t>Kleinke,</t>
  </si>
  <si>
    <t>Ullrich,</t>
  </si>
  <si>
    <t>Großkinsky,</t>
  </si>
  <si>
    <t>Normen</t>
  </si>
  <si>
    <t>Feist,</t>
  </si>
  <si>
    <t>Loose,</t>
  </si>
  <si>
    <t>Munford,</t>
  </si>
  <si>
    <t>Göhrke,</t>
  </si>
  <si>
    <t>Blaß,</t>
  </si>
  <si>
    <t>Grünwald,</t>
  </si>
  <si>
    <t>Richter,</t>
  </si>
  <si>
    <t>Varlamov,</t>
  </si>
  <si>
    <t>Donauer,</t>
  </si>
  <si>
    <t>Sadey,</t>
  </si>
  <si>
    <t>Breidenbach,</t>
  </si>
  <si>
    <t>Keith,</t>
  </si>
  <si>
    <t>Philippe</t>
  </si>
  <si>
    <t>Bielke,</t>
  </si>
  <si>
    <t>Dietz,</t>
  </si>
  <si>
    <t>Can</t>
  </si>
  <si>
    <t>Freytag,</t>
  </si>
  <si>
    <t>Perepelitsyn,</t>
  </si>
  <si>
    <t>Krieg,</t>
  </si>
  <si>
    <t>Weishaupt,</t>
  </si>
  <si>
    <t>Ißler,</t>
  </si>
  <si>
    <t>Steinbächer,</t>
  </si>
  <si>
    <t>Daßbach,</t>
  </si>
  <si>
    <t>Lindner,</t>
  </si>
  <si>
    <t>Reum,</t>
  </si>
  <si>
    <t>Guerra</t>
  </si>
  <si>
    <t>Gainza,</t>
  </si>
  <si>
    <t>Glass,</t>
  </si>
  <si>
    <t>Raoul</t>
  </si>
  <si>
    <t>Schwarz,</t>
  </si>
  <si>
    <t>Pipke,</t>
  </si>
  <si>
    <t>Kossenko,</t>
  </si>
  <si>
    <t>Drexler,</t>
  </si>
  <si>
    <t>Licata,</t>
  </si>
  <si>
    <t>Köthe,</t>
  </si>
  <si>
    <t>Prib,</t>
  </si>
  <si>
    <t>Schuler,</t>
  </si>
  <si>
    <t>Polonio,</t>
  </si>
  <si>
    <t>Nebling,</t>
  </si>
  <si>
    <t>Goebel,</t>
  </si>
  <si>
    <t>Mönchmeier,</t>
  </si>
  <si>
    <t>Jim Luca</t>
  </si>
  <si>
    <t>Wollwinder,</t>
  </si>
  <si>
    <t>Lenz,</t>
  </si>
  <si>
    <t>Wildgans,</t>
  </si>
  <si>
    <t xml:space="preserve">Owczarek, </t>
  </si>
  <si>
    <t xml:space="preserve">Kabelitz, </t>
  </si>
  <si>
    <t>Walther,</t>
  </si>
  <si>
    <t xml:space="preserve"> Erik</t>
  </si>
  <si>
    <t xml:space="preserve"> Michael</t>
  </si>
  <si>
    <t xml:space="preserve">Schubert, </t>
  </si>
  <si>
    <t xml:space="preserve">Hartmann, </t>
  </si>
  <si>
    <t>Haupt,</t>
  </si>
  <si>
    <t xml:space="preserve"> David</t>
  </si>
  <si>
    <t xml:space="preserve">Mittrach, </t>
  </si>
  <si>
    <t>Carol</t>
  </si>
  <si>
    <t xml:space="preserve"> Manuel</t>
  </si>
  <si>
    <t xml:space="preserve">Bielke, </t>
  </si>
  <si>
    <t xml:space="preserve">Kluth, </t>
  </si>
  <si>
    <t>Tizian</t>
  </si>
  <si>
    <t xml:space="preserve">Dauck, </t>
  </si>
  <si>
    <t xml:space="preserve">Reiche, </t>
  </si>
  <si>
    <t>Ken</t>
  </si>
  <si>
    <t xml:space="preserve"> Marcus</t>
  </si>
  <si>
    <t>Zimmermann,</t>
  </si>
  <si>
    <t>Stein,</t>
  </si>
  <si>
    <t>Komissarchik,</t>
  </si>
  <si>
    <t>Laug,</t>
  </si>
  <si>
    <t>Lichner,</t>
  </si>
  <si>
    <t>Kulzer,</t>
  </si>
  <si>
    <t>Meyer,</t>
  </si>
  <si>
    <t>Reuß,</t>
  </si>
  <si>
    <t>Frank,</t>
  </si>
  <si>
    <t>Gambuzza,</t>
  </si>
  <si>
    <t>Hoblos,</t>
  </si>
  <si>
    <t>Wenner,</t>
  </si>
  <si>
    <t>Huber,</t>
  </si>
  <si>
    <t>Khairzadah,</t>
  </si>
  <si>
    <t>Nawid</t>
  </si>
  <si>
    <t>Kaya,</t>
  </si>
  <si>
    <t>Egedi,</t>
  </si>
  <si>
    <t>Irrgang,</t>
  </si>
  <si>
    <t>Grothe,</t>
  </si>
  <si>
    <t>Gräfe,</t>
  </si>
  <si>
    <t>Bergmann,</t>
  </si>
  <si>
    <t>Pianski,</t>
  </si>
  <si>
    <t>Else,</t>
  </si>
  <si>
    <t>Zandeck,</t>
  </si>
  <si>
    <t>Pahl,</t>
  </si>
  <si>
    <t>Jabs,</t>
  </si>
  <si>
    <t>Gierke,</t>
  </si>
  <si>
    <t>Blechschmidt,</t>
  </si>
  <si>
    <t>Schneider,</t>
  </si>
  <si>
    <t>Kersten,</t>
  </si>
  <si>
    <t>Mau,</t>
  </si>
  <si>
    <t>Lembke,</t>
  </si>
  <si>
    <t>Schedler,</t>
  </si>
  <si>
    <t>Berndt,</t>
  </si>
  <si>
    <t>Choluj,</t>
  </si>
  <si>
    <t>Janta,</t>
  </si>
  <si>
    <t>Hagen</t>
  </si>
  <si>
    <t>Vogl,</t>
  </si>
  <si>
    <t>Tendera,</t>
  </si>
  <si>
    <t>Machuta,</t>
  </si>
  <si>
    <t>Hadi</t>
  </si>
  <si>
    <t>Bilgic</t>
  </si>
  <si>
    <t>Huben</t>
  </si>
  <si>
    <t>Hechler,</t>
  </si>
  <si>
    <t>Nitzsche,</t>
  </si>
  <si>
    <t>März,</t>
  </si>
  <si>
    <t>Jaeger</t>
  </si>
  <si>
    <t>März</t>
  </si>
  <si>
    <t>Jaeger,</t>
  </si>
  <si>
    <t>Boeder,</t>
  </si>
  <si>
    <t>zur Heiden</t>
  </si>
  <si>
    <t>Bendler,</t>
  </si>
  <si>
    <t>Weser,</t>
  </si>
  <si>
    <t>Fink,</t>
  </si>
  <si>
    <t>Rexhepaj,</t>
  </si>
  <si>
    <t>Matin</t>
  </si>
  <si>
    <t>Hartenberger,</t>
  </si>
  <si>
    <t>Keese,</t>
  </si>
  <si>
    <t>Roth,</t>
  </si>
  <si>
    <t>Bertram,</t>
  </si>
  <si>
    <t>Anthony</t>
  </si>
  <si>
    <t>Krüger,</t>
  </si>
  <si>
    <t>Adler,</t>
  </si>
  <si>
    <t>Leuschner,</t>
  </si>
  <si>
    <t>Tippmann,</t>
  </si>
  <si>
    <t>Frey,</t>
  </si>
  <si>
    <t>Siebrecht,</t>
  </si>
  <si>
    <t>Rohde,</t>
  </si>
  <si>
    <t>Kotschurow,</t>
  </si>
  <si>
    <t>Mittrach,</t>
  </si>
  <si>
    <t>Patrice</t>
  </si>
  <si>
    <t>Weißbach,</t>
  </si>
  <si>
    <t>Jonny</t>
  </si>
  <si>
    <t>Reinhardt,</t>
  </si>
  <si>
    <t>Bjoern</t>
  </si>
  <si>
    <t>Perlt,</t>
  </si>
  <si>
    <t>Frenz,</t>
  </si>
  <si>
    <t>Meixner,</t>
  </si>
  <si>
    <t>Kerimow,</t>
  </si>
  <si>
    <t>Fricke,</t>
  </si>
  <si>
    <t>Izere Shima,</t>
  </si>
  <si>
    <t>Padou</t>
  </si>
  <si>
    <t>Brügge,</t>
  </si>
  <si>
    <t>Beecken,</t>
  </si>
  <si>
    <t>Jeschke,</t>
  </si>
  <si>
    <t>Ritter,</t>
  </si>
  <si>
    <t>Danz,</t>
  </si>
  <si>
    <t>Winzer,</t>
  </si>
  <si>
    <t>Elsner,</t>
  </si>
  <si>
    <t>Kunschke,</t>
  </si>
  <si>
    <t>Vogel,</t>
  </si>
  <si>
    <t>Hensler,</t>
  </si>
  <si>
    <t>Schwabe,</t>
  </si>
  <si>
    <t>Langkabel,</t>
  </si>
  <si>
    <t>Dietrich,</t>
  </si>
  <si>
    <t>Tom Erik</t>
  </si>
  <si>
    <t>Hohmann,</t>
  </si>
  <si>
    <t>Domenik</t>
  </si>
  <si>
    <t>Zacher,</t>
  </si>
  <si>
    <t>Schemmel,</t>
  </si>
  <si>
    <t>Teichert,</t>
  </si>
  <si>
    <t>Schweikert,</t>
  </si>
  <si>
    <t>Konrad,</t>
  </si>
  <si>
    <t>Ripperger,</t>
  </si>
  <si>
    <t>Schönherr,</t>
  </si>
  <si>
    <t>Stephan,</t>
  </si>
  <si>
    <t>Mariani,</t>
  </si>
  <si>
    <t>Horn,</t>
  </si>
  <si>
    <t>Utzmann,</t>
  </si>
  <si>
    <t>Felgenträger,</t>
  </si>
  <si>
    <t>Andrè</t>
  </si>
  <si>
    <t>Guzda,</t>
  </si>
  <si>
    <t>Schüller,</t>
  </si>
  <si>
    <t>Sprissler,</t>
  </si>
  <si>
    <t>Hohn,</t>
  </si>
  <si>
    <t>Ohlinger,</t>
  </si>
  <si>
    <t>Miguele</t>
  </si>
  <si>
    <t>Wolenik,</t>
  </si>
  <si>
    <t>Rösner,</t>
  </si>
  <si>
    <t>Nagel</t>
  </si>
  <si>
    <t>Engels</t>
  </si>
  <si>
    <t>Engels,</t>
  </si>
  <si>
    <t>Pham Manh</t>
  </si>
  <si>
    <t>Tuan</t>
  </si>
  <si>
    <t>Florian,</t>
  </si>
  <si>
    <t>Feil</t>
  </si>
  <si>
    <t>Drechsel</t>
  </si>
  <si>
    <t>Nikita</t>
  </si>
  <si>
    <t>Woecht</t>
  </si>
  <si>
    <t>Weiner,</t>
  </si>
  <si>
    <t>Wendtland</t>
  </si>
  <si>
    <t>Baumgart</t>
  </si>
  <si>
    <t>Feil,</t>
  </si>
  <si>
    <t>Sailer</t>
  </si>
  <si>
    <t>Sailer,</t>
  </si>
  <si>
    <t>Bergmann</t>
  </si>
  <si>
    <t>Jannick</t>
  </si>
  <si>
    <t>Baumgart,</t>
  </si>
  <si>
    <t>Pflügner,</t>
  </si>
  <si>
    <t>Motek,</t>
  </si>
  <si>
    <t>Braunecker</t>
  </si>
  <si>
    <t>Dürr,</t>
  </si>
  <si>
    <t>Schuster</t>
  </si>
  <si>
    <t>Luc-Dante</t>
  </si>
  <si>
    <t>Röser,</t>
  </si>
  <si>
    <t>Sebalj</t>
  </si>
  <si>
    <t>Pilz,</t>
  </si>
  <si>
    <t>Dürr</t>
  </si>
  <si>
    <t>Wunsch</t>
  </si>
  <si>
    <t>Frenz</t>
  </si>
  <si>
    <t>Griese</t>
  </si>
  <si>
    <t>Boeder</t>
  </si>
  <si>
    <t>Jordan</t>
  </si>
  <si>
    <t>Hanft,</t>
  </si>
  <si>
    <t>Kurz</t>
  </si>
  <si>
    <t>Kegel,</t>
  </si>
  <si>
    <t>Pilz</t>
  </si>
  <si>
    <t>Grau,</t>
  </si>
  <si>
    <t>Schellhorn,</t>
  </si>
  <si>
    <t>Tarek-Wilhel</t>
  </si>
  <si>
    <t>Root</t>
  </si>
  <si>
    <t>Gratz</t>
  </si>
  <si>
    <t>Kurz,</t>
  </si>
  <si>
    <t>Romano</t>
  </si>
  <si>
    <t>Gian-Luca</t>
  </si>
  <si>
    <t>Martens</t>
  </si>
  <si>
    <t>Polek,</t>
  </si>
  <si>
    <t>Nikolas</t>
  </si>
  <si>
    <t>Pelzer,</t>
  </si>
  <si>
    <t>Stefano</t>
  </si>
  <si>
    <t>Martens,</t>
  </si>
  <si>
    <t>Polek</t>
  </si>
  <si>
    <t>Romano,</t>
  </si>
  <si>
    <t>Sebalj,</t>
  </si>
  <si>
    <t>Marquardt</t>
  </si>
  <si>
    <t>Zagermann</t>
  </si>
  <si>
    <t>Uhl</t>
  </si>
  <si>
    <t>Wendlandt</t>
  </si>
  <si>
    <t>Drechsler</t>
  </si>
  <si>
    <t>Kluge,</t>
  </si>
  <si>
    <t>Ricardo Aaron</t>
  </si>
  <si>
    <t>Folusz</t>
  </si>
  <si>
    <t>Maksymilian</t>
  </si>
  <si>
    <t>Cavalho da Silva Prior</t>
  </si>
  <si>
    <t xml:space="preserve">Bröse </t>
  </si>
  <si>
    <t>Leib</t>
  </si>
  <si>
    <t>Beißwanger</t>
  </si>
  <si>
    <t xml:space="preserve">Schütte </t>
  </si>
  <si>
    <t>Bretschke Mika</t>
  </si>
  <si>
    <t>Edinger</t>
  </si>
  <si>
    <t>Thees</t>
  </si>
  <si>
    <t>Seidelmann</t>
  </si>
  <si>
    <t>John,</t>
  </si>
  <si>
    <t>lars</t>
  </si>
  <si>
    <t>Hilbert,</t>
  </si>
  <si>
    <t>Haaß,</t>
  </si>
  <si>
    <t>GÜNTHER,</t>
  </si>
  <si>
    <t>FRICKE,</t>
  </si>
  <si>
    <t>HARTENBERGER,</t>
  </si>
  <si>
    <t>BRETSCHE,</t>
  </si>
  <si>
    <t>ELSNER,</t>
  </si>
  <si>
    <t>WEINER,</t>
  </si>
  <si>
    <t>DA SILVA PRIOR,</t>
  </si>
  <si>
    <t>Leon Cavalho</t>
  </si>
  <si>
    <t>LEUTHNER,</t>
  </si>
  <si>
    <t>WOLF,</t>
  </si>
  <si>
    <t>REUM,</t>
  </si>
  <si>
    <t>SCHÖNHERR,</t>
  </si>
  <si>
    <t>DUNKA,</t>
  </si>
  <si>
    <t>THEES,</t>
  </si>
  <si>
    <t>SEFRIN,</t>
  </si>
  <si>
    <t>Luca-Leon</t>
  </si>
  <si>
    <t>HANSCH,</t>
  </si>
  <si>
    <t>SCHÜTTE,</t>
  </si>
  <si>
    <t>BERNDT,</t>
  </si>
  <si>
    <t>SEIFERT,</t>
  </si>
  <si>
    <t>BRÖSE,</t>
  </si>
  <si>
    <t>HEIN,</t>
  </si>
  <si>
    <t>Jahn,</t>
  </si>
  <si>
    <t>Eric-Rene</t>
  </si>
  <si>
    <t>KAMPP,</t>
  </si>
  <si>
    <t>BAUER,</t>
  </si>
  <si>
    <t>Emil</t>
  </si>
  <si>
    <t>WEIßBECK,</t>
  </si>
  <si>
    <t>KANN,</t>
  </si>
  <si>
    <t>SCHLEGEL,</t>
  </si>
  <si>
    <t>Schröpfer,</t>
  </si>
  <si>
    <t>SCHADT,</t>
  </si>
  <si>
    <t>BURKARD,</t>
  </si>
  <si>
    <t>Carl</t>
  </si>
  <si>
    <t>TAACH,</t>
  </si>
  <si>
    <t>REISCHL,</t>
  </si>
  <si>
    <t>Moritz,</t>
  </si>
  <si>
    <t>Hallstein,</t>
  </si>
  <si>
    <t>EDER,</t>
  </si>
  <si>
    <t>GÜNNEL,</t>
  </si>
  <si>
    <t>ADAMSKI,</t>
  </si>
  <si>
    <t>KNOP,</t>
  </si>
  <si>
    <t>ESTERLE,</t>
  </si>
  <si>
    <t>CYRON,</t>
  </si>
  <si>
    <t>Elija</t>
  </si>
  <si>
    <t>SUSCHKO,</t>
  </si>
  <si>
    <t>BLÜMEL,</t>
  </si>
  <si>
    <t>ECKENIGK,</t>
  </si>
  <si>
    <t>MEISSNER,</t>
  </si>
  <si>
    <t>Sensche,</t>
  </si>
  <si>
    <t>EXNER,</t>
  </si>
  <si>
    <t>JUTZI,</t>
  </si>
  <si>
    <t>FISCHER,</t>
  </si>
  <si>
    <t>Finn</t>
  </si>
  <si>
    <t>KLÜNDER,</t>
  </si>
  <si>
    <t>MÜLLER,</t>
  </si>
  <si>
    <t>PESTER,</t>
  </si>
  <si>
    <t>BAROWNICK,</t>
  </si>
  <si>
    <t>Schreiner,</t>
  </si>
  <si>
    <t>Siegert</t>
  </si>
  <si>
    <t>Berger,</t>
  </si>
  <si>
    <t>Erik Steven</t>
  </si>
  <si>
    <t>Hennecke,</t>
  </si>
  <si>
    <t xml:space="preserve"> Pascal</t>
  </si>
  <si>
    <t>Siegert,</t>
  </si>
  <si>
    <t>Nils Thorben</t>
  </si>
  <si>
    <t>Klassig</t>
  </si>
  <si>
    <t>Conner</t>
  </si>
  <si>
    <t>KOHN,</t>
  </si>
  <si>
    <t>BOHM,</t>
  </si>
  <si>
    <t>Ahrens</t>
  </si>
  <si>
    <t>GRIEßMANN,</t>
  </si>
  <si>
    <t>Jeremy</t>
  </si>
  <si>
    <t>Teterjatnik</t>
  </si>
  <si>
    <t>Bürkle</t>
  </si>
  <si>
    <t>Simon,</t>
  </si>
  <si>
    <t xml:space="preserve"> Mika</t>
  </si>
  <si>
    <t>Dudorkhanov,</t>
  </si>
  <si>
    <t xml:space="preserve"> Ibrahim</t>
  </si>
  <si>
    <t>Pallarz,</t>
  </si>
  <si>
    <t>Kops,</t>
  </si>
  <si>
    <t>Teterjatnik,</t>
  </si>
  <si>
    <t>Göttlich</t>
  </si>
  <si>
    <t>Kohlisch</t>
  </si>
  <si>
    <t>Göttlich,</t>
  </si>
  <si>
    <t>Kohlisch,</t>
  </si>
  <si>
    <t>Deutscher,</t>
  </si>
  <si>
    <t>Chrysochoidis,</t>
  </si>
  <si>
    <t>Alexandros</t>
  </si>
  <si>
    <t>Conti,</t>
  </si>
  <si>
    <t>Hammer,</t>
  </si>
  <si>
    <t>Urban,</t>
  </si>
  <si>
    <t>Arian Lukas</t>
  </si>
  <si>
    <t>Soldner,</t>
  </si>
  <si>
    <t>Farin</t>
  </si>
  <si>
    <t>Farrar,</t>
  </si>
  <si>
    <t>Schilling,</t>
  </si>
  <si>
    <t>Kronschwitz,</t>
  </si>
  <si>
    <t>Lio Tim</t>
  </si>
  <si>
    <t>Friedrich,</t>
  </si>
  <si>
    <t>Lukas Noah</t>
  </si>
  <si>
    <t>Exler,</t>
  </si>
  <si>
    <t>Samuel</t>
  </si>
  <si>
    <t>Ringeling,</t>
  </si>
  <si>
    <t>Graze,</t>
  </si>
  <si>
    <t>Nizamov,</t>
  </si>
  <si>
    <t>Saini,</t>
  </si>
  <si>
    <t>Lange,</t>
  </si>
  <si>
    <t>Rusch,</t>
  </si>
  <si>
    <t>Haselmann,</t>
  </si>
  <si>
    <t>Barthel,</t>
  </si>
  <si>
    <t>Singh,</t>
  </si>
  <si>
    <t>Pavan</t>
  </si>
  <si>
    <t>Kessler,</t>
  </si>
  <si>
    <t>Lichtenwald,</t>
  </si>
  <si>
    <t>Fabian Joelle</t>
  </si>
  <si>
    <t>Saxton,</t>
  </si>
  <si>
    <t>Khalof,</t>
  </si>
  <si>
    <t>Mohammed</t>
  </si>
  <si>
    <t>Sommer,</t>
  </si>
  <si>
    <t>Merscher,</t>
  </si>
  <si>
    <t>Lennert Benedict</t>
  </si>
  <si>
    <t>Keßler,</t>
  </si>
  <si>
    <t>Mitrudis,</t>
  </si>
  <si>
    <t>Igor</t>
  </si>
  <si>
    <t>Vyguzov</t>
  </si>
  <si>
    <t>Ruven</t>
  </si>
  <si>
    <t>Catalan</t>
  </si>
  <si>
    <t>Adams</t>
  </si>
  <si>
    <t>Besthorn</t>
  </si>
  <si>
    <t>Klarich-Scharmm</t>
  </si>
  <si>
    <t>Seiffert</t>
  </si>
  <si>
    <t>Gleb</t>
  </si>
  <si>
    <t>Mirkin</t>
  </si>
  <si>
    <t>Kießling</t>
  </si>
  <si>
    <t>Kammel</t>
  </si>
  <si>
    <t>Langner</t>
  </si>
  <si>
    <t>Szentik</t>
  </si>
  <si>
    <t>Jochen</t>
  </si>
  <si>
    <t>Deutsch</t>
  </si>
  <si>
    <t>Wernicke</t>
  </si>
  <si>
    <t>Nikituskin</t>
  </si>
  <si>
    <t>Walzer</t>
  </si>
  <si>
    <t>Steinbach</t>
  </si>
  <si>
    <t>Yasin</t>
  </si>
  <si>
    <t>Yüksel</t>
  </si>
  <si>
    <t>Nikolaou</t>
  </si>
  <si>
    <t>Groh</t>
  </si>
  <si>
    <t>Faller</t>
  </si>
  <si>
    <t>Ingold</t>
  </si>
  <si>
    <t>Boschenko</t>
  </si>
  <si>
    <t>Gritzki</t>
  </si>
  <si>
    <t>Nieke</t>
  </si>
  <si>
    <t>Schifke</t>
  </si>
  <si>
    <t>Osterthaler</t>
  </si>
  <si>
    <t>Maykel</t>
  </si>
  <si>
    <t>Hermann</t>
  </si>
  <si>
    <t>Petry</t>
  </si>
  <si>
    <t>van</t>
  </si>
  <si>
    <t>Heiko</t>
  </si>
  <si>
    <t>Walz</t>
  </si>
  <si>
    <t>van Beek</t>
  </si>
  <si>
    <t>Köhrer</t>
  </si>
  <si>
    <t>Khoschnau</t>
  </si>
  <si>
    <t>Shaho</t>
  </si>
  <si>
    <t>Dolata</t>
  </si>
  <si>
    <t>Lading</t>
  </si>
  <si>
    <t>Stich</t>
  </si>
  <si>
    <t>Kabbenstein</t>
  </si>
  <si>
    <t>Jandt</t>
  </si>
  <si>
    <t>Max Olaf</t>
  </si>
  <si>
    <t>Platzer</t>
  </si>
  <si>
    <t>Heier</t>
  </si>
  <si>
    <t>Stroh</t>
  </si>
  <si>
    <t xml:space="preserve">E. </t>
  </si>
  <si>
    <t>Aycicek</t>
  </si>
  <si>
    <t>Ozan</t>
  </si>
  <si>
    <t>El Abdi</t>
  </si>
  <si>
    <t>Abdulkader</t>
  </si>
  <si>
    <t>Schülke</t>
  </si>
  <si>
    <t xml:space="preserve">M. </t>
  </si>
  <si>
    <t>Sudtana</t>
  </si>
  <si>
    <t>Phonphan</t>
  </si>
  <si>
    <t>Ritter</t>
  </si>
  <si>
    <t xml:space="preserve">Benjamin </t>
  </si>
  <si>
    <t>Kraft</t>
  </si>
  <si>
    <t>Zersch</t>
  </si>
  <si>
    <t>Grünert</t>
  </si>
  <si>
    <t xml:space="preserve">Rolf </t>
  </si>
  <si>
    <t xml:space="preserve">Dominik </t>
  </si>
  <si>
    <t>Ronin</t>
  </si>
  <si>
    <t>Windey</t>
  </si>
  <si>
    <t>Van Nguyen</t>
  </si>
  <si>
    <t xml:space="preserve">Hao </t>
  </si>
  <si>
    <t>Spannfellner</t>
  </si>
  <si>
    <t>Sprecher</t>
  </si>
  <si>
    <t xml:space="preserve">H. </t>
  </si>
  <si>
    <t>Pichler</t>
  </si>
  <si>
    <t xml:space="preserve">Chr. </t>
  </si>
  <si>
    <t>Kuhnt</t>
  </si>
  <si>
    <t>Steinhöfel</t>
  </si>
  <si>
    <t>Schroll</t>
  </si>
  <si>
    <t>Nguyen Van</t>
  </si>
  <si>
    <t>Hao</t>
  </si>
  <si>
    <t>Szymon</t>
  </si>
  <si>
    <t>Helms</t>
  </si>
  <si>
    <t>Angermeier</t>
  </si>
  <si>
    <t xml:space="preserve"> Koch</t>
  </si>
  <si>
    <t xml:space="preserve"> Ast</t>
  </si>
  <si>
    <t>Lambrich</t>
  </si>
  <si>
    <t xml:space="preserve">Steve </t>
  </si>
  <si>
    <t>Kudzik</t>
  </si>
  <si>
    <t>Kaiser</t>
  </si>
  <si>
    <t>Ast</t>
  </si>
  <si>
    <t>Raschke</t>
  </si>
  <si>
    <t>Scholte</t>
  </si>
  <si>
    <t>Koch</t>
  </si>
  <si>
    <t>Bloschizin</t>
  </si>
  <si>
    <t>Schleiermacher</t>
  </si>
  <si>
    <t>Konkel</t>
  </si>
  <si>
    <t>Harre</t>
  </si>
  <si>
    <t>Gerecke</t>
  </si>
  <si>
    <t>Kirill</t>
  </si>
  <si>
    <t>Lehr</t>
  </si>
  <si>
    <t>Dappert</t>
  </si>
  <si>
    <t>Loth</t>
  </si>
  <si>
    <t>Loos</t>
  </si>
  <si>
    <t>Simeon</t>
  </si>
  <si>
    <t>Wehrle</t>
  </si>
  <si>
    <t>Kneidinger</t>
  </si>
  <si>
    <t>Herzog</t>
  </si>
  <si>
    <t>Firat</t>
  </si>
  <si>
    <t>Wenzke</t>
  </si>
  <si>
    <t>Brozmann</t>
  </si>
  <si>
    <t>Suatana</t>
  </si>
  <si>
    <t>Willi</t>
  </si>
  <si>
    <t>Günther</t>
  </si>
  <si>
    <t>Stiefel</t>
  </si>
  <si>
    <t>Zink</t>
  </si>
  <si>
    <t>Streibel</t>
  </si>
  <si>
    <t>Grimm</t>
  </si>
  <si>
    <t>Windmüller</t>
  </si>
  <si>
    <t>Carboni</t>
  </si>
  <si>
    <t>Kauczor</t>
  </si>
  <si>
    <t>Paczia</t>
  </si>
  <si>
    <t>Wolff</t>
  </si>
  <si>
    <t>Ücker</t>
  </si>
  <si>
    <t>Jan-Niklas</t>
  </si>
  <si>
    <t>Jurke</t>
  </si>
  <si>
    <t>Bartimäus</t>
  </si>
  <si>
    <t>Mummhardt</t>
  </si>
  <si>
    <t>Meiselbach</t>
  </si>
  <si>
    <t>Hendrich</t>
  </si>
  <si>
    <t>Hänsch</t>
  </si>
  <si>
    <t>Bischof</t>
  </si>
  <si>
    <t>Heinz</t>
  </si>
  <si>
    <t xml:space="preserve">Juhas </t>
  </si>
  <si>
    <t>Hofbeck</t>
  </si>
  <si>
    <t>Haußner</t>
  </si>
  <si>
    <t xml:space="preserve"> Domenik</t>
  </si>
  <si>
    <t xml:space="preserve">Holdt </t>
  </si>
  <si>
    <t>Licciardi</t>
  </si>
  <si>
    <t>Schmiedl</t>
  </si>
  <si>
    <t>Andrej</t>
  </si>
  <si>
    <t xml:space="preserve">Bischoff </t>
  </si>
  <si>
    <t xml:space="preserve">Siewert </t>
  </si>
  <si>
    <t>Kunz</t>
  </si>
  <si>
    <t xml:space="preserve">Wendlandt </t>
  </si>
  <si>
    <t xml:space="preserve">Lehmann </t>
  </si>
  <si>
    <t>Morgenweck</t>
  </si>
  <si>
    <t>Kanthak</t>
  </si>
  <si>
    <t xml:space="preserve"> Leroy</t>
  </si>
  <si>
    <t xml:space="preserve">Kleinke </t>
  </si>
  <si>
    <t xml:space="preserve">Noak </t>
  </si>
  <si>
    <t xml:space="preserve">Schmiedel </t>
  </si>
  <si>
    <t xml:space="preserve">Marx </t>
  </si>
  <si>
    <t xml:space="preserve">Blaß </t>
  </si>
  <si>
    <t xml:space="preserve">Weber </t>
  </si>
  <si>
    <t>Enzlein</t>
  </si>
  <si>
    <t xml:space="preserve"> Marcel</t>
  </si>
  <si>
    <t xml:space="preserve">Felber </t>
  </si>
  <si>
    <t>Kazimyar</t>
  </si>
  <si>
    <t>Schahin</t>
  </si>
  <si>
    <t>Abutammam</t>
  </si>
  <si>
    <t>Habib</t>
  </si>
  <si>
    <t>Bastel</t>
  </si>
  <si>
    <t>Kurtze</t>
  </si>
  <si>
    <t>Chantal</t>
  </si>
  <si>
    <t>Perepelitsyn</t>
  </si>
  <si>
    <t>Stein</t>
  </si>
  <si>
    <t>Reiche</t>
  </si>
  <si>
    <t>Donauer</t>
  </si>
  <si>
    <t>Oehme</t>
  </si>
  <si>
    <t>Perthel</t>
  </si>
  <si>
    <t>Kurt</t>
  </si>
  <si>
    <t>Sadey</t>
  </si>
  <si>
    <t>Richter</t>
  </si>
  <si>
    <t>Guerra Gainza</t>
  </si>
  <si>
    <t>Victor Yoel</t>
  </si>
  <si>
    <t>Jim</t>
  </si>
  <si>
    <t>Meisinger</t>
  </si>
  <si>
    <t>Hoyer</t>
  </si>
  <si>
    <t>Dauck</t>
  </si>
  <si>
    <t>Kluth</t>
  </si>
  <si>
    <t>Kubelka</t>
  </si>
  <si>
    <t>Kabelitz</t>
  </si>
  <si>
    <t>Liebchen</t>
  </si>
  <si>
    <t>Erick</t>
  </si>
  <si>
    <t>Hammarlund</t>
  </si>
  <si>
    <t>Nützel</t>
  </si>
  <si>
    <t>Schwindt</t>
  </si>
  <si>
    <t>Strelcov</t>
  </si>
  <si>
    <t>Khairzadah</t>
  </si>
  <si>
    <t>Heid</t>
  </si>
  <si>
    <t>Belinski</t>
  </si>
  <si>
    <t>Homann</t>
  </si>
  <si>
    <t>Laug</t>
  </si>
  <si>
    <t>Gerhardt</t>
  </si>
  <si>
    <t>Helene</t>
  </si>
  <si>
    <t>Proschwitz</t>
  </si>
  <si>
    <t>Gürtler</t>
  </si>
  <si>
    <t>Annalena</t>
  </si>
  <si>
    <t>Oldenburg</t>
  </si>
  <si>
    <t>Lino-Pascal</t>
  </si>
  <si>
    <t>Claus</t>
  </si>
  <si>
    <t>Schiffer</t>
  </si>
  <si>
    <t>Grothe</t>
  </si>
  <si>
    <t>Benno-Hagen</t>
  </si>
  <si>
    <t>Lembke</t>
  </si>
  <si>
    <t>Michael-Lucas</t>
  </si>
  <si>
    <t>Blechschmidt</t>
  </si>
  <si>
    <t>Jens</t>
  </si>
  <si>
    <t>Jabs</t>
  </si>
  <si>
    <t>Lichner</t>
  </si>
  <si>
    <t>Weissbach</t>
  </si>
  <si>
    <t>Fröbus</t>
  </si>
  <si>
    <t>Gidion</t>
  </si>
  <si>
    <t>Machuta</t>
  </si>
  <si>
    <t>Guang Long</t>
  </si>
  <si>
    <t>Lue</t>
  </si>
  <si>
    <t>Bernst</t>
  </si>
  <si>
    <t>Schmieder</t>
  </si>
  <si>
    <t>Koralewski</t>
  </si>
  <si>
    <t>Atmaka</t>
  </si>
  <si>
    <t>Atakan</t>
  </si>
  <si>
    <t xml:space="preserve"> Julian</t>
  </si>
  <si>
    <t>Tendera</t>
  </si>
  <si>
    <t>Frey</t>
  </si>
  <si>
    <t>Rebel</t>
  </si>
  <si>
    <t>Köller</t>
  </si>
  <si>
    <t>Wagner</t>
  </si>
  <si>
    <t>Sprißler</t>
  </si>
  <si>
    <t>Horn</t>
  </si>
  <si>
    <t>Izere Shima</t>
  </si>
  <si>
    <t>Schweikert</t>
  </si>
  <si>
    <t>Jeschke</t>
  </si>
  <si>
    <t>Jackob</t>
  </si>
  <si>
    <t>Tom-Eric</t>
  </si>
  <si>
    <t>Hohmann</t>
  </si>
  <si>
    <t>Heller</t>
  </si>
  <si>
    <t>Hensler</t>
  </si>
  <si>
    <t>Beeken</t>
  </si>
  <si>
    <t>Janker</t>
  </si>
  <si>
    <t>Mariani</t>
  </si>
  <si>
    <t>Hohn</t>
  </si>
  <si>
    <t>Schwabe</t>
  </si>
  <si>
    <t>Dominic</t>
  </si>
  <si>
    <t>Janke</t>
  </si>
  <si>
    <t>Ripperger</t>
  </si>
  <si>
    <t>Gutu</t>
  </si>
  <si>
    <t>Roberto</t>
  </si>
  <si>
    <t>Meixner</t>
  </si>
  <si>
    <t>Brügge</t>
  </si>
  <si>
    <t>BOLZ</t>
  </si>
  <si>
    <t>SIEBRECHT</t>
  </si>
  <si>
    <t>WUNSCH</t>
  </si>
  <si>
    <t>FRENZ</t>
  </si>
  <si>
    <t>Tom-Luca</t>
  </si>
  <si>
    <t>PETER</t>
  </si>
  <si>
    <t>MITTRACH</t>
  </si>
  <si>
    <t>SCHUSTER</t>
  </si>
  <si>
    <t>UHL</t>
  </si>
  <si>
    <t>PHAM MANH</t>
  </si>
  <si>
    <t>Chris-Fabian</t>
  </si>
  <si>
    <t>Thumshirn</t>
  </si>
  <si>
    <t>Schemel</t>
  </si>
  <si>
    <t>BERGER</t>
  </si>
  <si>
    <t>DEUTSCHMANN</t>
  </si>
  <si>
    <t>SCHEMMEL</t>
  </si>
  <si>
    <t>DRECHSEL</t>
  </si>
  <si>
    <t>GELLERT</t>
  </si>
  <si>
    <t>BLUME</t>
  </si>
  <si>
    <t>BERGMANN</t>
  </si>
  <si>
    <t>ZAGERMANN</t>
  </si>
  <si>
    <t>Maier</t>
  </si>
  <si>
    <t>FLORIAN</t>
  </si>
  <si>
    <t>LUDWIG</t>
  </si>
  <si>
    <t>BOUT</t>
  </si>
  <si>
    <t>MATZBERGER</t>
  </si>
  <si>
    <t>GRUNER</t>
  </si>
  <si>
    <t>THEES</t>
  </si>
  <si>
    <t>STERR</t>
  </si>
  <si>
    <t>SEIDELMANN</t>
  </si>
  <si>
    <t>KOCH</t>
  </si>
  <si>
    <t>KNODEL</t>
  </si>
  <si>
    <t>KRÜGER</t>
  </si>
  <si>
    <t>Lagah</t>
  </si>
  <si>
    <t>Goutam</t>
  </si>
  <si>
    <t>VAN</t>
  </si>
  <si>
    <t>DE</t>
  </si>
  <si>
    <t>FOLUSZ</t>
  </si>
  <si>
    <t>LEIB</t>
  </si>
  <si>
    <t>SEIBOLD</t>
  </si>
  <si>
    <t>BRÖSE</t>
  </si>
  <si>
    <t>HILBERT</t>
  </si>
  <si>
    <t>SEIFERT</t>
  </si>
  <si>
    <t>SCHÜTTE</t>
  </si>
  <si>
    <t>ASAAD</t>
  </si>
  <si>
    <t>HANSCH</t>
  </si>
  <si>
    <t>BEIßWANGER</t>
  </si>
  <si>
    <t>ACHTSTETTER</t>
  </si>
  <si>
    <t>STÖSSER</t>
  </si>
  <si>
    <t>HAAß</t>
  </si>
  <si>
    <t>WOLF</t>
  </si>
  <si>
    <t>CARVALHO</t>
  </si>
  <si>
    <t>DA</t>
  </si>
  <si>
    <t>KLUGE</t>
  </si>
  <si>
    <t>Bretsche</t>
  </si>
  <si>
    <t>HARTENBERGER</t>
  </si>
  <si>
    <t>SHAMARDIN</t>
  </si>
  <si>
    <t>ELSNER</t>
  </si>
  <si>
    <t>SCHÖNHERR</t>
  </si>
  <si>
    <t>Kornrad</t>
  </si>
  <si>
    <t xml:space="preserve"> Mark</t>
  </si>
  <si>
    <t>Lotz</t>
  </si>
  <si>
    <t>Mikolajczak</t>
  </si>
  <si>
    <t xml:space="preserve"> Filip</t>
  </si>
  <si>
    <t>Günnel</t>
  </si>
  <si>
    <t>Clasen</t>
  </si>
  <si>
    <t>Utsch</t>
  </si>
  <si>
    <t>Hinderberger</t>
  </si>
  <si>
    <t>Ruhani</t>
  </si>
  <si>
    <t>Drini</t>
  </si>
  <si>
    <t>Cyron</t>
  </si>
  <si>
    <t>Schadt</t>
  </si>
  <si>
    <t xml:space="preserve"> Elias</t>
  </si>
  <si>
    <t>Meißner</t>
  </si>
  <si>
    <t>Barownik</t>
  </si>
  <si>
    <t>Exner</t>
  </si>
  <si>
    <t>Burkard</t>
  </si>
  <si>
    <t xml:space="preserve"> Marlon</t>
  </si>
  <si>
    <t>Hagmann</t>
  </si>
  <si>
    <t>Bela</t>
  </si>
  <si>
    <t>Pester</t>
  </si>
  <si>
    <t>Kieburg</t>
  </si>
  <si>
    <t>Petz</t>
  </si>
  <si>
    <t>Taach</t>
  </si>
  <si>
    <t>Riccardo</t>
  </si>
  <si>
    <t>Adamski</t>
  </si>
  <si>
    <t>Grimminger</t>
  </si>
  <si>
    <t>Edonis</t>
  </si>
  <si>
    <t>Sahitaj</t>
  </si>
  <si>
    <t>Stanton</t>
  </si>
  <si>
    <t>Rowan</t>
  </si>
  <si>
    <t>Stofer</t>
  </si>
  <si>
    <t>Wirth</t>
  </si>
  <si>
    <t>Darius</t>
  </si>
  <si>
    <t>Wagenbach</t>
  </si>
  <si>
    <t>Elijah</t>
  </si>
  <si>
    <t>Ely</t>
  </si>
  <si>
    <t>Tobias Justus</t>
  </si>
  <si>
    <t>Mast</t>
  </si>
  <si>
    <t>Ronny</t>
  </si>
  <si>
    <t>Seibold</t>
  </si>
  <si>
    <t>Holetz</t>
  </si>
  <si>
    <t>Sarkissow</t>
  </si>
  <si>
    <t>Kohn</t>
  </si>
  <si>
    <t>Pascal Morris</t>
  </si>
  <si>
    <t>Erik-Steven</t>
  </si>
  <si>
    <t>Grießmann</t>
  </si>
  <si>
    <t>Bohm</t>
  </si>
  <si>
    <t>Drago Balthasar</t>
  </si>
  <si>
    <t>Mcintire</t>
  </si>
  <si>
    <t>Heil</t>
  </si>
  <si>
    <t>Rothenberger</t>
  </si>
  <si>
    <t>Wetzler</t>
  </si>
  <si>
    <t>Hummel</t>
  </si>
  <si>
    <t>Thorben</t>
  </si>
  <si>
    <t>Domonik</t>
  </si>
  <si>
    <t>Siebold</t>
  </si>
  <si>
    <t>Klarich-Schramm</t>
  </si>
  <si>
    <t>Marschewski</t>
  </si>
  <si>
    <t>Weißbrodt</t>
  </si>
  <si>
    <t>Horsch</t>
  </si>
  <si>
    <t>Alexandru</t>
  </si>
  <si>
    <t>Dimitru</t>
  </si>
  <si>
    <t>Kiock</t>
  </si>
  <si>
    <t>Ferle</t>
  </si>
  <si>
    <t>Andersen</t>
  </si>
  <si>
    <t>Mathias</t>
  </si>
  <si>
    <t xml:space="preserve">Marvin </t>
  </si>
  <si>
    <t>Wendler</t>
  </si>
  <si>
    <t xml:space="preserve">Alexander </t>
  </si>
  <si>
    <t xml:space="preserve">Christoph </t>
  </si>
  <si>
    <t xml:space="preserve">Johannes </t>
  </si>
  <si>
    <t>Weiz</t>
  </si>
  <si>
    <t xml:space="preserve">Michael </t>
  </si>
  <si>
    <t xml:space="preserve"> Lading</t>
  </si>
  <si>
    <t xml:space="preserve">Marco </t>
  </si>
  <si>
    <t xml:space="preserve">Hannes </t>
  </si>
  <si>
    <t xml:space="preserve">Phillip </t>
  </si>
  <si>
    <t>Blem</t>
  </si>
  <si>
    <t>Reiß</t>
  </si>
  <si>
    <t>Brinkmann</t>
  </si>
  <si>
    <t>Zimmer</t>
  </si>
  <si>
    <t>Nohl</t>
  </si>
  <si>
    <t>Trommler</t>
  </si>
  <si>
    <t>Greler</t>
  </si>
  <si>
    <t>Malcher</t>
  </si>
  <si>
    <t>Schäfer</t>
  </si>
  <si>
    <t>Apfelstädt</t>
  </si>
  <si>
    <t>Josh</t>
  </si>
  <si>
    <t>Suli</t>
  </si>
  <si>
    <t>Henrik</t>
  </si>
  <si>
    <t>Ißler</t>
  </si>
  <si>
    <t>Geriecke</t>
  </si>
  <si>
    <t xml:space="preserve"> Benjamin</t>
  </si>
  <si>
    <t xml:space="preserve"> Dennis</t>
  </si>
  <si>
    <t xml:space="preserve"> Tobias</t>
  </si>
  <si>
    <t>Hosseini</t>
  </si>
  <si>
    <t>Hamid</t>
  </si>
  <si>
    <t xml:space="preserve"> Philipp</t>
  </si>
  <si>
    <t xml:space="preserve"> Philip</t>
  </si>
  <si>
    <t>Pieper</t>
  </si>
  <si>
    <t xml:space="preserve"> Martin</t>
  </si>
  <si>
    <t>Reyes</t>
  </si>
  <si>
    <t>Schork</t>
  </si>
  <si>
    <t xml:space="preserve"> Sebastian</t>
  </si>
  <si>
    <t xml:space="preserve"> Max</t>
  </si>
  <si>
    <t xml:space="preserve"> Felix</t>
  </si>
  <si>
    <t>Harrer</t>
  </si>
  <si>
    <t xml:space="preserve"> Kevin</t>
  </si>
  <si>
    <t>Balzow</t>
  </si>
  <si>
    <t xml:space="preserve"> Maximilian</t>
  </si>
  <si>
    <t>Wenzl</t>
  </si>
  <si>
    <t>Golob</t>
  </si>
  <si>
    <t>Sanio</t>
  </si>
  <si>
    <t>Männicke</t>
  </si>
  <si>
    <t>Männeke</t>
  </si>
  <si>
    <t xml:space="preserve"> Konrad</t>
  </si>
  <si>
    <t>Pawlitschko</t>
  </si>
  <si>
    <t>Sommer</t>
  </si>
  <si>
    <t>Schimmig</t>
  </si>
  <si>
    <t>Puzon</t>
  </si>
  <si>
    <t>Ried</t>
  </si>
  <si>
    <t>Lütkenhaus</t>
  </si>
  <si>
    <t>Kleinke</t>
  </si>
  <si>
    <t>Bozkurt</t>
  </si>
  <si>
    <t>Serkan</t>
  </si>
  <si>
    <t>Dörr</t>
  </si>
  <si>
    <t>Elafati</t>
  </si>
  <si>
    <t>Mehdi</t>
  </si>
  <si>
    <t>Auer</t>
  </si>
  <si>
    <t>Kanthack</t>
  </si>
  <si>
    <t>Leroy</t>
  </si>
  <si>
    <t>Holdt</t>
  </si>
  <si>
    <t>Moser</t>
  </si>
  <si>
    <t>Juhas</t>
  </si>
  <si>
    <t>Bischoff</t>
  </si>
  <si>
    <t>Bahrendt</t>
  </si>
  <si>
    <t>Angelo</t>
  </si>
  <si>
    <t>Owczarek</t>
  </si>
  <si>
    <t>Scherlich</t>
  </si>
  <si>
    <t>Zappe</t>
  </si>
  <si>
    <t>weber</t>
  </si>
  <si>
    <t>Gomes</t>
  </si>
  <si>
    <t>Pereira</t>
  </si>
  <si>
    <t>Auerbach</t>
  </si>
  <si>
    <t>Paolo</t>
  </si>
  <si>
    <t>Ömer</t>
  </si>
  <si>
    <t>Bilic</t>
  </si>
  <si>
    <t>Chu</t>
  </si>
  <si>
    <t>Trung</t>
  </si>
  <si>
    <t>Stäbler</t>
  </si>
  <si>
    <t>Benno Hagen</t>
  </si>
  <si>
    <t>Budimovic</t>
  </si>
  <si>
    <t>Anweiler</t>
  </si>
  <si>
    <t>Witzku</t>
  </si>
  <si>
    <t>Nicolas</t>
  </si>
  <si>
    <t>Gaasenbeek</t>
  </si>
  <si>
    <t>Else</t>
  </si>
  <si>
    <t>Kühnholt</t>
  </si>
  <si>
    <t>Halamoda</t>
  </si>
  <si>
    <t>Wanner</t>
  </si>
  <si>
    <t>Brandes</t>
  </si>
  <si>
    <t>Lino Pascale</t>
  </si>
  <si>
    <t>Keszler</t>
  </si>
  <si>
    <t>Wende</t>
  </si>
  <si>
    <t>Phillipp Tom</t>
  </si>
  <si>
    <t>Kommissarchik</t>
  </si>
  <si>
    <t>Karl-Waldemar</t>
  </si>
  <si>
    <t>Bonk</t>
  </si>
  <si>
    <t>Marcin</t>
  </si>
  <si>
    <t>Posorski</t>
  </si>
  <si>
    <t>Detkov</t>
  </si>
  <si>
    <t>Krasimir</t>
  </si>
  <si>
    <t>Bär</t>
  </si>
  <si>
    <t>Duran</t>
  </si>
  <si>
    <t>Jon</t>
  </si>
  <si>
    <t>Burkert</t>
  </si>
  <si>
    <t>Cenik</t>
  </si>
  <si>
    <t>Muhammed</t>
  </si>
  <si>
    <t>Cakmak</t>
  </si>
  <si>
    <t>Deniz</t>
  </si>
  <si>
    <t>Wettke</t>
  </si>
  <si>
    <t>Steinmann</t>
  </si>
  <si>
    <t>Atacan</t>
  </si>
  <si>
    <t>Atmaca</t>
  </si>
  <si>
    <t>TEICHERT</t>
  </si>
  <si>
    <t>BEECKEN</t>
  </si>
  <si>
    <t>Weingarte</t>
  </si>
  <si>
    <t>Phil</t>
  </si>
  <si>
    <t>Bender</t>
  </si>
  <si>
    <t>HORN</t>
  </si>
  <si>
    <t>Schliwka</t>
  </si>
  <si>
    <t>Roßberg</t>
  </si>
  <si>
    <t>Arthur</t>
  </si>
  <si>
    <t>Antoine de</t>
  </si>
  <si>
    <t>ROßBERG</t>
  </si>
  <si>
    <t>Schelhorn</t>
  </si>
  <si>
    <t>SCHELLHORN</t>
  </si>
  <si>
    <t>Tarek-WilhelmSV</t>
  </si>
  <si>
    <t>MARTENS</t>
  </si>
  <si>
    <t>BAUMGART</t>
  </si>
  <si>
    <t>WEBER</t>
  </si>
  <si>
    <t>MAIER</t>
  </si>
  <si>
    <t>POLEK</t>
  </si>
  <si>
    <t>FRIEDRICH</t>
  </si>
  <si>
    <t>PILZ</t>
  </si>
  <si>
    <t>SCHARBACH</t>
  </si>
  <si>
    <t>SAILER</t>
  </si>
  <si>
    <t>HANFT</t>
  </si>
  <si>
    <t>WOECHT</t>
  </si>
  <si>
    <t>GRAU</t>
  </si>
  <si>
    <t>WENDLANDT</t>
  </si>
  <si>
    <t>THUMSHIRN</t>
  </si>
  <si>
    <t>EHRIG</t>
  </si>
  <si>
    <t>SCHAAF</t>
  </si>
  <si>
    <t>WEIß</t>
  </si>
  <si>
    <t>ZIMMERMANN</t>
  </si>
  <si>
    <t>Glocke</t>
  </si>
  <si>
    <t>Anton</t>
  </si>
  <si>
    <t xml:space="preserve"> Leon</t>
  </si>
  <si>
    <t>ALBRECHT</t>
  </si>
  <si>
    <t>Tim Norman</t>
  </si>
  <si>
    <t>WENZ</t>
  </si>
  <si>
    <t>Lackmann</t>
  </si>
  <si>
    <t>Rafael</t>
  </si>
  <si>
    <t>SCHENK</t>
  </si>
  <si>
    <t>Taubert</t>
  </si>
  <si>
    <t>Khan</t>
  </si>
  <si>
    <t xml:space="preserve"> Wahab</t>
  </si>
  <si>
    <t>Wieberneit</t>
  </si>
  <si>
    <t>UTSCH</t>
  </si>
  <si>
    <t>KREUDER</t>
  </si>
  <si>
    <t>GRAILLOT</t>
  </si>
  <si>
    <t>Jessy</t>
  </si>
  <si>
    <t>Bronner</t>
  </si>
  <si>
    <t>BAUER</t>
  </si>
  <si>
    <t>PETZ</t>
  </si>
  <si>
    <t>CLASEN</t>
  </si>
  <si>
    <t>Umerov</t>
  </si>
  <si>
    <t>Ruslan</t>
  </si>
  <si>
    <t>Kann</t>
  </si>
  <si>
    <t>Bohl</t>
  </si>
  <si>
    <t>Uhlendahl</t>
  </si>
  <si>
    <t>TAACH</t>
  </si>
  <si>
    <t>MEIßNER</t>
  </si>
  <si>
    <t>LECLERC</t>
  </si>
  <si>
    <t>PHAN</t>
  </si>
  <si>
    <t>Qoc</t>
  </si>
  <si>
    <t>Chamas</t>
  </si>
  <si>
    <t>Samy</t>
  </si>
  <si>
    <t>HINDERBERGER</t>
  </si>
  <si>
    <t>WAHL</t>
  </si>
  <si>
    <t>Jutzi</t>
  </si>
  <si>
    <t>Alexander-FerdinanAdC</t>
  </si>
  <si>
    <t>Nikolajczak</t>
  </si>
  <si>
    <t>Poghosyan</t>
  </si>
  <si>
    <t>Sargis</t>
  </si>
  <si>
    <t>Al-Hassan</t>
  </si>
  <si>
    <t>Neusius</t>
  </si>
  <si>
    <t>Henning</t>
  </si>
  <si>
    <t>Gottstein</t>
  </si>
  <si>
    <t>Sandro</t>
  </si>
  <si>
    <t>Kling</t>
  </si>
  <si>
    <t>Rouven</t>
  </si>
  <si>
    <t>Kissel</t>
  </si>
  <si>
    <t>Stiller</t>
  </si>
  <si>
    <t>Ramazan</t>
  </si>
  <si>
    <t>Nahser</t>
  </si>
  <si>
    <t>Hergert</t>
  </si>
  <si>
    <t>Krien</t>
  </si>
  <si>
    <t>Nemeth</t>
  </si>
  <si>
    <t>Kaldenberger</t>
  </si>
  <si>
    <t>Radtke</t>
  </si>
  <si>
    <t>Johnny</t>
  </si>
  <si>
    <t>Wittmann</t>
  </si>
  <si>
    <t>Eugen</t>
  </si>
  <si>
    <t>Ott</t>
  </si>
  <si>
    <t>Simmig</t>
  </si>
  <si>
    <t>Schulz</t>
  </si>
  <si>
    <t xml:space="preserve">Vitali </t>
  </si>
  <si>
    <t>Leonardt</t>
  </si>
  <si>
    <t>Dietz</t>
  </si>
  <si>
    <t>Kerim</t>
  </si>
  <si>
    <t>Kurt-Felix</t>
  </si>
  <si>
    <t>Aksoy</t>
  </si>
  <si>
    <t>Baris</t>
  </si>
  <si>
    <t>Klein</t>
  </si>
  <si>
    <t>Luft</t>
  </si>
  <si>
    <t>Smetanin</t>
  </si>
  <si>
    <t>Kraczek</t>
  </si>
  <si>
    <t>Rafal</t>
  </si>
  <si>
    <t>Nguyen</t>
  </si>
  <si>
    <t>Dürnberger</t>
  </si>
  <si>
    <t>Hoang</t>
  </si>
  <si>
    <t>Thanh</t>
  </si>
  <si>
    <t>Secka</t>
  </si>
  <si>
    <t>Kickinger</t>
  </si>
  <si>
    <t>Gomer</t>
  </si>
  <si>
    <t>Pipke</t>
  </si>
  <si>
    <t>Popel</t>
  </si>
  <si>
    <t>Harenceac</t>
  </si>
  <si>
    <t>Amthor</t>
  </si>
  <si>
    <t>Michél</t>
  </si>
  <si>
    <t>Bickel</t>
  </si>
  <si>
    <t>Wieler</t>
  </si>
  <si>
    <t>Raaijmakers</t>
  </si>
  <si>
    <t>heyde</t>
  </si>
  <si>
    <t>Burkhardt</t>
  </si>
  <si>
    <t>Wirschowsky</t>
  </si>
  <si>
    <t>Degtjarev</t>
  </si>
  <si>
    <t>Sanjo</t>
  </si>
  <si>
    <t>Männecke</t>
  </si>
  <si>
    <t>Siewert</t>
  </si>
  <si>
    <t>Strohbach</t>
  </si>
  <si>
    <t>Izzet</t>
  </si>
  <si>
    <t>Gümüs</t>
  </si>
  <si>
    <t>Ivan</t>
  </si>
  <si>
    <t>Sagel</t>
  </si>
  <si>
    <t>Lapko</t>
  </si>
  <si>
    <t>Lindner</t>
  </si>
  <si>
    <t>Guerra,</t>
  </si>
  <si>
    <t>Horr</t>
  </si>
  <si>
    <t>Weishaupt</t>
  </si>
  <si>
    <t>Prib</t>
  </si>
  <si>
    <t>Wissutschek</t>
  </si>
  <si>
    <t>Klee</t>
  </si>
  <si>
    <t>Kronkel</t>
  </si>
  <si>
    <t>Aleksandr</t>
  </si>
  <si>
    <t>Heydari</t>
  </si>
  <si>
    <t>Milad</t>
  </si>
  <si>
    <t>Atillo</t>
  </si>
  <si>
    <t>Franke</t>
  </si>
  <si>
    <t>Odin</t>
  </si>
  <si>
    <t>Dahms</t>
  </si>
  <si>
    <t>Willing</t>
  </si>
  <si>
    <t>Jon Luke</t>
  </si>
  <si>
    <t>Lemke</t>
  </si>
  <si>
    <t>Gainza Duran</t>
  </si>
  <si>
    <t>Stiegele</t>
  </si>
  <si>
    <t>Breier</t>
  </si>
  <si>
    <t xml:space="preserve">Jan </t>
  </si>
  <si>
    <t>Krepke</t>
  </si>
  <si>
    <t>Rama</t>
  </si>
  <si>
    <t>Marcos</t>
  </si>
  <si>
    <t>Kästner</t>
  </si>
  <si>
    <t>FEIL</t>
  </si>
  <si>
    <t>REUM</t>
  </si>
  <si>
    <t>MENNE</t>
  </si>
  <si>
    <t>KAROLAK</t>
  </si>
  <si>
    <t>Piotr</t>
  </si>
  <si>
    <t>GÜNTHER</t>
  </si>
  <si>
    <t>CANCE</t>
  </si>
  <si>
    <t>Quentin</t>
  </si>
  <si>
    <t>Green</t>
  </si>
  <si>
    <t>Kathrein</t>
  </si>
  <si>
    <t>Schellenbeg</t>
  </si>
  <si>
    <t>Schumtschenko</t>
  </si>
  <si>
    <t>Smolarek</t>
  </si>
  <si>
    <t>Eich</t>
  </si>
  <si>
    <t>Fröhlich</t>
  </si>
  <si>
    <t>Jeckle</t>
  </si>
  <si>
    <t>van Nguyen</t>
  </si>
  <si>
    <t>Bonnamant</t>
  </si>
  <si>
    <t>Bastien</t>
  </si>
  <si>
    <t>Clauss</t>
  </si>
  <si>
    <t>Niko</t>
  </si>
  <si>
    <t>Oechsle</t>
  </si>
  <si>
    <t>Lell</t>
  </si>
  <si>
    <t>Blaß</t>
  </si>
  <si>
    <t>Coli</t>
  </si>
  <si>
    <t>Murat</t>
  </si>
  <si>
    <t>Oswald</t>
  </si>
  <si>
    <t>Stellrecht</t>
  </si>
  <si>
    <t>Habibi</t>
  </si>
  <si>
    <t>Mustafa</t>
  </si>
  <si>
    <t>Kassegger</t>
  </si>
  <si>
    <t>Gjeli</t>
  </si>
  <si>
    <t>Enis</t>
  </si>
  <si>
    <t>Stösser</t>
  </si>
  <si>
    <t>GUZDA</t>
  </si>
  <si>
    <t>HOFFMANN</t>
  </si>
  <si>
    <t>HOFMANN</t>
  </si>
  <si>
    <t>HÖRNER</t>
  </si>
  <si>
    <t>IZERE SHIMA</t>
  </si>
  <si>
    <t>KERIMOW</t>
  </si>
  <si>
    <t>KUNSCHKE</t>
  </si>
  <si>
    <t>LANGKABEL</t>
  </si>
  <si>
    <t>STEPHAN</t>
  </si>
  <si>
    <t>AMADOU</t>
  </si>
  <si>
    <t>Alexis</t>
  </si>
  <si>
    <t>BOEDER</t>
  </si>
  <si>
    <t>DOMINGUEZ</t>
  </si>
  <si>
    <t>Gaëtan</t>
  </si>
  <si>
    <t>ENGELS</t>
  </si>
  <si>
    <t>KOCHETOV</t>
  </si>
  <si>
    <t>Makariy</t>
  </si>
  <si>
    <t>KORCARI</t>
  </si>
  <si>
    <t>KRÖHER</t>
  </si>
  <si>
    <t>WÜNSCHE</t>
  </si>
  <si>
    <t>Chambers</t>
  </si>
  <si>
    <t>Eddi</t>
  </si>
  <si>
    <t>Conrad</t>
  </si>
  <si>
    <t>Andre'</t>
  </si>
  <si>
    <t>Dutton</t>
  </si>
  <si>
    <t>Großmann</t>
  </si>
  <si>
    <t>Ingo</t>
  </si>
  <si>
    <t>Hell</t>
  </si>
  <si>
    <t>Ochmann</t>
  </si>
  <si>
    <t>Parting</t>
  </si>
  <si>
    <t>Peitl</t>
  </si>
  <si>
    <t>Schütze</t>
  </si>
  <si>
    <t>Rene'</t>
  </si>
  <si>
    <t>Storz</t>
  </si>
  <si>
    <t>Tihac</t>
  </si>
  <si>
    <t>Zeinlinger</t>
  </si>
  <si>
    <t>Abdallah</t>
  </si>
  <si>
    <t>Bejar</t>
  </si>
  <si>
    <t>Bernd</t>
  </si>
  <si>
    <t>Giglberger</t>
  </si>
  <si>
    <t>Grabo</t>
  </si>
  <si>
    <t>Brandt</t>
  </si>
  <si>
    <t>Greßler</t>
  </si>
  <si>
    <t>Name</t>
  </si>
  <si>
    <t>Vorname</t>
  </si>
  <si>
    <t>Körpergewicht</t>
  </si>
  <si>
    <t>Reißen KG</t>
  </si>
  <si>
    <t>Stoßen KG</t>
  </si>
  <si>
    <t>Zweikampf [kg]</t>
  </si>
  <si>
    <t>Sternlauf [s]</t>
  </si>
  <si>
    <t>Schockwurf [m]</t>
  </si>
  <si>
    <t>3-Hopp [m]</t>
  </si>
  <si>
    <t>Reißen Relativ</t>
  </si>
  <si>
    <t>Stoßen Relativ</t>
  </si>
  <si>
    <t>Zweikampf Relativ</t>
  </si>
  <si>
    <t>Schockwurf Relativ</t>
  </si>
  <si>
    <t>Median</t>
  </si>
  <si>
    <t>Verrechnungsfaktor für gleiche Skalierung</t>
  </si>
  <si>
    <t>Gesamtpunktzahl</t>
  </si>
  <si>
    <t>Sternlauf [Punkte]</t>
  </si>
  <si>
    <t>AK &gt; 15</t>
  </si>
  <si>
    <t>Reißen 1 [kg]</t>
  </si>
  <si>
    <t>Reißen 2 [kg]</t>
  </si>
  <si>
    <t>Reißen 3 [kg]</t>
  </si>
  <si>
    <t>Eingabefelder der Wettkampfergebnisse</t>
  </si>
  <si>
    <t>Körpergewicht [kg]</t>
  </si>
  <si>
    <t>Altersklasse</t>
  </si>
  <si>
    <t>Stoßen 1 [kg]</t>
  </si>
  <si>
    <t>Stoßen 2 [kg]</t>
  </si>
  <si>
    <t>Stoßen 3 [kg]</t>
  </si>
  <si>
    <t>Schocken [m]</t>
  </si>
  <si>
    <t>Stand-3-Sprung [m]</t>
  </si>
  <si>
    <t>Zweikampf Relativ [Punkte]</t>
  </si>
  <si>
    <t>Schocken Relativ [Punkte]</t>
  </si>
  <si>
    <t>Schluss-3-Sprung [Punkte]</t>
  </si>
  <si>
    <t>Bewertungssystem für Wettkämpfe der deutschen Gewichtheberjugend</t>
  </si>
  <si>
    <t>AK &lt; 16</t>
  </si>
  <si>
    <t>Faktor ZK &lt;16</t>
  </si>
  <si>
    <t>gerundet</t>
  </si>
  <si>
    <t>Faktor ZK &gt;15</t>
  </si>
  <si>
    <t>Ausgabefelder</t>
  </si>
  <si>
    <t>Reißen/Stoßen/Zweikampf</t>
  </si>
  <si>
    <t>Schocken</t>
  </si>
  <si>
    <t>S-3-S</t>
  </si>
  <si>
    <t>WKNachwuchs</t>
  </si>
  <si>
    <t>Tabelle Ergebnis-Faktoren U15</t>
  </si>
  <si>
    <t>Tabelle Ergebnis-Faktoren U17</t>
  </si>
  <si>
    <t>25 - Sternlauf</t>
  </si>
  <si>
    <t>KöGe</t>
  </si>
  <si>
    <t>Die Ergebnisfaktoren dienen der besseren Handhabung im Wettkampfgeschehen. Mit ihrer Hilfe kann die Leistung der Athleten in Punkte umgerechnet werden.
Für die Herleitung der Punktwerte sucht man das Körpergewicht des Athleten in der Spalte "KöGe". Anschließend multipliziert man den jeweiligen Faktor aus der gleichen Zeile mit dem Wettkampfergebnis. Im Fall des Sternlaufs muss beachtet werden, dass man die gelaufene Zeit von "25" subtrahiert und dann weiterrechnet.
Möchte man beispielsweise wissen wie viele Punkte sich ergeben, wenn ein Junge der AK14 mit einem Körpergewicht von 50 kg im Reißen eine Hantellast von 45 kg bewältigt, orientiert man sich an Zeile 30 (KöGe = 50) der linken Tabelle und multipliziert die 45 kg im Reißen mit dem Faktor "1.608". Es ergibt sich eine Punktzahl von "72,36" Punkten.</t>
  </si>
  <si>
    <t>Technikwertung Ja/Nein?</t>
  </si>
  <si>
    <t>Reißen 1 Relativ [Punkte]</t>
  </si>
  <si>
    <t xml:space="preserve"> Reißen 1 Technik [Punkte]</t>
  </si>
  <si>
    <t>Reißen 2 Relativ [Punkte]</t>
  </si>
  <si>
    <t xml:space="preserve"> Reißen 2 Technik [Punkte]</t>
  </si>
  <si>
    <t>Reißen 3 Relativ [Punkte]</t>
  </si>
  <si>
    <t xml:space="preserve"> Reißen 3 Technik [Punkte]</t>
  </si>
  <si>
    <t>Stoßen 1 Relativ [Punkte]</t>
  </si>
  <si>
    <t>Stoßen 1 Technik [Punkte]</t>
  </si>
  <si>
    <t>Stoßen 2 Relativ [Punkte]</t>
  </si>
  <si>
    <t>Stoßen 2 Technik [Punkte]</t>
  </si>
  <si>
    <t>Stoßen 3 Relativ [Punkte]</t>
  </si>
  <si>
    <t>Stoßen 3 Technik [Punkte]</t>
  </si>
  <si>
    <t>Technik Reißen 1</t>
  </si>
  <si>
    <t>Technik Reißen 2</t>
  </si>
  <si>
    <t>Technik Reißen 3</t>
  </si>
  <si>
    <t>Technik Stoßen 1</t>
  </si>
  <si>
    <t>Technik Stoßen 2</t>
  </si>
  <si>
    <t>Technik Stoßen 3</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</si>
</sst>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6"/>
      <color theme="1"/>
      <name val="Calibri"/>
      <family val="2"/>
      <scheme val="minor"/>
    </font>
    <font>
      <b/>
      <sz val="11"/>
      <color rgb="FFFF0000"/>
      <name val="Calibri"/>
      <family val="2"/>
      <scheme val="minor"/>
    </font>
    <font>
      <b/>
      <sz val="18"/>
      <color theme="1"/>
      <name val="Calibri"/>
      <family val="2"/>
      <scheme val="minor"/>
    </font>
    <font>
      <b/>
      <sz val="20"/>
      <color theme="1"/>
      <name val="Calibri"/>
      <family val="2"/>
      <scheme val="minor"/>
    </font>
    <font>
      <sz val="11"/>
      <color theme="4" tint="-0.499984740745262"/>
      <name val="Calibri"/>
      <family val="2"/>
      <scheme val="minor"/>
    </font>
    <font>
      <sz val="11"/>
      <color rgb="FFFF0000"/>
      <name val="Calibri"/>
      <family val="2"/>
      <scheme val="minor"/>
    </font>
    <font>
      <sz val="11"/>
      <color theme="0"/>
      <name val="Calibri"/>
      <family val="2"/>
      <scheme val="minor"/>
    </font>
    <font>
      <b/>
      <sz val="14"/>
      <color theme="1"/>
      <name val="Calibri"/>
      <family val="2"/>
      <scheme val="minor"/>
    </font>
    <font>
      <sz val="20"/>
      <color rgb="FFFF0000"/>
      <name val="Calibri"/>
      <family val="2"/>
      <scheme val="minor"/>
    </font>
    <font>
      <b/>
      <sz val="18"/>
      <name val="Calibri"/>
      <family val="2"/>
      <scheme val="minor"/>
    </font>
    <font>
      <b/>
      <sz val="16"/>
      <name val="Calibri"/>
      <family val="2"/>
      <scheme val="minor"/>
    </font>
    <font>
      <b/>
      <sz val="11"/>
      <name val="Calibri"/>
      <family val="2"/>
      <scheme val="minor"/>
    </font>
    <font>
      <sz val="11"/>
      <name val="Calibri"/>
      <family val="2"/>
      <scheme val="minor"/>
    </font>
    <font>
      <b/>
      <sz val="16"/>
      <color theme="9"/>
      <name val="Calibri"/>
      <family val="2"/>
      <scheme val="minor"/>
    </font>
    <font>
      <sz val="20"/>
      <color rgb="FFC00000"/>
      <name val="Calibri"/>
      <family val="2"/>
      <scheme val="minor"/>
    </font>
    <font>
      <b/>
      <sz val="20"/>
      <color rgb="FFC00000"/>
      <name val="Calibri"/>
      <family val="2"/>
      <scheme val="minor"/>
    </font>
    <font>
      <b/>
      <sz val="20"/>
      <color theme="0"/>
      <name val="Calibri"/>
      <family val="2"/>
      <scheme val="minor"/>
    </font>
  </fonts>
  <fills count="4">
    <fill>
      <patternFill patternType="none"/>
    </fill>
    <fill>
      <patternFill patternType="gray125"/>
    </fill>
    <fill>
      <patternFill patternType="solid">
        <fgColor theme="5" tint="0.59999389629810485"/>
        <bgColor indexed="64"/>
      </patternFill>
    </fill>
    <fill>
      <patternFill patternType="solid">
        <fgColor theme="0"/>
        <bgColor indexed="64"/>
      </patternFill>
    </fill>
  </fills>
  <borders count="14">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indexed="64"/>
      </bottom>
      <diagonal/>
    </border>
    <border>
      <left style="thin">
        <color auto="1"/>
      </left>
      <right/>
      <top/>
      <bottom/>
      <diagonal/>
    </border>
  </borders>
  <cellStyleXfs count="1">
    <xf numFmtId="0" fontId="0" fillId="0" borderId="0"/>
  </cellStyleXfs>
  <cellXfs count="54">
    <xf numFmtId="0" fontId="0" fillId="0" borderId="0" xfId="0"/>
    <xf numFmtId="0" fontId="0" fillId="0" borderId="0" xfId="0" applyNumberFormat="1"/>
    <xf numFmtId="0" fontId="0" fillId="0" borderId="0" xfId="0" applyNumberFormat="1" applyAlignment="1">
      <alignment wrapText="1"/>
    </xf>
    <xf numFmtId="2" fontId="0" fillId="0" borderId="0" xfId="0" applyNumberFormat="1"/>
    <xf numFmtId="0" fontId="1" fillId="0" borderId="0" xfId="0" applyFont="1"/>
    <xf numFmtId="0" fontId="1" fillId="2" borderId="0" xfId="0" applyFont="1" applyFill="1"/>
    <xf numFmtId="0" fontId="3" fillId="0" borderId="0" xfId="0" applyFont="1"/>
    <xf numFmtId="0" fontId="0" fillId="3" borderId="0" xfId="0" applyFill="1"/>
    <xf numFmtId="0" fontId="2" fillId="3" borderId="0" xfId="0" applyFont="1" applyFill="1" applyAlignment="1"/>
    <xf numFmtId="0" fontId="6" fillId="0" borderId="2" xfId="0" applyFont="1" applyBorder="1"/>
    <xf numFmtId="0" fontId="2" fillId="3" borderId="5" xfId="0" applyFont="1" applyFill="1" applyBorder="1" applyAlignment="1">
      <alignment horizontal="center" textRotation="90"/>
    </xf>
    <xf numFmtId="0" fontId="0" fillId="3" borderId="5" xfId="0" applyFill="1" applyBorder="1"/>
    <xf numFmtId="0" fontId="2" fillId="3" borderId="5" xfId="0" applyFont="1" applyFill="1" applyBorder="1" applyAlignment="1"/>
    <xf numFmtId="0" fontId="7" fillId="0" borderId="0" xfId="0" applyFont="1"/>
    <xf numFmtId="0" fontId="10" fillId="0" borderId="2" xfId="0" applyFont="1" applyBorder="1"/>
    <xf numFmtId="0" fontId="12" fillId="0" borderId="2" xfId="0" applyFont="1" applyBorder="1" applyAlignment="1">
      <alignment horizontal="center" textRotation="90"/>
    </xf>
    <xf numFmtId="0" fontId="13" fillId="0" borderId="2" xfId="0" applyFont="1" applyBorder="1"/>
    <xf numFmtId="0" fontId="15" fillId="0" borderId="2" xfId="0" applyFont="1" applyBorder="1" applyAlignment="1">
      <alignment horizontal="center" textRotation="90"/>
    </xf>
    <xf numFmtId="0" fontId="16" fillId="0" borderId="2" xfId="0" applyFont="1" applyBorder="1"/>
    <xf numFmtId="0" fontId="17" fillId="0" borderId="2" xfId="0" applyFont="1" applyBorder="1" applyAlignment="1">
      <alignment horizontal="center" textRotation="90"/>
    </xf>
    <xf numFmtId="0" fontId="0" fillId="3" borderId="0" xfId="0" applyFill="1" applyAlignment="1">
      <alignment horizontal="center"/>
    </xf>
    <xf numFmtId="0" fontId="1" fillId="3" borderId="9" xfId="0" applyFont="1" applyFill="1" applyBorder="1" applyAlignment="1">
      <alignment horizontal="center"/>
    </xf>
    <xf numFmtId="0" fontId="0" fillId="3" borderId="5" xfId="0"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0" xfId="0" applyFont="1" applyFill="1" applyBorder="1" applyAlignment="1">
      <alignment horizontal="center"/>
    </xf>
    <xf numFmtId="0" fontId="8" fillId="3" borderId="0" xfId="0" applyFont="1" applyFill="1"/>
    <xf numFmtId="0" fontId="13" fillId="0" borderId="2" xfId="0" applyFont="1" applyBorder="1" applyProtection="1">
      <protection locked="0"/>
    </xf>
    <xf numFmtId="0" fontId="14" fillId="0" borderId="2" xfId="0" applyFont="1" applyBorder="1" applyProtection="1">
      <protection locked="0"/>
    </xf>
    <xf numFmtId="0" fontId="0" fillId="3" borderId="10" xfId="0" applyFill="1" applyBorder="1"/>
    <xf numFmtId="0" fontId="0" fillId="3" borderId="0" xfId="0" applyFill="1" applyAlignment="1">
      <alignment horizontal="left" wrapText="1"/>
    </xf>
    <xf numFmtId="0" fontId="0" fillId="3" borderId="0" xfId="0" applyFill="1" applyAlignment="1">
      <alignment horizontal="left"/>
    </xf>
    <xf numFmtId="0" fontId="14" fillId="0" borderId="2" xfId="0" applyNumberFormat="1" applyFont="1" applyBorder="1" applyProtection="1">
      <protection locked="0"/>
    </xf>
    <xf numFmtId="0" fontId="5" fillId="3" borderId="0" xfId="0" applyFont="1" applyFill="1" applyBorder="1" applyAlignment="1">
      <alignment vertical="top"/>
    </xf>
    <xf numFmtId="0" fontId="5" fillId="3" borderId="9" xfId="0" applyFont="1" applyFill="1" applyBorder="1" applyAlignment="1">
      <alignment vertical="top"/>
    </xf>
    <xf numFmtId="0" fontId="11" fillId="0" borderId="3" xfId="0" applyFont="1" applyBorder="1" applyAlignment="1">
      <alignment horizontal="center"/>
    </xf>
    <xf numFmtId="0" fontId="11" fillId="0" borderId="4" xfId="0" applyFont="1" applyBorder="1" applyAlignment="1">
      <alignment horizontal="center"/>
    </xf>
    <xf numFmtId="0" fontId="11"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5" fillId="0" borderId="7" xfId="0" applyFont="1" applyBorder="1" applyAlignment="1">
      <alignment horizontal="center" vertical="top"/>
    </xf>
    <xf numFmtId="0" fontId="5" fillId="0" borderId="6" xfId="0" applyFont="1" applyBorder="1" applyAlignment="1">
      <alignment horizontal="center" vertical="top"/>
    </xf>
    <xf numFmtId="0" fontId="5" fillId="0" borderId="8" xfId="0" applyFont="1" applyBorder="1" applyAlignment="1">
      <alignment horizontal="center" vertical="top"/>
    </xf>
    <xf numFmtId="0" fontId="5" fillId="3" borderId="13" xfId="0" applyFont="1" applyFill="1" applyBorder="1" applyAlignment="1">
      <alignment horizontal="center" vertical="top"/>
    </xf>
    <xf numFmtId="0" fontId="5" fillId="3" borderId="0" xfId="0" applyFont="1" applyFill="1" applyBorder="1" applyAlignment="1">
      <alignment horizontal="center" vertical="top"/>
    </xf>
    <xf numFmtId="0" fontId="5" fillId="3" borderId="9" xfId="0" applyFont="1" applyFill="1" applyBorder="1" applyAlignment="1">
      <alignment horizontal="center" vertical="top"/>
    </xf>
    <xf numFmtId="0" fontId="18" fillId="0" borderId="13" xfId="0" applyFont="1" applyBorder="1" applyAlignment="1" applyProtection="1">
      <alignment horizontal="center" vertical="top"/>
      <protection locked="0"/>
    </xf>
    <xf numFmtId="0" fontId="18" fillId="0" borderId="0" xfId="0" applyFont="1" applyBorder="1" applyAlignment="1" applyProtection="1">
      <alignment horizontal="center" vertical="top"/>
      <protection locked="0"/>
    </xf>
    <xf numFmtId="0" fontId="18" fillId="0" borderId="9" xfId="0" applyFont="1" applyBorder="1" applyAlignment="1" applyProtection="1">
      <alignment horizontal="center" vertical="top"/>
      <protection locked="0"/>
    </xf>
    <xf numFmtId="0" fontId="9" fillId="3" borderId="0" xfId="0" applyFont="1" applyFill="1" applyAlignment="1">
      <alignment horizontal="center"/>
    </xf>
    <xf numFmtId="0" fontId="0" fillId="3" borderId="3" xfId="0" applyFill="1" applyBorder="1" applyAlignment="1">
      <alignment horizontal="left" wrapText="1"/>
    </xf>
    <xf numFmtId="0" fontId="0" fillId="3" borderId="4" xfId="0" applyFill="1" applyBorder="1" applyAlignment="1">
      <alignment horizontal="left"/>
    </xf>
    <xf numFmtId="0" fontId="0" fillId="3" borderId="1" xfId="0" applyFill="1" applyBorder="1" applyAlignment="1">
      <alignment horizontal="left"/>
    </xf>
  </cellXfs>
  <cellStyles count="1">
    <cellStyle name="Standard" xfId="0" builtinId="0"/>
  </cellStyles>
  <dxfs count="21">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ont>
        <strike/>
        <condense val="0"/>
        <extend val="0"/>
      </font>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3"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jpe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41412</xdr:colOff>
      <xdr:row>0</xdr:row>
      <xdr:rowOff>23961</xdr:rowOff>
    </xdr:from>
    <xdr:to>
      <xdr:col>1</xdr:col>
      <xdr:colOff>173935</xdr:colOff>
      <xdr:row>0</xdr:row>
      <xdr:rowOff>389282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12" y="23961"/>
          <a:ext cx="1457740" cy="365321"/>
        </a:xfrm>
        <a:prstGeom prst="rect">
          <a:avLst/>
        </a:prstGeom>
      </xdr:spPr>
    </xdr:pic>
    <xdr:clientData/>
  </xdr:twoCellAnchor>
  <xdr:twoCellAnchor editAs="oneCell">
    <xdr:from>
      <xdr:col>36</xdr:col>
      <xdr:colOff>140054</xdr:colOff>
      <xdr:row>0</xdr:row>
      <xdr:rowOff>91108</xdr:rowOff>
    </xdr:from>
    <xdr:to>
      <xdr:col>37</xdr:col>
      <xdr:colOff>455543</xdr:colOff>
      <xdr:row>0</xdr:row>
      <xdr:rowOff>819984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70902" y="91108"/>
          <a:ext cx="704771" cy="728876"/>
        </a:xfrm>
        <a:prstGeom prst="rect">
          <a:avLst/>
        </a:prstGeom>
      </xdr:spPr>
    </xdr:pic>
    <xdr:clientData/>
  </xdr:twoCellAnchor>
  <xdr:twoCellAnchor editAs="oneCell">
    <xdr:from>
      <xdr:col>0</xdr:col>
      <xdr:colOff>41412</xdr:colOff>
      <xdr:row>0</xdr:row>
      <xdr:rowOff>447262</xdr:rowOff>
    </xdr:from>
    <xdr:to>
      <xdr:col>1</xdr:col>
      <xdr:colOff>163995</xdr:colOff>
      <xdr:row>0</xdr:row>
      <xdr:rowOff>836544</xdr:rowOff>
    </xdr:to>
    <xdr:pic>
      <xdr:nvPicPr>
        <xdr:cNvPr id="4" name="Grafik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4088" b="19306"/>
        <a:stretch/>
      </xdr:blipFill>
      <xdr:spPr>
        <a:xfrm>
          <a:off x="41412" y="447262"/>
          <a:ext cx="1447800" cy="3892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17</xdr:col>
          <xdr:colOff>144780</xdr:colOff>
          <xdr:row>1</xdr:row>
          <xdr:rowOff>342900</xdr:rowOff>
        </xdr:from>
        <xdr:to>
          <xdr:col>18</xdr:col>
          <xdr:colOff>68580</xdr:colOff>
          <xdr:row>2</xdr:row>
          <xdr:rowOff>304800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733840</xdr:colOff>
      <xdr:row>0</xdr:row>
      <xdr:rowOff>412946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1457740" cy="365321"/>
        </a:xfrm>
        <a:prstGeom prst="rect">
          <a:avLst/>
        </a:prstGeom>
      </xdr:spPr>
    </xdr:pic>
    <xdr:clientData/>
  </xdr:twoCellAnchor>
  <xdr:twoCellAnchor editAs="oneCell">
    <xdr:from>
      <xdr:col>0</xdr:col>
      <xdr:colOff>28575</xdr:colOff>
      <xdr:row>0</xdr:row>
      <xdr:rowOff>447675</xdr:rowOff>
    </xdr:from>
    <xdr:to>
      <xdr:col>1</xdr:col>
      <xdr:colOff>714375</xdr:colOff>
      <xdr:row>0</xdr:row>
      <xdr:rowOff>836957</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4088" b="19306"/>
        <a:stretch/>
      </xdr:blipFill>
      <xdr:spPr>
        <a:xfrm>
          <a:off x="28575" y="447675"/>
          <a:ext cx="1447800" cy="389282"/>
        </a:xfrm>
        <a:prstGeom prst="rect">
          <a:avLst/>
        </a:prstGeom>
      </xdr:spPr>
    </xdr:pic>
    <xdr:clientData/>
  </xdr:twoCellAnchor>
  <xdr:twoCellAnchor editAs="oneCell">
    <xdr:from>
      <xdr:col>13</xdr:col>
      <xdr:colOff>104775</xdr:colOff>
      <xdr:row>0</xdr:row>
      <xdr:rowOff>123825</xdr:rowOff>
    </xdr:from>
    <xdr:to>
      <xdr:col>14</xdr:col>
      <xdr:colOff>47546</xdr:colOff>
      <xdr:row>0</xdr:row>
      <xdr:rowOff>852701</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92025" y="123825"/>
          <a:ext cx="704771" cy="72887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996"/>
  <sheetViews>
    <sheetView tabSelected="1" zoomScale="85" zoomScaleNormal="85" workbookViewId="0">
      <pane ySplit="5" topLeftCell="A6" activePane="bottomLeft" state="frozen"/>
      <selection pane="bottomLeft" activeCell="O9" sqref="O9"/>
    </sheetView>
  </sheetViews>
  <sheetFormatPr baseColWidth="10" defaultColWidth="11.44140625" defaultRowHeight="25.8" x14ac:dyDescent="0.5"/>
  <cols>
    <col min="1" max="1" width="19.88671875" style="27" customWidth="1"/>
    <col min="2" max="2" width="17.5546875" style="27" customWidth="1"/>
    <col min="3" max="19" width="5.88671875" style="28" customWidth="1"/>
    <col min="20" max="20" width="12.33203125" style="11" customWidth="1"/>
    <col min="21" max="37" width="5.88671875" style="9" customWidth="1"/>
    <col min="38" max="38" width="12.33203125" style="14" customWidth="1"/>
    <col min="39" max="42" width="9.109375" style="7" customWidth="1"/>
    <col min="43" max="16384" width="11.44140625" style="7"/>
  </cols>
  <sheetData>
    <row r="1" spans="1:48" ht="70.5" customHeight="1" x14ac:dyDescent="0.3">
      <c r="A1" s="41" t="s">
        <v>2222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3"/>
      <c r="AM1" s="26" t="s">
        <v>2231</v>
      </c>
    </row>
    <row r="2" spans="1:48" ht="30" customHeight="1" x14ac:dyDescent="0.25">
      <c r="A2" s="44" t="s">
        <v>2237</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6"/>
      <c r="AM2" s="33"/>
      <c r="AN2" s="33"/>
      <c r="AO2" s="33"/>
      <c r="AP2" s="33"/>
      <c r="AQ2" s="33"/>
      <c r="AR2" s="33"/>
      <c r="AS2" s="33"/>
      <c r="AT2" s="33"/>
      <c r="AU2" s="33"/>
      <c r="AV2" s="34"/>
    </row>
    <row r="3" spans="1:48" ht="44.25" customHeight="1" x14ac:dyDescent="0.25">
      <c r="A3" s="47" t="b">
        <v>0</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9"/>
      <c r="AM3" s="26"/>
    </row>
    <row r="4" spans="1:48" ht="26.25" customHeight="1" x14ac:dyDescent="0.35">
      <c r="A4" s="35" t="s">
        <v>2211</v>
      </c>
      <c r="B4" s="36"/>
      <c r="C4" s="36"/>
      <c r="D4" s="36"/>
      <c r="E4" s="36"/>
      <c r="F4" s="36"/>
      <c r="G4" s="36"/>
      <c r="H4" s="36"/>
      <c r="I4" s="36"/>
      <c r="J4" s="36"/>
      <c r="K4" s="36"/>
      <c r="L4" s="36"/>
      <c r="M4" s="36"/>
      <c r="N4" s="36"/>
      <c r="O4" s="36"/>
      <c r="P4" s="36"/>
      <c r="Q4" s="36"/>
      <c r="R4" s="36"/>
      <c r="S4" s="37"/>
      <c r="T4" s="12"/>
      <c r="U4" s="38" t="s">
        <v>2227</v>
      </c>
      <c r="V4" s="39"/>
      <c r="W4" s="39"/>
      <c r="X4" s="39"/>
      <c r="Y4" s="39"/>
      <c r="Z4" s="39"/>
      <c r="AA4" s="39"/>
      <c r="AB4" s="39"/>
      <c r="AC4" s="39"/>
      <c r="AD4" s="39"/>
      <c r="AE4" s="39"/>
      <c r="AF4" s="39"/>
      <c r="AG4" s="39"/>
      <c r="AH4" s="39"/>
      <c r="AI4" s="39"/>
      <c r="AJ4" s="39"/>
      <c r="AK4" s="39"/>
      <c r="AL4" s="40"/>
      <c r="AM4" s="8"/>
      <c r="AN4" s="8"/>
      <c r="AO4" s="8"/>
      <c r="AP4" s="8"/>
      <c r="AQ4" s="8"/>
    </row>
    <row r="5" spans="1:48" ht="198.75" customHeight="1" x14ac:dyDescent="0.3">
      <c r="A5" s="15" t="s">
        <v>2190</v>
      </c>
      <c r="B5" s="15" t="s">
        <v>2191</v>
      </c>
      <c r="C5" s="15" t="s">
        <v>2213</v>
      </c>
      <c r="D5" s="15" t="s">
        <v>2212</v>
      </c>
      <c r="E5" s="15" t="s">
        <v>2208</v>
      </c>
      <c r="F5" s="15" t="s">
        <v>2250</v>
      </c>
      <c r="G5" s="15" t="s">
        <v>2209</v>
      </c>
      <c r="H5" s="15" t="s">
        <v>2251</v>
      </c>
      <c r="I5" s="15" t="s">
        <v>2210</v>
      </c>
      <c r="J5" s="15" t="s">
        <v>2252</v>
      </c>
      <c r="K5" s="15" t="s">
        <v>2214</v>
      </c>
      <c r="L5" s="15" t="s">
        <v>2253</v>
      </c>
      <c r="M5" s="15" t="s">
        <v>2215</v>
      </c>
      <c r="N5" s="15" t="s">
        <v>2254</v>
      </c>
      <c r="O5" s="15" t="s">
        <v>2216</v>
      </c>
      <c r="P5" s="15" t="s">
        <v>2255</v>
      </c>
      <c r="Q5" s="15" t="s">
        <v>2217</v>
      </c>
      <c r="R5" s="15" t="s">
        <v>2218</v>
      </c>
      <c r="S5" s="15" t="s">
        <v>2196</v>
      </c>
      <c r="T5" s="10"/>
      <c r="U5" s="17" t="s">
        <v>2195</v>
      </c>
      <c r="V5" s="17" t="s">
        <v>2238</v>
      </c>
      <c r="W5" s="17" t="s">
        <v>2239</v>
      </c>
      <c r="X5" s="17" t="s">
        <v>2240</v>
      </c>
      <c r="Y5" s="17" t="s">
        <v>2241</v>
      </c>
      <c r="Z5" s="17" t="s">
        <v>2242</v>
      </c>
      <c r="AA5" s="17" t="s">
        <v>2243</v>
      </c>
      <c r="AB5" s="17" t="s">
        <v>2244</v>
      </c>
      <c r="AC5" s="17" t="s">
        <v>2245</v>
      </c>
      <c r="AD5" s="17" t="s">
        <v>2246</v>
      </c>
      <c r="AE5" s="17" t="s">
        <v>2247</v>
      </c>
      <c r="AF5" s="17" t="s">
        <v>2248</v>
      </c>
      <c r="AG5" s="17" t="s">
        <v>2249</v>
      </c>
      <c r="AH5" s="17" t="s">
        <v>2219</v>
      </c>
      <c r="AI5" s="17" t="s">
        <v>2220</v>
      </c>
      <c r="AJ5" s="17" t="s">
        <v>2221</v>
      </c>
      <c r="AK5" s="17" t="s">
        <v>2206</v>
      </c>
      <c r="AL5" s="19" t="s">
        <v>2205</v>
      </c>
      <c r="AP5" s="29"/>
    </row>
    <row r="6" spans="1:48" ht="26.25" x14ac:dyDescent="0.4">
      <c r="D6" s="32"/>
      <c r="U6" s="16">
        <f t="shared" ref="U6" si="0">MAX(E6,G6,I6)+MAX(K6,M6,O6)</f>
        <v>0</v>
      </c>
      <c r="V6" s="16" t="e">
        <f>IF($A$3=FALSE,IF($C6&lt;16,E6/($D6^0.727399687532279)*'Hintergrund Berechnung'!$I$3165,E6/($D6^0.727399687532279)*'Hintergrund Berechnung'!$I$3166),IF($C6&lt;13,(E6/($D6^0.727399687532279)*'Hintergrund Berechnung'!$I$3165)*0.5,IF($C6&lt;16,(E6/($D6^0.727399687532279)*'Hintergrund Berechnung'!$I$3165)*0.67,E6/($D6^0.727399687532279)*'Hintergrund Berechnung'!$I$3166)))</f>
        <v>#DIV/0!</v>
      </c>
      <c r="W6" s="16" t="str">
        <f>IF(AND($A$3=TRUE,$C6&lt;13),F6,IF(AND($A$3=TRUE,$C6&lt;16),F6*0.67,""))</f>
        <v/>
      </c>
      <c r="X6" s="16" t="e">
        <f>IF($A$3=FALSE,IF($C6&lt;16,G6/($D6^0.727399687532279)*'Hintergrund Berechnung'!$I$3165,G6/($D6^0.727399687532279)*'Hintergrund Berechnung'!$I$3166),IF($C6&lt;13,(G6/($D6^0.727399687532279)*'Hintergrund Berechnung'!$I$3165)*0.5,IF($C6&lt;16,(G6/($D6^0.727399687532279)*'Hintergrund Berechnung'!$I$3165)*0.67,G6/($D6^0.727399687532279)*'Hintergrund Berechnung'!$I$3166)))</f>
        <v>#DIV/0!</v>
      </c>
      <c r="Y6" s="16" t="str">
        <f>IF(AND($A$3=TRUE,$C6&lt;13),H6,IF(AND($A$3=TRUE,$C6&lt;16),H6*0.67,""))</f>
        <v/>
      </c>
      <c r="Z6" s="16" t="e">
        <f>IF($A$3=FALSE,IF($C6&lt;16,I6/($D6^0.727399687532279)*'Hintergrund Berechnung'!$I$3165,I6/($D6^0.727399687532279)*'Hintergrund Berechnung'!$I$3166),IF($C6&lt;13,(I6/($D6^0.727399687532279)*'Hintergrund Berechnung'!$I$3165)*0.5,IF($C6&lt;16,(I6/($D6^0.727399687532279)*'Hintergrund Berechnung'!$I$3165)*0.67,I6/($D6^0.727399687532279)*'Hintergrund Berechnung'!$I$3166)))</f>
        <v>#DIV/0!</v>
      </c>
      <c r="AA6" s="16" t="str">
        <f>IF(AND($A$3=TRUE,$C6&lt;13),J6,IF(AND($A$3=TRUE,$C6&lt;16),J6*0.67,""))</f>
        <v/>
      </c>
      <c r="AB6" s="16" t="e">
        <f>IF($A$3=FALSE,IF($C6&lt;16,K6/($D6^0.727399687532279)*'Hintergrund Berechnung'!$I$3165,K6/($D6^0.727399687532279)*'Hintergrund Berechnung'!$I$3166),IF($C6&lt;13,(K6/($D6^0.727399687532279)*'Hintergrund Berechnung'!$I$3165)*0.5,IF($C6&lt;16,(K6/($D6^0.727399687532279)*'Hintergrund Berechnung'!$I$3165)*0.67,K6/($D6^0.727399687532279)*'Hintergrund Berechnung'!$I$3166)))</f>
        <v>#DIV/0!</v>
      </c>
      <c r="AC6" s="16" t="str">
        <f>IF(AND($A$3=TRUE,$C6&lt;13),L6,IF(AND($A$3=TRUE,$C6&lt;16),L6*0.67,""))</f>
        <v/>
      </c>
      <c r="AD6" s="16" t="e">
        <f>IF($A$3=FALSE,IF($C6&lt;16,M6/($D6^0.727399687532279)*'Hintergrund Berechnung'!$I$3165,M6/($D6^0.727399687532279)*'Hintergrund Berechnung'!$I$3166),IF($C6&lt;13,(M6/($D6^0.727399687532279)*'Hintergrund Berechnung'!$I$3165)*0.5,IF($C6&lt;16,(M6/($D6^0.727399687532279)*'Hintergrund Berechnung'!$I$3165)*0.67,M6/($D6^0.727399687532279)*'Hintergrund Berechnung'!$I$3166)))</f>
        <v>#DIV/0!</v>
      </c>
      <c r="AE6" s="16" t="str">
        <f>IF(AND($A$3=TRUE,$C6&lt;13),N6,IF(AND($A$3=TRUE,$C6&lt;16),N6*0.67,""))</f>
        <v/>
      </c>
      <c r="AF6" s="16" t="e">
        <f>IF($A$3=FALSE,IF($C6&lt;16,O6/($D6^0.727399687532279)*'Hintergrund Berechnung'!$I$3165,O6/($D6^0.727399687532279)*'Hintergrund Berechnung'!$I$3166),IF($C6&lt;13,(O6/($D6^0.727399687532279)*'Hintergrund Berechnung'!$I$3165)*0.5,IF($C6&lt;16,(O6/($D6^0.727399687532279)*'Hintergrund Berechnung'!$I$3165)*0.67,O6/($D6^0.727399687532279)*'Hintergrund Berechnung'!$I$3166)))</f>
        <v>#DIV/0!</v>
      </c>
      <c r="AG6" s="16" t="str">
        <f>IF(AND($A$3=TRUE,$C6&lt;13),P6,IF(AND($A$3=TRUE,$C6&lt;16),P6*0.67,""))</f>
        <v/>
      </c>
      <c r="AH6" s="16" t="e">
        <f>MAX(SUM(V6:W6),SUM(X6:Y6),SUM(Z6:AA6))+MAX(SUM(AB6:AC6),SUM(AD6:AE6),SUM(AF6:AG6))</f>
        <v>#DIV/0!</v>
      </c>
      <c r="AI6" s="16" t="e">
        <f>ROUND(IF(C6&lt;16,$Q6/($D6^0.515518364833551)*'Hintergrund Berechnung'!$K$3165,$Q6/($D6^0.515518364833551)*'Hintergrund Berechnung'!$K$3166),0)</f>
        <v>#DIV/0!</v>
      </c>
      <c r="AJ6" s="16">
        <f>ROUND(IF(C6&lt;16,$R6*'Hintergrund Berechnung'!$L$3165,$R6*'Hintergrund Berechnung'!$L$3166),0)</f>
        <v>0</v>
      </c>
      <c r="AK6" s="16">
        <f>ROUND(IF(C6&lt;16,IF(S6&gt;0,(25-$S6)*'Hintergrund Berechnung'!$M$3165,0),IF(S6&gt;0,(25-$S6)*'Hintergrund Berechnung'!$M$3166,0)),0)</f>
        <v>0</v>
      </c>
      <c r="AL6" s="18" t="e">
        <f>ROUND(SUM(AH6:AK6),0)</f>
        <v>#DIV/0!</v>
      </c>
    </row>
    <row r="7" spans="1:48" ht="26.25" x14ac:dyDescent="0.4">
      <c r="D7" s="32"/>
      <c r="U7" s="16">
        <f t="shared" ref="U7:U70" si="1">MAX(E7,G7,I7)+MAX(K7,M7,O7)</f>
        <v>0</v>
      </c>
      <c r="V7" s="16" t="e">
        <f>IF($A$3=FALSE,IF($C7&lt;16,E7/($D7^0.727399687532279)*'Hintergrund Berechnung'!$I$3165,E7/($D7^0.727399687532279)*'Hintergrund Berechnung'!$I$3166),IF($C7&lt;13,(E7/($D7^0.727399687532279)*'Hintergrund Berechnung'!$I$3165)*0.5,IF($C7&lt;16,(E7/($D7^0.727399687532279)*'Hintergrund Berechnung'!$I$3165)*0.67,E7/($D7^0.727399687532279)*'Hintergrund Berechnung'!$I$3166)))</f>
        <v>#DIV/0!</v>
      </c>
      <c r="W7" s="16" t="str">
        <f t="shared" ref="W7:W70" si="2">IF(AND($A$3=TRUE,$C7&lt;13),F7,IF(AND($A$3=TRUE,$C7&lt;16),F7*0.67,""))</f>
        <v/>
      </c>
      <c r="X7" s="16" t="e">
        <f>IF($A$3=FALSE,IF($C7&lt;16,G7/($D7^0.727399687532279)*'Hintergrund Berechnung'!$I$3165,G7/($D7^0.727399687532279)*'Hintergrund Berechnung'!$I$3166),IF($C7&lt;13,(G7/($D7^0.727399687532279)*'Hintergrund Berechnung'!$I$3165)*0.5,IF($C7&lt;16,(G7/($D7^0.727399687532279)*'Hintergrund Berechnung'!$I$3165)*0.67,G7/($D7^0.727399687532279)*'Hintergrund Berechnung'!$I$3166)))</f>
        <v>#DIV/0!</v>
      </c>
      <c r="Y7" s="16" t="str">
        <f t="shared" ref="Y7:Y70" si="3">IF(AND($A$3=TRUE,$C7&lt;13),H7,IF(AND($A$3=TRUE,$C7&lt;16),H7*0.67,""))</f>
        <v/>
      </c>
      <c r="Z7" s="16" t="e">
        <f>IF($A$3=FALSE,IF($C7&lt;16,I7/($D7^0.727399687532279)*'Hintergrund Berechnung'!$I$3165,I7/($D7^0.727399687532279)*'Hintergrund Berechnung'!$I$3166),IF($C7&lt;13,(I7/($D7^0.727399687532279)*'Hintergrund Berechnung'!$I$3165)*0.5,IF($C7&lt;16,(I7/($D7^0.727399687532279)*'Hintergrund Berechnung'!$I$3165)*0.67,I7/($D7^0.727399687532279)*'Hintergrund Berechnung'!$I$3166)))</f>
        <v>#DIV/0!</v>
      </c>
      <c r="AA7" s="16" t="str">
        <f t="shared" ref="AA7:AA70" si="4">IF(AND($A$3=TRUE,$C7&lt;13),J7,IF(AND($A$3=TRUE,$C7&lt;16),J7*0.67,""))</f>
        <v/>
      </c>
      <c r="AB7" s="16" t="e">
        <f>IF($A$3=FALSE,IF($C7&lt;16,K7/($D7^0.727399687532279)*'Hintergrund Berechnung'!$I$3165,K7/($D7^0.727399687532279)*'Hintergrund Berechnung'!$I$3166),IF($C7&lt;13,(K7/($D7^0.727399687532279)*'Hintergrund Berechnung'!$I$3165)*0.5,IF($C7&lt;16,(K7/($D7^0.727399687532279)*'Hintergrund Berechnung'!$I$3165)*0.67,K7/($D7^0.727399687532279)*'Hintergrund Berechnung'!$I$3166)))</f>
        <v>#DIV/0!</v>
      </c>
      <c r="AC7" s="16" t="str">
        <f t="shared" ref="AC7:AC70" si="5">IF(AND($A$3=TRUE,$C7&lt;13),L7,IF(AND($A$3=TRUE,$C7&lt;16),L7*0.67,""))</f>
        <v/>
      </c>
      <c r="AD7" s="16" t="e">
        <f>IF($A$3=FALSE,IF($C7&lt;16,M7/($D7^0.727399687532279)*'Hintergrund Berechnung'!$I$3165,M7/($D7^0.727399687532279)*'Hintergrund Berechnung'!$I$3166),IF($C7&lt;13,(M7/($D7^0.727399687532279)*'Hintergrund Berechnung'!$I$3165)*0.5,IF($C7&lt;16,(M7/($D7^0.727399687532279)*'Hintergrund Berechnung'!$I$3165)*0.67,M7/($D7^0.727399687532279)*'Hintergrund Berechnung'!$I$3166)))</f>
        <v>#DIV/0!</v>
      </c>
      <c r="AE7" s="16" t="str">
        <f t="shared" ref="AE7:AE70" si="6">IF(AND($A$3=TRUE,$C7&lt;13),N7,IF(AND($A$3=TRUE,$C7&lt;16),N7*0.67,""))</f>
        <v/>
      </c>
      <c r="AF7" s="16" t="e">
        <f>IF($A$3=FALSE,IF($C7&lt;16,O7/($D7^0.727399687532279)*'Hintergrund Berechnung'!$I$3165,O7/($D7^0.727399687532279)*'Hintergrund Berechnung'!$I$3166),IF($C7&lt;13,(O7/($D7^0.727399687532279)*'Hintergrund Berechnung'!$I$3165)*0.5,IF($C7&lt;16,(O7/($D7^0.727399687532279)*'Hintergrund Berechnung'!$I$3165)*0.67,O7/($D7^0.727399687532279)*'Hintergrund Berechnung'!$I$3166)))</f>
        <v>#DIV/0!</v>
      </c>
      <c r="AG7" s="16" t="str">
        <f t="shared" ref="AG7:AG70" si="7">IF(AND($A$3=TRUE,$C7&lt;13),P7,IF(AND($A$3=TRUE,$C7&lt;16),P7*0.67,""))</f>
        <v/>
      </c>
      <c r="AH7" s="16" t="e">
        <f t="shared" ref="AH7:AH70" si="8">MAX(SUM(V7:W7),SUM(X7:Y7),SUM(Z7:AA7))+MAX(SUM(AB7:AC7),SUM(AD7:AE7),SUM(AF7:AG7))</f>
        <v>#DIV/0!</v>
      </c>
      <c r="AI7" s="16" t="e">
        <f>ROUND(IF(C7&lt;16,$Q7/($D7^0.515518364833551)*'Hintergrund Berechnung'!$K$3165,$Q7/($D7^0.515518364833551)*'Hintergrund Berechnung'!$K$3166),0)</f>
        <v>#DIV/0!</v>
      </c>
      <c r="AJ7" s="16">
        <f>ROUND(IF(C7&lt;16,$R7*'Hintergrund Berechnung'!$L$3165,$R7*'Hintergrund Berechnung'!$L$3166),0)</f>
        <v>0</v>
      </c>
      <c r="AK7" s="16">
        <f>ROUND(IF(C7&lt;16,IF(S7&gt;0,(25-$S7)*'Hintergrund Berechnung'!$M$3165,0),IF(S7&gt;0,(25-$S7)*'Hintergrund Berechnung'!$M$3166,0)),0)</f>
        <v>0</v>
      </c>
      <c r="AL7" s="18" t="e">
        <f t="shared" ref="AL7:AL70" si="9">ROUND(SUM(AH7:AK7),0)</f>
        <v>#DIV/0!</v>
      </c>
    </row>
    <row r="8" spans="1:48" ht="26.25" x14ac:dyDescent="0.4">
      <c r="U8" s="16">
        <f t="shared" si="1"/>
        <v>0</v>
      </c>
      <c r="V8" s="16" t="e">
        <f>IF($A$3=FALSE,IF($C8&lt;16,E8/($D8^0.727399687532279)*'Hintergrund Berechnung'!$I$3165,E8/($D8^0.727399687532279)*'Hintergrund Berechnung'!$I$3166),IF($C8&lt;13,(E8/($D8^0.727399687532279)*'Hintergrund Berechnung'!$I$3165)*0.5,IF($C8&lt;16,(E8/($D8^0.727399687532279)*'Hintergrund Berechnung'!$I$3165)*0.67,E8/($D8^0.727399687532279)*'Hintergrund Berechnung'!$I$3166)))</f>
        <v>#DIV/0!</v>
      </c>
      <c r="W8" s="16" t="str">
        <f t="shared" si="2"/>
        <v/>
      </c>
      <c r="X8" s="16" t="e">
        <f>IF($A$3=FALSE,IF($C8&lt;16,G8/($D8^0.727399687532279)*'Hintergrund Berechnung'!$I$3165,G8/($D8^0.727399687532279)*'Hintergrund Berechnung'!$I$3166),IF($C8&lt;13,(G8/($D8^0.727399687532279)*'Hintergrund Berechnung'!$I$3165)*0.5,IF($C8&lt;16,(G8/($D8^0.727399687532279)*'Hintergrund Berechnung'!$I$3165)*0.67,G8/($D8^0.727399687532279)*'Hintergrund Berechnung'!$I$3166)))</f>
        <v>#DIV/0!</v>
      </c>
      <c r="Y8" s="16" t="str">
        <f t="shared" si="3"/>
        <v/>
      </c>
      <c r="Z8" s="16" t="e">
        <f>IF($A$3=FALSE,IF($C8&lt;16,I8/($D8^0.727399687532279)*'Hintergrund Berechnung'!$I$3165,I8/($D8^0.727399687532279)*'Hintergrund Berechnung'!$I$3166),IF($C8&lt;13,(I8/($D8^0.727399687532279)*'Hintergrund Berechnung'!$I$3165)*0.5,IF($C8&lt;16,(I8/($D8^0.727399687532279)*'Hintergrund Berechnung'!$I$3165)*0.67,I8/($D8^0.727399687532279)*'Hintergrund Berechnung'!$I$3166)))</f>
        <v>#DIV/0!</v>
      </c>
      <c r="AA8" s="16" t="str">
        <f t="shared" si="4"/>
        <v/>
      </c>
      <c r="AB8" s="16" t="e">
        <f>IF($A$3=FALSE,IF($C8&lt;16,K8/($D8^0.727399687532279)*'Hintergrund Berechnung'!$I$3165,K8/($D8^0.727399687532279)*'Hintergrund Berechnung'!$I$3166),IF($C8&lt;13,(K8/($D8^0.727399687532279)*'Hintergrund Berechnung'!$I$3165)*0.5,IF($C8&lt;16,(K8/($D8^0.727399687532279)*'Hintergrund Berechnung'!$I$3165)*0.67,K8/($D8^0.727399687532279)*'Hintergrund Berechnung'!$I$3166)))</f>
        <v>#DIV/0!</v>
      </c>
      <c r="AC8" s="16" t="str">
        <f t="shared" si="5"/>
        <v/>
      </c>
      <c r="AD8" s="16" t="e">
        <f>IF($A$3=FALSE,IF($C8&lt;16,M8/($D8^0.727399687532279)*'Hintergrund Berechnung'!$I$3165,M8/($D8^0.727399687532279)*'Hintergrund Berechnung'!$I$3166),IF($C8&lt;13,(M8/($D8^0.727399687532279)*'Hintergrund Berechnung'!$I$3165)*0.5,IF($C8&lt;16,(M8/($D8^0.727399687532279)*'Hintergrund Berechnung'!$I$3165)*0.67,M8/($D8^0.727399687532279)*'Hintergrund Berechnung'!$I$3166)))</f>
        <v>#DIV/0!</v>
      </c>
      <c r="AE8" s="16" t="str">
        <f t="shared" si="6"/>
        <v/>
      </c>
      <c r="AF8" s="16" t="e">
        <f>IF($A$3=FALSE,IF($C8&lt;16,O8/($D8^0.727399687532279)*'Hintergrund Berechnung'!$I$3165,O8/($D8^0.727399687532279)*'Hintergrund Berechnung'!$I$3166),IF($C8&lt;13,(O8/($D8^0.727399687532279)*'Hintergrund Berechnung'!$I$3165)*0.5,IF($C8&lt;16,(O8/($D8^0.727399687532279)*'Hintergrund Berechnung'!$I$3165)*0.67,O8/($D8^0.727399687532279)*'Hintergrund Berechnung'!$I$3166)))</f>
        <v>#DIV/0!</v>
      </c>
      <c r="AG8" s="16" t="str">
        <f t="shared" si="7"/>
        <v/>
      </c>
      <c r="AH8" s="16" t="e">
        <f t="shared" si="8"/>
        <v>#DIV/0!</v>
      </c>
      <c r="AI8" s="16" t="e">
        <f>ROUND(IF(C8&lt;16,$Q8/($D8^0.515518364833551)*'Hintergrund Berechnung'!$K$3165,$Q8/($D8^0.515518364833551)*'Hintergrund Berechnung'!$K$3166),0)</f>
        <v>#DIV/0!</v>
      </c>
      <c r="AJ8" s="16">
        <f>ROUND(IF(C8&lt;16,$R8*'Hintergrund Berechnung'!$L$3165,$R8*'Hintergrund Berechnung'!$L$3166),0)</f>
        <v>0</v>
      </c>
      <c r="AK8" s="16">
        <f>ROUND(IF(C8&lt;16,IF(S8&gt;0,(25-$S8)*'Hintergrund Berechnung'!$M$3165,0),IF(S8&gt;0,(25-$S8)*'Hintergrund Berechnung'!$M$3166,0)),0)</f>
        <v>0</v>
      </c>
      <c r="AL8" s="18" t="e">
        <f t="shared" si="9"/>
        <v>#DIV/0!</v>
      </c>
    </row>
    <row r="9" spans="1:48" ht="26.25" x14ac:dyDescent="0.4">
      <c r="U9" s="16">
        <f t="shared" si="1"/>
        <v>0</v>
      </c>
      <c r="V9" s="16" t="e">
        <f>IF($A$3=FALSE,IF($C9&lt;16,E9/($D9^0.727399687532279)*'Hintergrund Berechnung'!$I$3165,E9/($D9^0.727399687532279)*'Hintergrund Berechnung'!$I$3166),IF($C9&lt;13,(E9/($D9^0.727399687532279)*'Hintergrund Berechnung'!$I$3165)*0.5,IF($C9&lt;16,(E9/($D9^0.727399687532279)*'Hintergrund Berechnung'!$I$3165)*0.67,E9/($D9^0.727399687532279)*'Hintergrund Berechnung'!$I$3166)))</f>
        <v>#DIV/0!</v>
      </c>
      <c r="W9" s="16" t="str">
        <f t="shared" si="2"/>
        <v/>
      </c>
      <c r="X9" s="16" t="e">
        <f>IF($A$3=FALSE,IF($C9&lt;16,G9/($D9^0.727399687532279)*'Hintergrund Berechnung'!$I$3165,G9/($D9^0.727399687532279)*'Hintergrund Berechnung'!$I$3166),IF($C9&lt;13,(G9/($D9^0.727399687532279)*'Hintergrund Berechnung'!$I$3165)*0.5,IF($C9&lt;16,(G9/($D9^0.727399687532279)*'Hintergrund Berechnung'!$I$3165)*0.67,G9/($D9^0.727399687532279)*'Hintergrund Berechnung'!$I$3166)))</f>
        <v>#DIV/0!</v>
      </c>
      <c r="Y9" s="16" t="str">
        <f t="shared" si="3"/>
        <v/>
      </c>
      <c r="Z9" s="16" t="e">
        <f>IF($A$3=FALSE,IF($C9&lt;16,I9/($D9^0.727399687532279)*'Hintergrund Berechnung'!$I$3165,I9/($D9^0.727399687532279)*'Hintergrund Berechnung'!$I$3166),IF($C9&lt;13,(I9/($D9^0.727399687532279)*'Hintergrund Berechnung'!$I$3165)*0.5,IF($C9&lt;16,(I9/($D9^0.727399687532279)*'Hintergrund Berechnung'!$I$3165)*0.67,I9/($D9^0.727399687532279)*'Hintergrund Berechnung'!$I$3166)))</f>
        <v>#DIV/0!</v>
      </c>
      <c r="AA9" s="16" t="str">
        <f t="shared" si="4"/>
        <v/>
      </c>
      <c r="AB9" s="16" t="e">
        <f>IF($A$3=FALSE,IF($C9&lt;16,K9/($D9^0.727399687532279)*'Hintergrund Berechnung'!$I$3165,K9/($D9^0.727399687532279)*'Hintergrund Berechnung'!$I$3166),IF($C9&lt;13,(K9/($D9^0.727399687532279)*'Hintergrund Berechnung'!$I$3165)*0.5,IF($C9&lt;16,(K9/($D9^0.727399687532279)*'Hintergrund Berechnung'!$I$3165)*0.67,K9/($D9^0.727399687532279)*'Hintergrund Berechnung'!$I$3166)))</f>
        <v>#DIV/0!</v>
      </c>
      <c r="AC9" s="16" t="str">
        <f t="shared" si="5"/>
        <v/>
      </c>
      <c r="AD9" s="16" t="e">
        <f>IF($A$3=FALSE,IF($C9&lt;16,M9/($D9^0.727399687532279)*'Hintergrund Berechnung'!$I$3165,M9/($D9^0.727399687532279)*'Hintergrund Berechnung'!$I$3166),IF($C9&lt;13,(M9/($D9^0.727399687532279)*'Hintergrund Berechnung'!$I$3165)*0.5,IF($C9&lt;16,(M9/($D9^0.727399687532279)*'Hintergrund Berechnung'!$I$3165)*0.67,M9/($D9^0.727399687532279)*'Hintergrund Berechnung'!$I$3166)))</f>
        <v>#DIV/0!</v>
      </c>
      <c r="AE9" s="16" t="str">
        <f t="shared" si="6"/>
        <v/>
      </c>
      <c r="AF9" s="16" t="e">
        <f>IF($A$3=FALSE,IF($C9&lt;16,O9/($D9^0.727399687532279)*'Hintergrund Berechnung'!$I$3165,O9/($D9^0.727399687532279)*'Hintergrund Berechnung'!$I$3166),IF($C9&lt;13,(O9/($D9^0.727399687532279)*'Hintergrund Berechnung'!$I$3165)*0.5,IF($C9&lt;16,(O9/($D9^0.727399687532279)*'Hintergrund Berechnung'!$I$3165)*0.67,O9/($D9^0.727399687532279)*'Hintergrund Berechnung'!$I$3166)))</f>
        <v>#DIV/0!</v>
      </c>
      <c r="AG9" s="16" t="str">
        <f t="shared" si="7"/>
        <v/>
      </c>
      <c r="AH9" s="16" t="e">
        <f t="shared" si="8"/>
        <v>#DIV/0!</v>
      </c>
      <c r="AI9" s="16" t="e">
        <f>ROUND(IF(C9&lt;16,$Q9/($D9^0.515518364833551)*'Hintergrund Berechnung'!$K$3165,$Q9/($D9^0.515518364833551)*'Hintergrund Berechnung'!$K$3166),0)</f>
        <v>#DIV/0!</v>
      </c>
      <c r="AJ9" s="16">
        <f>ROUND(IF(C9&lt;16,$R9*'Hintergrund Berechnung'!$L$3165,$R9*'Hintergrund Berechnung'!$L$3166),0)</f>
        <v>0</v>
      </c>
      <c r="AK9" s="16">
        <f>ROUND(IF(C9&lt;16,IF(S9&gt;0,(25-$S9)*'Hintergrund Berechnung'!$M$3165,0),IF(S9&gt;0,(25-$S9)*'Hintergrund Berechnung'!$M$3166,0)),0)</f>
        <v>0</v>
      </c>
      <c r="AL9" s="18" t="e">
        <f t="shared" si="9"/>
        <v>#DIV/0!</v>
      </c>
    </row>
    <row r="10" spans="1:48" ht="26.25" x14ac:dyDescent="0.4">
      <c r="U10" s="16">
        <f t="shared" si="1"/>
        <v>0</v>
      </c>
      <c r="V10" s="16" t="e">
        <f>IF($A$3=FALSE,IF($C10&lt;16,E10/($D10^0.727399687532279)*'Hintergrund Berechnung'!$I$3165,E10/($D10^0.727399687532279)*'Hintergrund Berechnung'!$I$3166),IF($C10&lt;13,(E10/($D10^0.727399687532279)*'Hintergrund Berechnung'!$I$3165)*0.5,IF($C10&lt;16,(E10/($D10^0.727399687532279)*'Hintergrund Berechnung'!$I$3165)*0.67,E10/($D10^0.727399687532279)*'Hintergrund Berechnung'!$I$3166)))</f>
        <v>#DIV/0!</v>
      </c>
      <c r="W10" s="16" t="str">
        <f t="shared" si="2"/>
        <v/>
      </c>
      <c r="X10" s="16" t="e">
        <f>IF($A$3=FALSE,IF($C10&lt;16,G10/($D10^0.727399687532279)*'Hintergrund Berechnung'!$I$3165,G10/($D10^0.727399687532279)*'Hintergrund Berechnung'!$I$3166),IF($C10&lt;13,(G10/($D10^0.727399687532279)*'Hintergrund Berechnung'!$I$3165)*0.5,IF($C10&lt;16,(G10/($D10^0.727399687532279)*'Hintergrund Berechnung'!$I$3165)*0.67,G10/($D10^0.727399687532279)*'Hintergrund Berechnung'!$I$3166)))</f>
        <v>#DIV/0!</v>
      </c>
      <c r="Y10" s="16" t="str">
        <f t="shared" si="3"/>
        <v/>
      </c>
      <c r="Z10" s="16" t="e">
        <f>IF($A$3=FALSE,IF($C10&lt;16,I10/($D10^0.727399687532279)*'Hintergrund Berechnung'!$I$3165,I10/($D10^0.727399687532279)*'Hintergrund Berechnung'!$I$3166),IF($C10&lt;13,(I10/($D10^0.727399687532279)*'Hintergrund Berechnung'!$I$3165)*0.5,IF($C10&lt;16,(I10/($D10^0.727399687532279)*'Hintergrund Berechnung'!$I$3165)*0.67,I10/($D10^0.727399687532279)*'Hintergrund Berechnung'!$I$3166)))</f>
        <v>#DIV/0!</v>
      </c>
      <c r="AA10" s="16" t="str">
        <f t="shared" si="4"/>
        <v/>
      </c>
      <c r="AB10" s="16" t="e">
        <f>IF($A$3=FALSE,IF($C10&lt;16,K10/($D10^0.727399687532279)*'Hintergrund Berechnung'!$I$3165,K10/($D10^0.727399687532279)*'Hintergrund Berechnung'!$I$3166),IF($C10&lt;13,(K10/($D10^0.727399687532279)*'Hintergrund Berechnung'!$I$3165)*0.5,IF($C10&lt;16,(K10/($D10^0.727399687532279)*'Hintergrund Berechnung'!$I$3165)*0.67,K10/($D10^0.727399687532279)*'Hintergrund Berechnung'!$I$3166)))</f>
        <v>#DIV/0!</v>
      </c>
      <c r="AC10" s="16" t="str">
        <f t="shared" si="5"/>
        <v/>
      </c>
      <c r="AD10" s="16" t="e">
        <f>IF($A$3=FALSE,IF($C10&lt;16,M10/($D10^0.727399687532279)*'Hintergrund Berechnung'!$I$3165,M10/($D10^0.727399687532279)*'Hintergrund Berechnung'!$I$3166),IF($C10&lt;13,(M10/($D10^0.727399687532279)*'Hintergrund Berechnung'!$I$3165)*0.5,IF($C10&lt;16,(M10/($D10^0.727399687532279)*'Hintergrund Berechnung'!$I$3165)*0.67,M10/($D10^0.727399687532279)*'Hintergrund Berechnung'!$I$3166)))</f>
        <v>#DIV/0!</v>
      </c>
      <c r="AE10" s="16" t="str">
        <f t="shared" si="6"/>
        <v/>
      </c>
      <c r="AF10" s="16" t="e">
        <f>IF($A$3=FALSE,IF($C10&lt;16,O10/($D10^0.727399687532279)*'Hintergrund Berechnung'!$I$3165,O10/($D10^0.727399687532279)*'Hintergrund Berechnung'!$I$3166),IF($C10&lt;13,(O10/($D10^0.727399687532279)*'Hintergrund Berechnung'!$I$3165)*0.5,IF($C10&lt;16,(O10/($D10^0.727399687532279)*'Hintergrund Berechnung'!$I$3165)*0.67,O10/($D10^0.727399687532279)*'Hintergrund Berechnung'!$I$3166)))</f>
        <v>#DIV/0!</v>
      </c>
      <c r="AG10" s="16" t="str">
        <f t="shared" si="7"/>
        <v/>
      </c>
      <c r="AH10" s="16" t="e">
        <f t="shared" si="8"/>
        <v>#DIV/0!</v>
      </c>
      <c r="AI10" s="16" t="e">
        <f>ROUND(IF(C10&lt;16,$Q10/($D10^0.515518364833551)*'Hintergrund Berechnung'!$K$3165,$Q10/($D10^0.515518364833551)*'Hintergrund Berechnung'!$K$3166),0)</f>
        <v>#DIV/0!</v>
      </c>
      <c r="AJ10" s="16">
        <f>ROUND(IF(C10&lt;16,$R10*'Hintergrund Berechnung'!$L$3165,$R10*'Hintergrund Berechnung'!$L$3166),0)</f>
        <v>0</v>
      </c>
      <c r="AK10" s="16">
        <f>ROUND(IF(C10&lt;16,IF(S10&gt;0,(25-$S10)*'Hintergrund Berechnung'!$M$3165,0),IF(S10&gt;0,(25-$S10)*'Hintergrund Berechnung'!$M$3166,0)),0)</f>
        <v>0</v>
      </c>
      <c r="AL10" s="18" t="e">
        <f t="shared" si="9"/>
        <v>#DIV/0!</v>
      </c>
    </row>
    <row r="11" spans="1:48" ht="26.25" x14ac:dyDescent="0.4">
      <c r="U11" s="16">
        <f t="shared" si="1"/>
        <v>0</v>
      </c>
      <c r="V11" s="16" t="e">
        <f>IF($A$3=FALSE,IF($C11&lt;16,E11/($D11^0.727399687532279)*'Hintergrund Berechnung'!$I$3165,E11/($D11^0.727399687532279)*'Hintergrund Berechnung'!$I$3166),IF($C11&lt;13,(E11/($D11^0.727399687532279)*'Hintergrund Berechnung'!$I$3165)*0.5,IF($C11&lt;16,(E11/($D11^0.727399687532279)*'Hintergrund Berechnung'!$I$3165)*0.67,E11/($D11^0.727399687532279)*'Hintergrund Berechnung'!$I$3166)))</f>
        <v>#DIV/0!</v>
      </c>
      <c r="W11" s="16" t="str">
        <f t="shared" si="2"/>
        <v/>
      </c>
      <c r="X11" s="16" t="e">
        <f>IF($A$3=FALSE,IF($C11&lt;16,G11/($D11^0.727399687532279)*'Hintergrund Berechnung'!$I$3165,G11/($D11^0.727399687532279)*'Hintergrund Berechnung'!$I$3166),IF($C11&lt;13,(G11/($D11^0.727399687532279)*'Hintergrund Berechnung'!$I$3165)*0.5,IF($C11&lt;16,(G11/($D11^0.727399687532279)*'Hintergrund Berechnung'!$I$3165)*0.67,G11/($D11^0.727399687532279)*'Hintergrund Berechnung'!$I$3166)))</f>
        <v>#DIV/0!</v>
      </c>
      <c r="Y11" s="16" t="str">
        <f t="shared" si="3"/>
        <v/>
      </c>
      <c r="Z11" s="16" t="e">
        <f>IF($A$3=FALSE,IF($C11&lt;16,I11/($D11^0.727399687532279)*'Hintergrund Berechnung'!$I$3165,I11/($D11^0.727399687532279)*'Hintergrund Berechnung'!$I$3166),IF($C11&lt;13,(I11/($D11^0.727399687532279)*'Hintergrund Berechnung'!$I$3165)*0.5,IF($C11&lt;16,(I11/($D11^0.727399687532279)*'Hintergrund Berechnung'!$I$3165)*0.67,I11/($D11^0.727399687532279)*'Hintergrund Berechnung'!$I$3166)))</f>
        <v>#DIV/0!</v>
      </c>
      <c r="AA11" s="16" t="str">
        <f t="shared" si="4"/>
        <v/>
      </c>
      <c r="AB11" s="16" t="e">
        <f>IF($A$3=FALSE,IF($C11&lt;16,K11/($D11^0.727399687532279)*'Hintergrund Berechnung'!$I$3165,K11/($D11^0.727399687532279)*'Hintergrund Berechnung'!$I$3166),IF($C11&lt;13,(K11/($D11^0.727399687532279)*'Hintergrund Berechnung'!$I$3165)*0.5,IF($C11&lt;16,(K11/($D11^0.727399687532279)*'Hintergrund Berechnung'!$I$3165)*0.67,K11/($D11^0.727399687532279)*'Hintergrund Berechnung'!$I$3166)))</f>
        <v>#DIV/0!</v>
      </c>
      <c r="AC11" s="16" t="str">
        <f t="shared" si="5"/>
        <v/>
      </c>
      <c r="AD11" s="16" t="e">
        <f>IF($A$3=FALSE,IF($C11&lt;16,M11/($D11^0.727399687532279)*'Hintergrund Berechnung'!$I$3165,M11/($D11^0.727399687532279)*'Hintergrund Berechnung'!$I$3166),IF($C11&lt;13,(M11/($D11^0.727399687532279)*'Hintergrund Berechnung'!$I$3165)*0.5,IF($C11&lt;16,(M11/($D11^0.727399687532279)*'Hintergrund Berechnung'!$I$3165)*0.67,M11/($D11^0.727399687532279)*'Hintergrund Berechnung'!$I$3166)))</f>
        <v>#DIV/0!</v>
      </c>
      <c r="AE11" s="16" t="str">
        <f t="shared" si="6"/>
        <v/>
      </c>
      <c r="AF11" s="16" t="e">
        <f>IF($A$3=FALSE,IF($C11&lt;16,O11/($D11^0.727399687532279)*'Hintergrund Berechnung'!$I$3165,O11/($D11^0.727399687532279)*'Hintergrund Berechnung'!$I$3166),IF($C11&lt;13,(O11/($D11^0.727399687532279)*'Hintergrund Berechnung'!$I$3165)*0.5,IF($C11&lt;16,(O11/($D11^0.727399687532279)*'Hintergrund Berechnung'!$I$3165)*0.67,O11/($D11^0.727399687532279)*'Hintergrund Berechnung'!$I$3166)))</f>
        <v>#DIV/0!</v>
      </c>
      <c r="AG11" s="16" t="str">
        <f t="shared" si="7"/>
        <v/>
      </c>
      <c r="AH11" s="16" t="e">
        <f t="shared" si="8"/>
        <v>#DIV/0!</v>
      </c>
      <c r="AI11" s="16" t="e">
        <f>ROUND(IF(C11&lt;16,$Q11/($D11^0.515518364833551)*'Hintergrund Berechnung'!$K$3165,$Q11/($D11^0.515518364833551)*'Hintergrund Berechnung'!$K$3166),0)</f>
        <v>#DIV/0!</v>
      </c>
      <c r="AJ11" s="16">
        <f>ROUND(IF(C11&lt;16,$R11*'Hintergrund Berechnung'!$L$3165,$R11*'Hintergrund Berechnung'!$L$3166),0)</f>
        <v>0</v>
      </c>
      <c r="AK11" s="16">
        <f>ROUND(IF(C11&lt;16,IF(S11&gt;0,(25-$S11)*'Hintergrund Berechnung'!$M$3165,0),IF(S11&gt;0,(25-$S11)*'Hintergrund Berechnung'!$M$3166,0)),0)</f>
        <v>0</v>
      </c>
      <c r="AL11" s="18" t="e">
        <f t="shared" si="9"/>
        <v>#DIV/0!</v>
      </c>
    </row>
    <row r="12" spans="1:48" ht="26.25" x14ac:dyDescent="0.4">
      <c r="U12" s="16">
        <f t="shared" si="1"/>
        <v>0</v>
      </c>
      <c r="V12" s="16" t="e">
        <f>IF($A$3=FALSE,IF($C12&lt;16,E12/($D12^0.727399687532279)*'Hintergrund Berechnung'!$I$3165,E12/($D12^0.727399687532279)*'Hintergrund Berechnung'!$I$3166),IF($C12&lt;13,(E12/($D12^0.727399687532279)*'Hintergrund Berechnung'!$I$3165)*0.5,IF($C12&lt;16,(E12/($D12^0.727399687532279)*'Hintergrund Berechnung'!$I$3165)*0.67,E12/($D12^0.727399687532279)*'Hintergrund Berechnung'!$I$3166)))</f>
        <v>#DIV/0!</v>
      </c>
      <c r="W12" s="16" t="str">
        <f t="shared" si="2"/>
        <v/>
      </c>
      <c r="X12" s="16" t="e">
        <f>IF($A$3=FALSE,IF($C12&lt;16,G12/($D12^0.727399687532279)*'Hintergrund Berechnung'!$I$3165,G12/($D12^0.727399687532279)*'Hintergrund Berechnung'!$I$3166),IF($C12&lt;13,(G12/($D12^0.727399687532279)*'Hintergrund Berechnung'!$I$3165)*0.5,IF($C12&lt;16,(G12/($D12^0.727399687532279)*'Hintergrund Berechnung'!$I$3165)*0.67,G12/($D12^0.727399687532279)*'Hintergrund Berechnung'!$I$3166)))</f>
        <v>#DIV/0!</v>
      </c>
      <c r="Y12" s="16" t="str">
        <f t="shared" si="3"/>
        <v/>
      </c>
      <c r="Z12" s="16" t="e">
        <f>IF($A$3=FALSE,IF($C12&lt;16,I12/($D12^0.727399687532279)*'Hintergrund Berechnung'!$I$3165,I12/($D12^0.727399687532279)*'Hintergrund Berechnung'!$I$3166),IF($C12&lt;13,(I12/($D12^0.727399687532279)*'Hintergrund Berechnung'!$I$3165)*0.5,IF($C12&lt;16,(I12/($D12^0.727399687532279)*'Hintergrund Berechnung'!$I$3165)*0.67,I12/($D12^0.727399687532279)*'Hintergrund Berechnung'!$I$3166)))</f>
        <v>#DIV/0!</v>
      </c>
      <c r="AA12" s="16" t="str">
        <f t="shared" si="4"/>
        <v/>
      </c>
      <c r="AB12" s="16" t="e">
        <f>IF($A$3=FALSE,IF($C12&lt;16,K12/($D12^0.727399687532279)*'Hintergrund Berechnung'!$I$3165,K12/($D12^0.727399687532279)*'Hintergrund Berechnung'!$I$3166),IF($C12&lt;13,(K12/($D12^0.727399687532279)*'Hintergrund Berechnung'!$I$3165)*0.5,IF($C12&lt;16,(K12/($D12^0.727399687532279)*'Hintergrund Berechnung'!$I$3165)*0.67,K12/($D12^0.727399687532279)*'Hintergrund Berechnung'!$I$3166)))</f>
        <v>#DIV/0!</v>
      </c>
      <c r="AC12" s="16" t="str">
        <f t="shared" si="5"/>
        <v/>
      </c>
      <c r="AD12" s="16" t="e">
        <f>IF($A$3=FALSE,IF($C12&lt;16,M12/($D12^0.727399687532279)*'Hintergrund Berechnung'!$I$3165,M12/($D12^0.727399687532279)*'Hintergrund Berechnung'!$I$3166),IF($C12&lt;13,(M12/($D12^0.727399687532279)*'Hintergrund Berechnung'!$I$3165)*0.5,IF($C12&lt;16,(M12/($D12^0.727399687532279)*'Hintergrund Berechnung'!$I$3165)*0.67,M12/($D12^0.727399687532279)*'Hintergrund Berechnung'!$I$3166)))</f>
        <v>#DIV/0!</v>
      </c>
      <c r="AE12" s="16" t="str">
        <f t="shared" si="6"/>
        <v/>
      </c>
      <c r="AF12" s="16" t="e">
        <f>IF($A$3=FALSE,IF($C12&lt;16,O12/($D12^0.727399687532279)*'Hintergrund Berechnung'!$I$3165,O12/($D12^0.727399687532279)*'Hintergrund Berechnung'!$I$3166),IF($C12&lt;13,(O12/($D12^0.727399687532279)*'Hintergrund Berechnung'!$I$3165)*0.5,IF($C12&lt;16,(O12/($D12^0.727399687532279)*'Hintergrund Berechnung'!$I$3165)*0.67,O12/($D12^0.727399687532279)*'Hintergrund Berechnung'!$I$3166)))</f>
        <v>#DIV/0!</v>
      </c>
      <c r="AG12" s="16" t="str">
        <f t="shared" si="7"/>
        <v/>
      </c>
      <c r="AH12" s="16" t="e">
        <f t="shared" si="8"/>
        <v>#DIV/0!</v>
      </c>
      <c r="AI12" s="16" t="e">
        <f>ROUND(IF(C12&lt;16,$Q12/($D12^0.515518364833551)*'Hintergrund Berechnung'!$K$3165,$Q12/($D12^0.515518364833551)*'Hintergrund Berechnung'!$K$3166),0)</f>
        <v>#DIV/0!</v>
      </c>
      <c r="AJ12" s="16">
        <f>ROUND(IF(C12&lt;16,$R12*'Hintergrund Berechnung'!$L$3165,$R12*'Hintergrund Berechnung'!$L$3166),0)</f>
        <v>0</v>
      </c>
      <c r="AK12" s="16">
        <f>ROUND(IF(C12&lt;16,IF(S12&gt;0,(25-$S12)*'Hintergrund Berechnung'!$M$3165,0),IF(S12&gt;0,(25-$S12)*'Hintergrund Berechnung'!$M$3166,0)),0)</f>
        <v>0</v>
      </c>
      <c r="AL12" s="18" t="e">
        <f t="shared" si="9"/>
        <v>#DIV/0!</v>
      </c>
    </row>
    <row r="13" spans="1:48" ht="26.25" x14ac:dyDescent="0.4">
      <c r="U13" s="16">
        <f t="shared" si="1"/>
        <v>0</v>
      </c>
      <c r="V13" s="16" t="e">
        <f>IF($A$3=FALSE,IF($C13&lt;16,E13/($D13^0.727399687532279)*'Hintergrund Berechnung'!$I$3165,E13/($D13^0.727399687532279)*'Hintergrund Berechnung'!$I$3166),IF($C13&lt;13,(E13/($D13^0.727399687532279)*'Hintergrund Berechnung'!$I$3165)*0.5,IF($C13&lt;16,(E13/($D13^0.727399687532279)*'Hintergrund Berechnung'!$I$3165)*0.67,E13/($D13^0.727399687532279)*'Hintergrund Berechnung'!$I$3166)))</f>
        <v>#DIV/0!</v>
      </c>
      <c r="W13" s="16" t="str">
        <f t="shared" si="2"/>
        <v/>
      </c>
      <c r="X13" s="16" t="e">
        <f>IF($A$3=FALSE,IF($C13&lt;16,G13/($D13^0.727399687532279)*'Hintergrund Berechnung'!$I$3165,G13/($D13^0.727399687532279)*'Hintergrund Berechnung'!$I$3166),IF($C13&lt;13,(G13/($D13^0.727399687532279)*'Hintergrund Berechnung'!$I$3165)*0.5,IF($C13&lt;16,(G13/($D13^0.727399687532279)*'Hintergrund Berechnung'!$I$3165)*0.67,G13/($D13^0.727399687532279)*'Hintergrund Berechnung'!$I$3166)))</f>
        <v>#DIV/0!</v>
      </c>
      <c r="Y13" s="16" t="str">
        <f t="shared" si="3"/>
        <v/>
      </c>
      <c r="Z13" s="16" t="e">
        <f>IF($A$3=FALSE,IF($C13&lt;16,I13/($D13^0.727399687532279)*'Hintergrund Berechnung'!$I$3165,I13/($D13^0.727399687532279)*'Hintergrund Berechnung'!$I$3166),IF($C13&lt;13,(I13/($D13^0.727399687532279)*'Hintergrund Berechnung'!$I$3165)*0.5,IF($C13&lt;16,(I13/($D13^0.727399687532279)*'Hintergrund Berechnung'!$I$3165)*0.67,I13/($D13^0.727399687532279)*'Hintergrund Berechnung'!$I$3166)))</f>
        <v>#DIV/0!</v>
      </c>
      <c r="AA13" s="16" t="str">
        <f t="shared" si="4"/>
        <v/>
      </c>
      <c r="AB13" s="16" t="e">
        <f>IF($A$3=FALSE,IF($C13&lt;16,K13/($D13^0.727399687532279)*'Hintergrund Berechnung'!$I$3165,K13/($D13^0.727399687532279)*'Hintergrund Berechnung'!$I$3166),IF($C13&lt;13,(K13/($D13^0.727399687532279)*'Hintergrund Berechnung'!$I$3165)*0.5,IF($C13&lt;16,(K13/($D13^0.727399687532279)*'Hintergrund Berechnung'!$I$3165)*0.67,K13/($D13^0.727399687532279)*'Hintergrund Berechnung'!$I$3166)))</f>
        <v>#DIV/0!</v>
      </c>
      <c r="AC13" s="16" t="str">
        <f t="shared" si="5"/>
        <v/>
      </c>
      <c r="AD13" s="16" t="e">
        <f>IF($A$3=FALSE,IF($C13&lt;16,M13/($D13^0.727399687532279)*'Hintergrund Berechnung'!$I$3165,M13/($D13^0.727399687532279)*'Hintergrund Berechnung'!$I$3166),IF($C13&lt;13,(M13/($D13^0.727399687532279)*'Hintergrund Berechnung'!$I$3165)*0.5,IF($C13&lt;16,(M13/($D13^0.727399687532279)*'Hintergrund Berechnung'!$I$3165)*0.67,M13/($D13^0.727399687532279)*'Hintergrund Berechnung'!$I$3166)))</f>
        <v>#DIV/0!</v>
      </c>
      <c r="AE13" s="16" t="str">
        <f t="shared" si="6"/>
        <v/>
      </c>
      <c r="AF13" s="16" t="e">
        <f>IF($A$3=FALSE,IF($C13&lt;16,O13/($D13^0.727399687532279)*'Hintergrund Berechnung'!$I$3165,O13/($D13^0.727399687532279)*'Hintergrund Berechnung'!$I$3166),IF($C13&lt;13,(O13/($D13^0.727399687532279)*'Hintergrund Berechnung'!$I$3165)*0.5,IF($C13&lt;16,(O13/($D13^0.727399687532279)*'Hintergrund Berechnung'!$I$3165)*0.67,O13/($D13^0.727399687532279)*'Hintergrund Berechnung'!$I$3166)))</f>
        <v>#DIV/0!</v>
      </c>
      <c r="AG13" s="16" t="str">
        <f t="shared" si="7"/>
        <v/>
      </c>
      <c r="AH13" s="16" t="e">
        <f t="shared" si="8"/>
        <v>#DIV/0!</v>
      </c>
      <c r="AI13" s="16" t="e">
        <f>ROUND(IF(C13&lt;16,$Q13/($D13^0.515518364833551)*'Hintergrund Berechnung'!$K$3165,$Q13/($D13^0.515518364833551)*'Hintergrund Berechnung'!$K$3166),0)</f>
        <v>#DIV/0!</v>
      </c>
      <c r="AJ13" s="16">
        <f>ROUND(IF(C13&lt;16,$R13*'Hintergrund Berechnung'!$L$3165,$R13*'Hintergrund Berechnung'!$L$3166),0)</f>
        <v>0</v>
      </c>
      <c r="AK13" s="16">
        <f>ROUND(IF(C13&lt;16,IF(S13&gt;0,(25-$S13)*'Hintergrund Berechnung'!$M$3165,0),IF(S13&gt;0,(25-$S13)*'Hintergrund Berechnung'!$M$3166,0)),0)</f>
        <v>0</v>
      </c>
      <c r="AL13" s="18" t="e">
        <f t="shared" si="9"/>
        <v>#DIV/0!</v>
      </c>
    </row>
    <row r="14" spans="1:48" ht="26.25" x14ac:dyDescent="0.4">
      <c r="U14" s="16">
        <f t="shared" si="1"/>
        <v>0</v>
      </c>
      <c r="V14" s="16" t="e">
        <f>IF($A$3=FALSE,IF($C14&lt;16,E14/($D14^0.727399687532279)*'Hintergrund Berechnung'!$I$3165,E14/($D14^0.727399687532279)*'Hintergrund Berechnung'!$I$3166),IF($C14&lt;13,(E14/($D14^0.727399687532279)*'Hintergrund Berechnung'!$I$3165)*0.5,IF($C14&lt;16,(E14/($D14^0.727399687532279)*'Hintergrund Berechnung'!$I$3165)*0.67,E14/($D14^0.727399687532279)*'Hintergrund Berechnung'!$I$3166)))</f>
        <v>#DIV/0!</v>
      </c>
      <c r="W14" s="16" t="str">
        <f t="shared" si="2"/>
        <v/>
      </c>
      <c r="X14" s="16" t="e">
        <f>IF($A$3=FALSE,IF($C14&lt;16,G14/($D14^0.727399687532279)*'Hintergrund Berechnung'!$I$3165,G14/($D14^0.727399687532279)*'Hintergrund Berechnung'!$I$3166),IF($C14&lt;13,(G14/($D14^0.727399687532279)*'Hintergrund Berechnung'!$I$3165)*0.5,IF($C14&lt;16,(G14/($D14^0.727399687532279)*'Hintergrund Berechnung'!$I$3165)*0.67,G14/($D14^0.727399687532279)*'Hintergrund Berechnung'!$I$3166)))</f>
        <v>#DIV/0!</v>
      </c>
      <c r="Y14" s="16" t="str">
        <f t="shared" si="3"/>
        <v/>
      </c>
      <c r="Z14" s="16" t="e">
        <f>IF($A$3=FALSE,IF($C14&lt;16,I14/($D14^0.727399687532279)*'Hintergrund Berechnung'!$I$3165,I14/($D14^0.727399687532279)*'Hintergrund Berechnung'!$I$3166),IF($C14&lt;13,(I14/($D14^0.727399687532279)*'Hintergrund Berechnung'!$I$3165)*0.5,IF($C14&lt;16,(I14/($D14^0.727399687532279)*'Hintergrund Berechnung'!$I$3165)*0.67,I14/($D14^0.727399687532279)*'Hintergrund Berechnung'!$I$3166)))</f>
        <v>#DIV/0!</v>
      </c>
      <c r="AA14" s="16" t="str">
        <f t="shared" si="4"/>
        <v/>
      </c>
      <c r="AB14" s="16" t="e">
        <f>IF($A$3=FALSE,IF($C14&lt;16,K14/($D14^0.727399687532279)*'Hintergrund Berechnung'!$I$3165,K14/($D14^0.727399687532279)*'Hintergrund Berechnung'!$I$3166),IF($C14&lt;13,(K14/($D14^0.727399687532279)*'Hintergrund Berechnung'!$I$3165)*0.5,IF($C14&lt;16,(K14/($D14^0.727399687532279)*'Hintergrund Berechnung'!$I$3165)*0.67,K14/($D14^0.727399687532279)*'Hintergrund Berechnung'!$I$3166)))</f>
        <v>#DIV/0!</v>
      </c>
      <c r="AC14" s="16" t="str">
        <f t="shared" si="5"/>
        <v/>
      </c>
      <c r="AD14" s="16" t="e">
        <f>IF($A$3=FALSE,IF($C14&lt;16,M14/($D14^0.727399687532279)*'Hintergrund Berechnung'!$I$3165,M14/($D14^0.727399687532279)*'Hintergrund Berechnung'!$I$3166),IF($C14&lt;13,(M14/($D14^0.727399687532279)*'Hintergrund Berechnung'!$I$3165)*0.5,IF($C14&lt;16,(M14/($D14^0.727399687532279)*'Hintergrund Berechnung'!$I$3165)*0.67,M14/($D14^0.727399687532279)*'Hintergrund Berechnung'!$I$3166)))</f>
        <v>#DIV/0!</v>
      </c>
      <c r="AE14" s="16" t="str">
        <f t="shared" si="6"/>
        <v/>
      </c>
      <c r="AF14" s="16" t="e">
        <f>IF($A$3=FALSE,IF($C14&lt;16,O14/($D14^0.727399687532279)*'Hintergrund Berechnung'!$I$3165,O14/($D14^0.727399687532279)*'Hintergrund Berechnung'!$I$3166),IF($C14&lt;13,(O14/($D14^0.727399687532279)*'Hintergrund Berechnung'!$I$3165)*0.5,IF($C14&lt;16,(O14/($D14^0.727399687532279)*'Hintergrund Berechnung'!$I$3165)*0.67,O14/($D14^0.727399687532279)*'Hintergrund Berechnung'!$I$3166)))</f>
        <v>#DIV/0!</v>
      </c>
      <c r="AG14" s="16" t="str">
        <f t="shared" si="7"/>
        <v/>
      </c>
      <c r="AH14" s="16" t="e">
        <f t="shared" si="8"/>
        <v>#DIV/0!</v>
      </c>
      <c r="AI14" s="16" t="e">
        <f>ROUND(IF(C14&lt;16,$Q14/($D14^0.515518364833551)*'Hintergrund Berechnung'!$K$3165,$Q14/($D14^0.515518364833551)*'Hintergrund Berechnung'!$K$3166),0)</f>
        <v>#DIV/0!</v>
      </c>
      <c r="AJ14" s="16">
        <f>ROUND(IF(C14&lt;16,$R14*'Hintergrund Berechnung'!$L$3165,$R14*'Hintergrund Berechnung'!$L$3166),0)</f>
        <v>0</v>
      </c>
      <c r="AK14" s="16">
        <f>ROUND(IF(C14&lt;16,IF(S14&gt;0,(25-$S14)*'Hintergrund Berechnung'!$M$3165,0),IF(S14&gt;0,(25-$S14)*'Hintergrund Berechnung'!$M$3166,0)),0)</f>
        <v>0</v>
      </c>
      <c r="AL14" s="18" t="e">
        <f t="shared" si="9"/>
        <v>#DIV/0!</v>
      </c>
    </row>
    <row r="15" spans="1:48" ht="26.25" x14ac:dyDescent="0.4">
      <c r="U15" s="16">
        <f t="shared" si="1"/>
        <v>0</v>
      </c>
      <c r="V15" s="16" t="e">
        <f>IF($A$3=FALSE,IF($C15&lt;16,E15/($D15^0.727399687532279)*'Hintergrund Berechnung'!$I$3165,E15/($D15^0.727399687532279)*'Hintergrund Berechnung'!$I$3166),IF($C15&lt;13,(E15/($D15^0.727399687532279)*'Hintergrund Berechnung'!$I$3165)*0.5,IF($C15&lt;16,(E15/($D15^0.727399687532279)*'Hintergrund Berechnung'!$I$3165)*0.67,E15/($D15^0.727399687532279)*'Hintergrund Berechnung'!$I$3166)))</f>
        <v>#DIV/0!</v>
      </c>
      <c r="W15" s="16" t="str">
        <f t="shared" si="2"/>
        <v/>
      </c>
      <c r="X15" s="16" t="e">
        <f>IF($A$3=FALSE,IF($C15&lt;16,G15/($D15^0.727399687532279)*'Hintergrund Berechnung'!$I$3165,G15/($D15^0.727399687532279)*'Hintergrund Berechnung'!$I$3166),IF($C15&lt;13,(G15/($D15^0.727399687532279)*'Hintergrund Berechnung'!$I$3165)*0.5,IF($C15&lt;16,(G15/($D15^0.727399687532279)*'Hintergrund Berechnung'!$I$3165)*0.67,G15/($D15^0.727399687532279)*'Hintergrund Berechnung'!$I$3166)))</f>
        <v>#DIV/0!</v>
      </c>
      <c r="Y15" s="16" t="str">
        <f t="shared" si="3"/>
        <v/>
      </c>
      <c r="Z15" s="16" t="e">
        <f>IF($A$3=FALSE,IF($C15&lt;16,I15/($D15^0.727399687532279)*'Hintergrund Berechnung'!$I$3165,I15/($D15^0.727399687532279)*'Hintergrund Berechnung'!$I$3166),IF($C15&lt;13,(I15/($D15^0.727399687532279)*'Hintergrund Berechnung'!$I$3165)*0.5,IF($C15&lt;16,(I15/($D15^0.727399687532279)*'Hintergrund Berechnung'!$I$3165)*0.67,I15/($D15^0.727399687532279)*'Hintergrund Berechnung'!$I$3166)))</f>
        <v>#DIV/0!</v>
      </c>
      <c r="AA15" s="16" t="str">
        <f t="shared" si="4"/>
        <v/>
      </c>
      <c r="AB15" s="16" t="e">
        <f>IF($A$3=FALSE,IF($C15&lt;16,K15/($D15^0.727399687532279)*'Hintergrund Berechnung'!$I$3165,K15/($D15^0.727399687532279)*'Hintergrund Berechnung'!$I$3166),IF($C15&lt;13,(K15/($D15^0.727399687532279)*'Hintergrund Berechnung'!$I$3165)*0.5,IF($C15&lt;16,(K15/($D15^0.727399687532279)*'Hintergrund Berechnung'!$I$3165)*0.67,K15/($D15^0.727399687532279)*'Hintergrund Berechnung'!$I$3166)))</f>
        <v>#DIV/0!</v>
      </c>
      <c r="AC15" s="16" t="str">
        <f t="shared" si="5"/>
        <v/>
      </c>
      <c r="AD15" s="16" t="e">
        <f>IF($A$3=FALSE,IF($C15&lt;16,M15/($D15^0.727399687532279)*'Hintergrund Berechnung'!$I$3165,M15/($D15^0.727399687532279)*'Hintergrund Berechnung'!$I$3166),IF($C15&lt;13,(M15/($D15^0.727399687532279)*'Hintergrund Berechnung'!$I$3165)*0.5,IF($C15&lt;16,(M15/($D15^0.727399687532279)*'Hintergrund Berechnung'!$I$3165)*0.67,M15/($D15^0.727399687532279)*'Hintergrund Berechnung'!$I$3166)))</f>
        <v>#DIV/0!</v>
      </c>
      <c r="AE15" s="16" t="str">
        <f t="shared" si="6"/>
        <v/>
      </c>
      <c r="AF15" s="16" t="e">
        <f>IF($A$3=FALSE,IF($C15&lt;16,O15/($D15^0.727399687532279)*'Hintergrund Berechnung'!$I$3165,O15/($D15^0.727399687532279)*'Hintergrund Berechnung'!$I$3166),IF($C15&lt;13,(O15/($D15^0.727399687532279)*'Hintergrund Berechnung'!$I$3165)*0.5,IF($C15&lt;16,(O15/($D15^0.727399687532279)*'Hintergrund Berechnung'!$I$3165)*0.67,O15/($D15^0.727399687532279)*'Hintergrund Berechnung'!$I$3166)))</f>
        <v>#DIV/0!</v>
      </c>
      <c r="AG15" s="16" t="str">
        <f t="shared" si="7"/>
        <v/>
      </c>
      <c r="AH15" s="16" t="e">
        <f t="shared" si="8"/>
        <v>#DIV/0!</v>
      </c>
      <c r="AI15" s="16" t="e">
        <f>ROUND(IF(C15&lt;16,$Q15/($D15^0.515518364833551)*'Hintergrund Berechnung'!$K$3165,$Q15/($D15^0.515518364833551)*'Hintergrund Berechnung'!$K$3166),0)</f>
        <v>#DIV/0!</v>
      </c>
      <c r="AJ15" s="16">
        <f>ROUND(IF(C15&lt;16,$R15*'Hintergrund Berechnung'!$L$3165,$R15*'Hintergrund Berechnung'!$L$3166),0)</f>
        <v>0</v>
      </c>
      <c r="AK15" s="16">
        <f>ROUND(IF(C15&lt;16,IF(S15&gt;0,(25-$S15)*'Hintergrund Berechnung'!$M$3165,0),IF(S15&gt;0,(25-$S15)*'Hintergrund Berechnung'!$M$3166,0)),0)</f>
        <v>0</v>
      </c>
      <c r="AL15" s="18" t="e">
        <f t="shared" si="9"/>
        <v>#DIV/0!</v>
      </c>
    </row>
    <row r="16" spans="1:48" ht="26.25" x14ac:dyDescent="0.4">
      <c r="U16" s="16">
        <f t="shared" si="1"/>
        <v>0</v>
      </c>
      <c r="V16" s="16" t="e">
        <f>IF($A$3=FALSE,IF($C16&lt;16,E16/($D16^0.727399687532279)*'Hintergrund Berechnung'!$I$3165,E16/($D16^0.727399687532279)*'Hintergrund Berechnung'!$I$3166),IF($C16&lt;13,(E16/($D16^0.727399687532279)*'Hintergrund Berechnung'!$I$3165)*0.5,IF($C16&lt;16,(E16/($D16^0.727399687532279)*'Hintergrund Berechnung'!$I$3165)*0.67,E16/($D16^0.727399687532279)*'Hintergrund Berechnung'!$I$3166)))</f>
        <v>#DIV/0!</v>
      </c>
      <c r="W16" s="16" t="str">
        <f t="shared" si="2"/>
        <v/>
      </c>
      <c r="X16" s="16" t="e">
        <f>IF($A$3=FALSE,IF($C16&lt;16,G16/($D16^0.727399687532279)*'Hintergrund Berechnung'!$I$3165,G16/($D16^0.727399687532279)*'Hintergrund Berechnung'!$I$3166),IF($C16&lt;13,(G16/($D16^0.727399687532279)*'Hintergrund Berechnung'!$I$3165)*0.5,IF($C16&lt;16,(G16/($D16^0.727399687532279)*'Hintergrund Berechnung'!$I$3165)*0.67,G16/($D16^0.727399687532279)*'Hintergrund Berechnung'!$I$3166)))</f>
        <v>#DIV/0!</v>
      </c>
      <c r="Y16" s="16" t="str">
        <f t="shared" si="3"/>
        <v/>
      </c>
      <c r="Z16" s="16" t="e">
        <f>IF($A$3=FALSE,IF($C16&lt;16,I16/($D16^0.727399687532279)*'Hintergrund Berechnung'!$I$3165,I16/($D16^0.727399687532279)*'Hintergrund Berechnung'!$I$3166),IF($C16&lt;13,(I16/($D16^0.727399687532279)*'Hintergrund Berechnung'!$I$3165)*0.5,IF($C16&lt;16,(I16/($D16^0.727399687532279)*'Hintergrund Berechnung'!$I$3165)*0.67,I16/($D16^0.727399687532279)*'Hintergrund Berechnung'!$I$3166)))</f>
        <v>#DIV/0!</v>
      </c>
      <c r="AA16" s="16" t="str">
        <f t="shared" si="4"/>
        <v/>
      </c>
      <c r="AB16" s="16" t="e">
        <f>IF($A$3=FALSE,IF($C16&lt;16,K16/($D16^0.727399687532279)*'Hintergrund Berechnung'!$I$3165,K16/($D16^0.727399687532279)*'Hintergrund Berechnung'!$I$3166),IF($C16&lt;13,(K16/($D16^0.727399687532279)*'Hintergrund Berechnung'!$I$3165)*0.5,IF($C16&lt;16,(K16/($D16^0.727399687532279)*'Hintergrund Berechnung'!$I$3165)*0.67,K16/($D16^0.727399687532279)*'Hintergrund Berechnung'!$I$3166)))</f>
        <v>#DIV/0!</v>
      </c>
      <c r="AC16" s="16" t="str">
        <f t="shared" si="5"/>
        <v/>
      </c>
      <c r="AD16" s="16" t="e">
        <f>IF($A$3=FALSE,IF($C16&lt;16,M16/($D16^0.727399687532279)*'Hintergrund Berechnung'!$I$3165,M16/($D16^0.727399687532279)*'Hintergrund Berechnung'!$I$3166),IF($C16&lt;13,(M16/($D16^0.727399687532279)*'Hintergrund Berechnung'!$I$3165)*0.5,IF($C16&lt;16,(M16/($D16^0.727399687532279)*'Hintergrund Berechnung'!$I$3165)*0.67,M16/($D16^0.727399687532279)*'Hintergrund Berechnung'!$I$3166)))</f>
        <v>#DIV/0!</v>
      </c>
      <c r="AE16" s="16" t="str">
        <f t="shared" si="6"/>
        <v/>
      </c>
      <c r="AF16" s="16" t="e">
        <f>IF($A$3=FALSE,IF($C16&lt;16,O16/($D16^0.727399687532279)*'Hintergrund Berechnung'!$I$3165,O16/($D16^0.727399687532279)*'Hintergrund Berechnung'!$I$3166),IF($C16&lt;13,(O16/($D16^0.727399687532279)*'Hintergrund Berechnung'!$I$3165)*0.5,IF($C16&lt;16,(O16/($D16^0.727399687532279)*'Hintergrund Berechnung'!$I$3165)*0.67,O16/($D16^0.727399687532279)*'Hintergrund Berechnung'!$I$3166)))</f>
        <v>#DIV/0!</v>
      </c>
      <c r="AG16" s="16" t="str">
        <f t="shared" si="7"/>
        <v/>
      </c>
      <c r="AH16" s="16" t="e">
        <f t="shared" si="8"/>
        <v>#DIV/0!</v>
      </c>
      <c r="AI16" s="16" t="e">
        <f>ROUND(IF(C16&lt;16,$Q16/($D16^0.515518364833551)*'Hintergrund Berechnung'!$K$3165,$Q16/($D16^0.515518364833551)*'Hintergrund Berechnung'!$K$3166),0)</f>
        <v>#DIV/0!</v>
      </c>
      <c r="AJ16" s="16">
        <f>ROUND(IF(C16&lt;16,$R16*'Hintergrund Berechnung'!$L$3165,$R16*'Hintergrund Berechnung'!$L$3166),0)</f>
        <v>0</v>
      </c>
      <c r="AK16" s="16">
        <f>ROUND(IF(C16&lt;16,IF(S16&gt;0,(25-$S16)*'Hintergrund Berechnung'!$M$3165,0),IF(S16&gt;0,(25-$S16)*'Hintergrund Berechnung'!$M$3166,0)),0)</f>
        <v>0</v>
      </c>
      <c r="AL16" s="18" t="e">
        <f t="shared" si="9"/>
        <v>#DIV/0!</v>
      </c>
    </row>
    <row r="17" spans="21:38" ht="26.25" x14ac:dyDescent="0.4">
      <c r="U17" s="16">
        <f t="shared" si="1"/>
        <v>0</v>
      </c>
      <c r="V17" s="16" t="e">
        <f>IF($A$3=FALSE,IF($C17&lt;16,E17/($D17^0.727399687532279)*'Hintergrund Berechnung'!$I$3165,E17/($D17^0.727399687532279)*'Hintergrund Berechnung'!$I$3166),IF($C17&lt;13,(E17/($D17^0.727399687532279)*'Hintergrund Berechnung'!$I$3165)*0.5,IF($C17&lt;16,(E17/($D17^0.727399687532279)*'Hintergrund Berechnung'!$I$3165)*0.67,E17/($D17^0.727399687532279)*'Hintergrund Berechnung'!$I$3166)))</f>
        <v>#DIV/0!</v>
      </c>
      <c r="W17" s="16" t="str">
        <f t="shared" si="2"/>
        <v/>
      </c>
      <c r="X17" s="16" t="e">
        <f>IF($A$3=FALSE,IF($C17&lt;16,G17/($D17^0.727399687532279)*'Hintergrund Berechnung'!$I$3165,G17/($D17^0.727399687532279)*'Hintergrund Berechnung'!$I$3166),IF($C17&lt;13,(G17/($D17^0.727399687532279)*'Hintergrund Berechnung'!$I$3165)*0.5,IF($C17&lt;16,(G17/($D17^0.727399687532279)*'Hintergrund Berechnung'!$I$3165)*0.67,G17/($D17^0.727399687532279)*'Hintergrund Berechnung'!$I$3166)))</f>
        <v>#DIV/0!</v>
      </c>
      <c r="Y17" s="16" t="str">
        <f t="shared" si="3"/>
        <v/>
      </c>
      <c r="Z17" s="16" t="e">
        <f>IF($A$3=FALSE,IF($C17&lt;16,I17/($D17^0.727399687532279)*'Hintergrund Berechnung'!$I$3165,I17/($D17^0.727399687532279)*'Hintergrund Berechnung'!$I$3166),IF($C17&lt;13,(I17/($D17^0.727399687532279)*'Hintergrund Berechnung'!$I$3165)*0.5,IF($C17&lt;16,(I17/($D17^0.727399687532279)*'Hintergrund Berechnung'!$I$3165)*0.67,I17/($D17^0.727399687532279)*'Hintergrund Berechnung'!$I$3166)))</f>
        <v>#DIV/0!</v>
      </c>
      <c r="AA17" s="16" t="str">
        <f t="shared" si="4"/>
        <v/>
      </c>
      <c r="AB17" s="16" t="e">
        <f>IF($A$3=FALSE,IF($C17&lt;16,K17/($D17^0.727399687532279)*'Hintergrund Berechnung'!$I$3165,K17/($D17^0.727399687532279)*'Hintergrund Berechnung'!$I$3166),IF($C17&lt;13,(K17/($D17^0.727399687532279)*'Hintergrund Berechnung'!$I$3165)*0.5,IF($C17&lt;16,(K17/($D17^0.727399687532279)*'Hintergrund Berechnung'!$I$3165)*0.67,K17/($D17^0.727399687532279)*'Hintergrund Berechnung'!$I$3166)))</f>
        <v>#DIV/0!</v>
      </c>
      <c r="AC17" s="16" t="str">
        <f t="shared" si="5"/>
        <v/>
      </c>
      <c r="AD17" s="16" t="e">
        <f>IF($A$3=FALSE,IF($C17&lt;16,M17/($D17^0.727399687532279)*'Hintergrund Berechnung'!$I$3165,M17/($D17^0.727399687532279)*'Hintergrund Berechnung'!$I$3166),IF($C17&lt;13,(M17/($D17^0.727399687532279)*'Hintergrund Berechnung'!$I$3165)*0.5,IF($C17&lt;16,(M17/($D17^0.727399687532279)*'Hintergrund Berechnung'!$I$3165)*0.67,M17/($D17^0.727399687532279)*'Hintergrund Berechnung'!$I$3166)))</f>
        <v>#DIV/0!</v>
      </c>
      <c r="AE17" s="16" t="str">
        <f t="shared" si="6"/>
        <v/>
      </c>
      <c r="AF17" s="16" t="e">
        <f>IF($A$3=FALSE,IF($C17&lt;16,O17/($D17^0.727399687532279)*'Hintergrund Berechnung'!$I$3165,O17/($D17^0.727399687532279)*'Hintergrund Berechnung'!$I$3166),IF($C17&lt;13,(O17/($D17^0.727399687532279)*'Hintergrund Berechnung'!$I$3165)*0.5,IF($C17&lt;16,(O17/($D17^0.727399687532279)*'Hintergrund Berechnung'!$I$3165)*0.67,O17/($D17^0.727399687532279)*'Hintergrund Berechnung'!$I$3166)))</f>
        <v>#DIV/0!</v>
      </c>
      <c r="AG17" s="16" t="str">
        <f t="shared" si="7"/>
        <v/>
      </c>
      <c r="AH17" s="16" t="e">
        <f t="shared" si="8"/>
        <v>#DIV/0!</v>
      </c>
      <c r="AI17" s="16" t="e">
        <f>ROUND(IF(C17&lt;16,$Q17/($D17^0.515518364833551)*'Hintergrund Berechnung'!$K$3165,$Q17/($D17^0.515518364833551)*'Hintergrund Berechnung'!$K$3166),0)</f>
        <v>#DIV/0!</v>
      </c>
      <c r="AJ17" s="16">
        <f>ROUND(IF(C17&lt;16,$R17*'Hintergrund Berechnung'!$L$3165,$R17*'Hintergrund Berechnung'!$L$3166),0)</f>
        <v>0</v>
      </c>
      <c r="AK17" s="16">
        <f>ROUND(IF(C17&lt;16,IF(S17&gt;0,(25-$S17)*'Hintergrund Berechnung'!$M$3165,0),IF(S17&gt;0,(25-$S17)*'Hintergrund Berechnung'!$M$3166,0)),0)</f>
        <v>0</v>
      </c>
      <c r="AL17" s="18" t="e">
        <f t="shared" si="9"/>
        <v>#DIV/0!</v>
      </c>
    </row>
    <row r="18" spans="21:38" ht="26.25" x14ac:dyDescent="0.4">
      <c r="U18" s="16">
        <f t="shared" si="1"/>
        <v>0</v>
      </c>
      <c r="V18" s="16" t="e">
        <f>IF($A$3=FALSE,IF($C18&lt;16,E18/($D18^0.727399687532279)*'Hintergrund Berechnung'!$I$3165,E18/($D18^0.727399687532279)*'Hintergrund Berechnung'!$I$3166),IF($C18&lt;13,(E18/($D18^0.727399687532279)*'Hintergrund Berechnung'!$I$3165)*0.5,IF($C18&lt;16,(E18/($D18^0.727399687532279)*'Hintergrund Berechnung'!$I$3165)*0.67,E18/($D18^0.727399687532279)*'Hintergrund Berechnung'!$I$3166)))</f>
        <v>#DIV/0!</v>
      </c>
      <c r="W18" s="16" t="str">
        <f t="shared" si="2"/>
        <v/>
      </c>
      <c r="X18" s="16" t="e">
        <f>IF($A$3=FALSE,IF($C18&lt;16,G18/($D18^0.727399687532279)*'Hintergrund Berechnung'!$I$3165,G18/($D18^0.727399687532279)*'Hintergrund Berechnung'!$I$3166),IF($C18&lt;13,(G18/($D18^0.727399687532279)*'Hintergrund Berechnung'!$I$3165)*0.5,IF($C18&lt;16,(G18/($D18^0.727399687532279)*'Hintergrund Berechnung'!$I$3165)*0.67,G18/($D18^0.727399687532279)*'Hintergrund Berechnung'!$I$3166)))</f>
        <v>#DIV/0!</v>
      </c>
      <c r="Y18" s="16" t="str">
        <f t="shared" si="3"/>
        <v/>
      </c>
      <c r="Z18" s="16" t="e">
        <f>IF($A$3=FALSE,IF($C18&lt;16,I18/($D18^0.727399687532279)*'Hintergrund Berechnung'!$I$3165,I18/($D18^0.727399687532279)*'Hintergrund Berechnung'!$I$3166),IF($C18&lt;13,(I18/($D18^0.727399687532279)*'Hintergrund Berechnung'!$I$3165)*0.5,IF($C18&lt;16,(I18/($D18^0.727399687532279)*'Hintergrund Berechnung'!$I$3165)*0.67,I18/($D18^0.727399687532279)*'Hintergrund Berechnung'!$I$3166)))</f>
        <v>#DIV/0!</v>
      </c>
      <c r="AA18" s="16" t="str">
        <f t="shared" si="4"/>
        <v/>
      </c>
      <c r="AB18" s="16" t="e">
        <f>IF($A$3=FALSE,IF($C18&lt;16,K18/($D18^0.727399687532279)*'Hintergrund Berechnung'!$I$3165,K18/($D18^0.727399687532279)*'Hintergrund Berechnung'!$I$3166),IF($C18&lt;13,(K18/($D18^0.727399687532279)*'Hintergrund Berechnung'!$I$3165)*0.5,IF($C18&lt;16,(K18/($D18^0.727399687532279)*'Hintergrund Berechnung'!$I$3165)*0.67,K18/($D18^0.727399687532279)*'Hintergrund Berechnung'!$I$3166)))</f>
        <v>#DIV/0!</v>
      </c>
      <c r="AC18" s="16" t="str">
        <f t="shared" si="5"/>
        <v/>
      </c>
      <c r="AD18" s="16" t="e">
        <f>IF($A$3=FALSE,IF($C18&lt;16,M18/($D18^0.727399687532279)*'Hintergrund Berechnung'!$I$3165,M18/($D18^0.727399687532279)*'Hintergrund Berechnung'!$I$3166),IF($C18&lt;13,(M18/($D18^0.727399687532279)*'Hintergrund Berechnung'!$I$3165)*0.5,IF($C18&lt;16,(M18/($D18^0.727399687532279)*'Hintergrund Berechnung'!$I$3165)*0.67,M18/($D18^0.727399687532279)*'Hintergrund Berechnung'!$I$3166)))</f>
        <v>#DIV/0!</v>
      </c>
      <c r="AE18" s="16" t="str">
        <f t="shared" si="6"/>
        <v/>
      </c>
      <c r="AF18" s="16" t="e">
        <f>IF($A$3=FALSE,IF($C18&lt;16,O18/($D18^0.727399687532279)*'Hintergrund Berechnung'!$I$3165,O18/($D18^0.727399687532279)*'Hintergrund Berechnung'!$I$3166),IF($C18&lt;13,(O18/($D18^0.727399687532279)*'Hintergrund Berechnung'!$I$3165)*0.5,IF($C18&lt;16,(O18/($D18^0.727399687532279)*'Hintergrund Berechnung'!$I$3165)*0.67,O18/($D18^0.727399687532279)*'Hintergrund Berechnung'!$I$3166)))</f>
        <v>#DIV/0!</v>
      </c>
      <c r="AG18" s="16" t="str">
        <f t="shared" si="7"/>
        <v/>
      </c>
      <c r="AH18" s="16" t="e">
        <f t="shared" si="8"/>
        <v>#DIV/0!</v>
      </c>
      <c r="AI18" s="16" t="e">
        <f>ROUND(IF(C18&lt;16,$Q18/($D18^0.515518364833551)*'Hintergrund Berechnung'!$K$3165,$Q18/($D18^0.515518364833551)*'Hintergrund Berechnung'!$K$3166),0)</f>
        <v>#DIV/0!</v>
      </c>
      <c r="AJ18" s="16">
        <f>ROUND(IF(C18&lt;16,$R18*'Hintergrund Berechnung'!$L$3165,$R18*'Hintergrund Berechnung'!$L$3166),0)</f>
        <v>0</v>
      </c>
      <c r="AK18" s="16">
        <f>ROUND(IF(C18&lt;16,IF(S18&gt;0,(25-$S18)*'Hintergrund Berechnung'!$M$3165,0),IF(S18&gt;0,(25-$S18)*'Hintergrund Berechnung'!$M$3166,0)),0)</f>
        <v>0</v>
      </c>
      <c r="AL18" s="18" t="e">
        <f t="shared" si="9"/>
        <v>#DIV/0!</v>
      </c>
    </row>
    <row r="19" spans="21:38" ht="26.25" x14ac:dyDescent="0.4">
      <c r="U19" s="16">
        <f t="shared" si="1"/>
        <v>0</v>
      </c>
      <c r="V19" s="16" t="e">
        <f>IF($A$3=FALSE,IF($C19&lt;16,E19/($D19^0.727399687532279)*'Hintergrund Berechnung'!$I$3165,E19/($D19^0.727399687532279)*'Hintergrund Berechnung'!$I$3166),IF($C19&lt;13,(E19/($D19^0.727399687532279)*'Hintergrund Berechnung'!$I$3165)*0.5,IF($C19&lt;16,(E19/($D19^0.727399687532279)*'Hintergrund Berechnung'!$I$3165)*0.67,E19/($D19^0.727399687532279)*'Hintergrund Berechnung'!$I$3166)))</f>
        <v>#DIV/0!</v>
      </c>
      <c r="W19" s="16" t="str">
        <f t="shared" si="2"/>
        <v/>
      </c>
      <c r="X19" s="16" t="e">
        <f>IF($A$3=FALSE,IF($C19&lt;16,G19/($D19^0.727399687532279)*'Hintergrund Berechnung'!$I$3165,G19/($D19^0.727399687532279)*'Hintergrund Berechnung'!$I$3166),IF($C19&lt;13,(G19/($D19^0.727399687532279)*'Hintergrund Berechnung'!$I$3165)*0.5,IF($C19&lt;16,(G19/($D19^0.727399687532279)*'Hintergrund Berechnung'!$I$3165)*0.67,G19/($D19^0.727399687532279)*'Hintergrund Berechnung'!$I$3166)))</f>
        <v>#DIV/0!</v>
      </c>
      <c r="Y19" s="16" t="str">
        <f t="shared" si="3"/>
        <v/>
      </c>
      <c r="Z19" s="16" t="e">
        <f>IF($A$3=FALSE,IF($C19&lt;16,I19/($D19^0.727399687532279)*'Hintergrund Berechnung'!$I$3165,I19/($D19^0.727399687532279)*'Hintergrund Berechnung'!$I$3166),IF($C19&lt;13,(I19/($D19^0.727399687532279)*'Hintergrund Berechnung'!$I$3165)*0.5,IF($C19&lt;16,(I19/($D19^0.727399687532279)*'Hintergrund Berechnung'!$I$3165)*0.67,I19/($D19^0.727399687532279)*'Hintergrund Berechnung'!$I$3166)))</f>
        <v>#DIV/0!</v>
      </c>
      <c r="AA19" s="16" t="str">
        <f t="shared" si="4"/>
        <v/>
      </c>
      <c r="AB19" s="16" t="e">
        <f>IF($A$3=FALSE,IF($C19&lt;16,K19/($D19^0.727399687532279)*'Hintergrund Berechnung'!$I$3165,K19/($D19^0.727399687532279)*'Hintergrund Berechnung'!$I$3166),IF($C19&lt;13,(K19/($D19^0.727399687532279)*'Hintergrund Berechnung'!$I$3165)*0.5,IF($C19&lt;16,(K19/($D19^0.727399687532279)*'Hintergrund Berechnung'!$I$3165)*0.67,K19/($D19^0.727399687532279)*'Hintergrund Berechnung'!$I$3166)))</f>
        <v>#DIV/0!</v>
      </c>
      <c r="AC19" s="16" t="str">
        <f t="shared" si="5"/>
        <v/>
      </c>
      <c r="AD19" s="16" t="e">
        <f>IF($A$3=FALSE,IF($C19&lt;16,M19/($D19^0.727399687532279)*'Hintergrund Berechnung'!$I$3165,M19/($D19^0.727399687532279)*'Hintergrund Berechnung'!$I$3166),IF($C19&lt;13,(M19/($D19^0.727399687532279)*'Hintergrund Berechnung'!$I$3165)*0.5,IF($C19&lt;16,(M19/($D19^0.727399687532279)*'Hintergrund Berechnung'!$I$3165)*0.67,M19/($D19^0.727399687532279)*'Hintergrund Berechnung'!$I$3166)))</f>
        <v>#DIV/0!</v>
      </c>
      <c r="AE19" s="16" t="str">
        <f t="shared" si="6"/>
        <v/>
      </c>
      <c r="AF19" s="16" t="e">
        <f>IF($A$3=FALSE,IF($C19&lt;16,O19/($D19^0.727399687532279)*'Hintergrund Berechnung'!$I$3165,O19/($D19^0.727399687532279)*'Hintergrund Berechnung'!$I$3166),IF($C19&lt;13,(O19/($D19^0.727399687532279)*'Hintergrund Berechnung'!$I$3165)*0.5,IF($C19&lt;16,(O19/($D19^0.727399687532279)*'Hintergrund Berechnung'!$I$3165)*0.67,O19/($D19^0.727399687532279)*'Hintergrund Berechnung'!$I$3166)))</f>
        <v>#DIV/0!</v>
      </c>
      <c r="AG19" s="16" t="str">
        <f t="shared" si="7"/>
        <v/>
      </c>
      <c r="AH19" s="16" t="e">
        <f t="shared" si="8"/>
        <v>#DIV/0!</v>
      </c>
      <c r="AI19" s="16" t="e">
        <f>ROUND(IF(C19&lt;16,$Q19/($D19^0.515518364833551)*'Hintergrund Berechnung'!$K$3165,$Q19/($D19^0.515518364833551)*'Hintergrund Berechnung'!$K$3166),0)</f>
        <v>#DIV/0!</v>
      </c>
      <c r="AJ19" s="16">
        <f>ROUND(IF(C19&lt;16,$R19*'Hintergrund Berechnung'!$L$3165,$R19*'Hintergrund Berechnung'!$L$3166),0)</f>
        <v>0</v>
      </c>
      <c r="AK19" s="16">
        <f>ROUND(IF(C19&lt;16,IF(S19&gt;0,(25-$S19)*'Hintergrund Berechnung'!$M$3165,0),IF(S19&gt;0,(25-$S19)*'Hintergrund Berechnung'!$M$3166,0)),0)</f>
        <v>0</v>
      </c>
      <c r="AL19" s="18" t="e">
        <f t="shared" si="9"/>
        <v>#DIV/0!</v>
      </c>
    </row>
    <row r="20" spans="21:38" ht="26.25" x14ac:dyDescent="0.4">
      <c r="U20" s="16">
        <f t="shared" si="1"/>
        <v>0</v>
      </c>
      <c r="V20" s="16" t="e">
        <f>IF($A$3=FALSE,IF($C20&lt;16,E20/($D20^0.727399687532279)*'Hintergrund Berechnung'!$I$3165,E20/($D20^0.727399687532279)*'Hintergrund Berechnung'!$I$3166),IF($C20&lt;13,(E20/($D20^0.727399687532279)*'Hintergrund Berechnung'!$I$3165)*0.5,IF($C20&lt;16,(E20/($D20^0.727399687532279)*'Hintergrund Berechnung'!$I$3165)*0.67,E20/($D20^0.727399687532279)*'Hintergrund Berechnung'!$I$3166)))</f>
        <v>#DIV/0!</v>
      </c>
      <c r="W20" s="16" t="str">
        <f t="shared" si="2"/>
        <v/>
      </c>
      <c r="X20" s="16" t="e">
        <f>IF($A$3=FALSE,IF($C20&lt;16,G20/($D20^0.727399687532279)*'Hintergrund Berechnung'!$I$3165,G20/($D20^0.727399687532279)*'Hintergrund Berechnung'!$I$3166),IF($C20&lt;13,(G20/($D20^0.727399687532279)*'Hintergrund Berechnung'!$I$3165)*0.5,IF($C20&lt;16,(G20/($D20^0.727399687532279)*'Hintergrund Berechnung'!$I$3165)*0.67,G20/($D20^0.727399687532279)*'Hintergrund Berechnung'!$I$3166)))</f>
        <v>#DIV/0!</v>
      </c>
      <c r="Y20" s="16" t="str">
        <f t="shared" si="3"/>
        <v/>
      </c>
      <c r="Z20" s="16" t="e">
        <f>IF($A$3=FALSE,IF($C20&lt;16,I20/($D20^0.727399687532279)*'Hintergrund Berechnung'!$I$3165,I20/($D20^0.727399687532279)*'Hintergrund Berechnung'!$I$3166),IF($C20&lt;13,(I20/($D20^0.727399687532279)*'Hintergrund Berechnung'!$I$3165)*0.5,IF($C20&lt;16,(I20/($D20^0.727399687532279)*'Hintergrund Berechnung'!$I$3165)*0.67,I20/($D20^0.727399687532279)*'Hintergrund Berechnung'!$I$3166)))</f>
        <v>#DIV/0!</v>
      </c>
      <c r="AA20" s="16" t="str">
        <f t="shared" si="4"/>
        <v/>
      </c>
      <c r="AB20" s="16" t="e">
        <f>IF($A$3=FALSE,IF($C20&lt;16,K20/($D20^0.727399687532279)*'Hintergrund Berechnung'!$I$3165,K20/($D20^0.727399687532279)*'Hintergrund Berechnung'!$I$3166),IF($C20&lt;13,(K20/($D20^0.727399687532279)*'Hintergrund Berechnung'!$I$3165)*0.5,IF($C20&lt;16,(K20/($D20^0.727399687532279)*'Hintergrund Berechnung'!$I$3165)*0.67,K20/($D20^0.727399687532279)*'Hintergrund Berechnung'!$I$3166)))</f>
        <v>#DIV/0!</v>
      </c>
      <c r="AC20" s="16" t="str">
        <f t="shared" si="5"/>
        <v/>
      </c>
      <c r="AD20" s="16" t="e">
        <f>IF($A$3=FALSE,IF($C20&lt;16,M20/($D20^0.727399687532279)*'Hintergrund Berechnung'!$I$3165,M20/($D20^0.727399687532279)*'Hintergrund Berechnung'!$I$3166),IF($C20&lt;13,(M20/($D20^0.727399687532279)*'Hintergrund Berechnung'!$I$3165)*0.5,IF($C20&lt;16,(M20/($D20^0.727399687532279)*'Hintergrund Berechnung'!$I$3165)*0.67,M20/($D20^0.727399687532279)*'Hintergrund Berechnung'!$I$3166)))</f>
        <v>#DIV/0!</v>
      </c>
      <c r="AE20" s="16" t="str">
        <f t="shared" si="6"/>
        <v/>
      </c>
      <c r="AF20" s="16" t="e">
        <f>IF($A$3=FALSE,IF($C20&lt;16,O20/($D20^0.727399687532279)*'Hintergrund Berechnung'!$I$3165,O20/($D20^0.727399687532279)*'Hintergrund Berechnung'!$I$3166),IF($C20&lt;13,(O20/($D20^0.727399687532279)*'Hintergrund Berechnung'!$I$3165)*0.5,IF($C20&lt;16,(O20/($D20^0.727399687532279)*'Hintergrund Berechnung'!$I$3165)*0.67,O20/($D20^0.727399687532279)*'Hintergrund Berechnung'!$I$3166)))</f>
        <v>#DIV/0!</v>
      </c>
      <c r="AG20" s="16" t="str">
        <f t="shared" si="7"/>
        <v/>
      </c>
      <c r="AH20" s="16" t="e">
        <f t="shared" si="8"/>
        <v>#DIV/0!</v>
      </c>
      <c r="AI20" s="16" t="e">
        <f>ROUND(IF(C20&lt;16,$Q20/($D20^0.515518364833551)*'Hintergrund Berechnung'!$K$3165,$Q20/($D20^0.515518364833551)*'Hintergrund Berechnung'!$K$3166),0)</f>
        <v>#DIV/0!</v>
      </c>
      <c r="AJ20" s="16">
        <f>ROUND(IF(C20&lt;16,$R20*'Hintergrund Berechnung'!$L$3165,$R20*'Hintergrund Berechnung'!$L$3166),0)</f>
        <v>0</v>
      </c>
      <c r="AK20" s="16">
        <f>ROUND(IF(C20&lt;16,IF(S20&gt;0,(25-$S20)*'Hintergrund Berechnung'!$M$3165,0),IF(S20&gt;0,(25-$S20)*'Hintergrund Berechnung'!$M$3166,0)),0)</f>
        <v>0</v>
      </c>
      <c r="AL20" s="18" t="e">
        <f t="shared" si="9"/>
        <v>#DIV/0!</v>
      </c>
    </row>
    <row r="21" spans="21:38" ht="26.25" x14ac:dyDescent="0.4">
      <c r="U21" s="16">
        <f t="shared" si="1"/>
        <v>0</v>
      </c>
      <c r="V21" s="16" t="e">
        <f>IF($A$3=FALSE,IF($C21&lt;16,E21/($D21^0.727399687532279)*'Hintergrund Berechnung'!$I$3165,E21/($D21^0.727399687532279)*'Hintergrund Berechnung'!$I$3166),IF($C21&lt;13,(E21/($D21^0.727399687532279)*'Hintergrund Berechnung'!$I$3165)*0.5,IF($C21&lt;16,(E21/($D21^0.727399687532279)*'Hintergrund Berechnung'!$I$3165)*0.67,E21/($D21^0.727399687532279)*'Hintergrund Berechnung'!$I$3166)))</f>
        <v>#DIV/0!</v>
      </c>
      <c r="W21" s="16" t="str">
        <f t="shared" si="2"/>
        <v/>
      </c>
      <c r="X21" s="16" t="e">
        <f>IF($A$3=FALSE,IF($C21&lt;16,G21/($D21^0.727399687532279)*'Hintergrund Berechnung'!$I$3165,G21/($D21^0.727399687532279)*'Hintergrund Berechnung'!$I$3166),IF($C21&lt;13,(G21/($D21^0.727399687532279)*'Hintergrund Berechnung'!$I$3165)*0.5,IF($C21&lt;16,(G21/($D21^0.727399687532279)*'Hintergrund Berechnung'!$I$3165)*0.67,G21/($D21^0.727399687532279)*'Hintergrund Berechnung'!$I$3166)))</f>
        <v>#DIV/0!</v>
      </c>
      <c r="Y21" s="16" t="str">
        <f t="shared" si="3"/>
        <v/>
      </c>
      <c r="Z21" s="16" t="e">
        <f>IF($A$3=FALSE,IF($C21&lt;16,I21/($D21^0.727399687532279)*'Hintergrund Berechnung'!$I$3165,I21/($D21^0.727399687532279)*'Hintergrund Berechnung'!$I$3166),IF($C21&lt;13,(I21/($D21^0.727399687532279)*'Hintergrund Berechnung'!$I$3165)*0.5,IF($C21&lt;16,(I21/($D21^0.727399687532279)*'Hintergrund Berechnung'!$I$3165)*0.67,I21/($D21^0.727399687532279)*'Hintergrund Berechnung'!$I$3166)))</f>
        <v>#DIV/0!</v>
      </c>
      <c r="AA21" s="16" t="str">
        <f t="shared" si="4"/>
        <v/>
      </c>
      <c r="AB21" s="16" t="e">
        <f>IF($A$3=FALSE,IF($C21&lt;16,K21/($D21^0.727399687532279)*'Hintergrund Berechnung'!$I$3165,K21/($D21^0.727399687532279)*'Hintergrund Berechnung'!$I$3166),IF($C21&lt;13,(K21/($D21^0.727399687532279)*'Hintergrund Berechnung'!$I$3165)*0.5,IF($C21&lt;16,(K21/($D21^0.727399687532279)*'Hintergrund Berechnung'!$I$3165)*0.67,K21/($D21^0.727399687532279)*'Hintergrund Berechnung'!$I$3166)))</f>
        <v>#DIV/0!</v>
      </c>
      <c r="AC21" s="16" t="str">
        <f t="shared" si="5"/>
        <v/>
      </c>
      <c r="AD21" s="16" t="e">
        <f>IF($A$3=FALSE,IF($C21&lt;16,M21/($D21^0.727399687532279)*'Hintergrund Berechnung'!$I$3165,M21/($D21^0.727399687532279)*'Hintergrund Berechnung'!$I$3166),IF($C21&lt;13,(M21/($D21^0.727399687532279)*'Hintergrund Berechnung'!$I$3165)*0.5,IF($C21&lt;16,(M21/($D21^0.727399687532279)*'Hintergrund Berechnung'!$I$3165)*0.67,M21/($D21^0.727399687532279)*'Hintergrund Berechnung'!$I$3166)))</f>
        <v>#DIV/0!</v>
      </c>
      <c r="AE21" s="16" t="str">
        <f t="shared" si="6"/>
        <v/>
      </c>
      <c r="AF21" s="16" t="e">
        <f>IF($A$3=FALSE,IF($C21&lt;16,O21/($D21^0.727399687532279)*'Hintergrund Berechnung'!$I$3165,O21/($D21^0.727399687532279)*'Hintergrund Berechnung'!$I$3166),IF($C21&lt;13,(O21/($D21^0.727399687532279)*'Hintergrund Berechnung'!$I$3165)*0.5,IF($C21&lt;16,(O21/($D21^0.727399687532279)*'Hintergrund Berechnung'!$I$3165)*0.67,O21/($D21^0.727399687532279)*'Hintergrund Berechnung'!$I$3166)))</f>
        <v>#DIV/0!</v>
      </c>
      <c r="AG21" s="16" t="str">
        <f t="shared" si="7"/>
        <v/>
      </c>
      <c r="AH21" s="16" t="e">
        <f t="shared" si="8"/>
        <v>#DIV/0!</v>
      </c>
      <c r="AI21" s="16" t="e">
        <f>ROUND(IF(C21&lt;16,$Q21/($D21^0.515518364833551)*'Hintergrund Berechnung'!$K$3165,$Q21/($D21^0.515518364833551)*'Hintergrund Berechnung'!$K$3166),0)</f>
        <v>#DIV/0!</v>
      </c>
      <c r="AJ21" s="16">
        <f>ROUND(IF(C21&lt;16,$R21*'Hintergrund Berechnung'!$L$3165,$R21*'Hintergrund Berechnung'!$L$3166),0)</f>
        <v>0</v>
      </c>
      <c r="AK21" s="16">
        <f>ROUND(IF(C21&lt;16,IF(S21&gt;0,(25-$S21)*'Hintergrund Berechnung'!$M$3165,0),IF(S21&gt;0,(25-$S21)*'Hintergrund Berechnung'!$M$3166,0)),0)</f>
        <v>0</v>
      </c>
      <c r="AL21" s="18" t="e">
        <f t="shared" si="9"/>
        <v>#DIV/0!</v>
      </c>
    </row>
    <row r="22" spans="21:38" ht="26.25" x14ac:dyDescent="0.4">
      <c r="U22" s="16">
        <f t="shared" si="1"/>
        <v>0</v>
      </c>
      <c r="V22" s="16" t="e">
        <f>IF($A$3=FALSE,IF($C22&lt;16,E22/($D22^0.727399687532279)*'Hintergrund Berechnung'!$I$3165,E22/($D22^0.727399687532279)*'Hintergrund Berechnung'!$I$3166),IF($C22&lt;13,(E22/($D22^0.727399687532279)*'Hintergrund Berechnung'!$I$3165)*0.5,IF($C22&lt;16,(E22/($D22^0.727399687532279)*'Hintergrund Berechnung'!$I$3165)*0.67,E22/($D22^0.727399687532279)*'Hintergrund Berechnung'!$I$3166)))</f>
        <v>#DIV/0!</v>
      </c>
      <c r="W22" s="16" t="str">
        <f t="shared" si="2"/>
        <v/>
      </c>
      <c r="X22" s="16" t="e">
        <f>IF($A$3=FALSE,IF($C22&lt;16,G22/($D22^0.727399687532279)*'Hintergrund Berechnung'!$I$3165,G22/($D22^0.727399687532279)*'Hintergrund Berechnung'!$I$3166),IF($C22&lt;13,(G22/($D22^0.727399687532279)*'Hintergrund Berechnung'!$I$3165)*0.5,IF($C22&lt;16,(G22/($D22^0.727399687532279)*'Hintergrund Berechnung'!$I$3165)*0.67,G22/($D22^0.727399687532279)*'Hintergrund Berechnung'!$I$3166)))</f>
        <v>#DIV/0!</v>
      </c>
      <c r="Y22" s="16" t="str">
        <f t="shared" si="3"/>
        <v/>
      </c>
      <c r="Z22" s="16" t="e">
        <f>IF($A$3=FALSE,IF($C22&lt;16,I22/($D22^0.727399687532279)*'Hintergrund Berechnung'!$I$3165,I22/($D22^0.727399687532279)*'Hintergrund Berechnung'!$I$3166),IF($C22&lt;13,(I22/($D22^0.727399687532279)*'Hintergrund Berechnung'!$I$3165)*0.5,IF($C22&lt;16,(I22/($D22^0.727399687532279)*'Hintergrund Berechnung'!$I$3165)*0.67,I22/($D22^0.727399687532279)*'Hintergrund Berechnung'!$I$3166)))</f>
        <v>#DIV/0!</v>
      </c>
      <c r="AA22" s="16" t="str">
        <f t="shared" si="4"/>
        <v/>
      </c>
      <c r="AB22" s="16" t="e">
        <f>IF($A$3=FALSE,IF($C22&lt;16,K22/($D22^0.727399687532279)*'Hintergrund Berechnung'!$I$3165,K22/($D22^0.727399687532279)*'Hintergrund Berechnung'!$I$3166),IF($C22&lt;13,(K22/($D22^0.727399687532279)*'Hintergrund Berechnung'!$I$3165)*0.5,IF($C22&lt;16,(K22/($D22^0.727399687532279)*'Hintergrund Berechnung'!$I$3165)*0.67,K22/($D22^0.727399687532279)*'Hintergrund Berechnung'!$I$3166)))</f>
        <v>#DIV/0!</v>
      </c>
      <c r="AC22" s="16" t="str">
        <f t="shared" si="5"/>
        <v/>
      </c>
      <c r="AD22" s="16" t="e">
        <f>IF($A$3=FALSE,IF($C22&lt;16,M22/($D22^0.727399687532279)*'Hintergrund Berechnung'!$I$3165,M22/($D22^0.727399687532279)*'Hintergrund Berechnung'!$I$3166),IF($C22&lt;13,(M22/($D22^0.727399687532279)*'Hintergrund Berechnung'!$I$3165)*0.5,IF($C22&lt;16,(M22/($D22^0.727399687532279)*'Hintergrund Berechnung'!$I$3165)*0.67,M22/($D22^0.727399687532279)*'Hintergrund Berechnung'!$I$3166)))</f>
        <v>#DIV/0!</v>
      </c>
      <c r="AE22" s="16" t="str">
        <f t="shared" si="6"/>
        <v/>
      </c>
      <c r="AF22" s="16" t="e">
        <f>IF($A$3=FALSE,IF($C22&lt;16,O22/($D22^0.727399687532279)*'Hintergrund Berechnung'!$I$3165,O22/($D22^0.727399687532279)*'Hintergrund Berechnung'!$I$3166),IF($C22&lt;13,(O22/($D22^0.727399687532279)*'Hintergrund Berechnung'!$I$3165)*0.5,IF($C22&lt;16,(O22/($D22^0.727399687532279)*'Hintergrund Berechnung'!$I$3165)*0.67,O22/($D22^0.727399687532279)*'Hintergrund Berechnung'!$I$3166)))</f>
        <v>#DIV/0!</v>
      </c>
      <c r="AG22" s="16" t="str">
        <f t="shared" si="7"/>
        <v/>
      </c>
      <c r="AH22" s="16" t="e">
        <f t="shared" si="8"/>
        <v>#DIV/0!</v>
      </c>
      <c r="AI22" s="16" t="e">
        <f>ROUND(IF(C22&lt;16,$Q22/($D22^0.515518364833551)*'Hintergrund Berechnung'!$K$3165,$Q22/($D22^0.515518364833551)*'Hintergrund Berechnung'!$K$3166),0)</f>
        <v>#DIV/0!</v>
      </c>
      <c r="AJ22" s="16">
        <f>ROUND(IF(C22&lt;16,$R22*'Hintergrund Berechnung'!$L$3165,$R22*'Hintergrund Berechnung'!$L$3166),0)</f>
        <v>0</v>
      </c>
      <c r="AK22" s="16">
        <f>ROUND(IF(C22&lt;16,IF(S22&gt;0,(25-$S22)*'Hintergrund Berechnung'!$M$3165,0),IF(S22&gt;0,(25-$S22)*'Hintergrund Berechnung'!$M$3166,0)),0)</f>
        <v>0</v>
      </c>
      <c r="AL22" s="18" t="e">
        <f t="shared" si="9"/>
        <v>#DIV/0!</v>
      </c>
    </row>
    <row r="23" spans="21:38" ht="26.25" x14ac:dyDescent="0.4">
      <c r="U23" s="16">
        <f t="shared" si="1"/>
        <v>0</v>
      </c>
      <c r="V23" s="16" t="e">
        <f>IF($A$3=FALSE,IF($C23&lt;16,E23/($D23^0.727399687532279)*'Hintergrund Berechnung'!$I$3165,E23/($D23^0.727399687532279)*'Hintergrund Berechnung'!$I$3166),IF($C23&lt;13,(E23/($D23^0.727399687532279)*'Hintergrund Berechnung'!$I$3165)*0.5,IF($C23&lt;16,(E23/($D23^0.727399687532279)*'Hintergrund Berechnung'!$I$3165)*0.67,E23/($D23^0.727399687532279)*'Hintergrund Berechnung'!$I$3166)))</f>
        <v>#DIV/0!</v>
      </c>
      <c r="W23" s="16" t="str">
        <f t="shared" si="2"/>
        <v/>
      </c>
      <c r="X23" s="16" t="e">
        <f>IF($A$3=FALSE,IF($C23&lt;16,G23/($D23^0.727399687532279)*'Hintergrund Berechnung'!$I$3165,G23/($D23^0.727399687532279)*'Hintergrund Berechnung'!$I$3166),IF($C23&lt;13,(G23/($D23^0.727399687532279)*'Hintergrund Berechnung'!$I$3165)*0.5,IF($C23&lt;16,(G23/($D23^0.727399687532279)*'Hintergrund Berechnung'!$I$3165)*0.67,G23/($D23^0.727399687532279)*'Hintergrund Berechnung'!$I$3166)))</f>
        <v>#DIV/0!</v>
      </c>
      <c r="Y23" s="16" t="str">
        <f t="shared" si="3"/>
        <v/>
      </c>
      <c r="Z23" s="16" t="e">
        <f>IF($A$3=FALSE,IF($C23&lt;16,I23/($D23^0.727399687532279)*'Hintergrund Berechnung'!$I$3165,I23/($D23^0.727399687532279)*'Hintergrund Berechnung'!$I$3166),IF($C23&lt;13,(I23/($D23^0.727399687532279)*'Hintergrund Berechnung'!$I$3165)*0.5,IF($C23&lt;16,(I23/($D23^0.727399687532279)*'Hintergrund Berechnung'!$I$3165)*0.67,I23/($D23^0.727399687532279)*'Hintergrund Berechnung'!$I$3166)))</f>
        <v>#DIV/0!</v>
      </c>
      <c r="AA23" s="16" t="str">
        <f t="shared" si="4"/>
        <v/>
      </c>
      <c r="AB23" s="16" t="e">
        <f>IF($A$3=FALSE,IF($C23&lt;16,K23/($D23^0.727399687532279)*'Hintergrund Berechnung'!$I$3165,K23/($D23^0.727399687532279)*'Hintergrund Berechnung'!$I$3166),IF($C23&lt;13,(K23/($D23^0.727399687532279)*'Hintergrund Berechnung'!$I$3165)*0.5,IF($C23&lt;16,(K23/($D23^0.727399687532279)*'Hintergrund Berechnung'!$I$3165)*0.67,K23/($D23^0.727399687532279)*'Hintergrund Berechnung'!$I$3166)))</f>
        <v>#DIV/0!</v>
      </c>
      <c r="AC23" s="16" t="str">
        <f t="shared" si="5"/>
        <v/>
      </c>
      <c r="AD23" s="16" t="e">
        <f>IF($A$3=FALSE,IF($C23&lt;16,M23/($D23^0.727399687532279)*'Hintergrund Berechnung'!$I$3165,M23/($D23^0.727399687532279)*'Hintergrund Berechnung'!$I$3166),IF($C23&lt;13,(M23/($D23^0.727399687532279)*'Hintergrund Berechnung'!$I$3165)*0.5,IF($C23&lt;16,(M23/($D23^0.727399687532279)*'Hintergrund Berechnung'!$I$3165)*0.67,M23/($D23^0.727399687532279)*'Hintergrund Berechnung'!$I$3166)))</f>
        <v>#DIV/0!</v>
      </c>
      <c r="AE23" s="16" t="str">
        <f t="shared" si="6"/>
        <v/>
      </c>
      <c r="AF23" s="16" t="e">
        <f>IF($A$3=FALSE,IF($C23&lt;16,O23/($D23^0.727399687532279)*'Hintergrund Berechnung'!$I$3165,O23/($D23^0.727399687532279)*'Hintergrund Berechnung'!$I$3166),IF($C23&lt;13,(O23/($D23^0.727399687532279)*'Hintergrund Berechnung'!$I$3165)*0.5,IF($C23&lt;16,(O23/($D23^0.727399687532279)*'Hintergrund Berechnung'!$I$3165)*0.67,O23/($D23^0.727399687532279)*'Hintergrund Berechnung'!$I$3166)))</f>
        <v>#DIV/0!</v>
      </c>
      <c r="AG23" s="16" t="str">
        <f t="shared" si="7"/>
        <v/>
      </c>
      <c r="AH23" s="16" t="e">
        <f t="shared" si="8"/>
        <v>#DIV/0!</v>
      </c>
      <c r="AI23" s="16" t="e">
        <f>ROUND(IF(C23&lt;16,$Q23/($D23^0.515518364833551)*'Hintergrund Berechnung'!$K$3165,$Q23/($D23^0.515518364833551)*'Hintergrund Berechnung'!$K$3166),0)</f>
        <v>#DIV/0!</v>
      </c>
      <c r="AJ23" s="16">
        <f>ROUND(IF(C23&lt;16,$R23*'Hintergrund Berechnung'!$L$3165,$R23*'Hintergrund Berechnung'!$L$3166),0)</f>
        <v>0</v>
      </c>
      <c r="AK23" s="16">
        <f>ROUND(IF(C23&lt;16,IF(S23&gt;0,(25-$S23)*'Hintergrund Berechnung'!$M$3165,0),IF(S23&gt;0,(25-$S23)*'Hintergrund Berechnung'!$M$3166,0)),0)</f>
        <v>0</v>
      </c>
      <c r="AL23" s="18" t="e">
        <f t="shared" si="9"/>
        <v>#DIV/0!</v>
      </c>
    </row>
    <row r="24" spans="21:38" ht="26.25" x14ac:dyDescent="0.4">
      <c r="U24" s="16">
        <f t="shared" si="1"/>
        <v>0</v>
      </c>
      <c r="V24" s="16" t="e">
        <f>IF($A$3=FALSE,IF($C24&lt;16,E24/($D24^0.727399687532279)*'Hintergrund Berechnung'!$I$3165,E24/($D24^0.727399687532279)*'Hintergrund Berechnung'!$I$3166),IF($C24&lt;13,(E24/($D24^0.727399687532279)*'Hintergrund Berechnung'!$I$3165)*0.5,IF($C24&lt;16,(E24/($D24^0.727399687532279)*'Hintergrund Berechnung'!$I$3165)*0.67,E24/($D24^0.727399687532279)*'Hintergrund Berechnung'!$I$3166)))</f>
        <v>#DIV/0!</v>
      </c>
      <c r="W24" s="16" t="str">
        <f t="shared" si="2"/>
        <v/>
      </c>
      <c r="X24" s="16" t="e">
        <f>IF($A$3=FALSE,IF($C24&lt;16,G24/($D24^0.727399687532279)*'Hintergrund Berechnung'!$I$3165,G24/($D24^0.727399687532279)*'Hintergrund Berechnung'!$I$3166),IF($C24&lt;13,(G24/($D24^0.727399687532279)*'Hintergrund Berechnung'!$I$3165)*0.5,IF($C24&lt;16,(G24/($D24^0.727399687532279)*'Hintergrund Berechnung'!$I$3165)*0.67,G24/($D24^0.727399687532279)*'Hintergrund Berechnung'!$I$3166)))</f>
        <v>#DIV/0!</v>
      </c>
      <c r="Y24" s="16" t="str">
        <f t="shared" si="3"/>
        <v/>
      </c>
      <c r="Z24" s="16" t="e">
        <f>IF($A$3=FALSE,IF($C24&lt;16,I24/($D24^0.727399687532279)*'Hintergrund Berechnung'!$I$3165,I24/($D24^0.727399687532279)*'Hintergrund Berechnung'!$I$3166),IF($C24&lt;13,(I24/($D24^0.727399687532279)*'Hintergrund Berechnung'!$I$3165)*0.5,IF($C24&lt;16,(I24/($D24^0.727399687532279)*'Hintergrund Berechnung'!$I$3165)*0.67,I24/($D24^0.727399687532279)*'Hintergrund Berechnung'!$I$3166)))</f>
        <v>#DIV/0!</v>
      </c>
      <c r="AA24" s="16" t="str">
        <f t="shared" si="4"/>
        <v/>
      </c>
      <c r="AB24" s="16" t="e">
        <f>IF($A$3=FALSE,IF($C24&lt;16,K24/($D24^0.727399687532279)*'Hintergrund Berechnung'!$I$3165,K24/($D24^0.727399687532279)*'Hintergrund Berechnung'!$I$3166),IF($C24&lt;13,(K24/($D24^0.727399687532279)*'Hintergrund Berechnung'!$I$3165)*0.5,IF($C24&lt;16,(K24/($D24^0.727399687532279)*'Hintergrund Berechnung'!$I$3165)*0.67,K24/($D24^0.727399687532279)*'Hintergrund Berechnung'!$I$3166)))</f>
        <v>#DIV/0!</v>
      </c>
      <c r="AC24" s="16" t="str">
        <f t="shared" si="5"/>
        <v/>
      </c>
      <c r="AD24" s="16" t="e">
        <f>IF($A$3=FALSE,IF($C24&lt;16,M24/($D24^0.727399687532279)*'Hintergrund Berechnung'!$I$3165,M24/($D24^0.727399687532279)*'Hintergrund Berechnung'!$I$3166),IF($C24&lt;13,(M24/($D24^0.727399687532279)*'Hintergrund Berechnung'!$I$3165)*0.5,IF($C24&lt;16,(M24/($D24^0.727399687532279)*'Hintergrund Berechnung'!$I$3165)*0.67,M24/($D24^0.727399687532279)*'Hintergrund Berechnung'!$I$3166)))</f>
        <v>#DIV/0!</v>
      </c>
      <c r="AE24" s="16" t="str">
        <f t="shared" si="6"/>
        <v/>
      </c>
      <c r="AF24" s="16" t="e">
        <f>IF($A$3=FALSE,IF($C24&lt;16,O24/($D24^0.727399687532279)*'Hintergrund Berechnung'!$I$3165,O24/($D24^0.727399687532279)*'Hintergrund Berechnung'!$I$3166),IF($C24&lt;13,(O24/($D24^0.727399687532279)*'Hintergrund Berechnung'!$I$3165)*0.5,IF($C24&lt;16,(O24/($D24^0.727399687532279)*'Hintergrund Berechnung'!$I$3165)*0.67,O24/($D24^0.727399687532279)*'Hintergrund Berechnung'!$I$3166)))</f>
        <v>#DIV/0!</v>
      </c>
      <c r="AG24" s="16" t="str">
        <f t="shared" si="7"/>
        <v/>
      </c>
      <c r="AH24" s="16" t="e">
        <f t="shared" si="8"/>
        <v>#DIV/0!</v>
      </c>
      <c r="AI24" s="16" t="e">
        <f>ROUND(IF(C24&lt;16,$Q24/($D24^0.515518364833551)*'Hintergrund Berechnung'!$K$3165,$Q24/($D24^0.515518364833551)*'Hintergrund Berechnung'!$K$3166),0)</f>
        <v>#DIV/0!</v>
      </c>
      <c r="AJ24" s="16">
        <f>ROUND(IF(C24&lt;16,$R24*'Hintergrund Berechnung'!$L$3165,$R24*'Hintergrund Berechnung'!$L$3166),0)</f>
        <v>0</v>
      </c>
      <c r="AK24" s="16">
        <f>ROUND(IF(C24&lt;16,IF(S24&gt;0,(25-$S24)*'Hintergrund Berechnung'!$M$3165,0),IF(S24&gt;0,(25-$S24)*'Hintergrund Berechnung'!$M$3166,0)),0)</f>
        <v>0</v>
      </c>
      <c r="AL24" s="18" t="e">
        <f t="shared" si="9"/>
        <v>#DIV/0!</v>
      </c>
    </row>
    <row r="25" spans="21:38" ht="26.25" x14ac:dyDescent="0.4">
      <c r="U25" s="16">
        <f t="shared" si="1"/>
        <v>0</v>
      </c>
      <c r="V25" s="16" t="e">
        <f>IF($A$3=FALSE,IF($C25&lt;16,E25/($D25^0.727399687532279)*'Hintergrund Berechnung'!$I$3165,E25/($D25^0.727399687532279)*'Hintergrund Berechnung'!$I$3166),IF($C25&lt;13,(E25/($D25^0.727399687532279)*'Hintergrund Berechnung'!$I$3165)*0.5,IF($C25&lt;16,(E25/($D25^0.727399687532279)*'Hintergrund Berechnung'!$I$3165)*0.67,E25/($D25^0.727399687532279)*'Hintergrund Berechnung'!$I$3166)))</f>
        <v>#DIV/0!</v>
      </c>
      <c r="W25" s="16" t="str">
        <f t="shared" si="2"/>
        <v/>
      </c>
      <c r="X25" s="16" t="e">
        <f>IF($A$3=FALSE,IF($C25&lt;16,G25/($D25^0.727399687532279)*'Hintergrund Berechnung'!$I$3165,G25/($D25^0.727399687532279)*'Hintergrund Berechnung'!$I$3166),IF($C25&lt;13,(G25/($D25^0.727399687532279)*'Hintergrund Berechnung'!$I$3165)*0.5,IF($C25&lt;16,(G25/($D25^0.727399687532279)*'Hintergrund Berechnung'!$I$3165)*0.67,G25/($D25^0.727399687532279)*'Hintergrund Berechnung'!$I$3166)))</f>
        <v>#DIV/0!</v>
      </c>
      <c r="Y25" s="16" t="str">
        <f t="shared" si="3"/>
        <v/>
      </c>
      <c r="Z25" s="16" t="e">
        <f>IF($A$3=FALSE,IF($C25&lt;16,I25/($D25^0.727399687532279)*'Hintergrund Berechnung'!$I$3165,I25/($D25^0.727399687532279)*'Hintergrund Berechnung'!$I$3166),IF($C25&lt;13,(I25/($D25^0.727399687532279)*'Hintergrund Berechnung'!$I$3165)*0.5,IF($C25&lt;16,(I25/($D25^0.727399687532279)*'Hintergrund Berechnung'!$I$3165)*0.67,I25/($D25^0.727399687532279)*'Hintergrund Berechnung'!$I$3166)))</f>
        <v>#DIV/0!</v>
      </c>
      <c r="AA25" s="16" t="str">
        <f t="shared" si="4"/>
        <v/>
      </c>
      <c r="AB25" s="16" t="e">
        <f>IF($A$3=FALSE,IF($C25&lt;16,K25/($D25^0.727399687532279)*'Hintergrund Berechnung'!$I$3165,K25/($D25^0.727399687532279)*'Hintergrund Berechnung'!$I$3166),IF($C25&lt;13,(K25/($D25^0.727399687532279)*'Hintergrund Berechnung'!$I$3165)*0.5,IF($C25&lt;16,(K25/($D25^0.727399687532279)*'Hintergrund Berechnung'!$I$3165)*0.67,K25/($D25^0.727399687532279)*'Hintergrund Berechnung'!$I$3166)))</f>
        <v>#DIV/0!</v>
      </c>
      <c r="AC25" s="16" t="str">
        <f t="shared" si="5"/>
        <v/>
      </c>
      <c r="AD25" s="16" t="e">
        <f>IF($A$3=FALSE,IF($C25&lt;16,M25/($D25^0.727399687532279)*'Hintergrund Berechnung'!$I$3165,M25/($D25^0.727399687532279)*'Hintergrund Berechnung'!$I$3166),IF($C25&lt;13,(M25/($D25^0.727399687532279)*'Hintergrund Berechnung'!$I$3165)*0.5,IF($C25&lt;16,(M25/($D25^0.727399687532279)*'Hintergrund Berechnung'!$I$3165)*0.67,M25/($D25^0.727399687532279)*'Hintergrund Berechnung'!$I$3166)))</f>
        <v>#DIV/0!</v>
      </c>
      <c r="AE25" s="16" t="str">
        <f t="shared" si="6"/>
        <v/>
      </c>
      <c r="AF25" s="16" t="e">
        <f>IF($A$3=FALSE,IF($C25&lt;16,O25/($D25^0.727399687532279)*'Hintergrund Berechnung'!$I$3165,O25/($D25^0.727399687532279)*'Hintergrund Berechnung'!$I$3166),IF($C25&lt;13,(O25/($D25^0.727399687532279)*'Hintergrund Berechnung'!$I$3165)*0.5,IF($C25&lt;16,(O25/($D25^0.727399687532279)*'Hintergrund Berechnung'!$I$3165)*0.67,O25/($D25^0.727399687532279)*'Hintergrund Berechnung'!$I$3166)))</f>
        <v>#DIV/0!</v>
      </c>
      <c r="AG25" s="16" t="str">
        <f t="shared" si="7"/>
        <v/>
      </c>
      <c r="AH25" s="16" t="e">
        <f t="shared" si="8"/>
        <v>#DIV/0!</v>
      </c>
      <c r="AI25" s="16" t="e">
        <f>ROUND(IF(C25&lt;16,$Q25/($D25^0.515518364833551)*'Hintergrund Berechnung'!$K$3165,$Q25/($D25^0.515518364833551)*'Hintergrund Berechnung'!$K$3166),0)</f>
        <v>#DIV/0!</v>
      </c>
      <c r="AJ25" s="16">
        <f>ROUND(IF(C25&lt;16,$R25*'Hintergrund Berechnung'!$L$3165,$R25*'Hintergrund Berechnung'!$L$3166),0)</f>
        <v>0</v>
      </c>
      <c r="AK25" s="16">
        <f>ROUND(IF(C25&lt;16,IF(S25&gt;0,(25-$S25)*'Hintergrund Berechnung'!$M$3165,0),IF(S25&gt;0,(25-$S25)*'Hintergrund Berechnung'!$M$3166,0)),0)</f>
        <v>0</v>
      </c>
      <c r="AL25" s="18" t="e">
        <f t="shared" si="9"/>
        <v>#DIV/0!</v>
      </c>
    </row>
    <row r="26" spans="21:38" ht="26.25" x14ac:dyDescent="0.4">
      <c r="U26" s="16">
        <f t="shared" si="1"/>
        <v>0</v>
      </c>
      <c r="V26" s="16" t="e">
        <f>IF($A$3=FALSE,IF($C26&lt;16,E26/($D26^0.727399687532279)*'Hintergrund Berechnung'!$I$3165,E26/($D26^0.727399687532279)*'Hintergrund Berechnung'!$I$3166),IF($C26&lt;13,(E26/($D26^0.727399687532279)*'Hintergrund Berechnung'!$I$3165)*0.5,IF($C26&lt;16,(E26/($D26^0.727399687532279)*'Hintergrund Berechnung'!$I$3165)*0.67,E26/($D26^0.727399687532279)*'Hintergrund Berechnung'!$I$3166)))</f>
        <v>#DIV/0!</v>
      </c>
      <c r="W26" s="16" t="str">
        <f t="shared" si="2"/>
        <v/>
      </c>
      <c r="X26" s="16" t="e">
        <f>IF($A$3=FALSE,IF($C26&lt;16,G26/($D26^0.727399687532279)*'Hintergrund Berechnung'!$I$3165,G26/($D26^0.727399687532279)*'Hintergrund Berechnung'!$I$3166),IF($C26&lt;13,(G26/($D26^0.727399687532279)*'Hintergrund Berechnung'!$I$3165)*0.5,IF($C26&lt;16,(G26/($D26^0.727399687532279)*'Hintergrund Berechnung'!$I$3165)*0.67,G26/($D26^0.727399687532279)*'Hintergrund Berechnung'!$I$3166)))</f>
        <v>#DIV/0!</v>
      </c>
      <c r="Y26" s="16" t="str">
        <f t="shared" si="3"/>
        <v/>
      </c>
      <c r="Z26" s="16" t="e">
        <f>IF($A$3=FALSE,IF($C26&lt;16,I26/($D26^0.727399687532279)*'Hintergrund Berechnung'!$I$3165,I26/($D26^0.727399687532279)*'Hintergrund Berechnung'!$I$3166),IF($C26&lt;13,(I26/($D26^0.727399687532279)*'Hintergrund Berechnung'!$I$3165)*0.5,IF($C26&lt;16,(I26/($D26^0.727399687532279)*'Hintergrund Berechnung'!$I$3165)*0.67,I26/($D26^0.727399687532279)*'Hintergrund Berechnung'!$I$3166)))</f>
        <v>#DIV/0!</v>
      </c>
      <c r="AA26" s="16" t="str">
        <f t="shared" si="4"/>
        <v/>
      </c>
      <c r="AB26" s="16" t="e">
        <f>IF($A$3=FALSE,IF($C26&lt;16,K26/($D26^0.727399687532279)*'Hintergrund Berechnung'!$I$3165,K26/($D26^0.727399687532279)*'Hintergrund Berechnung'!$I$3166),IF($C26&lt;13,(K26/($D26^0.727399687532279)*'Hintergrund Berechnung'!$I$3165)*0.5,IF($C26&lt;16,(K26/($D26^0.727399687532279)*'Hintergrund Berechnung'!$I$3165)*0.67,K26/($D26^0.727399687532279)*'Hintergrund Berechnung'!$I$3166)))</f>
        <v>#DIV/0!</v>
      </c>
      <c r="AC26" s="16" t="str">
        <f t="shared" si="5"/>
        <v/>
      </c>
      <c r="AD26" s="16" t="e">
        <f>IF($A$3=FALSE,IF($C26&lt;16,M26/($D26^0.727399687532279)*'Hintergrund Berechnung'!$I$3165,M26/($D26^0.727399687532279)*'Hintergrund Berechnung'!$I$3166),IF($C26&lt;13,(M26/($D26^0.727399687532279)*'Hintergrund Berechnung'!$I$3165)*0.5,IF($C26&lt;16,(M26/($D26^0.727399687532279)*'Hintergrund Berechnung'!$I$3165)*0.67,M26/($D26^0.727399687532279)*'Hintergrund Berechnung'!$I$3166)))</f>
        <v>#DIV/0!</v>
      </c>
      <c r="AE26" s="16" t="str">
        <f t="shared" si="6"/>
        <v/>
      </c>
      <c r="AF26" s="16" t="e">
        <f>IF($A$3=FALSE,IF($C26&lt;16,O26/($D26^0.727399687532279)*'Hintergrund Berechnung'!$I$3165,O26/($D26^0.727399687532279)*'Hintergrund Berechnung'!$I$3166),IF($C26&lt;13,(O26/($D26^0.727399687532279)*'Hintergrund Berechnung'!$I$3165)*0.5,IF($C26&lt;16,(O26/($D26^0.727399687532279)*'Hintergrund Berechnung'!$I$3165)*0.67,O26/($D26^0.727399687532279)*'Hintergrund Berechnung'!$I$3166)))</f>
        <v>#DIV/0!</v>
      </c>
      <c r="AG26" s="16" t="str">
        <f t="shared" si="7"/>
        <v/>
      </c>
      <c r="AH26" s="16" t="e">
        <f t="shared" si="8"/>
        <v>#DIV/0!</v>
      </c>
      <c r="AI26" s="16" t="e">
        <f>ROUND(IF(C26&lt;16,$Q26/($D26^0.515518364833551)*'Hintergrund Berechnung'!$K$3165,$Q26/($D26^0.515518364833551)*'Hintergrund Berechnung'!$K$3166),0)</f>
        <v>#DIV/0!</v>
      </c>
      <c r="AJ26" s="16">
        <f>ROUND(IF(C26&lt;16,$R26*'Hintergrund Berechnung'!$L$3165,$R26*'Hintergrund Berechnung'!$L$3166),0)</f>
        <v>0</v>
      </c>
      <c r="AK26" s="16">
        <f>ROUND(IF(C26&lt;16,IF(S26&gt;0,(25-$S26)*'Hintergrund Berechnung'!$M$3165,0),IF(S26&gt;0,(25-$S26)*'Hintergrund Berechnung'!$M$3166,0)),0)</f>
        <v>0</v>
      </c>
      <c r="AL26" s="18" t="e">
        <f t="shared" si="9"/>
        <v>#DIV/0!</v>
      </c>
    </row>
    <row r="27" spans="21:38" ht="26.25" x14ac:dyDescent="0.4">
      <c r="U27" s="16">
        <f t="shared" si="1"/>
        <v>0</v>
      </c>
      <c r="V27" s="16" t="e">
        <f>IF($A$3=FALSE,IF($C27&lt;16,E27/($D27^0.727399687532279)*'Hintergrund Berechnung'!$I$3165,E27/($D27^0.727399687532279)*'Hintergrund Berechnung'!$I$3166),IF($C27&lt;13,(E27/($D27^0.727399687532279)*'Hintergrund Berechnung'!$I$3165)*0.5,IF($C27&lt;16,(E27/($D27^0.727399687532279)*'Hintergrund Berechnung'!$I$3165)*0.67,E27/($D27^0.727399687532279)*'Hintergrund Berechnung'!$I$3166)))</f>
        <v>#DIV/0!</v>
      </c>
      <c r="W27" s="16" t="str">
        <f t="shared" si="2"/>
        <v/>
      </c>
      <c r="X27" s="16" t="e">
        <f>IF($A$3=FALSE,IF($C27&lt;16,G27/($D27^0.727399687532279)*'Hintergrund Berechnung'!$I$3165,G27/($D27^0.727399687532279)*'Hintergrund Berechnung'!$I$3166),IF($C27&lt;13,(G27/($D27^0.727399687532279)*'Hintergrund Berechnung'!$I$3165)*0.5,IF($C27&lt;16,(G27/($D27^0.727399687532279)*'Hintergrund Berechnung'!$I$3165)*0.67,G27/($D27^0.727399687532279)*'Hintergrund Berechnung'!$I$3166)))</f>
        <v>#DIV/0!</v>
      </c>
      <c r="Y27" s="16" t="str">
        <f t="shared" si="3"/>
        <v/>
      </c>
      <c r="Z27" s="16" t="e">
        <f>IF($A$3=FALSE,IF($C27&lt;16,I27/($D27^0.727399687532279)*'Hintergrund Berechnung'!$I$3165,I27/($D27^0.727399687532279)*'Hintergrund Berechnung'!$I$3166),IF($C27&lt;13,(I27/($D27^0.727399687532279)*'Hintergrund Berechnung'!$I$3165)*0.5,IF($C27&lt;16,(I27/($D27^0.727399687532279)*'Hintergrund Berechnung'!$I$3165)*0.67,I27/($D27^0.727399687532279)*'Hintergrund Berechnung'!$I$3166)))</f>
        <v>#DIV/0!</v>
      </c>
      <c r="AA27" s="16" t="str">
        <f t="shared" si="4"/>
        <v/>
      </c>
      <c r="AB27" s="16" t="e">
        <f>IF($A$3=FALSE,IF($C27&lt;16,K27/($D27^0.727399687532279)*'Hintergrund Berechnung'!$I$3165,K27/($D27^0.727399687532279)*'Hintergrund Berechnung'!$I$3166),IF($C27&lt;13,(K27/($D27^0.727399687532279)*'Hintergrund Berechnung'!$I$3165)*0.5,IF($C27&lt;16,(K27/($D27^0.727399687532279)*'Hintergrund Berechnung'!$I$3165)*0.67,K27/($D27^0.727399687532279)*'Hintergrund Berechnung'!$I$3166)))</f>
        <v>#DIV/0!</v>
      </c>
      <c r="AC27" s="16" t="str">
        <f t="shared" si="5"/>
        <v/>
      </c>
      <c r="AD27" s="16" t="e">
        <f>IF($A$3=FALSE,IF($C27&lt;16,M27/($D27^0.727399687532279)*'Hintergrund Berechnung'!$I$3165,M27/($D27^0.727399687532279)*'Hintergrund Berechnung'!$I$3166),IF($C27&lt;13,(M27/($D27^0.727399687532279)*'Hintergrund Berechnung'!$I$3165)*0.5,IF($C27&lt;16,(M27/($D27^0.727399687532279)*'Hintergrund Berechnung'!$I$3165)*0.67,M27/($D27^0.727399687532279)*'Hintergrund Berechnung'!$I$3166)))</f>
        <v>#DIV/0!</v>
      </c>
      <c r="AE27" s="16" t="str">
        <f t="shared" si="6"/>
        <v/>
      </c>
      <c r="AF27" s="16" t="e">
        <f>IF($A$3=FALSE,IF($C27&lt;16,O27/($D27^0.727399687532279)*'Hintergrund Berechnung'!$I$3165,O27/($D27^0.727399687532279)*'Hintergrund Berechnung'!$I$3166),IF($C27&lt;13,(O27/($D27^0.727399687532279)*'Hintergrund Berechnung'!$I$3165)*0.5,IF($C27&lt;16,(O27/($D27^0.727399687532279)*'Hintergrund Berechnung'!$I$3165)*0.67,O27/($D27^0.727399687532279)*'Hintergrund Berechnung'!$I$3166)))</f>
        <v>#DIV/0!</v>
      </c>
      <c r="AG27" s="16" t="str">
        <f t="shared" si="7"/>
        <v/>
      </c>
      <c r="AH27" s="16" t="e">
        <f t="shared" si="8"/>
        <v>#DIV/0!</v>
      </c>
      <c r="AI27" s="16" t="e">
        <f>ROUND(IF(C27&lt;16,$Q27/($D27^0.515518364833551)*'Hintergrund Berechnung'!$K$3165,$Q27/($D27^0.515518364833551)*'Hintergrund Berechnung'!$K$3166),0)</f>
        <v>#DIV/0!</v>
      </c>
      <c r="AJ27" s="16">
        <f>ROUND(IF(C27&lt;16,$R27*'Hintergrund Berechnung'!$L$3165,$R27*'Hintergrund Berechnung'!$L$3166),0)</f>
        <v>0</v>
      </c>
      <c r="AK27" s="16">
        <f>ROUND(IF(C27&lt;16,IF(S27&gt;0,(25-$S27)*'Hintergrund Berechnung'!$M$3165,0),IF(S27&gt;0,(25-$S27)*'Hintergrund Berechnung'!$M$3166,0)),0)</f>
        <v>0</v>
      </c>
      <c r="AL27" s="18" t="e">
        <f t="shared" si="9"/>
        <v>#DIV/0!</v>
      </c>
    </row>
    <row r="28" spans="21:38" ht="26.25" x14ac:dyDescent="0.4">
      <c r="U28" s="16">
        <f t="shared" si="1"/>
        <v>0</v>
      </c>
      <c r="V28" s="16" t="e">
        <f>IF($A$3=FALSE,IF($C28&lt;16,E28/($D28^0.727399687532279)*'Hintergrund Berechnung'!$I$3165,E28/($D28^0.727399687532279)*'Hintergrund Berechnung'!$I$3166),IF($C28&lt;13,(E28/($D28^0.727399687532279)*'Hintergrund Berechnung'!$I$3165)*0.5,IF($C28&lt;16,(E28/($D28^0.727399687532279)*'Hintergrund Berechnung'!$I$3165)*0.67,E28/($D28^0.727399687532279)*'Hintergrund Berechnung'!$I$3166)))</f>
        <v>#DIV/0!</v>
      </c>
      <c r="W28" s="16" t="str">
        <f t="shared" si="2"/>
        <v/>
      </c>
      <c r="X28" s="16" t="e">
        <f>IF($A$3=FALSE,IF($C28&lt;16,G28/($D28^0.727399687532279)*'Hintergrund Berechnung'!$I$3165,G28/($D28^0.727399687532279)*'Hintergrund Berechnung'!$I$3166),IF($C28&lt;13,(G28/($D28^0.727399687532279)*'Hintergrund Berechnung'!$I$3165)*0.5,IF($C28&lt;16,(G28/($D28^0.727399687532279)*'Hintergrund Berechnung'!$I$3165)*0.67,G28/($D28^0.727399687532279)*'Hintergrund Berechnung'!$I$3166)))</f>
        <v>#DIV/0!</v>
      </c>
      <c r="Y28" s="16" t="str">
        <f t="shared" si="3"/>
        <v/>
      </c>
      <c r="Z28" s="16" t="e">
        <f>IF($A$3=FALSE,IF($C28&lt;16,I28/($D28^0.727399687532279)*'Hintergrund Berechnung'!$I$3165,I28/($D28^0.727399687532279)*'Hintergrund Berechnung'!$I$3166),IF($C28&lt;13,(I28/($D28^0.727399687532279)*'Hintergrund Berechnung'!$I$3165)*0.5,IF($C28&lt;16,(I28/($D28^0.727399687532279)*'Hintergrund Berechnung'!$I$3165)*0.67,I28/($D28^0.727399687532279)*'Hintergrund Berechnung'!$I$3166)))</f>
        <v>#DIV/0!</v>
      </c>
      <c r="AA28" s="16" t="str">
        <f t="shared" si="4"/>
        <v/>
      </c>
      <c r="AB28" s="16" t="e">
        <f>IF($A$3=FALSE,IF($C28&lt;16,K28/($D28^0.727399687532279)*'Hintergrund Berechnung'!$I$3165,K28/($D28^0.727399687532279)*'Hintergrund Berechnung'!$I$3166),IF($C28&lt;13,(K28/($D28^0.727399687532279)*'Hintergrund Berechnung'!$I$3165)*0.5,IF($C28&lt;16,(K28/($D28^0.727399687532279)*'Hintergrund Berechnung'!$I$3165)*0.67,K28/($D28^0.727399687532279)*'Hintergrund Berechnung'!$I$3166)))</f>
        <v>#DIV/0!</v>
      </c>
      <c r="AC28" s="16" t="str">
        <f t="shared" si="5"/>
        <v/>
      </c>
      <c r="AD28" s="16" t="e">
        <f>IF($A$3=FALSE,IF($C28&lt;16,M28/($D28^0.727399687532279)*'Hintergrund Berechnung'!$I$3165,M28/($D28^0.727399687532279)*'Hintergrund Berechnung'!$I$3166),IF($C28&lt;13,(M28/($D28^0.727399687532279)*'Hintergrund Berechnung'!$I$3165)*0.5,IF($C28&lt;16,(M28/($D28^0.727399687532279)*'Hintergrund Berechnung'!$I$3165)*0.67,M28/($D28^0.727399687532279)*'Hintergrund Berechnung'!$I$3166)))</f>
        <v>#DIV/0!</v>
      </c>
      <c r="AE28" s="16" t="str">
        <f t="shared" si="6"/>
        <v/>
      </c>
      <c r="AF28" s="16" t="e">
        <f>IF($A$3=FALSE,IF($C28&lt;16,O28/($D28^0.727399687532279)*'Hintergrund Berechnung'!$I$3165,O28/($D28^0.727399687532279)*'Hintergrund Berechnung'!$I$3166),IF($C28&lt;13,(O28/($D28^0.727399687532279)*'Hintergrund Berechnung'!$I$3165)*0.5,IF($C28&lt;16,(O28/($D28^0.727399687532279)*'Hintergrund Berechnung'!$I$3165)*0.67,O28/($D28^0.727399687532279)*'Hintergrund Berechnung'!$I$3166)))</f>
        <v>#DIV/0!</v>
      </c>
      <c r="AG28" s="16" t="str">
        <f t="shared" si="7"/>
        <v/>
      </c>
      <c r="AH28" s="16" t="e">
        <f t="shared" si="8"/>
        <v>#DIV/0!</v>
      </c>
      <c r="AI28" s="16" t="e">
        <f>ROUND(IF(C28&lt;16,$Q28/($D28^0.515518364833551)*'Hintergrund Berechnung'!$K$3165,$Q28/($D28^0.515518364833551)*'Hintergrund Berechnung'!$K$3166),0)</f>
        <v>#DIV/0!</v>
      </c>
      <c r="AJ28" s="16">
        <f>ROUND(IF(C28&lt;16,$R28*'Hintergrund Berechnung'!$L$3165,$R28*'Hintergrund Berechnung'!$L$3166),0)</f>
        <v>0</v>
      </c>
      <c r="AK28" s="16">
        <f>ROUND(IF(C28&lt;16,IF(S28&gt;0,(25-$S28)*'Hintergrund Berechnung'!$M$3165,0),IF(S28&gt;0,(25-$S28)*'Hintergrund Berechnung'!$M$3166,0)),0)</f>
        <v>0</v>
      </c>
      <c r="AL28" s="18" t="e">
        <f t="shared" si="9"/>
        <v>#DIV/0!</v>
      </c>
    </row>
    <row r="29" spans="21:38" ht="26.25" x14ac:dyDescent="0.4">
      <c r="U29" s="16">
        <f t="shared" si="1"/>
        <v>0</v>
      </c>
      <c r="V29" s="16" t="e">
        <f>IF($A$3=FALSE,IF($C29&lt;16,E29/($D29^0.727399687532279)*'Hintergrund Berechnung'!$I$3165,E29/($D29^0.727399687532279)*'Hintergrund Berechnung'!$I$3166),IF($C29&lt;13,(E29/($D29^0.727399687532279)*'Hintergrund Berechnung'!$I$3165)*0.5,IF($C29&lt;16,(E29/($D29^0.727399687532279)*'Hintergrund Berechnung'!$I$3165)*0.67,E29/($D29^0.727399687532279)*'Hintergrund Berechnung'!$I$3166)))</f>
        <v>#DIV/0!</v>
      </c>
      <c r="W29" s="16" t="str">
        <f t="shared" si="2"/>
        <v/>
      </c>
      <c r="X29" s="16" t="e">
        <f>IF($A$3=FALSE,IF($C29&lt;16,G29/($D29^0.727399687532279)*'Hintergrund Berechnung'!$I$3165,G29/($D29^0.727399687532279)*'Hintergrund Berechnung'!$I$3166),IF($C29&lt;13,(G29/($D29^0.727399687532279)*'Hintergrund Berechnung'!$I$3165)*0.5,IF($C29&lt;16,(G29/($D29^0.727399687532279)*'Hintergrund Berechnung'!$I$3165)*0.67,G29/($D29^0.727399687532279)*'Hintergrund Berechnung'!$I$3166)))</f>
        <v>#DIV/0!</v>
      </c>
      <c r="Y29" s="16" t="str">
        <f t="shared" si="3"/>
        <v/>
      </c>
      <c r="Z29" s="16" t="e">
        <f>IF($A$3=FALSE,IF($C29&lt;16,I29/($D29^0.727399687532279)*'Hintergrund Berechnung'!$I$3165,I29/($D29^0.727399687532279)*'Hintergrund Berechnung'!$I$3166),IF($C29&lt;13,(I29/($D29^0.727399687532279)*'Hintergrund Berechnung'!$I$3165)*0.5,IF($C29&lt;16,(I29/($D29^0.727399687532279)*'Hintergrund Berechnung'!$I$3165)*0.67,I29/($D29^0.727399687532279)*'Hintergrund Berechnung'!$I$3166)))</f>
        <v>#DIV/0!</v>
      </c>
      <c r="AA29" s="16" t="str">
        <f t="shared" si="4"/>
        <v/>
      </c>
      <c r="AB29" s="16" t="e">
        <f>IF($A$3=FALSE,IF($C29&lt;16,K29/($D29^0.727399687532279)*'Hintergrund Berechnung'!$I$3165,K29/($D29^0.727399687532279)*'Hintergrund Berechnung'!$I$3166),IF($C29&lt;13,(K29/($D29^0.727399687532279)*'Hintergrund Berechnung'!$I$3165)*0.5,IF($C29&lt;16,(K29/($D29^0.727399687532279)*'Hintergrund Berechnung'!$I$3165)*0.67,K29/($D29^0.727399687532279)*'Hintergrund Berechnung'!$I$3166)))</f>
        <v>#DIV/0!</v>
      </c>
      <c r="AC29" s="16" t="str">
        <f t="shared" si="5"/>
        <v/>
      </c>
      <c r="AD29" s="16" t="e">
        <f>IF($A$3=FALSE,IF($C29&lt;16,M29/($D29^0.727399687532279)*'Hintergrund Berechnung'!$I$3165,M29/($D29^0.727399687532279)*'Hintergrund Berechnung'!$I$3166),IF($C29&lt;13,(M29/($D29^0.727399687532279)*'Hintergrund Berechnung'!$I$3165)*0.5,IF($C29&lt;16,(M29/($D29^0.727399687532279)*'Hintergrund Berechnung'!$I$3165)*0.67,M29/($D29^0.727399687532279)*'Hintergrund Berechnung'!$I$3166)))</f>
        <v>#DIV/0!</v>
      </c>
      <c r="AE29" s="16" t="str">
        <f t="shared" si="6"/>
        <v/>
      </c>
      <c r="AF29" s="16" t="e">
        <f>IF($A$3=FALSE,IF($C29&lt;16,O29/($D29^0.727399687532279)*'Hintergrund Berechnung'!$I$3165,O29/($D29^0.727399687532279)*'Hintergrund Berechnung'!$I$3166),IF($C29&lt;13,(O29/($D29^0.727399687532279)*'Hintergrund Berechnung'!$I$3165)*0.5,IF($C29&lt;16,(O29/($D29^0.727399687532279)*'Hintergrund Berechnung'!$I$3165)*0.67,O29/($D29^0.727399687532279)*'Hintergrund Berechnung'!$I$3166)))</f>
        <v>#DIV/0!</v>
      </c>
      <c r="AG29" s="16" t="str">
        <f t="shared" si="7"/>
        <v/>
      </c>
      <c r="AH29" s="16" t="e">
        <f t="shared" si="8"/>
        <v>#DIV/0!</v>
      </c>
      <c r="AI29" s="16" t="e">
        <f>ROUND(IF(C29&lt;16,$Q29/($D29^0.515518364833551)*'Hintergrund Berechnung'!$K$3165,$Q29/($D29^0.515518364833551)*'Hintergrund Berechnung'!$K$3166),0)</f>
        <v>#DIV/0!</v>
      </c>
      <c r="AJ29" s="16">
        <f>ROUND(IF(C29&lt;16,$R29*'Hintergrund Berechnung'!$L$3165,$R29*'Hintergrund Berechnung'!$L$3166),0)</f>
        <v>0</v>
      </c>
      <c r="AK29" s="16">
        <f>ROUND(IF(C29&lt;16,IF(S29&gt;0,(25-$S29)*'Hintergrund Berechnung'!$M$3165,0),IF(S29&gt;0,(25-$S29)*'Hintergrund Berechnung'!$M$3166,0)),0)</f>
        <v>0</v>
      </c>
      <c r="AL29" s="18" t="e">
        <f t="shared" si="9"/>
        <v>#DIV/0!</v>
      </c>
    </row>
    <row r="30" spans="21:38" ht="26.25" x14ac:dyDescent="0.4">
      <c r="U30" s="16">
        <f t="shared" si="1"/>
        <v>0</v>
      </c>
      <c r="V30" s="16" t="e">
        <f>IF($A$3=FALSE,IF($C30&lt;16,E30/($D30^0.727399687532279)*'Hintergrund Berechnung'!$I$3165,E30/($D30^0.727399687532279)*'Hintergrund Berechnung'!$I$3166),IF($C30&lt;13,(E30/($D30^0.727399687532279)*'Hintergrund Berechnung'!$I$3165)*0.5,IF($C30&lt;16,(E30/($D30^0.727399687532279)*'Hintergrund Berechnung'!$I$3165)*0.67,E30/($D30^0.727399687532279)*'Hintergrund Berechnung'!$I$3166)))</f>
        <v>#DIV/0!</v>
      </c>
      <c r="W30" s="16" t="str">
        <f t="shared" si="2"/>
        <v/>
      </c>
      <c r="X30" s="16" t="e">
        <f>IF($A$3=FALSE,IF($C30&lt;16,G30/($D30^0.727399687532279)*'Hintergrund Berechnung'!$I$3165,G30/($D30^0.727399687532279)*'Hintergrund Berechnung'!$I$3166),IF($C30&lt;13,(G30/($D30^0.727399687532279)*'Hintergrund Berechnung'!$I$3165)*0.5,IF($C30&lt;16,(G30/($D30^0.727399687532279)*'Hintergrund Berechnung'!$I$3165)*0.67,G30/($D30^0.727399687532279)*'Hintergrund Berechnung'!$I$3166)))</f>
        <v>#DIV/0!</v>
      </c>
      <c r="Y30" s="16" t="str">
        <f t="shared" si="3"/>
        <v/>
      </c>
      <c r="Z30" s="16" t="e">
        <f>IF($A$3=FALSE,IF($C30&lt;16,I30/($D30^0.727399687532279)*'Hintergrund Berechnung'!$I$3165,I30/($D30^0.727399687532279)*'Hintergrund Berechnung'!$I$3166),IF($C30&lt;13,(I30/($D30^0.727399687532279)*'Hintergrund Berechnung'!$I$3165)*0.5,IF($C30&lt;16,(I30/($D30^0.727399687532279)*'Hintergrund Berechnung'!$I$3165)*0.67,I30/($D30^0.727399687532279)*'Hintergrund Berechnung'!$I$3166)))</f>
        <v>#DIV/0!</v>
      </c>
      <c r="AA30" s="16" t="str">
        <f t="shared" si="4"/>
        <v/>
      </c>
      <c r="AB30" s="16" t="e">
        <f>IF($A$3=FALSE,IF($C30&lt;16,K30/($D30^0.727399687532279)*'Hintergrund Berechnung'!$I$3165,K30/($D30^0.727399687532279)*'Hintergrund Berechnung'!$I$3166),IF($C30&lt;13,(K30/($D30^0.727399687532279)*'Hintergrund Berechnung'!$I$3165)*0.5,IF($C30&lt;16,(K30/($D30^0.727399687532279)*'Hintergrund Berechnung'!$I$3165)*0.67,K30/($D30^0.727399687532279)*'Hintergrund Berechnung'!$I$3166)))</f>
        <v>#DIV/0!</v>
      </c>
      <c r="AC30" s="16" t="str">
        <f t="shared" si="5"/>
        <v/>
      </c>
      <c r="AD30" s="16" t="e">
        <f>IF($A$3=FALSE,IF($C30&lt;16,M30/($D30^0.727399687532279)*'Hintergrund Berechnung'!$I$3165,M30/($D30^0.727399687532279)*'Hintergrund Berechnung'!$I$3166),IF($C30&lt;13,(M30/($D30^0.727399687532279)*'Hintergrund Berechnung'!$I$3165)*0.5,IF($C30&lt;16,(M30/($D30^0.727399687532279)*'Hintergrund Berechnung'!$I$3165)*0.67,M30/($D30^0.727399687532279)*'Hintergrund Berechnung'!$I$3166)))</f>
        <v>#DIV/0!</v>
      </c>
      <c r="AE30" s="16" t="str">
        <f t="shared" si="6"/>
        <v/>
      </c>
      <c r="AF30" s="16" t="e">
        <f>IF($A$3=FALSE,IF($C30&lt;16,O30/($D30^0.727399687532279)*'Hintergrund Berechnung'!$I$3165,O30/($D30^0.727399687532279)*'Hintergrund Berechnung'!$I$3166),IF($C30&lt;13,(O30/($D30^0.727399687532279)*'Hintergrund Berechnung'!$I$3165)*0.5,IF($C30&lt;16,(O30/($D30^0.727399687532279)*'Hintergrund Berechnung'!$I$3165)*0.67,O30/($D30^0.727399687532279)*'Hintergrund Berechnung'!$I$3166)))</f>
        <v>#DIV/0!</v>
      </c>
      <c r="AG30" s="16" t="str">
        <f t="shared" si="7"/>
        <v/>
      </c>
      <c r="AH30" s="16" t="e">
        <f t="shared" si="8"/>
        <v>#DIV/0!</v>
      </c>
      <c r="AI30" s="16" t="e">
        <f>ROUND(IF(C30&lt;16,$Q30/($D30^0.515518364833551)*'Hintergrund Berechnung'!$K$3165,$Q30/($D30^0.515518364833551)*'Hintergrund Berechnung'!$K$3166),0)</f>
        <v>#DIV/0!</v>
      </c>
      <c r="AJ30" s="16">
        <f>ROUND(IF(C30&lt;16,$R30*'Hintergrund Berechnung'!$L$3165,$R30*'Hintergrund Berechnung'!$L$3166),0)</f>
        <v>0</v>
      </c>
      <c r="AK30" s="16">
        <f>ROUND(IF(C30&lt;16,IF(S30&gt;0,(25-$S30)*'Hintergrund Berechnung'!$M$3165,0),IF(S30&gt;0,(25-$S30)*'Hintergrund Berechnung'!$M$3166,0)),0)</f>
        <v>0</v>
      </c>
      <c r="AL30" s="18" t="e">
        <f t="shared" si="9"/>
        <v>#DIV/0!</v>
      </c>
    </row>
    <row r="31" spans="21:38" ht="26.25" x14ac:dyDescent="0.4">
      <c r="U31" s="16">
        <f t="shared" si="1"/>
        <v>0</v>
      </c>
      <c r="V31" s="16" t="e">
        <f>IF($A$3=FALSE,IF($C31&lt;16,E31/($D31^0.727399687532279)*'Hintergrund Berechnung'!$I$3165,E31/($D31^0.727399687532279)*'Hintergrund Berechnung'!$I$3166),IF($C31&lt;13,(E31/($D31^0.727399687532279)*'Hintergrund Berechnung'!$I$3165)*0.5,IF($C31&lt;16,(E31/($D31^0.727399687532279)*'Hintergrund Berechnung'!$I$3165)*0.67,E31/($D31^0.727399687532279)*'Hintergrund Berechnung'!$I$3166)))</f>
        <v>#DIV/0!</v>
      </c>
      <c r="W31" s="16" t="str">
        <f t="shared" si="2"/>
        <v/>
      </c>
      <c r="X31" s="16" t="e">
        <f>IF($A$3=FALSE,IF($C31&lt;16,G31/($D31^0.727399687532279)*'Hintergrund Berechnung'!$I$3165,G31/($D31^0.727399687532279)*'Hintergrund Berechnung'!$I$3166),IF($C31&lt;13,(G31/($D31^0.727399687532279)*'Hintergrund Berechnung'!$I$3165)*0.5,IF($C31&lt;16,(G31/($D31^0.727399687532279)*'Hintergrund Berechnung'!$I$3165)*0.67,G31/($D31^0.727399687532279)*'Hintergrund Berechnung'!$I$3166)))</f>
        <v>#DIV/0!</v>
      </c>
      <c r="Y31" s="16" t="str">
        <f t="shared" si="3"/>
        <v/>
      </c>
      <c r="Z31" s="16" t="e">
        <f>IF($A$3=FALSE,IF($C31&lt;16,I31/($D31^0.727399687532279)*'Hintergrund Berechnung'!$I$3165,I31/($D31^0.727399687532279)*'Hintergrund Berechnung'!$I$3166),IF($C31&lt;13,(I31/($D31^0.727399687532279)*'Hintergrund Berechnung'!$I$3165)*0.5,IF($C31&lt;16,(I31/($D31^0.727399687532279)*'Hintergrund Berechnung'!$I$3165)*0.67,I31/($D31^0.727399687532279)*'Hintergrund Berechnung'!$I$3166)))</f>
        <v>#DIV/0!</v>
      </c>
      <c r="AA31" s="16" t="str">
        <f t="shared" si="4"/>
        <v/>
      </c>
      <c r="AB31" s="16" t="e">
        <f>IF($A$3=FALSE,IF($C31&lt;16,K31/($D31^0.727399687532279)*'Hintergrund Berechnung'!$I$3165,K31/($D31^0.727399687532279)*'Hintergrund Berechnung'!$I$3166),IF($C31&lt;13,(K31/($D31^0.727399687532279)*'Hintergrund Berechnung'!$I$3165)*0.5,IF($C31&lt;16,(K31/($D31^0.727399687532279)*'Hintergrund Berechnung'!$I$3165)*0.67,K31/($D31^0.727399687532279)*'Hintergrund Berechnung'!$I$3166)))</f>
        <v>#DIV/0!</v>
      </c>
      <c r="AC31" s="16" t="str">
        <f t="shared" si="5"/>
        <v/>
      </c>
      <c r="AD31" s="16" t="e">
        <f>IF($A$3=FALSE,IF($C31&lt;16,M31/($D31^0.727399687532279)*'Hintergrund Berechnung'!$I$3165,M31/($D31^0.727399687532279)*'Hintergrund Berechnung'!$I$3166),IF($C31&lt;13,(M31/($D31^0.727399687532279)*'Hintergrund Berechnung'!$I$3165)*0.5,IF($C31&lt;16,(M31/($D31^0.727399687532279)*'Hintergrund Berechnung'!$I$3165)*0.67,M31/($D31^0.727399687532279)*'Hintergrund Berechnung'!$I$3166)))</f>
        <v>#DIV/0!</v>
      </c>
      <c r="AE31" s="16" t="str">
        <f t="shared" si="6"/>
        <v/>
      </c>
      <c r="AF31" s="16" t="e">
        <f>IF($A$3=FALSE,IF($C31&lt;16,O31/($D31^0.727399687532279)*'Hintergrund Berechnung'!$I$3165,O31/($D31^0.727399687532279)*'Hintergrund Berechnung'!$I$3166),IF($C31&lt;13,(O31/($D31^0.727399687532279)*'Hintergrund Berechnung'!$I$3165)*0.5,IF($C31&lt;16,(O31/($D31^0.727399687532279)*'Hintergrund Berechnung'!$I$3165)*0.67,O31/($D31^0.727399687532279)*'Hintergrund Berechnung'!$I$3166)))</f>
        <v>#DIV/0!</v>
      </c>
      <c r="AG31" s="16" t="str">
        <f t="shared" si="7"/>
        <v/>
      </c>
      <c r="AH31" s="16" t="e">
        <f t="shared" si="8"/>
        <v>#DIV/0!</v>
      </c>
      <c r="AI31" s="16" t="e">
        <f>ROUND(IF(C31&lt;16,$Q31/($D31^0.515518364833551)*'Hintergrund Berechnung'!$K$3165,$Q31/($D31^0.515518364833551)*'Hintergrund Berechnung'!$K$3166),0)</f>
        <v>#DIV/0!</v>
      </c>
      <c r="AJ31" s="16">
        <f>ROUND(IF(C31&lt;16,$R31*'Hintergrund Berechnung'!$L$3165,$R31*'Hintergrund Berechnung'!$L$3166),0)</f>
        <v>0</v>
      </c>
      <c r="AK31" s="16">
        <f>ROUND(IF(C31&lt;16,IF(S31&gt;0,(25-$S31)*'Hintergrund Berechnung'!$M$3165,0),IF(S31&gt;0,(25-$S31)*'Hintergrund Berechnung'!$M$3166,0)),0)</f>
        <v>0</v>
      </c>
      <c r="AL31" s="18" t="e">
        <f t="shared" si="9"/>
        <v>#DIV/0!</v>
      </c>
    </row>
    <row r="32" spans="21:38" ht="26.25" x14ac:dyDescent="0.4">
      <c r="U32" s="16">
        <f t="shared" si="1"/>
        <v>0</v>
      </c>
      <c r="V32" s="16" t="e">
        <f>IF($A$3=FALSE,IF($C32&lt;16,E32/($D32^0.727399687532279)*'Hintergrund Berechnung'!$I$3165,E32/($D32^0.727399687532279)*'Hintergrund Berechnung'!$I$3166),IF($C32&lt;13,(E32/($D32^0.727399687532279)*'Hintergrund Berechnung'!$I$3165)*0.5,IF($C32&lt;16,(E32/($D32^0.727399687532279)*'Hintergrund Berechnung'!$I$3165)*0.67,E32/($D32^0.727399687532279)*'Hintergrund Berechnung'!$I$3166)))</f>
        <v>#DIV/0!</v>
      </c>
      <c r="W32" s="16" t="str">
        <f t="shared" si="2"/>
        <v/>
      </c>
      <c r="X32" s="16" t="e">
        <f>IF($A$3=FALSE,IF($C32&lt;16,G32/($D32^0.727399687532279)*'Hintergrund Berechnung'!$I$3165,G32/($D32^0.727399687532279)*'Hintergrund Berechnung'!$I$3166),IF($C32&lt;13,(G32/($D32^0.727399687532279)*'Hintergrund Berechnung'!$I$3165)*0.5,IF($C32&lt;16,(G32/($D32^0.727399687532279)*'Hintergrund Berechnung'!$I$3165)*0.67,G32/($D32^0.727399687532279)*'Hintergrund Berechnung'!$I$3166)))</f>
        <v>#DIV/0!</v>
      </c>
      <c r="Y32" s="16" t="str">
        <f t="shared" si="3"/>
        <v/>
      </c>
      <c r="Z32" s="16" t="e">
        <f>IF($A$3=FALSE,IF($C32&lt;16,I32/($D32^0.727399687532279)*'Hintergrund Berechnung'!$I$3165,I32/($D32^0.727399687532279)*'Hintergrund Berechnung'!$I$3166),IF($C32&lt;13,(I32/($D32^0.727399687532279)*'Hintergrund Berechnung'!$I$3165)*0.5,IF($C32&lt;16,(I32/($D32^0.727399687532279)*'Hintergrund Berechnung'!$I$3165)*0.67,I32/($D32^0.727399687532279)*'Hintergrund Berechnung'!$I$3166)))</f>
        <v>#DIV/0!</v>
      </c>
      <c r="AA32" s="16" t="str">
        <f t="shared" si="4"/>
        <v/>
      </c>
      <c r="AB32" s="16" t="e">
        <f>IF($A$3=FALSE,IF($C32&lt;16,K32/($D32^0.727399687532279)*'Hintergrund Berechnung'!$I$3165,K32/($D32^0.727399687532279)*'Hintergrund Berechnung'!$I$3166),IF($C32&lt;13,(K32/($D32^0.727399687532279)*'Hintergrund Berechnung'!$I$3165)*0.5,IF($C32&lt;16,(K32/($D32^0.727399687532279)*'Hintergrund Berechnung'!$I$3165)*0.67,K32/($D32^0.727399687532279)*'Hintergrund Berechnung'!$I$3166)))</f>
        <v>#DIV/0!</v>
      </c>
      <c r="AC32" s="16" t="str">
        <f t="shared" si="5"/>
        <v/>
      </c>
      <c r="AD32" s="16" t="e">
        <f>IF($A$3=FALSE,IF($C32&lt;16,M32/($D32^0.727399687532279)*'Hintergrund Berechnung'!$I$3165,M32/($D32^0.727399687532279)*'Hintergrund Berechnung'!$I$3166),IF($C32&lt;13,(M32/($D32^0.727399687532279)*'Hintergrund Berechnung'!$I$3165)*0.5,IF($C32&lt;16,(M32/($D32^0.727399687532279)*'Hintergrund Berechnung'!$I$3165)*0.67,M32/($D32^0.727399687532279)*'Hintergrund Berechnung'!$I$3166)))</f>
        <v>#DIV/0!</v>
      </c>
      <c r="AE32" s="16" t="str">
        <f t="shared" si="6"/>
        <v/>
      </c>
      <c r="AF32" s="16" t="e">
        <f>IF($A$3=FALSE,IF($C32&lt;16,O32/($D32^0.727399687532279)*'Hintergrund Berechnung'!$I$3165,O32/($D32^0.727399687532279)*'Hintergrund Berechnung'!$I$3166),IF($C32&lt;13,(O32/($D32^0.727399687532279)*'Hintergrund Berechnung'!$I$3165)*0.5,IF($C32&lt;16,(O32/($D32^0.727399687532279)*'Hintergrund Berechnung'!$I$3165)*0.67,O32/($D32^0.727399687532279)*'Hintergrund Berechnung'!$I$3166)))</f>
        <v>#DIV/0!</v>
      </c>
      <c r="AG32" s="16" t="str">
        <f t="shared" si="7"/>
        <v/>
      </c>
      <c r="AH32" s="16" t="e">
        <f t="shared" si="8"/>
        <v>#DIV/0!</v>
      </c>
      <c r="AI32" s="16" t="e">
        <f>ROUND(IF(C32&lt;16,$Q32/($D32^0.515518364833551)*'Hintergrund Berechnung'!$K$3165,$Q32/($D32^0.515518364833551)*'Hintergrund Berechnung'!$K$3166),0)</f>
        <v>#DIV/0!</v>
      </c>
      <c r="AJ32" s="16">
        <f>ROUND(IF(C32&lt;16,$R32*'Hintergrund Berechnung'!$L$3165,$R32*'Hintergrund Berechnung'!$L$3166),0)</f>
        <v>0</v>
      </c>
      <c r="AK32" s="16">
        <f>ROUND(IF(C32&lt;16,IF(S32&gt;0,(25-$S32)*'Hintergrund Berechnung'!$M$3165,0),IF(S32&gt;0,(25-$S32)*'Hintergrund Berechnung'!$M$3166,0)),0)</f>
        <v>0</v>
      </c>
      <c r="AL32" s="18" t="e">
        <f t="shared" si="9"/>
        <v>#DIV/0!</v>
      </c>
    </row>
    <row r="33" spans="21:38" x14ac:dyDescent="0.5">
      <c r="U33" s="16">
        <f t="shared" si="1"/>
        <v>0</v>
      </c>
      <c r="V33" s="16" t="e">
        <f>IF($A$3=FALSE,IF($C33&lt;16,E33/($D33^0.727399687532279)*'Hintergrund Berechnung'!$I$3165,E33/($D33^0.727399687532279)*'Hintergrund Berechnung'!$I$3166),IF($C33&lt;13,(E33/($D33^0.727399687532279)*'Hintergrund Berechnung'!$I$3165)*0.5,IF($C33&lt;16,(E33/($D33^0.727399687532279)*'Hintergrund Berechnung'!$I$3165)*0.67,E33/($D33^0.727399687532279)*'Hintergrund Berechnung'!$I$3166)))</f>
        <v>#DIV/0!</v>
      </c>
      <c r="W33" s="16" t="str">
        <f t="shared" si="2"/>
        <v/>
      </c>
      <c r="X33" s="16" t="e">
        <f>IF($A$3=FALSE,IF($C33&lt;16,G33/($D33^0.727399687532279)*'Hintergrund Berechnung'!$I$3165,G33/($D33^0.727399687532279)*'Hintergrund Berechnung'!$I$3166),IF($C33&lt;13,(G33/($D33^0.727399687532279)*'Hintergrund Berechnung'!$I$3165)*0.5,IF($C33&lt;16,(G33/($D33^0.727399687532279)*'Hintergrund Berechnung'!$I$3165)*0.67,G33/($D33^0.727399687532279)*'Hintergrund Berechnung'!$I$3166)))</f>
        <v>#DIV/0!</v>
      </c>
      <c r="Y33" s="16" t="str">
        <f t="shared" si="3"/>
        <v/>
      </c>
      <c r="Z33" s="16" t="e">
        <f>IF($A$3=FALSE,IF($C33&lt;16,I33/($D33^0.727399687532279)*'Hintergrund Berechnung'!$I$3165,I33/($D33^0.727399687532279)*'Hintergrund Berechnung'!$I$3166),IF($C33&lt;13,(I33/($D33^0.727399687532279)*'Hintergrund Berechnung'!$I$3165)*0.5,IF($C33&lt;16,(I33/($D33^0.727399687532279)*'Hintergrund Berechnung'!$I$3165)*0.67,I33/($D33^0.727399687532279)*'Hintergrund Berechnung'!$I$3166)))</f>
        <v>#DIV/0!</v>
      </c>
      <c r="AA33" s="16" t="str">
        <f t="shared" si="4"/>
        <v/>
      </c>
      <c r="AB33" s="16" t="e">
        <f>IF($A$3=FALSE,IF($C33&lt;16,K33/($D33^0.727399687532279)*'Hintergrund Berechnung'!$I$3165,K33/($D33^0.727399687532279)*'Hintergrund Berechnung'!$I$3166),IF($C33&lt;13,(K33/($D33^0.727399687532279)*'Hintergrund Berechnung'!$I$3165)*0.5,IF($C33&lt;16,(K33/($D33^0.727399687532279)*'Hintergrund Berechnung'!$I$3165)*0.67,K33/($D33^0.727399687532279)*'Hintergrund Berechnung'!$I$3166)))</f>
        <v>#DIV/0!</v>
      </c>
      <c r="AC33" s="16" t="str">
        <f t="shared" si="5"/>
        <v/>
      </c>
      <c r="AD33" s="16" t="e">
        <f>IF($A$3=FALSE,IF($C33&lt;16,M33/($D33^0.727399687532279)*'Hintergrund Berechnung'!$I$3165,M33/($D33^0.727399687532279)*'Hintergrund Berechnung'!$I$3166),IF($C33&lt;13,(M33/($D33^0.727399687532279)*'Hintergrund Berechnung'!$I$3165)*0.5,IF($C33&lt;16,(M33/($D33^0.727399687532279)*'Hintergrund Berechnung'!$I$3165)*0.67,M33/($D33^0.727399687532279)*'Hintergrund Berechnung'!$I$3166)))</f>
        <v>#DIV/0!</v>
      </c>
      <c r="AE33" s="16" t="str">
        <f t="shared" si="6"/>
        <v/>
      </c>
      <c r="AF33" s="16" t="e">
        <f>IF($A$3=FALSE,IF($C33&lt;16,O33/($D33^0.727399687532279)*'Hintergrund Berechnung'!$I$3165,O33/($D33^0.727399687532279)*'Hintergrund Berechnung'!$I$3166),IF($C33&lt;13,(O33/($D33^0.727399687532279)*'Hintergrund Berechnung'!$I$3165)*0.5,IF($C33&lt;16,(O33/($D33^0.727399687532279)*'Hintergrund Berechnung'!$I$3165)*0.67,O33/($D33^0.727399687532279)*'Hintergrund Berechnung'!$I$3166)))</f>
        <v>#DIV/0!</v>
      </c>
      <c r="AG33" s="16" t="str">
        <f t="shared" si="7"/>
        <v/>
      </c>
      <c r="AH33" s="16" t="e">
        <f t="shared" si="8"/>
        <v>#DIV/0!</v>
      </c>
      <c r="AI33" s="16" t="e">
        <f>ROUND(IF(C33&lt;16,$Q33/($D33^0.515518364833551)*'Hintergrund Berechnung'!$K$3165,$Q33/($D33^0.515518364833551)*'Hintergrund Berechnung'!$K$3166),0)</f>
        <v>#DIV/0!</v>
      </c>
      <c r="AJ33" s="16">
        <f>ROUND(IF(C33&lt;16,$R33*'Hintergrund Berechnung'!$L$3165,$R33*'Hintergrund Berechnung'!$L$3166),0)</f>
        <v>0</v>
      </c>
      <c r="AK33" s="16">
        <f>ROUND(IF(C33&lt;16,IF(S33&gt;0,(25-$S33)*'Hintergrund Berechnung'!$M$3165,0),IF(S33&gt;0,(25-$S33)*'Hintergrund Berechnung'!$M$3166,0)),0)</f>
        <v>0</v>
      </c>
      <c r="AL33" s="18" t="e">
        <f t="shared" si="9"/>
        <v>#DIV/0!</v>
      </c>
    </row>
    <row r="34" spans="21:38" x14ac:dyDescent="0.5">
      <c r="U34" s="16">
        <f t="shared" si="1"/>
        <v>0</v>
      </c>
      <c r="V34" s="16" t="e">
        <f>IF($A$3=FALSE,IF($C34&lt;16,E34/($D34^0.727399687532279)*'Hintergrund Berechnung'!$I$3165,E34/($D34^0.727399687532279)*'Hintergrund Berechnung'!$I$3166),IF($C34&lt;13,(E34/($D34^0.727399687532279)*'Hintergrund Berechnung'!$I$3165)*0.5,IF($C34&lt;16,(E34/($D34^0.727399687532279)*'Hintergrund Berechnung'!$I$3165)*0.67,E34/($D34^0.727399687532279)*'Hintergrund Berechnung'!$I$3166)))</f>
        <v>#DIV/0!</v>
      </c>
      <c r="W34" s="16" t="str">
        <f t="shared" si="2"/>
        <v/>
      </c>
      <c r="X34" s="16" t="e">
        <f>IF($A$3=FALSE,IF($C34&lt;16,G34/($D34^0.727399687532279)*'Hintergrund Berechnung'!$I$3165,G34/($D34^0.727399687532279)*'Hintergrund Berechnung'!$I$3166),IF($C34&lt;13,(G34/($D34^0.727399687532279)*'Hintergrund Berechnung'!$I$3165)*0.5,IF($C34&lt;16,(G34/($D34^0.727399687532279)*'Hintergrund Berechnung'!$I$3165)*0.67,G34/($D34^0.727399687532279)*'Hintergrund Berechnung'!$I$3166)))</f>
        <v>#DIV/0!</v>
      </c>
      <c r="Y34" s="16" t="str">
        <f t="shared" si="3"/>
        <v/>
      </c>
      <c r="Z34" s="16" t="e">
        <f>IF($A$3=FALSE,IF($C34&lt;16,I34/($D34^0.727399687532279)*'Hintergrund Berechnung'!$I$3165,I34/($D34^0.727399687532279)*'Hintergrund Berechnung'!$I$3166),IF($C34&lt;13,(I34/($D34^0.727399687532279)*'Hintergrund Berechnung'!$I$3165)*0.5,IF($C34&lt;16,(I34/($D34^0.727399687532279)*'Hintergrund Berechnung'!$I$3165)*0.67,I34/($D34^0.727399687532279)*'Hintergrund Berechnung'!$I$3166)))</f>
        <v>#DIV/0!</v>
      </c>
      <c r="AA34" s="16" t="str">
        <f t="shared" si="4"/>
        <v/>
      </c>
      <c r="AB34" s="16" t="e">
        <f>IF($A$3=FALSE,IF($C34&lt;16,K34/($D34^0.727399687532279)*'Hintergrund Berechnung'!$I$3165,K34/($D34^0.727399687532279)*'Hintergrund Berechnung'!$I$3166),IF($C34&lt;13,(K34/($D34^0.727399687532279)*'Hintergrund Berechnung'!$I$3165)*0.5,IF($C34&lt;16,(K34/($D34^0.727399687532279)*'Hintergrund Berechnung'!$I$3165)*0.67,K34/($D34^0.727399687532279)*'Hintergrund Berechnung'!$I$3166)))</f>
        <v>#DIV/0!</v>
      </c>
      <c r="AC34" s="16" t="str">
        <f t="shared" si="5"/>
        <v/>
      </c>
      <c r="AD34" s="16" t="e">
        <f>IF($A$3=FALSE,IF($C34&lt;16,M34/($D34^0.727399687532279)*'Hintergrund Berechnung'!$I$3165,M34/($D34^0.727399687532279)*'Hintergrund Berechnung'!$I$3166),IF($C34&lt;13,(M34/($D34^0.727399687532279)*'Hintergrund Berechnung'!$I$3165)*0.5,IF($C34&lt;16,(M34/($D34^0.727399687532279)*'Hintergrund Berechnung'!$I$3165)*0.67,M34/($D34^0.727399687532279)*'Hintergrund Berechnung'!$I$3166)))</f>
        <v>#DIV/0!</v>
      </c>
      <c r="AE34" s="16" t="str">
        <f t="shared" si="6"/>
        <v/>
      </c>
      <c r="AF34" s="16" t="e">
        <f>IF($A$3=FALSE,IF($C34&lt;16,O34/($D34^0.727399687532279)*'Hintergrund Berechnung'!$I$3165,O34/($D34^0.727399687532279)*'Hintergrund Berechnung'!$I$3166),IF($C34&lt;13,(O34/($D34^0.727399687532279)*'Hintergrund Berechnung'!$I$3165)*0.5,IF($C34&lt;16,(O34/($D34^0.727399687532279)*'Hintergrund Berechnung'!$I$3165)*0.67,O34/($D34^0.727399687532279)*'Hintergrund Berechnung'!$I$3166)))</f>
        <v>#DIV/0!</v>
      </c>
      <c r="AG34" s="16" t="str">
        <f t="shared" si="7"/>
        <v/>
      </c>
      <c r="AH34" s="16" t="e">
        <f t="shared" si="8"/>
        <v>#DIV/0!</v>
      </c>
      <c r="AI34" s="16" t="e">
        <f>ROUND(IF(C34&lt;16,$Q34/($D34^0.515518364833551)*'Hintergrund Berechnung'!$K$3165,$Q34/($D34^0.515518364833551)*'Hintergrund Berechnung'!$K$3166),0)</f>
        <v>#DIV/0!</v>
      </c>
      <c r="AJ34" s="16">
        <f>ROUND(IF(C34&lt;16,$R34*'Hintergrund Berechnung'!$L$3165,$R34*'Hintergrund Berechnung'!$L$3166),0)</f>
        <v>0</v>
      </c>
      <c r="AK34" s="16">
        <f>ROUND(IF(C34&lt;16,IF(S34&gt;0,(25-$S34)*'Hintergrund Berechnung'!$M$3165,0),IF(S34&gt;0,(25-$S34)*'Hintergrund Berechnung'!$M$3166,0)),0)</f>
        <v>0</v>
      </c>
      <c r="AL34" s="18" t="e">
        <f t="shared" si="9"/>
        <v>#DIV/0!</v>
      </c>
    </row>
    <row r="35" spans="21:38" x14ac:dyDescent="0.5">
      <c r="U35" s="16">
        <f t="shared" si="1"/>
        <v>0</v>
      </c>
      <c r="V35" s="16" t="e">
        <f>IF($A$3=FALSE,IF($C35&lt;16,E35/($D35^0.727399687532279)*'Hintergrund Berechnung'!$I$3165,E35/($D35^0.727399687532279)*'Hintergrund Berechnung'!$I$3166),IF($C35&lt;13,(E35/($D35^0.727399687532279)*'Hintergrund Berechnung'!$I$3165)*0.5,IF($C35&lt;16,(E35/($D35^0.727399687532279)*'Hintergrund Berechnung'!$I$3165)*0.67,E35/($D35^0.727399687532279)*'Hintergrund Berechnung'!$I$3166)))</f>
        <v>#DIV/0!</v>
      </c>
      <c r="W35" s="16" t="str">
        <f t="shared" si="2"/>
        <v/>
      </c>
      <c r="X35" s="16" t="e">
        <f>IF($A$3=FALSE,IF($C35&lt;16,G35/($D35^0.727399687532279)*'Hintergrund Berechnung'!$I$3165,G35/($D35^0.727399687532279)*'Hintergrund Berechnung'!$I$3166),IF($C35&lt;13,(G35/($D35^0.727399687532279)*'Hintergrund Berechnung'!$I$3165)*0.5,IF($C35&lt;16,(G35/($D35^0.727399687532279)*'Hintergrund Berechnung'!$I$3165)*0.67,G35/($D35^0.727399687532279)*'Hintergrund Berechnung'!$I$3166)))</f>
        <v>#DIV/0!</v>
      </c>
      <c r="Y35" s="16" t="str">
        <f t="shared" si="3"/>
        <v/>
      </c>
      <c r="Z35" s="16" t="e">
        <f>IF($A$3=FALSE,IF($C35&lt;16,I35/($D35^0.727399687532279)*'Hintergrund Berechnung'!$I$3165,I35/($D35^0.727399687532279)*'Hintergrund Berechnung'!$I$3166),IF($C35&lt;13,(I35/($D35^0.727399687532279)*'Hintergrund Berechnung'!$I$3165)*0.5,IF($C35&lt;16,(I35/($D35^0.727399687532279)*'Hintergrund Berechnung'!$I$3165)*0.67,I35/($D35^0.727399687532279)*'Hintergrund Berechnung'!$I$3166)))</f>
        <v>#DIV/0!</v>
      </c>
      <c r="AA35" s="16" t="str">
        <f t="shared" si="4"/>
        <v/>
      </c>
      <c r="AB35" s="16" t="e">
        <f>IF($A$3=FALSE,IF($C35&lt;16,K35/($D35^0.727399687532279)*'Hintergrund Berechnung'!$I$3165,K35/($D35^0.727399687532279)*'Hintergrund Berechnung'!$I$3166),IF($C35&lt;13,(K35/($D35^0.727399687532279)*'Hintergrund Berechnung'!$I$3165)*0.5,IF($C35&lt;16,(K35/($D35^0.727399687532279)*'Hintergrund Berechnung'!$I$3165)*0.67,K35/($D35^0.727399687532279)*'Hintergrund Berechnung'!$I$3166)))</f>
        <v>#DIV/0!</v>
      </c>
      <c r="AC35" s="16" t="str">
        <f t="shared" si="5"/>
        <v/>
      </c>
      <c r="AD35" s="16" t="e">
        <f>IF($A$3=FALSE,IF($C35&lt;16,M35/($D35^0.727399687532279)*'Hintergrund Berechnung'!$I$3165,M35/($D35^0.727399687532279)*'Hintergrund Berechnung'!$I$3166),IF($C35&lt;13,(M35/($D35^0.727399687532279)*'Hintergrund Berechnung'!$I$3165)*0.5,IF($C35&lt;16,(M35/($D35^0.727399687532279)*'Hintergrund Berechnung'!$I$3165)*0.67,M35/($D35^0.727399687532279)*'Hintergrund Berechnung'!$I$3166)))</f>
        <v>#DIV/0!</v>
      </c>
      <c r="AE35" s="16" t="str">
        <f t="shared" si="6"/>
        <v/>
      </c>
      <c r="AF35" s="16" t="e">
        <f>IF($A$3=FALSE,IF($C35&lt;16,O35/($D35^0.727399687532279)*'Hintergrund Berechnung'!$I$3165,O35/($D35^0.727399687532279)*'Hintergrund Berechnung'!$I$3166),IF($C35&lt;13,(O35/($D35^0.727399687532279)*'Hintergrund Berechnung'!$I$3165)*0.5,IF($C35&lt;16,(O35/($D35^0.727399687532279)*'Hintergrund Berechnung'!$I$3165)*0.67,O35/($D35^0.727399687532279)*'Hintergrund Berechnung'!$I$3166)))</f>
        <v>#DIV/0!</v>
      </c>
      <c r="AG35" s="16" t="str">
        <f t="shared" si="7"/>
        <v/>
      </c>
      <c r="AH35" s="16" t="e">
        <f t="shared" si="8"/>
        <v>#DIV/0!</v>
      </c>
      <c r="AI35" s="16" t="e">
        <f>ROUND(IF(C35&lt;16,$Q35/($D35^0.515518364833551)*'Hintergrund Berechnung'!$K$3165,$Q35/($D35^0.515518364833551)*'Hintergrund Berechnung'!$K$3166),0)</f>
        <v>#DIV/0!</v>
      </c>
      <c r="AJ35" s="16">
        <f>ROUND(IF(C35&lt;16,$R35*'Hintergrund Berechnung'!$L$3165,$R35*'Hintergrund Berechnung'!$L$3166),0)</f>
        <v>0</v>
      </c>
      <c r="AK35" s="16">
        <f>ROUND(IF(C35&lt;16,IF(S35&gt;0,(25-$S35)*'Hintergrund Berechnung'!$M$3165,0),IF(S35&gt;0,(25-$S35)*'Hintergrund Berechnung'!$M$3166,0)),0)</f>
        <v>0</v>
      </c>
      <c r="AL35" s="18" t="e">
        <f t="shared" si="9"/>
        <v>#DIV/0!</v>
      </c>
    </row>
    <row r="36" spans="21:38" x14ac:dyDescent="0.5">
      <c r="U36" s="16">
        <f t="shared" si="1"/>
        <v>0</v>
      </c>
      <c r="V36" s="16" t="e">
        <f>IF($A$3=FALSE,IF($C36&lt;16,E36/($D36^0.727399687532279)*'Hintergrund Berechnung'!$I$3165,E36/($D36^0.727399687532279)*'Hintergrund Berechnung'!$I$3166),IF($C36&lt;13,(E36/($D36^0.727399687532279)*'Hintergrund Berechnung'!$I$3165)*0.5,IF($C36&lt;16,(E36/($D36^0.727399687532279)*'Hintergrund Berechnung'!$I$3165)*0.67,E36/($D36^0.727399687532279)*'Hintergrund Berechnung'!$I$3166)))</f>
        <v>#DIV/0!</v>
      </c>
      <c r="W36" s="16" t="str">
        <f t="shared" si="2"/>
        <v/>
      </c>
      <c r="X36" s="16" t="e">
        <f>IF($A$3=FALSE,IF($C36&lt;16,G36/($D36^0.727399687532279)*'Hintergrund Berechnung'!$I$3165,G36/($D36^0.727399687532279)*'Hintergrund Berechnung'!$I$3166),IF($C36&lt;13,(G36/($D36^0.727399687532279)*'Hintergrund Berechnung'!$I$3165)*0.5,IF($C36&lt;16,(G36/($D36^0.727399687532279)*'Hintergrund Berechnung'!$I$3165)*0.67,G36/($D36^0.727399687532279)*'Hintergrund Berechnung'!$I$3166)))</f>
        <v>#DIV/0!</v>
      </c>
      <c r="Y36" s="16" t="str">
        <f t="shared" si="3"/>
        <v/>
      </c>
      <c r="Z36" s="16" t="e">
        <f>IF($A$3=FALSE,IF($C36&lt;16,I36/($D36^0.727399687532279)*'Hintergrund Berechnung'!$I$3165,I36/($D36^0.727399687532279)*'Hintergrund Berechnung'!$I$3166),IF($C36&lt;13,(I36/($D36^0.727399687532279)*'Hintergrund Berechnung'!$I$3165)*0.5,IF($C36&lt;16,(I36/($D36^0.727399687532279)*'Hintergrund Berechnung'!$I$3165)*0.67,I36/($D36^0.727399687532279)*'Hintergrund Berechnung'!$I$3166)))</f>
        <v>#DIV/0!</v>
      </c>
      <c r="AA36" s="16" t="str">
        <f t="shared" si="4"/>
        <v/>
      </c>
      <c r="AB36" s="16" t="e">
        <f>IF($A$3=FALSE,IF($C36&lt;16,K36/($D36^0.727399687532279)*'Hintergrund Berechnung'!$I$3165,K36/($D36^0.727399687532279)*'Hintergrund Berechnung'!$I$3166),IF($C36&lt;13,(K36/($D36^0.727399687532279)*'Hintergrund Berechnung'!$I$3165)*0.5,IF($C36&lt;16,(K36/($D36^0.727399687532279)*'Hintergrund Berechnung'!$I$3165)*0.67,K36/($D36^0.727399687532279)*'Hintergrund Berechnung'!$I$3166)))</f>
        <v>#DIV/0!</v>
      </c>
      <c r="AC36" s="16" t="str">
        <f t="shared" si="5"/>
        <v/>
      </c>
      <c r="AD36" s="16" t="e">
        <f>IF($A$3=FALSE,IF($C36&lt;16,M36/($D36^0.727399687532279)*'Hintergrund Berechnung'!$I$3165,M36/($D36^0.727399687532279)*'Hintergrund Berechnung'!$I$3166),IF($C36&lt;13,(M36/($D36^0.727399687532279)*'Hintergrund Berechnung'!$I$3165)*0.5,IF($C36&lt;16,(M36/($D36^0.727399687532279)*'Hintergrund Berechnung'!$I$3165)*0.67,M36/($D36^0.727399687532279)*'Hintergrund Berechnung'!$I$3166)))</f>
        <v>#DIV/0!</v>
      </c>
      <c r="AE36" s="16" t="str">
        <f t="shared" si="6"/>
        <v/>
      </c>
      <c r="AF36" s="16" t="e">
        <f>IF($A$3=FALSE,IF($C36&lt;16,O36/($D36^0.727399687532279)*'Hintergrund Berechnung'!$I$3165,O36/($D36^0.727399687532279)*'Hintergrund Berechnung'!$I$3166),IF($C36&lt;13,(O36/($D36^0.727399687532279)*'Hintergrund Berechnung'!$I$3165)*0.5,IF($C36&lt;16,(O36/($D36^0.727399687532279)*'Hintergrund Berechnung'!$I$3165)*0.67,O36/($D36^0.727399687532279)*'Hintergrund Berechnung'!$I$3166)))</f>
        <v>#DIV/0!</v>
      </c>
      <c r="AG36" s="16" t="str">
        <f t="shared" si="7"/>
        <v/>
      </c>
      <c r="AH36" s="16" t="e">
        <f t="shared" si="8"/>
        <v>#DIV/0!</v>
      </c>
      <c r="AI36" s="16" t="e">
        <f>ROUND(IF(C36&lt;16,$Q36/($D36^0.515518364833551)*'Hintergrund Berechnung'!$K$3165,$Q36/($D36^0.515518364833551)*'Hintergrund Berechnung'!$K$3166),0)</f>
        <v>#DIV/0!</v>
      </c>
      <c r="AJ36" s="16">
        <f>ROUND(IF(C36&lt;16,$R36*'Hintergrund Berechnung'!$L$3165,$R36*'Hintergrund Berechnung'!$L$3166),0)</f>
        <v>0</v>
      </c>
      <c r="AK36" s="16">
        <f>ROUND(IF(C36&lt;16,IF(S36&gt;0,(25-$S36)*'Hintergrund Berechnung'!$M$3165,0),IF(S36&gt;0,(25-$S36)*'Hintergrund Berechnung'!$M$3166,0)),0)</f>
        <v>0</v>
      </c>
      <c r="AL36" s="18" t="e">
        <f t="shared" si="9"/>
        <v>#DIV/0!</v>
      </c>
    </row>
    <row r="37" spans="21:38" x14ac:dyDescent="0.5">
      <c r="U37" s="16">
        <f t="shared" si="1"/>
        <v>0</v>
      </c>
      <c r="V37" s="16" t="e">
        <f>IF($A$3=FALSE,IF($C37&lt;16,E37/($D37^0.727399687532279)*'Hintergrund Berechnung'!$I$3165,E37/($D37^0.727399687532279)*'Hintergrund Berechnung'!$I$3166),IF($C37&lt;13,(E37/($D37^0.727399687532279)*'Hintergrund Berechnung'!$I$3165)*0.5,IF($C37&lt;16,(E37/($D37^0.727399687532279)*'Hintergrund Berechnung'!$I$3165)*0.67,E37/($D37^0.727399687532279)*'Hintergrund Berechnung'!$I$3166)))</f>
        <v>#DIV/0!</v>
      </c>
      <c r="W37" s="16" t="str">
        <f t="shared" si="2"/>
        <v/>
      </c>
      <c r="X37" s="16" t="e">
        <f>IF($A$3=FALSE,IF($C37&lt;16,G37/($D37^0.727399687532279)*'Hintergrund Berechnung'!$I$3165,G37/($D37^0.727399687532279)*'Hintergrund Berechnung'!$I$3166),IF($C37&lt;13,(G37/($D37^0.727399687532279)*'Hintergrund Berechnung'!$I$3165)*0.5,IF($C37&lt;16,(G37/($D37^0.727399687532279)*'Hintergrund Berechnung'!$I$3165)*0.67,G37/($D37^0.727399687532279)*'Hintergrund Berechnung'!$I$3166)))</f>
        <v>#DIV/0!</v>
      </c>
      <c r="Y37" s="16" t="str">
        <f t="shared" si="3"/>
        <v/>
      </c>
      <c r="Z37" s="16" t="e">
        <f>IF($A$3=FALSE,IF($C37&lt;16,I37/($D37^0.727399687532279)*'Hintergrund Berechnung'!$I$3165,I37/($D37^0.727399687532279)*'Hintergrund Berechnung'!$I$3166),IF($C37&lt;13,(I37/($D37^0.727399687532279)*'Hintergrund Berechnung'!$I$3165)*0.5,IF($C37&lt;16,(I37/($D37^0.727399687532279)*'Hintergrund Berechnung'!$I$3165)*0.67,I37/($D37^0.727399687532279)*'Hintergrund Berechnung'!$I$3166)))</f>
        <v>#DIV/0!</v>
      </c>
      <c r="AA37" s="16" t="str">
        <f t="shared" si="4"/>
        <v/>
      </c>
      <c r="AB37" s="16" t="e">
        <f>IF($A$3=FALSE,IF($C37&lt;16,K37/($D37^0.727399687532279)*'Hintergrund Berechnung'!$I$3165,K37/($D37^0.727399687532279)*'Hintergrund Berechnung'!$I$3166),IF($C37&lt;13,(K37/($D37^0.727399687532279)*'Hintergrund Berechnung'!$I$3165)*0.5,IF($C37&lt;16,(K37/($D37^0.727399687532279)*'Hintergrund Berechnung'!$I$3165)*0.67,K37/($D37^0.727399687532279)*'Hintergrund Berechnung'!$I$3166)))</f>
        <v>#DIV/0!</v>
      </c>
      <c r="AC37" s="16" t="str">
        <f t="shared" si="5"/>
        <v/>
      </c>
      <c r="AD37" s="16" t="e">
        <f>IF($A$3=FALSE,IF($C37&lt;16,M37/($D37^0.727399687532279)*'Hintergrund Berechnung'!$I$3165,M37/($D37^0.727399687532279)*'Hintergrund Berechnung'!$I$3166),IF($C37&lt;13,(M37/($D37^0.727399687532279)*'Hintergrund Berechnung'!$I$3165)*0.5,IF($C37&lt;16,(M37/($D37^0.727399687532279)*'Hintergrund Berechnung'!$I$3165)*0.67,M37/($D37^0.727399687532279)*'Hintergrund Berechnung'!$I$3166)))</f>
        <v>#DIV/0!</v>
      </c>
      <c r="AE37" s="16" t="str">
        <f t="shared" si="6"/>
        <v/>
      </c>
      <c r="AF37" s="16" t="e">
        <f>IF($A$3=FALSE,IF($C37&lt;16,O37/($D37^0.727399687532279)*'Hintergrund Berechnung'!$I$3165,O37/($D37^0.727399687532279)*'Hintergrund Berechnung'!$I$3166),IF($C37&lt;13,(O37/($D37^0.727399687532279)*'Hintergrund Berechnung'!$I$3165)*0.5,IF($C37&lt;16,(O37/($D37^0.727399687532279)*'Hintergrund Berechnung'!$I$3165)*0.67,O37/($D37^0.727399687532279)*'Hintergrund Berechnung'!$I$3166)))</f>
        <v>#DIV/0!</v>
      </c>
      <c r="AG37" s="16" t="str">
        <f t="shared" si="7"/>
        <v/>
      </c>
      <c r="AH37" s="16" t="e">
        <f t="shared" si="8"/>
        <v>#DIV/0!</v>
      </c>
      <c r="AI37" s="16" t="e">
        <f>ROUND(IF(C37&lt;16,$Q37/($D37^0.515518364833551)*'Hintergrund Berechnung'!$K$3165,$Q37/($D37^0.515518364833551)*'Hintergrund Berechnung'!$K$3166),0)</f>
        <v>#DIV/0!</v>
      </c>
      <c r="AJ37" s="16">
        <f>ROUND(IF(C37&lt;16,$R37*'Hintergrund Berechnung'!$L$3165,$R37*'Hintergrund Berechnung'!$L$3166),0)</f>
        <v>0</v>
      </c>
      <c r="AK37" s="16">
        <f>ROUND(IF(C37&lt;16,IF(S37&gt;0,(25-$S37)*'Hintergrund Berechnung'!$M$3165,0),IF(S37&gt;0,(25-$S37)*'Hintergrund Berechnung'!$M$3166,0)),0)</f>
        <v>0</v>
      </c>
      <c r="AL37" s="18" t="e">
        <f t="shared" si="9"/>
        <v>#DIV/0!</v>
      </c>
    </row>
    <row r="38" spans="21:38" x14ac:dyDescent="0.5">
      <c r="U38" s="16">
        <f t="shared" si="1"/>
        <v>0</v>
      </c>
      <c r="V38" s="16" t="e">
        <f>IF($A$3=FALSE,IF($C38&lt;16,E38/($D38^0.727399687532279)*'Hintergrund Berechnung'!$I$3165,E38/($D38^0.727399687532279)*'Hintergrund Berechnung'!$I$3166),IF($C38&lt;13,(E38/($D38^0.727399687532279)*'Hintergrund Berechnung'!$I$3165)*0.5,IF($C38&lt;16,(E38/($D38^0.727399687532279)*'Hintergrund Berechnung'!$I$3165)*0.67,E38/($D38^0.727399687532279)*'Hintergrund Berechnung'!$I$3166)))</f>
        <v>#DIV/0!</v>
      </c>
      <c r="W38" s="16" t="str">
        <f t="shared" si="2"/>
        <v/>
      </c>
      <c r="X38" s="16" t="e">
        <f>IF($A$3=FALSE,IF($C38&lt;16,G38/($D38^0.727399687532279)*'Hintergrund Berechnung'!$I$3165,G38/($D38^0.727399687532279)*'Hintergrund Berechnung'!$I$3166),IF($C38&lt;13,(G38/($D38^0.727399687532279)*'Hintergrund Berechnung'!$I$3165)*0.5,IF($C38&lt;16,(G38/($D38^0.727399687532279)*'Hintergrund Berechnung'!$I$3165)*0.67,G38/($D38^0.727399687532279)*'Hintergrund Berechnung'!$I$3166)))</f>
        <v>#DIV/0!</v>
      </c>
      <c r="Y38" s="16" t="str">
        <f t="shared" si="3"/>
        <v/>
      </c>
      <c r="Z38" s="16" t="e">
        <f>IF($A$3=FALSE,IF($C38&lt;16,I38/($D38^0.727399687532279)*'Hintergrund Berechnung'!$I$3165,I38/($D38^0.727399687532279)*'Hintergrund Berechnung'!$I$3166),IF($C38&lt;13,(I38/($D38^0.727399687532279)*'Hintergrund Berechnung'!$I$3165)*0.5,IF($C38&lt;16,(I38/($D38^0.727399687532279)*'Hintergrund Berechnung'!$I$3165)*0.67,I38/($D38^0.727399687532279)*'Hintergrund Berechnung'!$I$3166)))</f>
        <v>#DIV/0!</v>
      </c>
      <c r="AA38" s="16" t="str">
        <f t="shared" si="4"/>
        <v/>
      </c>
      <c r="AB38" s="16" t="e">
        <f>IF($A$3=FALSE,IF($C38&lt;16,K38/($D38^0.727399687532279)*'Hintergrund Berechnung'!$I$3165,K38/($D38^0.727399687532279)*'Hintergrund Berechnung'!$I$3166),IF($C38&lt;13,(K38/($D38^0.727399687532279)*'Hintergrund Berechnung'!$I$3165)*0.5,IF($C38&lt;16,(K38/($D38^0.727399687532279)*'Hintergrund Berechnung'!$I$3165)*0.67,K38/($D38^0.727399687532279)*'Hintergrund Berechnung'!$I$3166)))</f>
        <v>#DIV/0!</v>
      </c>
      <c r="AC38" s="16" t="str">
        <f t="shared" si="5"/>
        <v/>
      </c>
      <c r="AD38" s="16" t="e">
        <f>IF($A$3=FALSE,IF($C38&lt;16,M38/($D38^0.727399687532279)*'Hintergrund Berechnung'!$I$3165,M38/($D38^0.727399687532279)*'Hintergrund Berechnung'!$I$3166),IF($C38&lt;13,(M38/($D38^0.727399687532279)*'Hintergrund Berechnung'!$I$3165)*0.5,IF($C38&lt;16,(M38/($D38^0.727399687532279)*'Hintergrund Berechnung'!$I$3165)*0.67,M38/($D38^0.727399687532279)*'Hintergrund Berechnung'!$I$3166)))</f>
        <v>#DIV/0!</v>
      </c>
      <c r="AE38" s="16" t="str">
        <f t="shared" si="6"/>
        <v/>
      </c>
      <c r="AF38" s="16" t="e">
        <f>IF($A$3=FALSE,IF($C38&lt;16,O38/($D38^0.727399687532279)*'Hintergrund Berechnung'!$I$3165,O38/($D38^0.727399687532279)*'Hintergrund Berechnung'!$I$3166),IF($C38&lt;13,(O38/($D38^0.727399687532279)*'Hintergrund Berechnung'!$I$3165)*0.5,IF($C38&lt;16,(O38/($D38^0.727399687532279)*'Hintergrund Berechnung'!$I$3165)*0.67,O38/($D38^0.727399687532279)*'Hintergrund Berechnung'!$I$3166)))</f>
        <v>#DIV/0!</v>
      </c>
      <c r="AG38" s="16" t="str">
        <f t="shared" si="7"/>
        <v/>
      </c>
      <c r="AH38" s="16" t="e">
        <f t="shared" si="8"/>
        <v>#DIV/0!</v>
      </c>
      <c r="AI38" s="16" t="e">
        <f>ROUND(IF(C38&lt;16,$Q38/($D38^0.515518364833551)*'Hintergrund Berechnung'!$K$3165,$Q38/($D38^0.515518364833551)*'Hintergrund Berechnung'!$K$3166),0)</f>
        <v>#DIV/0!</v>
      </c>
      <c r="AJ38" s="16">
        <f>ROUND(IF(C38&lt;16,$R38*'Hintergrund Berechnung'!$L$3165,$R38*'Hintergrund Berechnung'!$L$3166),0)</f>
        <v>0</v>
      </c>
      <c r="AK38" s="16">
        <f>ROUND(IF(C38&lt;16,IF(S38&gt;0,(25-$S38)*'Hintergrund Berechnung'!$M$3165,0),IF(S38&gt;0,(25-$S38)*'Hintergrund Berechnung'!$M$3166,0)),0)</f>
        <v>0</v>
      </c>
      <c r="AL38" s="18" t="e">
        <f t="shared" si="9"/>
        <v>#DIV/0!</v>
      </c>
    </row>
    <row r="39" spans="21:38" x14ac:dyDescent="0.5">
      <c r="U39" s="16">
        <f t="shared" si="1"/>
        <v>0</v>
      </c>
      <c r="V39" s="16" t="e">
        <f>IF($A$3=FALSE,IF($C39&lt;16,E39/($D39^0.727399687532279)*'Hintergrund Berechnung'!$I$3165,E39/($D39^0.727399687532279)*'Hintergrund Berechnung'!$I$3166),IF($C39&lt;13,(E39/($D39^0.727399687532279)*'Hintergrund Berechnung'!$I$3165)*0.5,IF($C39&lt;16,(E39/($D39^0.727399687532279)*'Hintergrund Berechnung'!$I$3165)*0.67,E39/($D39^0.727399687532279)*'Hintergrund Berechnung'!$I$3166)))</f>
        <v>#DIV/0!</v>
      </c>
      <c r="W39" s="16" t="str">
        <f t="shared" si="2"/>
        <v/>
      </c>
      <c r="X39" s="16" t="e">
        <f>IF($A$3=FALSE,IF($C39&lt;16,G39/($D39^0.727399687532279)*'Hintergrund Berechnung'!$I$3165,G39/($D39^0.727399687532279)*'Hintergrund Berechnung'!$I$3166),IF($C39&lt;13,(G39/($D39^0.727399687532279)*'Hintergrund Berechnung'!$I$3165)*0.5,IF($C39&lt;16,(G39/($D39^0.727399687532279)*'Hintergrund Berechnung'!$I$3165)*0.67,G39/($D39^0.727399687532279)*'Hintergrund Berechnung'!$I$3166)))</f>
        <v>#DIV/0!</v>
      </c>
      <c r="Y39" s="16" t="str">
        <f t="shared" si="3"/>
        <v/>
      </c>
      <c r="Z39" s="16" t="e">
        <f>IF($A$3=FALSE,IF($C39&lt;16,I39/($D39^0.727399687532279)*'Hintergrund Berechnung'!$I$3165,I39/($D39^0.727399687532279)*'Hintergrund Berechnung'!$I$3166),IF($C39&lt;13,(I39/($D39^0.727399687532279)*'Hintergrund Berechnung'!$I$3165)*0.5,IF($C39&lt;16,(I39/($D39^0.727399687532279)*'Hintergrund Berechnung'!$I$3165)*0.67,I39/($D39^0.727399687532279)*'Hintergrund Berechnung'!$I$3166)))</f>
        <v>#DIV/0!</v>
      </c>
      <c r="AA39" s="16" t="str">
        <f t="shared" si="4"/>
        <v/>
      </c>
      <c r="AB39" s="16" t="e">
        <f>IF($A$3=FALSE,IF($C39&lt;16,K39/($D39^0.727399687532279)*'Hintergrund Berechnung'!$I$3165,K39/($D39^0.727399687532279)*'Hintergrund Berechnung'!$I$3166),IF($C39&lt;13,(K39/($D39^0.727399687532279)*'Hintergrund Berechnung'!$I$3165)*0.5,IF($C39&lt;16,(K39/($D39^0.727399687532279)*'Hintergrund Berechnung'!$I$3165)*0.67,K39/($D39^0.727399687532279)*'Hintergrund Berechnung'!$I$3166)))</f>
        <v>#DIV/0!</v>
      </c>
      <c r="AC39" s="16" t="str">
        <f t="shared" si="5"/>
        <v/>
      </c>
      <c r="AD39" s="16" t="e">
        <f>IF($A$3=FALSE,IF($C39&lt;16,M39/($D39^0.727399687532279)*'Hintergrund Berechnung'!$I$3165,M39/($D39^0.727399687532279)*'Hintergrund Berechnung'!$I$3166),IF($C39&lt;13,(M39/($D39^0.727399687532279)*'Hintergrund Berechnung'!$I$3165)*0.5,IF($C39&lt;16,(M39/($D39^0.727399687532279)*'Hintergrund Berechnung'!$I$3165)*0.67,M39/($D39^0.727399687532279)*'Hintergrund Berechnung'!$I$3166)))</f>
        <v>#DIV/0!</v>
      </c>
      <c r="AE39" s="16" t="str">
        <f t="shared" si="6"/>
        <v/>
      </c>
      <c r="AF39" s="16" t="e">
        <f>IF($A$3=FALSE,IF($C39&lt;16,O39/($D39^0.727399687532279)*'Hintergrund Berechnung'!$I$3165,O39/($D39^0.727399687532279)*'Hintergrund Berechnung'!$I$3166),IF($C39&lt;13,(O39/($D39^0.727399687532279)*'Hintergrund Berechnung'!$I$3165)*0.5,IF($C39&lt;16,(O39/($D39^0.727399687532279)*'Hintergrund Berechnung'!$I$3165)*0.67,O39/($D39^0.727399687532279)*'Hintergrund Berechnung'!$I$3166)))</f>
        <v>#DIV/0!</v>
      </c>
      <c r="AG39" s="16" t="str">
        <f t="shared" si="7"/>
        <v/>
      </c>
      <c r="AH39" s="16" t="e">
        <f t="shared" si="8"/>
        <v>#DIV/0!</v>
      </c>
      <c r="AI39" s="16" t="e">
        <f>ROUND(IF(C39&lt;16,$Q39/($D39^0.515518364833551)*'Hintergrund Berechnung'!$K$3165,$Q39/($D39^0.515518364833551)*'Hintergrund Berechnung'!$K$3166),0)</f>
        <v>#DIV/0!</v>
      </c>
      <c r="AJ39" s="16">
        <f>ROUND(IF(C39&lt;16,$R39*'Hintergrund Berechnung'!$L$3165,$R39*'Hintergrund Berechnung'!$L$3166),0)</f>
        <v>0</v>
      </c>
      <c r="AK39" s="16">
        <f>ROUND(IF(C39&lt;16,IF(S39&gt;0,(25-$S39)*'Hintergrund Berechnung'!$M$3165,0),IF(S39&gt;0,(25-$S39)*'Hintergrund Berechnung'!$M$3166,0)),0)</f>
        <v>0</v>
      </c>
      <c r="AL39" s="18" t="e">
        <f t="shared" si="9"/>
        <v>#DIV/0!</v>
      </c>
    </row>
    <row r="40" spans="21:38" x14ac:dyDescent="0.5">
      <c r="U40" s="16">
        <f t="shared" si="1"/>
        <v>0</v>
      </c>
      <c r="V40" s="16" t="e">
        <f>IF($A$3=FALSE,IF($C40&lt;16,E40/($D40^0.727399687532279)*'Hintergrund Berechnung'!$I$3165,E40/($D40^0.727399687532279)*'Hintergrund Berechnung'!$I$3166),IF($C40&lt;13,(E40/($D40^0.727399687532279)*'Hintergrund Berechnung'!$I$3165)*0.5,IF($C40&lt;16,(E40/($D40^0.727399687532279)*'Hintergrund Berechnung'!$I$3165)*0.67,E40/($D40^0.727399687532279)*'Hintergrund Berechnung'!$I$3166)))</f>
        <v>#DIV/0!</v>
      </c>
      <c r="W40" s="16" t="str">
        <f t="shared" si="2"/>
        <v/>
      </c>
      <c r="X40" s="16" t="e">
        <f>IF($A$3=FALSE,IF($C40&lt;16,G40/($D40^0.727399687532279)*'Hintergrund Berechnung'!$I$3165,G40/($D40^0.727399687532279)*'Hintergrund Berechnung'!$I$3166),IF($C40&lt;13,(G40/($D40^0.727399687532279)*'Hintergrund Berechnung'!$I$3165)*0.5,IF($C40&lt;16,(G40/($D40^0.727399687532279)*'Hintergrund Berechnung'!$I$3165)*0.67,G40/($D40^0.727399687532279)*'Hintergrund Berechnung'!$I$3166)))</f>
        <v>#DIV/0!</v>
      </c>
      <c r="Y40" s="16" t="str">
        <f t="shared" si="3"/>
        <v/>
      </c>
      <c r="Z40" s="16" t="e">
        <f>IF($A$3=FALSE,IF($C40&lt;16,I40/($D40^0.727399687532279)*'Hintergrund Berechnung'!$I$3165,I40/($D40^0.727399687532279)*'Hintergrund Berechnung'!$I$3166),IF($C40&lt;13,(I40/($D40^0.727399687532279)*'Hintergrund Berechnung'!$I$3165)*0.5,IF($C40&lt;16,(I40/($D40^0.727399687532279)*'Hintergrund Berechnung'!$I$3165)*0.67,I40/($D40^0.727399687532279)*'Hintergrund Berechnung'!$I$3166)))</f>
        <v>#DIV/0!</v>
      </c>
      <c r="AA40" s="16" t="str">
        <f t="shared" si="4"/>
        <v/>
      </c>
      <c r="AB40" s="16" t="e">
        <f>IF($A$3=FALSE,IF($C40&lt;16,K40/($D40^0.727399687532279)*'Hintergrund Berechnung'!$I$3165,K40/($D40^0.727399687532279)*'Hintergrund Berechnung'!$I$3166),IF($C40&lt;13,(K40/($D40^0.727399687532279)*'Hintergrund Berechnung'!$I$3165)*0.5,IF($C40&lt;16,(K40/($D40^0.727399687532279)*'Hintergrund Berechnung'!$I$3165)*0.67,K40/($D40^0.727399687532279)*'Hintergrund Berechnung'!$I$3166)))</f>
        <v>#DIV/0!</v>
      </c>
      <c r="AC40" s="16" t="str">
        <f t="shared" si="5"/>
        <v/>
      </c>
      <c r="AD40" s="16" t="e">
        <f>IF($A$3=FALSE,IF($C40&lt;16,M40/($D40^0.727399687532279)*'Hintergrund Berechnung'!$I$3165,M40/($D40^0.727399687532279)*'Hintergrund Berechnung'!$I$3166),IF($C40&lt;13,(M40/($D40^0.727399687532279)*'Hintergrund Berechnung'!$I$3165)*0.5,IF($C40&lt;16,(M40/($D40^0.727399687532279)*'Hintergrund Berechnung'!$I$3165)*0.67,M40/($D40^0.727399687532279)*'Hintergrund Berechnung'!$I$3166)))</f>
        <v>#DIV/0!</v>
      </c>
      <c r="AE40" s="16" t="str">
        <f t="shared" si="6"/>
        <v/>
      </c>
      <c r="AF40" s="16" t="e">
        <f>IF($A$3=FALSE,IF($C40&lt;16,O40/($D40^0.727399687532279)*'Hintergrund Berechnung'!$I$3165,O40/($D40^0.727399687532279)*'Hintergrund Berechnung'!$I$3166),IF($C40&lt;13,(O40/($D40^0.727399687532279)*'Hintergrund Berechnung'!$I$3165)*0.5,IF($C40&lt;16,(O40/($D40^0.727399687532279)*'Hintergrund Berechnung'!$I$3165)*0.67,O40/($D40^0.727399687532279)*'Hintergrund Berechnung'!$I$3166)))</f>
        <v>#DIV/0!</v>
      </c>
      <c r="AG40" s="16" t="str">
        <f t="shared" si="7"/>
        <v/>
      </c>
      <c r="AH40" s="16" t="e">
        <f t="shared" si="8"/>
        <v>#DIV/0!</v>
      </c>
      <c r="AI40" s="16" t="e">
        <f>ROUND(IF(C40&lt;16,$Q40/($D40^0.515518364833551)*'Hintergrund Berechnung'!$K$3165,$Q40/($D40^0.515518364833551)*'Hintergrund Berechnung'!$K$3166),0)</f>
        <v>#DIV/0!</v>
      </c>
      <c r="AJ40" s="16">
        <f>ROUND(IF(C40&lt;16,$R40*'Hintergrund Berechnung'!$L$3165,$R40*'Hintergrund Berechnung'!$L$3166),0)</f>
        <v>0</v>
      </c>
      <c r="AK40" s="16">
        <f>ROUND(IF(C40&lt;16,IF(S40&gt;0,(25-$S40)*'Hintergrund Berechnung'!$M$3165,0),IF(S40&gt;0,(25-$S40)*'Hintergrund Berechnung'!$M$3166,0)),0)</f>
        <v>0</v>
      </c>
      <c r="AL40" s="18" t="e">
        <f t="shared" si="9"/>
        <v>#DIV/0!</v>
      </c>
    </row>
    <row r="41" spans="21:38" x14ac:dyDescent="0.5">
      <c r="U41" s="16">
        <f t="shared" si="1"/>
        <v>0</v>
      </c>
      <c r="V41" s="16" t="e">
        <f>IF($A$3=FALSE,IF($C41&lt;16,E41/($D41^0.727399687532279)*'Hintergrund Berechnung'!$I$3165,E41/($D41^0.727399687532279)*'Hintergrund Berechnung'!$I$3166),IF($C41&lt;13,(E41/($D41^0.727399687532279)*'Hintergrund Berechnung'!$I$3165)*0.5,IF($C41&lt;16,(E41/($D41^0.727399687532279)*'Hintergrund Berechnung'!$I$3165)*0.67,E41/($D41^0.727399687532279)*'Hintergrund Berechnung'!$I$3166)))</f>
        <v>#DIV/0!</v>
      </c>
      <c r="W41" s="16" t="str">
        <f t="shared" si="2"/>
        <v/>
      </c>
      <c r="X41" s="16" t="e">
        <f>IF($A$3=FALSE,IF($C41&lt;16,G41/($D41^0.727399687532279)*'Hintergrund Berechnung'!$I$3165,G41/($D41^0.727399687532279)*'Hintergrund Berechnung'!$I$3166),IF($C41&lt;13,(G41/($D41^0.727399687532279)*'Hintergrund Berechnung'!$I$3165)*0.5,IF($C41&lt;16,(G41/($D41^0.727399687532279)*'Hintergrund Berechnung'!$I$3165)*0.67,G41/($D41^0.727399687532279)*'Hintergrund Berechnung'!$I$3166)))</f>
        <v>#DIV/0!</v>
      </c>
      <c r="Y41" s="16" t="str">
        <f t="shared" si="3"/>
        <v/>
      </c>
      <c r="Z41" s="16" t="e">
        <f>IF($A$3=FALSE,IF($C41&lt;16,I41/($D41^0.727399687532279)*'Hintergrund Berechnung'!$I$3165,I41/($D41^0.727399687532279)*'Hintergrund Berechnung'!$I$3166),IF($C41&lt;13,(I41/($D41^0.727399687532279)*'Hintergrund Berechnung'!$I$3165)*0.5,IF($C41&lt;16,(I41/($D41^0.727399687532279)*'Hintergrund Berechnung'!$I$3165)*0.67,I41/($D41^0.727399687532279)*'Hintergrund Berechnung'!$I$3166)))</f>
        <v>#DIV/0!</v>
      </c>
      <c r="AA41" s="16" t="str">
        <f t="shared" si="4"/>
        <v/>
      </c>
      <c r="AB41" s="16" t="e">
        <f>IF($A$3=FALSE,IF($C41&lt;16,K41/($D41^0.727399687532279)*'Hintergrund Berechnung'!$I$3165,K41/($D41^0.727399687532279)*'Hintergrund Berechnung'!$I$3166),IF($C41&lt;13,(K41/($D41^0.727399687532279)*'Hintergrund Berechnung'!$I$3165)*0.5,IF($C41&lt;16,(K41/($D41^0.727399687532279)*'Hintergrund Berechnung'!$I$3165)*0.67,K41/($D41^0.727399687532279)*'Hintergrund Berechnung'!$I$3166)))</f>
        <v>#DIV/0!</v>
      </c>
      <c r="AC41" s="16" t="str">
        <f t="shared" si="5"/>
        <v/>
      </c>
      <c r="AD41" s="16" t="e">
        <f>IF($A$3=FALSE,IF($C41&lt;16,M41/($D41^0.727399687532279)*'Hintergrund Berechnung'!$I$3165,M41/($D41^0.727399687532279)*'Hintergrund Berechnung'!$I$3166),IF($C41&lt;13,(M41/($D41^0.727399687532279)*'Hintergrund Berechnung'!$I$3165)*0.5,IF($C41&lt;16,(M41/($D41^0.727399687532279)*'Hintergrund Berechnung'!$I$3165)*0.67,M41/($D41^0.727399687532279)*'Hintergrund Berechnung'!$I$3166)))</f>
        <v>#DIV/0!</v>
      </c>
      <c r="AE41" s="16" t="str">
        <f t="shared" si="6"/>
        <v/>
      </c>
      <c r="AF41" s="16" t="e">
        <f>IF($A$3=FALSE,IF($C41&lt;16,O41/($D41^0.727399687532279)*'Hintergrund Berechnung'!$I$3165,O41/($D41^0.727399687532279)*'Hintergrund Berechnung'!$I$3166),IF($C41&lt;13,(O41/($D41^0.727399687532279)*'Hintergrund Berechnung'!$I$3165)*0.5,IF($C41&lt;16,(O41/($D41^0.727399687532279)*'Hintergrund Berechnung'!$I$3165)*0.67,O41/($D41^0.727399687532279)*'Hintergrund Berechnung'!$I$3166)))</f>
        <v>#DIV/0!</v>
      </c>
      <c r="AG41" s="16" t="str">
        <f t="shared" si="7"/>
        <v/>
      </c>
      <c r="AH41" s="16" t="e">
        <f t="shared" si="8"/>
        <v>#DIV/0!</v>
      </c>
      <c r="AI41" s="16" t="e">
        <f>ROUND(IF(C41&lt;16,$Q41/($D41^0.515518364833551)*'Hintergrund Berechnung'!$K$3165,$Q41/($D41^0.515518364833551)*'Hintergrund Berechnung'!$K$3166),0)</f>
        <v>#DIV/0!</v>
      </c>
      <c r="AJ41" s="16">
        <f>ROUND(IF(C41&lt;16,$R41*'Hintergrund Berechnung'!$L$3165,$R41*'Hintergrund Berechnung'!$L$3166),0)</f>
        <v>0</v>
      </c>
      <c r="AK41" s="16">
        <f>ROUND(IF(C41&lt;16,IF(S41&gt;0,(25-$S41)*'Hintergrund Berechnung'!$M$3165,0),IF(S41&gt;0,(25-$S41)*'Hintergrund Berechnung'!$M$3166,0)),0)</f>
        <v>0</v>
      </c>
      <c r="AL41" s="18" t="e">
        <f t="shared" si="9"/>
        <v>#DIV/0!</v>
      </c>
    </row>
    <row r="42" spans="21:38" x14ac:dyDescent="0.5">
      <c r="U42" s="16">
        <f t="shared" si="1"/>
        <v>0</v>
      </c>
      <c r="V42" s="16" t="e">
        <f>IF($A$3=FALSE,IF($C42&lt;16,E42/($D42^0.727399687532279)*'Hintergrund Berechnung'!$I$3165,E42/($D42^0.727399687532279)*'Hintergrund Berechnung'!$I$3166),IF($C42&lt;13,(E42/($D42^0.727399687532279)*'Hintergrund Berechnung'!$I$3165)*0.5,IF($C42&lt;16,(E42/($D42^0.727399687532279)*'Hintergrund Berechnung'!$I$3165)*0.67,E42/($D42^0.727399687532279)*'Hintergrund Berechnung'!$I$3166)))</f>
        <v>#DIV/0!</v>
      </c>
      <c r="W42" s="16" t="str">
        <f t="shared" si="2"/>
        <v/>
      </c>
      <c r="X42" s="16" t="e">
        <f>IF($A$3=FALSE,IF($C42&lt;16,G42/($D42^0.727399687532279)*'Hintergrund Berechnung'!$I$3165,G42/($D42^0.727399687532279)*'Hintergrund Berechnung'!$I$3166),IF($C42&lt;13,(G42/($D42^0.727399687532279)*'Hintergrund Berechnung'!$I$3165)*0.5,IF($C42&lt;16,(G42/($D42^0.727399687532279)*'Hintergrund Berechnung'!$I$3165)*0.67,G42/($D42^0.727399687532279)*'Hintergrund Berechnung'!$I$3166)))</f>
        <v>#DIV/0!</v>
      </c>
      <c r="Y42" s="16" t="str">
        <f t="shared" si="3"/>
        <v/>
      </c>
      <c r="Z42" s="16" t="e">
        <f>IF($A$3=FALSE,IF($C42&lt;16,I42/($D42^0.727399687532279)*'Hintergrund Berechnung'!$I$3165,I42/($D42^0.727399687532279)*'Hintergrund Berechnung'!$I$3166),IF($C42&lt;13,(I42/($D42^0.727399687532279)*'Hintergrund Berechnung'!$I$3165)*0.5,IF($C42&lt;16,(I42/($D42^0.727399687532279)*'Hintergrund Berechnung'!$I$3165)*0.67,I42/($D42^0.727399687532279)*'Hintergrund Berechnung'!$I$3166)))</f>
        <v>#DIV/0!</v>
      </c>
      <c r="AA42" s="16" t="str">
        <f t="shared" si="4"/>
        <v/>
      </c>
      <c r="AB42" s="16" t="e">
        <f>IF($A$3=FALSE,IF($C42&lt;16,K42/($D42^0.727399687532279)*'Hintergrund Berechnung'!$I$3165,K42/($D42^0.727399687532279)*'Hintergrund Berechnung'!$I$3166),IF($C42&lt;13,(K42/($D42^0.727399687532279)*'Hintergrund Berechnung'!$I$3165)*0.5,IF($C42&lt;16,(K42/($D42^0.727399687532279)*'Hintergrund Berechnung'!$I$3165)*0.67,K42/($D42^0.727399687532279)*'Hintergrund Berechnung'!$I$3166)))</f>
        <v>#DIV/0!</v>
      </c>
      <c r="AC42" s="16" t="str">
        <f t="shared" si="5"/>
        <v/>
      </c>
      <c r="AD42" s="16" t="e">
        <f>IF($A$3=FALSE,IF($C42&lt;16,M42/($D42^0.727399687532279)*'Hintergrund Berechnung'!$I$3165,M42/($D42^0.727399687532279)*'Hintergrund Berechnung'!$I$3166),IF($C42&lt;13,(M42/($D42^0.727399687532279)*'Hintergrund Berechnung'!$I$3165)*0.5,IF($C42&lt;16,(M42/($D42^0.727399687532279)*'Hintergrund Berechnung'!$I$3165)*0.67,M42/($D42^0.727399687532279)*'Hintergrund Berechnung'!$I$3166)))</f>
        <v>#DIV/0!</v>
      </c>
      <c r="AE42" s="16" t="str">
        <f t="shared" si="6"/>
        <v/>
      </c>
      <c r="AF42" s="16" t="e">
        <f>IF($A$3=FALSE,IF($C42&lt;16,O42/($D42^0.727399687532279)*'Hintergrund Berechnung'!$I$3165,O42/($D42^0.727399687532279)*'Hintergrund Berechnung'!$I$3166),IF($C42&lt;13,(O42/($D42^0.727399687532279)*'Hintergrund Berechnung'!$I$3165)*0.5,IF($C42&lt;16,(O42/($D42^0.727399687532279)*'Hintergrund Berechnung'!$I$3165)*0.67,O42/($D42^0.727399687532279)*'Hintergrund Berechnung'!$I$3166)))</f>
        <v>#DIV/0!</v>
      </c>
      <c r="AG42" s="16" t="str">
        <f t="shared" si="7"/>
        <v/>
      </c>
      <c r="AH42" s="16" t="e">
        <f t="shared" si="8"/>
        <v>#DIV/0!</v>
      </c>
      <c r="AI42" s="16" t="e">
        <f>ROUND(IF(C42&lt;16,$Q42/($D42^0.515518364833551)*'Hintergrund Berechnung'!$K$3165,$Q42/($D42^0.515518364833551)*'Hintergrund Berechnung'!$K$3166),0)</f>
        <v>#DIV/0!</v>
      </c>
      <c r="AJ42" s="16">
        <f>ROUND(IF(C42&lt;16,$R42*'Hintergrund Berechnung'!$L$3165,$R42*'Hintergrund Berechnung'!$L$3166),0)</f>
        <v>0</v>
      </c>
      <c r="AK42" s="16">
        <f>ROUND(IF(C42&lt;16,IF(S42&gt;0,(25-$S42)*'Hintergrund Berechnung'!$M$3165,0),IF(S42&gt;0,(25-$S42)*'Hintergrund Berechnung'!$M$3166,0)),0)</f>
        <v>0</v>
      </c>
      <c r="AL42" s="18" t="e">
        <f t="shared" si="9"/>
        <v>#DIV/0!</v>
      </c>
    </row>
    <row r="43" spans="21:38" x14ac:dyDescent="0.5">
      <c r="U43" s="16">
        <f t="shared" si="1"/>
        <v>0</v>
      </c>
      <c r="V43" s="16" t="e">
        <f>IF($A$3=FALSE,IF($C43&lt;16,E43/($D43^0.727399687532279)*'Hintergrund Berechnung'!$I$3165,E43/($D43^0.727399687532279)*'Hintergrund Berechnung'!$I$3166),IF($C43&lt;13,(E43/($D43^0.727399687532279)*'Hintergrund Berechnung'!$I$3165)*0.5,IF($C43&lt;16,(E43/($D43^0.727399687532279)*'Hintergrund Berechnung'!$I$3165)*0.67,E43/($D43^0.727399687532279)*'Hintergrund Berechnung'!$I$3166)))</f>
        <v>#DIV/0!</v>
      </c>
      <c r="W43" s="16" t="str">
        <f t="shared" si="2"/>
        <v/>
      </c>
      <c r="X43" s="16" t="e">
        <f>IF($A$3=FALSE,IF($C43&lt;16,G43/($D43^0.727399687532279)*'Hintergrund Berechnung'!$I$3165,G43/($D43^0.727399687532279)*'Hintergrund Berechnung'!$I$3166),IF($C43&lt;13,(G43/($D43^0.727399687532279)*'Hintergrund Berechnung'!$I$3165)*0.5,IF($C43&lt;16,(G43/($D43^0.727399687532279)*'Hintergrund Berechnung'!$I$3165)*0.67,G43/($D43^0.727399687532279)*'Hintergrund Berechnung'!$I$3166)))</f>
        <v>#DIV/0!</v>
      </c>
      <c r="Y43" s="16" t="str">
        <f t="shared" si="3"/>
        <v/>
      </c>
      <c r="Z43" s="16" t="e">
        <f>IF($A$3=FALSE,IF($C43&lt;16,I43/($D43^0.727399687532279)*'Hintergrund Berechnung'!$I$3165,I43/($D43^0.727399687532279)*'Hintergrund Berechnung'!$I$3166),IF($C43&lt;13,(I43/($D43^0.727399687532279)*'Hintergrund Berechnung'!$I$3165)*0.5,IF($C43&lt;16,(I43/($D43^0.727399687532279)*'Hintergrund Berechnung'!$I$3165)*0.67,I43/($D43^0.727399687532279)*'Hintergrund Berechnung'!$I$3166)))</f>
        <v>#DIV/0!</v>
      </c>
      <c r="AA43" s="16" t="str">
        <f t="shared" si="4"/>
        <v/>
      </c>
      <c r="AB43" s="16" t="e">
        <f>IF($A$3=FALSE,IF($C43&lt;16,K43/($D43^0.727399687532279)*'Hintergrund Berechnung'!$I$3165,K43/($D43^0.727399687532279)*'Hintergrund Berechnung'!$I$3166),IF($C43&lt;13,(K43/($D43^0.727399687532279)*'Hintergrund Berechnung'!$I$3165)*0.5,IF($C43&lt;16,(K43/($D43^0.727399687532279)*'Hintergrund Berechnung'!$I$3165)*0.67,K43/($D43^0.727399687532279)*'Hintergrund Berechnung'!$I$3166)))</f>
        <v>#DIV/0!</v>
      </c>
      <c r="AC43" s="16" t="str">
        <f t="shared" si="5"/>
        <v/>
      </c>
      <c r="AD43" s="16" t="e">
        <f>IF($A$3=FALSE,IF($C43&lt;16,M43/($D43^0.727399687532279)*'Hintergrund Berechnung'!$I$3165,M43/($D43^0.727399687532279)*'Hintergrund Berechnung'!$I$3166),IF($C43&lt;13,(M43/($D43^0.727399687532279)*'Hintergrund Berechnung'!$I$3165)*0.5,IF($C43&lt;16,(M43/($D43^0.727399687532279)*'Hintergrund Berechnung'!$I$3165)*0.67,M43/($D43^0.727399687532279)*'Hintergrund Berechnung'!$I$3166)))</f>
        <v>#DIV/0!</v>
      </c>
      <c r="AE43" s="16" t="str">
        <f t="shared" si="6"/>
        <v/>
      </c>
      <c r="AF43" s="16" t="e">
        <f>IF($A$3=FALSE,IF($C43&lt;16,O43/($D43^0.727399687532279)*'Hintergrund Berechnung'!$I$3165,O43/($D43^0.727399687532279)*'Hintergrund Berechnung'!$I$3166),IF($C43&lt;13,(O43/($D43^0.727399687532279)*'Hintergrund Berechnung'!$I$3165)*0.5,IF($C43&lt;16,(O43/($D43^0.727399687532279)*'Hintergrund Berechnung'!$I$3165)*0.67,O43/($D43^0.727399687532279)*'Hintergrund Berechnung'!$I$3166)))</f>
        <v>#DIV/0!</v>
      </c>
      <c r="AG43" s="16" t="str">
        <f t="shared" si="7"/>
        <v/>
      </c>
      <c r="AH43" s="16" t="e">
        <f t="shared" si="8"/>
        <v>#DIV/0!</v>
      </c>
      <c r="AI43" s="16" t="e">
        <f>ROUND(IF(C43&lt;16,$Q43/($D43^0.515518364833551)*'Hintergrund Berechnung'!$K$3165,$Q43/($D43^0.515518364833551)*'Hintergrund Berechnung'!$K$3166),0)</f>
        <v>#DIV/0!</v>
      </c>
      <c r="AJ43" s="16">
        <f>ROUND(IF(C43&lt;16,$R43*'Hintergrund Berechnung'!$L$3165,$R43*'Hintergrund Berechnung'!$L$3166),0)</f>
        <v>0</v>
      </c>
      <c r="AK43" s="16">
        <f>ROUND(IF(C43&lt;16,IF(S43&gt;0,(25-$S43)*'Hintergrund Berechnung'!$M$3165,0),IF(S43&gt;0,(25-$S43)*'Hintergrund Berechnung'!$M$3166,0)),0)</f>
        <v>0</v>
      </c>
      <c r="AL43" s="18" t="e">
        <f t="shared" si="9"/>
        <v>#DIV/0!</v>
      </c>
    </row>
    <row r="44" spans="21:38" x14ac:dyDescent="0.5">
      <c r="U44" s="16">
        <f t="shared" si="1"/>
        <v>0</v>
      </c>
      <c r="V44" s="16" t="e">
        <f>IF($A$3=FALSE,IF($C44&lt;16,E44/($D44^0.727399687532279)*'Hintergrund Berechnung'!$I$3165,E44/($D44^0.727399687532279)*'Hintergrund Berechnung'!$I$3166),IF($C44&lt;13,(E44/($D44^0.727399687532279)*'Hintergrund Berechnung'!$I$3165)*0.5,IF($C44&lt;16,(E44/($D44^0.727399687532279)*'Hintergrund Berechnung'!$I$3165)*0.67,E44/($D44^0.727399687532279)*'Hintergrund Berechnung'!$I$3166)))</f>
        <v>#DIV/0!</v>
      </c>
      <c r="W44" s="16" t="str">
        <f t="shared" si="2"/>
        <v/>
      </c>
      <c r="X44" s="16" t="e">
        <f>IF($A$3=FALSE,IF($C44&lt;16,G44/($D44^0.727399687532279)*'Hintergrund Berechnung'!$I$3165,G44/($D44^0.727399687532279)*'Hintergrund Berechnung'!$I$3166),IF($C44&lt;13,(G44/($D44^0.727399687532279)*'Hintergrund Berechnung'!$I$3165)*0.5,IF($C44&lt;16,(G44/($D44^0.727399687532279)*'Hintergrund Berechnung'!$I$3165)*0.67,G44/($D44^0.727399687532279)*'Hintergrund Berechnung'!$I$3166)))</f>
        <v>#DIV/0!</v>
      </c>
      <c r="Y44" s="16" t="str">
        <f t="shared" si="3"/>
        <v/>
      </c>
      <c r="Z44" s="16" t="e">
        <f>IF($A$3=FALSE,IF($C44&lt;16,I44/($D44^0.727399687532279)*'Hintergrund Berechnung'!$I$3165,I44/($D44^0.727399687532279)*'Hintergrund Berechnung'!$I$3166),IF($C44&lt;13,(I44/($D44^0.727399687532279)*'Hintergrund Berechnung'!$I$3165)*0.5,IF($C44&lt;16,(I44/($D44^0.727399687532279)*'Hintergrund Berechnung'!$I$3165)*0.67,I44/($D44^0.727399687532279)*'Hintergrund Berechnung'!$I$3166)))</f>
        <v>#DIV/0!</v>
      </c>
      <c r="AA44" s="16" t="str">
        <f t="shared" si="4"/>
        <v/>
      </c>
      <c r="AB44" s="16" t="e">
        <f>IF($A$3=FALSE,IF($C44&lt;16,K44/($D44^0.727399687532279)*'Hintergrund Berechnung'!$I$3165,K44/($D44^0.727399687532279)*'Hintergrund Berechnung'!$I$3166),IF($C44&lt;13,(K44/($D44^0.727399687532279)*'Hintergrund Berechnung'!$I$3165)*0.5,IF($C44&lt;16,(K44/($D44^0.727399687532279)*'Hintergrund Berechnung'!$I$3165)*0.67,K44/($D44^0.727399687532279)*'Hintergrund Berechnung'!$I$3166)))</f>
        <v>#DIV/0!</v>
      </c>
      <c r="AC44" s="16" t="str">
        <f t="shared" si="5"/>
        <v/>
      </c>
      <c r="AD44" s="16" t="e">
        <f>IF($A$3=FALSE,IF($C44&lt;16,M44/($D44^0.727399687532279)*'Hintergrund Berechnung'!$I$3165,M44/($D44^0.727399687532279)*'Hintergrund Berechnung'!$I$3166),IF($C44&lt;13,(M44/($D44^0.727399687532279)*'Hintergrund Berechnung'!$I$3165)*0.5,IF($C44&lt;16,(M44/($D44^0.727399687532279)*'Hintergrund Berechnung'!$I$3165)*0.67,M44/($D44^0.727399687532279)*'Hintergrund Berechnung'!$I$3166)))</f>
        <v>#DIV/0!</v>
      </c>
      <c r="AE44" s="16" t="str">
        <f t="shared" si="6"/>
        <v/>
      </c>
      <c r="AF44" s="16" t="e">
        <f>IF($A$3=FALSE,IF($C44&lt;16,O44/($D44^0.727399687532279)*'Hintergrund Berechnung'!$I$3165,O44/($D44^0.727399687532279)*'Hintergrund Berechnung'!$I$3166),IF($C44&lt;13,(O44/($D44^0.727399687532279)*'Hintergrund Berechnung'!$I$3165)*0.5,IF($C44&lt;16,(O44/($D44^0.727399687532279)*'Hintergrund Berechnung'!$I$3165)*0.67,O44/($D44^0.727399687532279)*'Hintergrund Berechnung'!$I$3166)))</f>
        <v>#DIV/0!</v>
      </c>
      <c r="AG44" s="16" t="str">
        <f t="shared" si="7"/>
        <v/>
      </c>
      <c r="AH44" s="16" t="e">
        <f t="shared" si="8"/>
        <v>#DIV/0!</v>
      </c>
      <c r="AI44" s="16" t="e">
        <f>ROUND(IF(C44&lt;16,$Q44/($D44^0.515518364833551)*'Hintergrund Berechnung'!$K$3165,$Q44/($D44^0.515518364833551)*'Hintergrund Berechnung'!$K$3166),0)</f>
        <v>#DIV/0!</v>
      </c>
      <c r="AJ44" s="16">
        <f>ROUND(IF(C44&lt;16,$R44*'Hintergrund Berechnung'!$L$3165,$R44*'Hintergrund Berechnung'!$L$3166),0)</f>
        <v>0</v>
      </c>
      <c r="AK44" s="16">
        <f>ROUND(IF(C44&lt;16,IF(S44&gt;0,(25-$S44)*'Hintergrund Berechnung'!$M$3165,0),IF(S44&gt;0,(25-$S44)*'Hintergrund Berechnung'!$M$3166,0)),0)</f>
        <v>0</v>
      </c>
      <c r="AL44" s="18" t="e">
        <f t="shared" si="9"/>
        <v>#DIV/0!</v>
      </c>
    </row>
    <row r="45" spans="21:38" x14ac:dyDescent="0.5">
      <c r="U45" s="16">
        <f t="shared" si="1"/>
        <v>0</v>
      </c>
      <c r="V45" s="16" t="e">
        <f>IF($A$3=FALSE,IF($C45&lt;16,E45/($D45^0.727399687532279)*'Hintergrund Berechnung'!$I$3165,E45/($D45^0.727399687532279)*'Hintergrund Berechnung'!$I$3166),IF($C45&lt;13,(E45/($D45^0.727399687532279)*'Hintergrund Berechnung'!$I$3165)*0.5,IF($C45&lt;16,(E45/($D45^0.727399687532279)*'Hintergrund Berechnung'!$I$3165)*0.67,E45/($D45^0.727399687532279)*'Hintergrund Berechnung'!$I$3166)))</f>
        <v>#DIV/0!</v>
      </c>
      <c r="W45" s="16" t="str">
        <f t="shared" si="2"/>
        <v/>
      </c>
      <c r="X45" s="16" t="e">
        <f>IF($A$3=FALSE,IF($C45&lt;16,G45/($D45^0.727399687532279)*'Hintergrund Berechnung'!$I$3165,G45/($D45^0.727399687532279)*'Hintergrund Berechnung'!$I$3166),IF($C45&lt;13,(G45/($D45^0.727399687532279)*'Hintergrund Berechnung'!$I$3165)*0.5,IF($C45&lt;16,(G45/($D45^0.727399687532279)*'Hintergrund Berechnung'!$I$3165)*0.67,G45/($D45^0.727399687532279)*'Hintergrund Berechnung'!$I$3166)))</f>
        <v>#DIV/0!</v>
      </c>
      <c r="Y45" s="16" t="str">
        <f t="shared" si="3"/>
        <v/>
      </c>
      <c r="Z45" s="16" t="e">
        <f>IF($A$3=FALSE,IF($C45&lt;16,I45/($D45^0.727399687532279)*'Hintergrund Berechnung'!$I$3165,I45/($D45^0.727399687532279)*'Hintergrund Berechnung'!$I$3166),IF($C45&lt;13,(I45/($D45^0.727399687532279)*'Hintergrund Berechnung'!$I$3165)*0.5,IF($C45&lt;16,(I45/($D45^0.727399687532279)*'Hintergrund Berechnung'!$I$3165)*0.67,I45/($D45^0.727399687532279)*'Hintergrund Berechnung'!$I$3166)))</f>
        <v>#DIV/0!</v>
      </c>
      <c r="AA45" s="16" t="str">
        <f t="shared" si="4"/>
        <v/>
      </c>
      <c r="AB45" s="16" t="e">
        <f>IF($A$3=FALSE,IF($C45&lt;16,K45/($D45^0.727399687532279)*'Hintergrund Berechnung'!$I$3165,K45/($D45^0.727399687532279)*'Hintergrund Berechnung'!$I$3166),IF($C45&lt;13,(K45/($D45^0.727399687532279)*'Hintergrund Berechnung'!$I$3165)*0.5,IF($C45&lt;16,(K45/($D45^0.727399687532279)*'Hintergrund Berechnung'!$I$3165)*0.67,K45/($D45^0.727399687532279)*'Hintergrund Berechnung'!$I$3166)))</f>
        <v>#DIV/0!</v>
      </c>
      <c r="AC45" s="16" t="str">
        <f t="shared" si="5"/>
        <v/>
      </c>
      <c r="AD45" s="16" t="e">
        <f>IF($A$3=FALSE,IF($C45&lt;16,M45/($D45^0.727399687532279)*'Hintergrund Berechnung'!$I$3165,M45/($D45^0.727399687532279)*'Hintergrund Berechnung'!$I$3166),IF($C45&lt;13,(M45/($D45^0.727399687532279)*'Hintergrund Berechnung'!$I$3165)*0.5,IF($C45&lt;16,(M45/($D45^0.727399687532279)*'Hintergrund Berechnung'!$I$3165)*0.67,M45/($D45^0.727399687532279)*'Hintergrund Berechnung'!$I$3166)))</f>
        <v>#DIV/0!</v>
      </c>
      <c r="AE45" s="16" t="str">
        <f t="shared" si="6"/>
        <v/>
      </c>
      <c r="AF45" s="16" t="e">
        <f>IF($A$3=FALSE,IF($C45&lt;16,O45/($D45^0.727399687532279)*'Hintergrund Berechnung'!$I$3165,O45/($D45^0.727399687532279)*'Hintergrund Berechnung'!$I$3166),IF($C45&lt;13,(O45/($D45^0.727399687532279)*'Hintergrund Berechnung'!$I$3165)*0.5,IF($C45&lt;16,(O45/($D45^0.727399687532279)*'Hintergrund Berechnung'!$I$3165)*0.67,O45/($D45^0.727399687532279)*'Hintergrund Berechnung'!$I$3166)))</f>
        <v>#DIV/0!</v>
      </c>
      <c r="AG45" s="16" t="str">
        <f t="shared" si="7"/>
        <v/>
      </c>
      <c r="AH45" s="16" t="e">
        <f t="shared" si="8"/>
        <v>#DIV/0!</v>
      </c>
      <c r="AI45" s="16" t="e">
        <f>ROUND(IF(C45&lt;16,$Q45/($D45^0.515518364833551)*'Hintergrund Berechnung'!$K$3165,$Q45/($D45^0.515518364833551)*'Hintergrund Berechnung'!$K$3166),0)</f>
        <v>#DIV/0!</v>
      </c>
      <c r="AJ45" s="16">
        <f>ROUND(IF(C45&lt;16,$R45*'Hintergrund Berechnung'!$L$3165,$R45*'Hintergrund Berechnung'!$L$3166),0)</f>
        <v>0</v>
      </c>
      <c r="AK45" s="16">
        <f>ROUND(IF(C45&lt;16,IF(S45&gt;0,(25-$S45)*'Hintergrund Berechnung'!$M$3165,0),IF(S45&gt;0,(25-$S45)*'Hintergrund Berechnung'!$M$3166,0)),0)</f>
        <v>0</v>
      </c>
      <c r="AL45" s="18" t="e">
        <f t="shared" si="9"/>
        <v>#DIV/0!</v>
      </c>
    </row>
    <row r="46" spans="21:38" x14ac:dyDescent="0.5">
      <c r="U46" s="16">
        <f t="shared" si="1"/>
        <v>0</v>
      </c>
      <c r="V46" s="16" t="e">
        <f>IF($A$3=FALSE,IF($C46&lt;16,E46/($D46^0.727399687532279)*'Hintergrund Berechnung'!$I$3165,E46/($D46^0.727399687532279)*'Hintergrund Berechnung'!$I$3166),IF($C46&lt;13,(E46/($D46^0.727399687532279)*'Hintergrund Berechnung'!$I$3165)*0.5,IF($C46&lt;16,(E46/($D46^0.727399687532279)*'Hintergrund Berechnung'!$I$3165)*0.67,E46/($D46^0.727399687532279)*'Hintergrund Berechnung'!$I$3166)))</f>
        <v>#DIV/0!</v>
      </c>
      <c r="W46" s="16" t="str">
        <f t="shared" si="2"/>
        <v/>
      </c>
      <c r="X46" s="16" t="e">
        <f>IF($A$3=FALSE,IF($C46&lt;16,G46/($D46^0.727399687532279)*'Hintergrund Berechnung'!$I$3165,G46/($D46^0.727399687532279)*'Hintergrund Berechnung'!$I$3166),IF($C46&lt;13,(G46/($D46^0.727399687532279)*'Hintergrund Berechnung'!$I$3165)*0.5,IF($C46&lt;16,(G46/($D46^0.727399687532279)*'Hintergrund Berechnung'!$I$3165)*0.67,G46/($D46^0.727399687532279)*'Hintergrund Berechnung'!$I$3166)))</f>
        <v>#DIV/0!</v>
      </c>
      <c r="Y46" s="16" t="str">
        <f t="shared" si="3"/>
        <v/>
      </c>
      <c r="Z46" s="16" t="e">
        <f>IF($A$3=FALSE,IF($C46&lt;16,I46/($D46^0.727399687532279)*'Hintergrund Berechnung'!$I$3165,I46/($D46^0.727399687532279)*'Hintergrund Berechnung'!$I$3166),IF($C46&lt;13,(I46/($D46^0.727399687532279)*'Hintergrund Berechnung'!$I$3165)*0.5,IF($C46&lt;16,(I46/($D46^0.727399687532279)*'Hintergrund Berechnung'!$I$3165)*0.67,I46/($D46^0.727399687532279)*'Hintergrund Berechnung'!$I$3166)))</f>
        <v>#DIV/0!</v>
      </c>
      <c r="AA46" s="16" t="str">
        <f t="shared" si="4"/>
        <v/>
      </c>
      <c r="AB46" s="16" t="e">
        <f>IF($A$3=FALSE,IF($C46&lt;16,K46/($D46^0.727399687532279)*'Hintergrund Berechnung'!$I$3165,K46/($D46^0.727399687532279)*'Hintergrund Berechnung'!$I$3166),IF($C46&lt;13,(K46/($D46^0.727399687532279)*'Hintergrund Berechnung'!$I$3165)*0.5,IF($C46&lt;16,(K46/($D46^0.727399687532279)*'Hintergrund Berechnung'!$I$3165)*0.67,K46/($D46^0.727399687532279)*'Hintergrund Berechnung'!$I$3166)))</f>
        <v>#DIV/0!</v>
      </c>
      <c r="AC46" s="16" t="str">
        <f t="shared" si="5"/>
        <v/>
      </c>
      <c r="AD46" s="16" t="e">
        <f>IF($A$3=FALSE,IF($C46&lt;16,M46/($D46^0.727399687532279)*'Hintergrund Berechnung'!$I$3165,M46/($D46^0.727399687532279)*'Hintergrund Berechnung'!$I$3166),IF($C46&lt;13,(M46/($D46^0.727399687532279)*'Hintergrund Berechnung'!$I$3165)*0.5,IF($C46&lt;16,(M46/($D46^0.727399687532279)*'Hintergrund Berechnung'!$I$3165)*0.67,M46/($D46^0.727399687532279)*'Hintergrund Berechnung'!$I$3166)))</f>
        <v>#DIV/0!</v>
      </c>
      <c r="AE46" s="16" t="str">
        <f t="shared" si="6"/>
        <v/>
      </c>
      <c r="AF46" s="16" t="e">
        <f>IF($A$3=FALSE,IF($C46&lt;16,O46/($D46^0.727399687532279)*'Hintergrund Berechnung'!$I$3165,O46/($D46^0.727399687532279)*'Hintergrund Berechnung'!$I$3166),IF($C46&lt;13,(O46/($D46^0.727399687532279)*'Hintergrund Berechnung'!$I$3165)*0.5,IF($C46&lt;16,(O46/($D46^0.727399687532279)*'Hintergrund Berechnung'!$I$3165)*0.67,O46/($D46^0.727399687532279)*'Hintergrund Berechnung'!$I$3166)))</f>
        <v>#DIV/0!</v>
      </c>
      <c r="AG46" s="16" t="str">
        <f t="shared" si="7"/>
        <v/>
      </c>
      <c r="AH46" s="16" t="e">
        <f t="shared" si="8"/>
        <v>#DIV/0!</v>
      </c>
      <c r="AI46" s="16" t="e">
        <f>ROUND(IF(C46&lt;16,$Q46/($D46^0.515518364833551)*'Hintergrund Berechnung'!$K$3165,$Q46/($D46^0.515518364833551)*'Hintergrund Berechnung'!$K$3166),0)</f>
        <v>#DIV/0!</v>
      </c>
      <c r="AJ46" s="16">
        <f>ROUND(IF(C46&lt;16,$R46*'Hintergrund Berechnung'!$L$3165,$R46*'Hintergrund Berechnung'!$L$3166),0)</f>
        <v>0</v>
      </c>
      <c r="AK46" s="16">
        <f>ROUND(IF(C46&lt;16,IF(S46&gt;0,(25-$S46)*'Hintergrund Berechnung'!$M$3165,0),IF(S46&gt;0,(25-$S46)*'Hintergrund Berechnung'!$M$3166,0)),0)</f>
        <v>0</v>
      </c>
      <c r="AL46" s="18" t="e">
        <f t="shared" si="9"/>
        <v>#DIV/0!</v>
      </c>
    </row>
    <row r="47" spans="21:38" x14ac:dyDescent="0.5">
      <c r="U47" s="16">
        <f t="shared" si="1"/>
        <v>0</v>
      </c>
      <c r="V47" s="16" t="e">
        <f>IF($A$3=FALSE,IF($C47&lt;16,E47/($D47^0.727399687532279)*'Hintergrund Berechnung'!$I$3165,E47/($D47^0.727399687532279)*'Hintergrund Berechnung'!$I$3166),IF($C47&lt;13,(E47/($D47^0.727399687532279)*'Hintergrund Berechnung'!$I$3165)*0.5,IF($C47&lt;16,(E47/($D47^0.727399687532279)*'Hintergrund Berechnung'!$I$3165)*0.67,E47/($D47^0.727399687532279)*'Hintergrund Berechnung'!$I$3166)))</f>
        <v>#DIV/0!</v>
      </c>
      <c r="W47" s="16" t="str">
        <f t="shared" si="2"/>
        <v/>
      </c>
      <c r="X47" s="16" t="e">
        <f>IF($A$3=FALSE,IF($C47&lt;16,G47/($D47^0.727399687532279)*'Hintergrund Berechnung'!$I$3165,G47/($D47^0.727399687532279)*'Hintergrund Berechnung'!$I$3166),IF($C47&lt;13,(G47/($D47^0.727399687532279)*'Hintergrund Berechnung'!$I$3165)*0.5,IF($C47&lt;16,(G47/($D47^0.727399687532279)*'Hintergrund Berechnung'!$I$3165)*0.67,G47/($D47^0.727399687532279)*'Hintergrund Berechnung'!$I$3166)))</f>
        <v>#DIV/0!</v>
      </c>
      <c r="Y47" s="16" t="str">
        <f t="shared" si="3"/>
        <v/>
      </c>
      <c r="Z47" s="16" t="e">
        <f>IF($A$3=FALSE,IF($C47&lt;16,I47/($D47^0.727399687532279)*'Hintergrund Berechnung'!$I$3165,I47/($D47^0.727399687532279)*'Hintergrund Berechnung'!$I$3166),IF($C47&lt;13,(I47/($D47^0.727399687532279)*'Hintergrund Berechnung'!$I$3165)*0.5,IF($C47&lt;16,(I47/($D47^0.727399687532279)*'Hintergrund Berechnung'!$I$3165)*0.67,I47/($D47^0.727399687532279)*'Hintergrund Berechnung'!$I$3166)))</f>
        <v>#DIV/0!</v>
      </c>
      <c r="AA47" s="16" t="str">
        <f t="shared" si="4"/>
        <v/>
      </c>
      <c r="AB47" s="16" t="e">
        <f>IF($A$3=FALSE,IF($C47&lt;16,K47/($D47^0.727399687532279)*'Hintergrund Berechnung'!$I$3165,K47/($D47^0.727399687532279)*'Hintergrund Berechnung'!$I$3166),IF($C47&lt;13,(K47/($D47^0.727399687532279)*'Hintergrund Berechnung'!$I$3165)*0.5,IF($C47&lt;16,(K47/($D47^0.727399687532279)*'Hintergrund Berechnung'!$I$3165)*0.67,K47/($D47^0.727399687532279)*'Hintergrund Berechnung'!$I$3166)))</f>
        <v>#DIV/0!</v>
      </c>
      <c r="AC47" s="16" t="str">
        <f t="shared" si="5"/>
        <v/>
      </c>
      <c r="AD47" s="16" t="e">
        <f>IF($A$3=FALSE,IF($C47&lt;16,M47/($D47^0.727399687532279)*'Hintergrund Berechnung'!$I$3165,M47/($D47^0.727399687532279)*'Hintergrund Berechnung'!$I$3166),IF($C47&lt;13,(M47/($D47^0.727399687532279)*'Hintergrund Berechnung'!$I$3165)*0.5,IF($C47&lt;16,(M47/($D47^0.727399687532279)*'Hintergrund Berechnung'!$I$3165)*0.67,M47/($D47^0.727399687532279)*'Hintergrund Berechnung'!$I$3166)))</f>
        <v>#DIV/0!</v>
      </c>
      <c r="AE47" s="16" t="str">
        <f t="shared" si="6"/>
        <v/>
      </c>
      <c r="AF47" s="16" t="e">
        <f>IF($A$3=FALSE,IF($C47&lt;16,O47/($D47^0.727399687532279)*'Hintergrund Berechnung'!$I$3165,O47/($D47^0.727399687532279)*'Hintergrund Berechnung'!$I$3166),IF($C47&lt;13,(O47/($D47^0.727399687532279)*'Hintergrund Berechnung'!$I$3165)*0.5,IF($C47&lt;16,(O47/($D47^0.727399687532279)*'Hintergrund Berechnung'!$I$3165)*0.67,O47/($D47^0.727399687532279)*'Hintergrund Berechnung'!$I$3166)))</f>
        <v>#DIV/0!</v>
      </c>
      <c r="AG47" s="16" t="str">
        <f t="shared" si="7"/>
        <v/>
      </c>
      <c r="AH47" s="16" t="e">
        <f t="shared" si="8"/>
        <v>#DIV/0!</v>
      </c>
      <c r="AI47" s="16" t="e">
        <f>ROUND(IF(C47&lt;16,$Q47/($D47^0.515518364833551)*'Hintergrund Berechnung'!$K$3165,$Q47/($D47^0.515518364833551)*'Hintergrund Berechnung'!$K$3166),0)</f>
        <v>#DIV/0!</v>
      </c>
      <c r="AJ47" s="16">
        <f>ROUND(IF(C47&lt;16,$R47*'Hintergrund Berechnung'!$L$3165,$R47*'Hintergrund Berechnung'!$L$3166),0)</f>
        <v>0</v>
      </c>
      <c r="AK47" s="16">
        <f>ROUND(IF(C47&lt;16,IF(S47&gt;0,(25-$S47)*'Hintergrund Berechnung'!$M$3165,0),IF(S47&gt;0,(25-$S47)*'Hintergrund Berechnung'!$M$3166,0)),0)</f>
        <v>0</v>
      </c>
      <c r="AL47" s="18" t="e">
        <f t="shared" si="9"/>
        <v>#DIV/0!</v>
      </c>
    </row>
    <row r="48" spans="21:38" x14ac:dyDescent="0.5">
      <c r="U48" s="16">
        <f t="shared" si="1"/>
        <v>0</v>
      </c>
      <c r="V48" s="16" t="e">
        <f>IF($A$3=FALSE,IF($C48&lt;16,E48/($D48^0.727399687532279)*'Hintergrund Berechnung'!$I$3165,E48/($D48^0.727399687532279)*'Hintergrund Berechnung'!$I$3166),IF($C48&lt;13,(E48/($D48^0.727399687532279)*'Hintergrund Berechnung'!$I$3165)*0.5,IF($C48&lt;16,(E48/($D48^0.727399687532279)*'Hintergrund Berechnung'!$I$3165)*0.67,E48/($D48^0.727399687532279)*'Hintergrund Berechnung'!$I$3166)))</f>
        <v>#DIV/0!</v>
      </c>
      <c r="W48" s="16" t="str">
        <f t="shared" si="2"/>
        <v/>
      </c>
      <c r="X48" s="16" t="e">
        <f>IF($A$3=FALSE,IF($C48&lt;16,G48/($D48^0.727399687532279)*'Hintergrund Berechnung'!$I$3165,G48/($D48^0.727399687532279)*'Hintergrund Berechnung'!$I$3166),IF($C48&lt;13,(G48/($D48^0.727399687532279)*'Hintergrund Berechnung'!$I$3165)*0.5,IF($C48&lt;16,(G48/($D48^0.727399687532279)*'Hintergrund Berechnung'!$I$3165)*0.67,G48/($D48^0.727399687532279)*'Hintergrund Berechnung'!$I$3166)))</f>
        <v>#DIV/0!</v>
      </c>
      <c r="Y48" s="16" t="str">
        <f t="shared" si="3"/>
        <v/>
      </c>
      <c r="Z48" s="16" t="e">
        <f>IF($A$3=FALSE,IF($C48&lt;16,I48/($D48^0.727399687532279)*'Hintergrund Berechnung'!$I$3165,I48/($D48^0.727399687532279)*'Hintergrund Berechnung'!$I$3166),IF($C48&lt;13,(I48/($D48^0.727399687532279)*'Hintergrund Berechnung'!$I$3165)*0.5,IF($C48&lt;16,(I48/($D48^0.727399687532279)*'Hintergrund Berechnung'!$I$3165)*0.67,I48/($D48^0.727399687532279)*'Hintergrund Berechnung'!$I$3166)))</f>
        <v>#DIV/0!</v>
      </c>
      <c r="AA48" s="16" t="str">
        <f t="shared" si="4"/>
        <v/>
      </c>
      <c r="AB48" s="16" t="e">
        <f>IF($A$3=FALSE,IF($C48&lt;16,K48/($D48^0.727399687532279)*'Hintergrund Berechnung'!$I$3165,K48/($D48^0.727399687532279)*'Hintergrund Berechnung'!$I$3166),IF($C48&lt;13,(K48/($D48^0.727399687532279)*'Hintergrund Berechnung'!$I$3165)*0.5,IF($C48&lt;16,(K48/($D48^0.727399687532279)*'Hintergrund Berechnung'!$I$3165)*0.67,K48/($D48^0.727399687532279)*'Hintergrund Berechnung'!$I$3166)))</f>
        <v>#DIV/0!</v>
      </c>
      <c r="AC48" s="16" t="str">
        <f t="shared" si="5"/>
        <v/>
      </c>
      <c r="AD48" s="16" t="e">
        <f>IF($A$3=FALSE,IF($C48&lt;16,M48/($D48^0.727399687532279)*'Hintergrund Berechnung'!$I$3165,M48/($D48^0.727399687532279)*'Hintergrund Berechnung'!$I$3166),IF($C48&lt;13,(M48/($D48^0.727399687532279)*'Hintergrund Berechnung'!$I$3165)*0.5,IF($C48&lt;16,(M48/($D48^0.727399687532279)*'Hintergrund Berechnung'!$I$3165)*0.67,M48/($D48^0.727399687532279)*'Hintergrund Berechnung'!$I$3166)))</f>
        <v>#DIV/0!</v>
      </c>
      <c r="AE48" s="16" t="str">
        <f t="shared" si="6"/>
        <v/>
      </c>
      <c r="AF48" s="16" t="e">
        <f>IF($A$3=FALSE,IF($C48&lt;16,O48/($D48^0.727399687532279)*'Hintergrund Berechnung'!$I$3165,O48/($D48^0.727399687532279)*'Hintergrund Berechnung'!$I$3166),IF($C48&lt;13,(O48/($D48^0.727399687532279)*'Hintergrund Berechnung'!$I$3165)*0.5,IF($C48&lt;16,(O48/($D48^0.727399687532279)*'Hintergrund Berechnung'!$I$3165)*0.67,O48/($D48^0.727399687532279)*'Hintergrund Berechnung'!$I$3166)))</f>
        <v>#DIV/0!</v>
      </c>
      <c r="AG48" s="16" t="str">
        <f t="shared" si="7"/>
        <v/>
      </c>
      <c r="AH48" s="16" t="e">
        <f t="shared" si="8"/>
        <v>#DIV/0!</v>
      </c>
      <c r="AI48" s="16" t="e">
        <f>ROUND(IF(C48&lt;16,$Q48/($D48^0.515518364833551)*'Hintergrund Berechnung'!$K$3165,$Q48/($D48^0.515518364833551)*'Hintergrund Berechnung'!$K$3166),0)</f>
        <v>#DIV/0!</v>
      </c>
      <c r="AJ48" s="16">
        <f>ROUND(IF(C48&lt;16,$R48*'Hintergrund Berechnung'!$L$3165,$R48*'Hintergrund Berechnung'!$L$3166),0)</f>
        <v>0</v>
      </c>
      <c r="AK48" s="16">
        <f>ROUND(IF(C48&lt;16,IF(S48&gt;0,(25-$S48)*'Hintergrund Berechnung'!$M$3165,0),IF(S48&gt;0,(25-$S48)*'Hintergrund Berechnung'!$M$3166,0)),0)</f>
        <v>0</v>
      </c>
      <c r="AL48" s="18" t="e">
        <f t="shared" si="9"/>
        <v>#DIV/0!</v>
      </c>
    </row>
    <row r="49" spans="21:38" x14ac:dyDescent="0.5">
      <c r="U49" s="16">
        <f t="shared" si="1"/>
        <v>0</v>
      </c>
      <c r="V49" s="16" t="e">
        <f>IF($A$3=FALSE,IF($C49&lt;16,E49/($D49^0.727399687532279)*'Hintergrund Berechnung'!$I$3165,E49/($D49^0.727399687532279)*'Hintergrund Berechnung'!$I$3166),IF($C49&lt;13,(E49/($D49^0.727399687532279)*'Hintergrund Berechnung'!$I$3165)*0.5,IF($C49&lt;16,(E49/($D49^0.727399687532279)*'Hintergrund Berechnung'!$I$3165)*0.67,E49/($D49^0.727399687532279)*'Hintergrund Berechnung'!$I$3166)))</f>
        <v>#DIV/0!</v>
      </c>
      <c r="W49" s="16" t="str">
        <f t="shared" si="2"/>
        <v/>
      </c>
      <c r="X49" s="16" t="e">
        <f>IF($A$3=FALSE,IF($C49&lt;16,G49/($D49^0.727399687532279)*'Hintergrund Berechnung'!$I$3165,G49/($D49^0.727399687532279)*'Hintergrund Berechnung'!$I$3166),IF($C49&lt;13,(G49/($D49^0.727399687532279)*'Hintergrund Berechnung'!$I$3165)*0.5,IF($C49&lt;16,(G49/($D49^0.727399687532279)*'Hintergrund Berechnung'!$I$3165)*0.67,G49/($D49^0.727399687532279)*'Hintergrund Berechnung'!$I$3166)))</f>
        <v>#DIV/0!</v>
      </c>
      <c r="Y49" s="16" t="str">
        <f t="shared" si="3"/>
        <v/>
      </c>
      <c r="Z49" s="16" t="e">
        <f>IF($A$3=FALSE,IF($C49&lt;16,I49/($D49^0.727399687532279)*'Hintergrund Berechnung'!$I$3165,I49/($D49^0.727399687532279)*'Hintergrund Berechnung'!$I$3166),IF($C49&lt;13,(I49/($D49^0.727399687532279)*'Hintergrund Berechnung'!$I$3165)*0.5,IF($C49&lt;16,(I49/($D49^0.727399687532279)*'Hintergrund Berechnung'!$I$3165)*0.67,I49/($D49^0.727399687532279)*'Hintergrund Berechnung'!$I$3166)))</f>
        <v>#DIV/0!</v>
      </c>
      <c r="AA49" s="16" t="str">
        <f t="shared" si="4"/>
        <v/>
      </c>
      <c r="AB49" s="16" t="e">
        <f>IF($A$3=FALSE,IF($C49&lt;16,K49/($D49^0.727399687532279)*'Hintergrund Berechnung'!$I$3165,K49/($D49^0.727399687532279)*'Hintergrund Berechnung'!$I$3166),IF($C49&lt;13,(K49/($D49^0.727399687532279)*'Hintergrund Berechnung'!$I$3165)*0.5,IF($C49&lt;16,(K49/($D49^0.727399687532279)*'Hintergrund Berechnung'!$I$3165)*0.67,K49/($D49^0.727399687532279)*'Hintergrund Berechnung'!$I$3166)))</f>
        <v>#DIV/0!</v>
      </c>
      <c r="AC49" s="16" t="str">
        <f t="shared" si="5"/>
        <v/>
      </c>
      <c r="AD49" s="16" t="e">
        <f>IF($A$3=FALSE,IF($C49&lt;16,M49/($D49^0.727399687532279)*'Hintergrund Berechnung'!$I$3165,M49/($D49^0.727399687532279)*'Hintergrund Berechnung'!$I$3166),IF($C49&lt;13,(M49/($D49^0.727399687532279)*'Hintergrund Berechnung'!$I$3165)*0.5,IF($C49&lt;16,(M49/($D49^0.727399687532279)*'Hintergrund Berechnung'!$I$3165)*0.67,M49/($D49^0.727399687532279)*'Hintergrund Berechnung'!$I$3166)))</f>
        <v>#DIV/0!</v>
      </c>
      <c r="AE49" s="16" t="str">
        <f t="shared" si="6"/>
        <v/>
      </c>
      <c r="AF49" s="16" t="e">
        <f>IF($A$3=FALSE,IF($C49&lt;16,O49/($D49^0.727399687532279)*'Hintergrund Berechnung'!$I$3165,O49/($D49^0.727399687532279)*'Hintergrund Berechnung'!$I$3166),IF($C49&lt;13,(O49/($D49^0.727399687532279)*'Hintergrund Berechnung'!$I$3165)*0.5,IF($C49&lt;16,(O49/($D49^0.727399687532279)*'Hintergrund Berechnung'!$I$3165)*0.67,O49/($D49^0.727399687532279)*'Hintergrund Berechnung'!$I$3166)))</f>
        <v>#DIV/0!</v>
      </c>
      <c r="AG49" s="16" t="str">
        <f t="shared" si="7"/>
        <v/>
      </c>
      <c r="AH49" s="16" t="e">
        <f t="shared" si="8"/>
        <v>#DIV/0!</v>
      </c>
      <c r="AI49" s="16" t="e">
        <f>ROUND(IF(C49&lt;16,$Q49/($D49^0.515518364833551)*'Hintergrund Berechnung'!$K$3165,$Q49/($D49^0.515518364833551)*'Hintergrund Berechnung'!$K$3166),0)</f>
        <v>#DIV/0!</v>
      </c>
      <c r="AJ49" s="16">
        <f>ROUND(IF(C49&lt;16,$R49*'Hintergrund Berechnung'!$L$3165,$R49*'Hintergrund Berechnung'!$L$3166),0)</f>
        <v>0</v>
      </c>
      <c r="AK49" s="16">
        <f>ROUND(IF(C49&lt;16,IF(S49&gt;0,(25-$S49)*'Hintergrund Berechnung'!$M$3165,0),IF(S49&gt;0,(25-$S49)*'Hintergrund Berechnung'!$M$3166,0)),0)</f>
        <v>0</v>
      </c>
      <c r="AL49" s="18" t="e">
        <f t="shared" si="9"/>
        <v>#DIV/0!</v>
      </c>
    </row>
    <row r="50" spans="21:38" x14ac:dyDescent="0.5">
      <c r="U50" s="16">
        <f t="shared" si="1"/>
        <v>0</v>
      </c>
      <c r="V50" s="16" t="e">
        <f>IF($A$3=FALSE,IF($C50&lt;16,E50/($D50^0.727399687532279)*'Hintergrund Berechnung'!$I$3165,E50/($D50^0.727399687532279)*'Hintergrund Berechnung'!$I$3166),IF($C50&lt;13,(E50/($D50^0.727399687532279)*'Hintergrund Berechnung'!$I$3165)*0.5,IF($C50&lt;16,(E50/($D50^0.727399687532279)*'Hintergrund Berechnung'!$I$3165)*0.67,E50/($D50^0.727399687532279)*'Hintergrund Berechnung'!$I$3166)))</f>
        <v>#DIV/0!</v>
      </c>
      <c r="W50" s="16" t="str">
        <f t="shared" si="2"/>
        <v/>
      </c>
      <c r="X50" s="16" t="e">
        <f>IF($A$3=FALSE,IF($C50&lt;16,G50/($D50^0.727399687532279)*'Hintergrund Berechnung'!$I$3165,G50/($D50^0.727399687532279)*'Hintergrund Berechnung'!$I$3166),IF($C50&lt;13,(G50/($D50^0.727399687532279)*'Hintergrund Berechnung'!$I$3165)*0.5,IF($C50&lt;16,(G50/($D50^0.727399687532279)*'Hintergrund Berechnung'!$I$3165)*0.67,G50/($D50^0.727399687532279)*'Hintergrund Berechnung'!$I$3166)))</f>
        <v>#DIV/0!</v>
      </c>
      <c r="Y50" s="16" t="str">
        <f t="shared" si="3"/>
        <v/>
      </c>
      <c r="Z50" s="16" t="e">
        <f>IF($A$3=FALSE,IF($C50&lt;16,I50/($D50^0.727399687532279)*'Hintergrund Berechnung'!$I$3165,I50/($D50^0.727399687532279)*'Hintergrund Berechnung'!$I$3166),IF($C50&lt;13,(I50/($D50^0.727399687532279)*'Hintergrund Berechnung'!$I$3165)*0.5,IF($C50&lt;16,(I50/($D50^0.727399687532279)*'Hintergrund Berechnung'!$I$3165)*0.67,I50/($D50^0.727399687532279)*'Hintergrund Berechnung'!$I$3166)))</f>
        <v>#DIV/0!</v>
      </c>
      <c r="AA50" s="16" t="str">
        <f t="shared" si="4"/>
        <v/>
      </c>
      <c r="AB50" s="16" t="e">
        <f>IF($A$3=FALSE,IF($C50&lt;16,K50/($D50^0.727399687532279)*'Hintergrund Berechnung'!$I$3165,K50/($D50^0.727399687532279)*'Hintergrund Berechnung'!$I$3166),IF($C50&lt;13,(K50/($D50^0.727399687532279)*'Hintergrund Berechnung'!$I$3165)*0.5,IF($C50&lt;16,(K50/($D50^0.727399687532279)*'Hintergrund Berechnung'!$I$3165)*0.67,K50/($D50^0.727399687532279)*'Hintergrund Berechnung'!$I$3166)))</f>
        <v>#DIV/0!</v>
      </c>
      <c r="AC50" s="16" t="str">
        <f t="shared" si="5"/>
        <v/>
      </c>
      <c r="AD50" s="16" t="e">
        <f>IF($A$3=FALSE,IF($C50&lt;16,M50/($D50^0.727399687532279)*'Hintergrund Berechnung'!$I$3165,M50/($D50^0.727399687532279)*'Hintergrund Berechnung'!$I$3166),IF($C50&lt;13,(M50/($D50^0.727399687532279)*'Hintergrund Berechnung'!$I$3165)*0.5,IF($C50&lt;16,(M50/($D50^0.727399687532279)*'Hintergrund Berechnung'!$I$3165)*0.67,M50/($D50^0.727399687532279)*'Hintergrund Berechnung'!$I$3166)))</f>
        <v>#DIV/0!</v>
      </c>
      <c r="AE50" s="16" t="str">
        <f t="shared" si="6"/>
        <v/>
      </c>
      <c r="AF50" s="16" t="e">
        <f>IF($A$3=FALSE,IF($C50&lt;16,O50/($D50^0.727399687532279)*'Hintergrund Berechnung'!$I$3165,O50/($D50^0.727399687532279)*'Hintergrund Berechnung'!$I$3166),IF($C50&lt;13,(O50/($D50^0.727399687532279)*'Hintergrund Berechnung'!$I$3165)*0.5,IF($C50&lt;16,(O50/($D50^0.727399687532279)*'Hintergrund Berechnung'!$I$3165)*0.67,O50/($D50^0.727399687532279)*'Hintergrund Berechnung'!$I$3166)))</f>
        <v>#DIV/0!</v>
      </c>
      <c r="AG50" s="16" t="str">
        <f t="shared" si="7"/>
        <v/>
      </c>
      <c r="AH50" s="16" t="e">
        <f t="shared" si="8"/>
        <v>#DIV/0!</v>
      </c>
      <c r="AI50" s="16" t="e">
        <f>ROUND(IF(C50&lt;16,$Q50/($D50^0.515518364833551)*'Hintergrund Berechnung'!$K$3165,$Q50/($D50^0.515518364833551)*'Hintergrund Berechnung'!$K$3166),0)</f>
        <v>#DIV/0!</v>
      </c>
      <c r="AJ50" s="16">
        <f>ROUND(IF(C50&lt;16,$R50*'Hintergrund Berechnung'!$L$3165,$R50*'Hintergrund Berechnung'!$L$3166),0)</f>
        <v>0</v>
      </c>
      <c r="AK50" s="16">
        <f>ROUND(IF(C50&lt;16,IF(S50&gt;0,(25-$S50)*'Hintergrund Berechnung'!$M$3165,0),IF(S50&gt;0,(25-$S50)*'Hintergrund Berechnung'!$M$3166,0)),0)</f>
        <v>0</v>
      </c>
      <c r="AL50" s="18" t="e">
        <f t="shared" si="9"/>
        <v>#DIV/0!</v>
      </c>
    </row>
    <row r="51" spans="21:38" x14ac:dyDescent="0.5">
      <c r="U51" s="16">
        <f t="shared" si="1"/>
        <v>0</v>
      </c>
      <c r="V51" s="16" t="e">
        <f>IF($A$3=FALSE,IF($C51&lt;16,E51/($D51^0.727399687532279)*'Hintergrund Berechnung'!$I$3165,E51/($D51^0.727399687532279)*'Hintergrund Berechnung'!$I$3166),IF($C51&lt;13,(E51/($D51^0.727399687532279)*'Hintergrund Berechnung'!$I$3165)*0.5,IF($C51&lt;16,(E51/($D51^0.727399687532279)*'Hintergrund Berechnung'!$I$3165)*0.67,E51/($D51^0.727399687532279)*'Hintergrund Berechnung'!$I$3166)))</f>
        <v>#DIV/0!</v>
      </c>
      <c r="W51" s="16" t="str">
        <f t="shared" si="2"/>
        <v/>
      </c>
      <c r="X51" s="16" t="e">
        <f>IF($A$3=FALSE,IF($C51&lt;16,G51/($D51^0.727399687532279)*'Hintergrund Berechnung'!$I$3165,G51/($D51^0.727399687532279)*'Hintergrund Berechnung'!$I$3166),IF($C51&lt;13,(G51/($D51^0.727399687532279)*'Hintergrund Berechnung'!$I$3165)*0.5,IF($C51&lt;16,(G51/($D51^0.727399687532279)*'Hintergrund Berechnung'!$I$3165)*0.67,G51/($D51^0.727399687532279)*'Hintergrund Berechnung'!$I$3166)))</f>
        <v>#DIV/0!</v>
      </c>
      <c r="Y51" s="16" t="str">
        <f t="shared" si="3"/>
        <v/>
      </c>
      <c r="Z51" s="16" t="e">
        <f>IF($A$3=FALSE,IF($C51&lt;16,I51/($D51^0.727399687532279)*'Hintergrund Berechnung'!$I$3165,I51/($D51^0.727399687532279)*'Hintergrund Berechnung'!$I$3166),IF($C51&lt;13,(I51/($D51^0.727399687532279)*'Hintergrund Berechnung'!$I$3165)*0.5,IF($C51&lt;16,(I51/($D51^0.727399687532279)*'Hintergrund Berechnung'!$I$3165)*0.67,I51/($D51^0.727399687532279)*'Hintergrund Berechnung'!$I$3166)))</f>
        <v>#DIV/0!</v>
      </c>
      <c r="AA51" s="16" t="str">
        <f t="shared" si="4"/>
        <v/>
      </c>
      <c r="AB51" s="16" t="e">
        <f>IF($A$3=FALSE,IF($C51&lt;16,K51/($D51^0.727399687532279)*'Hintergrund Berechnung'!$I$3165,K51/($D51^0.727399687532279)*'Hintergrund Berechnung'!$I$3166),IF($C51&lt;13,(K51/($D51^0.727399687532279)*'Hintergrund Berechnung'!$I$3165)*0.5,IF($C51&lt;16,(K51/($D51^0.727399687532279)*'Hintergrund Berechnung'!$I$3165)*0.67,K51/($D51^0.727399687532279)*'Hintergrund Berechnung'!$I$3166)))</f>
        <v>#DIV/0!</v>
      </c>
      <c r="AC51" s="16" t="str">
        <f t="shared" si="5"/>
        <v/>
      </c>
      <c r="AD51" s="16" t="e">
        <f>IF($A$3=FALSE,IF($C51&lt;16,M51/($D51^0.727399687532279)*'Hintergrund Berechnung'!$I$3165,M51/($D51^0.727399687532279)*'Hintergrund Berechnung'!$I$3166),IF($C51&lt;13,(M51/($D51^0.727399687532279)*'Hintergrund Berechnung'!$I$3165)*0.5,IF($C51&lt;16,(M51/($D51^0.727399687532279)*'Hintergrund Berechnung'!$I$3165)*0.67,M51/($D51^0.727399687532279)*'Hintergrund Berechnung'!$I$3166)))</f>
        <v>#DIV/0!</v>
      </c>
      <c r="AE51" s="16" t="str">
        <f t="shared" si="6"/>
        <v/>
      </c>
      <c r="AF51" s="16" t="e">
        <f>IF($A$3=FALSE,IF($C51&lt;16,O51/($D51^0.727399687532279)*'Hintergrund Berechnung'!$I$3165,O51/($D51^0.727399687532279)*'Hintergrund Berechnung'!$I$3166),IF($C51&lt;13,(O51/($D51^0.727399687532279)*'Hintergrund Berechnung'!$I$3165)*0.5,IF($C51&lt;16,(O51/($D51^0.727399687532279)*'Hintergrund Berechnung'!$I$3165)*0.67,O51/($D51^0.727399687532279)*'Hintergrund Berechnung'!$I$3166)))</f>
        <v>#DIV/0!</v>
      </c>
      <c r="AG51" s="16" t="str">
        <f t="shared" si="7"/>
        <v/>
      </c>
      <c r="AH51" s="16" t="e">
        <f t="shared" si="8"/>
        <v>#DIV/0!</v>
      </c>
      <c r="AI51" s="16" t="e">
        <f>ROUND(IF(C51&lt;16,$Q51/($D51^0.515518364833551)*'Hintergrund Berechnung'!$K$3165,$Q51/($D51^0.515518364833551)*'Hintergrund Berechnung'!$K$3166),0)</f>
        <v>#DIV/0!</v>
      </c>
      <c r="AJ51" s="16">
        <f>ROUND(IF(C51&lt;16,$R51*'Hintergrund Berechnung'!$L$3165,$R51*'Hintergrund Berechnung'!$L$3166),0)</f>
        <v>0</v>
      </c>
      <c r="AK51" s="16">
        <f>ROUND(IF(C51&lt;16,IF(S51&gt;0,(25-$S51)*'Hintergrund Berechnung'!$M$3165,0),IF(S51&gt;0,(25-$S51)*'Hintergrund Berechnung'!$M$3166,0)),0)</f>
        <v>0</v>
      </c>
      <c r="AL51" s="18" t="e">
        <f t="shared" si="9"/>
        <v>#DIV/0!</v>
      </c>
    </row>
    <row r="52" spans="21:38" x14ac:dyDescent="0.5">
      <c r="U52" s="16">
        <f t="shared" si="1"/>
        <v>0</v>
      </c>
      <c r="V52" s="16" t="e">
        <f>IF($A$3=FALSE,IF($C52&lt;16,E52/($D52^0.727399687532279)*'Hintergrund Berechnung'!$I$3165,E52/($D52^0.727399687532279)*'Hintergrund Berechnung'!$I$3166),IF($C52&lt;13,(E52/($D52^0.727399687532279)*'Hintergrund Berechnung'!$I$3165)*0.5,IF($C52&lt;16,(E52/($D52^0.727399687532279)*'Hintergrund Berechnung'!$I$3165)*0.67,E52/($D52^0.727399687532279)*'Hintergrund Berechnung'!$I$3166)))</f>
        <v>#DIV/0!</v>
      </c>
      <c r="W52" s="16" t="str">
        <f t="shared" si="2"/>
        <v/>
      </c>
      <c r="X52" s="16" t="e">
        <f>IF($A$3=FALSE,IF($C52&lt;16,G52/($D52^0.727399687532279)*'Hintergrund Berechnung'!$I$3165,G52/($D52^0.727399687532279)*'Hintergrund Berechnung'!$I$3166),IF($C52&lt;13,(G52/($D52^0.727399687532279)*'Hintergrund Berechnung'!$I$3165)*0.5,IF($C52&lt;16,(G52/($D52^0.727399687532279)*'Hintergrund Berechnung'!$I$3165)*0.67,G52/($D52^0.727399687532279)*'Hintergrund Berechnung'!$I$3166)))</f>
        <v>#DIV/0!</v>
      </c>
      <c r="Y52" s="16" t="str">
        <f t="shared" si="3"/>
        <v/>
      </c>
      <c r="Z52" s="16" t="e">
        <f>IF($A$3=FALSE,IF($C52&lt;16,I52/($D52^0.727399687532279)*'Hintergrund Berechnung'!$I$3165,I52/($D52^0.727399687532279)*'Hintergrund Berechnung'!$I$3166),IF($C52&lt;13,(I52/($D52^0.727399687532279)*'Hintergrund Berechnung'!$I$3165)*0.5,IF($C52&lt;16,(I52/($D52^0.727399687532279)*'Hintergrund Berechnung'!$I$3165)*0.67,I52/($D52^0.727399687532279)*'Hintergrund Berechnung'!$I$3166)))</f>
        <v>#DIV/0!</v>
      </c>
      <c r="AA52" s="16" t="str">
        <f t="shared" si="4"/>
        <v/>
      </c>
      <c r="AB52" s="16" t="e">
        <f>IF($A$3=FALSE,IF($C52&lt;16,K52/($D52^0.727399687532279)*'Hintergrund Berechnung'!$I$3165,K52/($D52^0.727399687532279)*'Hintergrund Berechnung'!$I$3166),IF($C52&lt;13,(K52/($D52^0.727399687532279)*'Hintergrund Berechnung'!$I$3165)*0.5,IF($C52&lt;16,(K52/($D52^0.727399687532279)*'Hintergrund Berechnung'!$I$3165)*0.67,K52/($D52^0.727399687532279)*'Hintergrund Berechnung'!$I$3166)))</f>
        <v>#DIV/0!</v>
      </c>
      <c r="AC52" s="16" t="str">
        <f t="shared" si="5"/>
        <v/>
      </c>
      <c r="AD52" s="16" t="e">
        <f>IF($A$3=FALSE,IF($C52&lt;16,M52/($D52^0.727399687532279)*'Hintergrund Berechnung'!$I$3165,M52/($D52^0.727399687532279)*'Hintergrund Berechnung'!$I$3166),IF($C52&lt;13,(M52/($D52^0.727399687532279)*'Hintergrund Berechnung'!$I$3165)*0.5,IF($C52&lt;16,(M52/($D52^0.727399687532279)*'Hintergrund Berechnung'!$I$3165)*0.67,M52/($D52^0.727399687532279)*'Hintergrund Berechnung'!$I$3166)))</f>
        <v>#DIV/0!</v>
      </c>
      <c r="AE52" s="16" t="str">
        <f t="shared" si="6"/>
        <v/>
      </c>
      <c r="AF52" s="16" t="e">
        <f>IF($A$3=FALSE,IF($C52&lt;16,O52/($D52^0.727399687532279)*'Hintergrund Berechnung'!$I$3165,O52/($D52^0.727399687532279)*'Hintergrund Berechnung'!$I$3166),IF($C52&lt;13,(O52/($D52^0.727399687532279)*'Hintergrund Berechnung'!$I$3165)*0.5,IF($C52&lt;16,(O52/($D52^0.727399687532279)*'Hintergrund Berechnung'!$I$3165)*0.67,O52/($D52^0.727399687532279)*'Hintergrund Berechnung'!$I$3166)))</f>
        <v>#DIV/0!</v>
      </c>
      <c r="AG52" s="16" t="str">
        <f t="shared" si="7"/>
        <v/>
      </c>
      <c r="AH52" s="16" t="e">
        <f t="shared" si="8"/>
        <v>#DIV/0!</v>
      </c>
      <c r="AI52" s="16" t="e">
        <f>ROUND(IF(C52&lt;16,$Q52/($D52^0.515518364833551)*'Hintergrund Berechnung'!$K$3165,$Q52/($D52^0.515518364833551)*'Hintergrund Berechnung'!$K$3166),0)</f>
        <v>#DIV/0!</v>
      </c>
      <c r="AJ52" s="16">
        <f>ROUND(IF(C52&lt;16,$R52*'Hintergrund Berechnung'!$L$3165,$R52*'Hintergrund Berechnung'!$L$3166),0)</f>
        <v>0</v>
      </c>
      <c r="AK52" s="16">
        <f>ROUND(IF(C52&lt;16,IF(S52&gt;0,(25-$S52)*'Hintergrund Berechnung'!$M$3165,0),IF(S52&gt;0,(25-$S52)*'Hintergrund Berechnung'!$M$3166,0)),0)</f>
        <v>0</v>
      </c>
      <c r="AL52" s="18" t="e">
        <f t="shared" si="9"/>
        <v>#DIV/0!</v>
      </c>
    </row>
    <row r="53" spans="21:38" x14ac:dyDescent="0.5">
      <c r="U53" s="16">
        <f t="shared" si="1"/>
        <v>0</v>
      </c>
      <c r="V53" s="16" t="e">
        <f>IF($A$3=FALSE,IF($C53&lt;16,E53/($D53^0.727399687532279)*'Hintergrund Berechnung'!$I$3165,E53/($D53^0.727399687532279)*'Hintergrund Berechnung'!$I$3166),IF($C53&lt;13,(E53/($D53^0.727399687532279)*'Hintergrund Berechnung'!$I$3165)*0.5,IF($C53&lt;16,(E53/($D53^0.727399687532279)*'Hintergrund Berechnung'!$I$3165)*0.67,E53/($D53^0.727399687532279)*'Hintergrund Berechnung'!$I$3166)))</f>
        <v>#DIV/0!</v>
      </c>
      <c r="W53" s="16" t="str">
        <f t="shared" si="2"/>
        <v/>
      </c>
      <c r="X53" s="16" t="e">
        <f>IF($A$3=FALSE,IF($C53&lt;16,G53/($D53^0.727399687532279)*'Hintergrund Berechnung'!$I$3165,G53/($D53^0.727399687532279)*'Hintergrund Berechnung'!$I$3166),IF($C53&lt;13,(G53/($D53^0.727399687532279)*'Hintergrund Berechnung'!$I$3165)*0.5,IF($C53&lt;16,(G53/($D53^0.727399687532279)*'Hintergrund Berechnung'!$I$3165)*0.67,G53/($D53^0.727399687532279)*'Hintergrund Berechnung'!$I$3166)))</f>
        <v>#DIV/0!</v>
      </c>
      <c r="Y53" s="16" t="str">
        <f t="shared" si="3"/>
        <v/>
      </c>
      <c r="Z53" s="16" t="e">
        <f>IF($A$3=FALSE,IF($C53&lt;16,I53/($D53^0.727399687532279)*'Hintergrund Berechnung'!$I$3165,I53/($D53^0.727399687532279)*'Hintergrund Berechnung'!$I$3166),IF($C53&lt;13,(I53/($D53^0.727399687532279)*'Hintergrund Berechnung'!$I$3165)*0.5,IF($C53&lt;16,(I53/($D53^0.727399687532279)*'Hintergrund Berechnung'!$I$3165)*0.67,I53/($D53^0.727399687532279)*'Hintergrund Berechnung'!$I$3166)))</f>
        <v>#DIV/0!</v>
      </c>
      <c r="AA53" s="16" t="str">
        <f t="shared" si="4"/>
        <v/>
      </c>
      <c r="AB53" s="16" t="e">
        <f>IF($A$3=FALSE,IF($C53&lt;16,K53/($D53^0.727399687532279)*'Hintergrund Berechnung'!$I$3165,K53/($D53^0.727399687532279)*'Hintergrund Berechnung'!$I$3166),IF($C53&lt;13,(K53/($D53^0.727399687532279)*'Hintergrund Berechnung'!$I$3165)*0.5,IF($C53&lt;16,(K53/($D53^0.727399687532279)*'Hintergrund Berechnung'!$I$3165)*0.67,K53/($D53^0.727399687532279)*'Hintergrund Berechnung'!$I$3166)))</f>
        <v>#DIV/0!</v>
      </c>
      <c r="AC53" s="16" t="str">
        <f t="shared" si="5"/>
        <v/>
      </c>
      <c r="AD53" s="16" t="e">
        <f>IF($A$3=FALSE,IF($C53&lt;16,M53/($D53^0.727399687532279)*'Hintergrund Berechnung'!$I$3165,M53/($D53^0.727399687532279)*'Hintergrund Berechnung'!$I$3166),IF($C53&lt;13,(M53/($D53^0.727399687532279)*'Hintergrund Berechnung'!$I$3165)*0.5,IF($C53&lt;16,(M53/($D53^0.727399687532279)*'Hintergrund Berechnung'!$I$3165)*0.67,M53/($D53^0.727399687532279)*'Hintergrund Berechnung'!$I$3166)))</f>
        <v>#DIV/0!</v>
      </c>
      <c r="AE53" s="16" t="str">
        <f t="shared" si="6"/>
        <v/>
      </c>
      <c r="AF53" s="16" t="e">
        <f>IF($A$3=FALSE,IF($C53&lt;16,O53/($D53^0.727399687532279)*'Hintergrund Berechnung'!$I$3165,O53/($D53^0.727399687532279)*'Hintergrund Berechnung'!$I$3166),IF($C53&lt;13,(O53/($D53^0.727399687532279)*'Hintergrund Berechnung'!$I$3165)*0.5,IF($C53&lt;16,(O53/($D53^0.727399687532279)*'Hintergrund Berechnung'!$I$3165)*0.67,O53/($D53^0.727399687532279)*'Hintergrund Berechnung'!$I$3166)))</f>
        <v>#DIV/0!</v>
      </c>
      <c r="AG53" s="16" t="str">
        <f t="shared" si="7"/>
        <v/>
      </c>
      <c r="AH53" s="16" t="e">
        <f t="shared" si="8"/>
        <v>#DIV/0!</v>
      </c>
      <c r="AI53" s="16" t="e">
        <f>ROUND(IF(C53&lt;16,$Q53/($D53^0.515518364833551)*'Hintergrund Berechnung'!$K$3165,$Q53/($D53^0.515518364833551)*'Hintergrund Berechnung'!$K$3166),0)</f>
        <v>#DIV/0!</v>
      </c>
      <c r="AJ53" s="16">
        <f>ROUND(IF(C53&lt;16,$R53*'Hintergrund Berechnung'!$L$3165,$R53*'Hintergrund Berechnung'!$L$3166),0)</f>
        <v>0</v>
      </c>
      <c r="AK53" s="16">
        <f>ROUND(IF(C53&lt;16,IF(S53&gt;0,(25-$S53)*'Hintergrund Berechnung'!$M$3165,0),IF(S53&gt;0,(25-$S53)*'Hintergrund Berechnung'!$M$3166,0)),0)</f>
        <v>0</v>
      </c>
      <c r="AL53" s="18" t="e">
        <f t="shared" si="9"/>
        <v>#DIV/0!</v>
      </c>
    </row>
    <row r="54" spans="21:38" x14ac:dyDescent="0.5">
      <c r="U54" s="16">
        <f t="shared" si="1"/>
        <v>0</v>
      </c>
      <c r="V54" s="16" t="e">
        <f>IF($A$3=FALSE,IF($C54&lt;16,E54/($D54^0.727399687532279)*'Hintergrund Berechnung'!$I$3165,E54/($D54^0.727399687532279)*'Hintergrund Berechnung'!$I$3166),IF($C54&lt;13,(E54/($D54^0.727399687532279)*'Hintergrund Berechnung'!$I$3165)*0.5,IF($C54&lt;16,(E54/($D54^0.727399687532279)*'Hintergrund Berechnung'!$I$3165)*0.67,E54/($D54^0.727399687532279)*'Hintergrund Berechnung'!$I$3166)))</f>
        <v>#DIV/0!</v>
      </c>
      <c r="W54" s="16" t="str">
        <f t="shared" si="2"/>
        <v/>
      </c>
      <c r="X54" s="16" t="e">
        <f>IF($A$3=FALSE,IF($C54&lt;16,G54/($D54^0.727399687532279)*'Hintergrund Berechnung'!$I$3165,G54/($D54^0.727399687532279)*'Hintergrund Berechnung'!$I$3166),IF($C54&lt;13,(G54/($D54^0.727399687532279)*'Hintergrund Berechnung'!$I$3165)*0.5,IF($C54&lt;16,(G54/($D54^0.727399687532279)*'Hintergrund Berechnung'!$I$3165)*0.67,G54/($D54^0.727399687532279)*'Hintergrund Berechnung'!$I$3166)))</f>
        <v>#DIV/0!</v>
      </c>
      <c r="Y54" s="16" t="str">
        <f t="shared" si="3"/>
        <v/>
      </c>
      <c r="Z54" s="16" t="e">
        <f>IF($A$3=FALSE,IF($C54&lt;16,I54/($D54^0.727399687532279)*'Hintergrund Berechnung'!$I$3165,I54/($D54^0.727399687532279)*'Hintergrund Berechnung'!$I$3166),IF($C54&lt;13,(I54/($D54^0.727399687532279)*'Hintergrund Berechnung'!$I$3165)*0.5,IF($C54&lt;16,(I54/($D54^0.727399687532279)*'Hintergrund Berechnung'!$I$3165)*0.67,I54/($D54^0.727399687532279)*'Hintergrund Berechnung'!$I$3166)))</f>
        <v>#DIV/0!</v>
      </c>
      <c r="AA54" s="16" t="str">
        <f t="shared" si="4"/>
        <v/>
      </c>
      <c r="AB54" s="16" t="e">
        <f>IF($A$3=FALSE,IF($C54&lt;16,K54/($D54^0.727399687532279)*'Hintergrund Berechnung'!$I$3165,K54/($D54^0.727399687532279)*'Hintergrund Berechnung'!$I$3166),IF($C54&lt;13,(K54/($D54^0.727399687532279)*'Hintergrund Berechnung'!$I$3165)*0.5,IF($C54&lt;16,(K54/($D54^0.727399687532279)*'Hintergrund Berechnung'!$I$3165)*0.67,K54/($D54^0.727399687532279)*'Hintergrund Berechnung'!$I$3166)))</f>
        <v>#DIV/0!</v>
      </c>
      <c r="AC54" s="16" t="str">
        <f t="shared" si="5"/>
        <v/>
      </c>
      <c r="AD54" s="16" t="e">
        <f>IF($A$3=FALSE,IF($C54&lt;16,M54/($D54^0.727399687532279)*'Hintergrund Berechnung'!$I$3165,M54/($D54^0.727399687532279)*'Hintergrund Berechnung'!$I$3166),IF($C54&lt;13,(M54/($D54^0.727399687532279)*'Hintergrund Berechnung'!$I$3165)*0.5,IF($C54&lt;16,(M54/($D54^0.727399687532279)*'Hintergrund Berechnung'!$I$3165)*0.67,M54/($D54^0.727399687532279)*'Hintergrund Berechnung'!$I$3166)))</f>
        <v>#DIV/0!</v>
      </c>
      <c r="AE54" s="16" t="str">
        <f t="shared" si="6"/>
        <v/>
      </c>
      <c r="AF54" s="16" t="e">
        <f>IF($A$3=FALSE,IF($C54&lt;16,O54/($D54^0.727399687532279)*'Hintergrund Berechnung'!$I$3165,O54/($D54^0.727399687532279)*'Hintergrund Berechnung'!$I$3166),IF($C54&lt;13,(O54/($D54^0.727399687532279)*'Hintergrund Berechnung'!$I$3165)*0.5,IF($C54&lt;16,(O54/($D54^0.727399687532279)*'Hintergrund Berechnung'!$I$3165)*0.67,O54/($D54^0.727399687532279)*'Hintergrund Berechnung'!$I$3166)))</f>
        <v>#DIV/0!</v>
      </c>
      <c r="AG54" s="16" t="str">
        <f t="shared" si="7"/>
        <v/>
      </c>
      <c r="AH54" s="16" t="e">
        <f t="shared" si="8"/>
        <v>#DIV/0!</v>
      </c>
      <c r="AI54" s="16" t="e">
        <f>ROUND(IF(C54&lt;16,$Q54/($D54^0.515518364833551)*'Hintergrund Berechnung'!$K$3165,$Q54/($D54^0.515518364833551)*'Hintergrund Berechnung'!$K$3166),0)</f>
        <v>#DIV/0!</v>
      </c>
      <c r="AJ54" s="16">
        <f>ROUND(IF(C54&lt;16,$R54*'Hintergrund Berechnung'!$L$3165,$R54*'Hintergrund Berechnung'!$L$3166),0)</f>
        <v>0</v>
      </c>
      <c r="AK54" s="16">
        <f>ROUND(IF(C54&lt;16,IF(S54&gt;0,(25-$S54)*'Hintergrund Berechnung'!$M$3165,0),IF(S54&gt;0,(25-$S54)*'Hintergrund Berechnung'!$M$3166,0)),0)</f>
        <v>0</v>
      </c>
      <c r="AL54" s="18" t="e">
        <f t="shared" si="9"/>
        <v>#DIV/0!</v>
      </c>
    </row>
    <row r="55" spans="21:38" x14ac:dyDescent="0.5">
      <c r="U55" s="16">
        <f t="shared" si="1"/>
        <v>0</v>
      </c>
      <c r="V55" s="16" t="e">
        <f>IF($A$3=FALSE,IF($C55&lt;16,E55/($D55^0.727399687532279)*'Hintergrund Berechnung'!$I$3165,E55/($D55^0.727399687532279)*'Hintergrund Berechnung'!$I$3166),IF($C55&lt;13,(E55/($D55^0.727399687532279)*'Hintergrund Berechnung'!$I$3165)*0.5,IF($C55&lt;16,(E55/($D55^0.727399687532279)*'Hintergrund Berechnung'!$I$3165)*0.67,E55/($D55^0.727399687532279)*'Hintergrund Berechnung'!$I$3166)))</f>
        <v>#DIV/0!</v>
      </c>
      <c r="W55" s="16" t="str">
        <f t="shared" si="2"/>
        <v/>
      </c>
      <c r="X55" s="16" t="e">
        <f>IF($A$3=FALSE,IF($C55&lt;16,G55/($D55^0.727399687532279)*'Hintergrund Berechnung'!$I$3165,G55/($D55^0.727399687532279)*'Hintergrund Berechnung'!$I$3166),IF($C55&lt;13,(G55/($D55^0.727399687532279)*'Hintergrund Berechnung'!$I$3165)*0.5,IF($C55&lt;16,(G55/($D55^0.727399687532279)*'Hintergrund Berechnung'!$I$3165)*0.67,G55/($D55^0.727399687532279)*'Hintergrund Berechnung'!$I$3166)))</f>
        <v>#DIV/0!</v>
      </c>
      <c r="Y55" s="16" t="str">
        <f t="shared" si="3"/>
        <v/>
      </c>
      <c r="Z55" s="16" t="e">
        <f>IF($A$3=FALSE,IF($C55&lt;16,I55/($D55^0.727399687532279)*'Hintergrund Berechnung'!$I$3165,I55/($D55^0.727399687532279)*'Hintergrund Berechnung'!$I$3166),IF($C55&lt;13,(I55/($D55^0.727399687532279)*'Hintergrund Berechnung'!$I$3165)*0.5,IF($C55&lt;16,(I55/($D55^0.727399687532279)*'Hintergrund Berechnung'!$I$3165)*0.67,I55/($D55^0.727399687532279)*'Hintergrund Berechnung'!$I$3166)))</f>
        <v>#DIV/0!</v>
      </c>
      <c r="AA55" s="16" t="str">
        <f t="shared" si="4"/>
        <v/>
      </c>
      <c r="AB55" s="16" t="e">
        <f>IF($A$3=FALSE,IF($C55&lt;16,K55/($D55^0.727399687532279)*'Hintergrund Berechnung'!$I$3165,K55/($D55^0.727399687532279)*'Hintergrund Berechnung'!$I$3166),IF($C55&lt;13,(K55/($D55^0.727399687532279)*'Hintergrund Berechnung'!$I$3165)*0.5,IF($C55&lt;16,(K55/($D55^0.727399687532279)*'Hintergrund Berechnung'!$I$3165)*0.67,K55/($D55^0.727399687532279)*'Hintergrund Berechnung'!$I$3166)))</f>
        <v>#DIV/0!</v>
      </c>
      <c r="AC55" s="16" t="str">
        <f t="shared" si="5"/>
        <v/>
      </c>
      <c r="AD55" s="16" t="e">
        <f>IF($A$3=FALSE,IF($C55&lt;16,M55/($D55^0.727399687532279)*'Hintergrund Berechnung'!$I$3165,M55/($D55^0.727399687532279)*'Hintergrund Berechnung'!$I$3166),IF($C55&lt;13,(M55/($D55^0.727399687532279)*'Hintergrund Berechnung'!$I$3165)*0.5,IF($C55&lt;16,(M55/($D55^0.727399687532279)*'Hintergrund Berechnung'!$I$3165)*0.67,M55/($D55^0.727399687532279)*'Hintergrund Berechnung'!$I$3166)))</f>
        <v>#DIV/0!</v>
      </c>
      <c r="AE55" s="16" t="str">
        <f t="shared" si="6"/>
        <v/>
      </c>
      <c r="AF55" s="16" t="e">
        <f>IF($A$3=FALSE,IF($C55&lt;16,O55/($D55^0.727399687532279)*'Hintergrund Berechnung'!$I$3165,O55/($D55^0.727399687532279)*'Hintergrund Berechnung'!$I$3166),IF($C55&lt;13,(O55/($D55^0.727399687532279)*'Hintergrund Berechnung'!$I$3165)*0.5,IF($C55&lt;16,(O55/($D55^0.727399687532279)*'Hintergrund Berechnung'!$I$3165)*0.67,O55/($D55^0.727399687532279)*'Hintergrund Berechnung'!$I$3166)))</f>
        <v>#DIV/0!</v>
      </c>
      <c r="AG55" s="16" t="str">
        <f t="shared" si="7"/>
        <v/>
      </c>
      <c r="AH55" s="16" t="e">
        <f t="shared" si="8"/>
        <v>#DIV/0!</v>
      </c>
      <c r="AI55" s="16" t="e">
        <f>ROUND(IF(C55&lt;16,$Q55/($D55^0.515518364833551)*'Hintergrund Berechnung'!$K$3165,$Q55/($D55^0.515518364833551)*'Hintergrund Berechnung'!$K$3166),0)</f>
        <v>#DIV/0!</v>
      </c>
      <c r="AJ55" s="16">
        <f>ROUND(IF(C55&lt;16,$R55*'Hintergrund Berechnung'!$L$3165,$R55*'Hintergrund Berechnung'!$L$3166),0)</f>
        <v>0</v>
      </c>
      <c r="AK55" s="16">
        <f>ROUND(IF(C55&lt;16,IF(S55&gt;0,(25-$S55)*'Hintergrund Berechnung'!$M$3165,0),IF(S55&gt;0,(25-$S55)*'Hintergrund Berechnung'!$M$3166,0)),0)</f>
        <v>0</v>
      </c>
      <c r="AL55" s="18" t="e">
        <f t="shared" si="9"/>
        <v>#DIV/0!</v>
      </c>
    </row>
    <row r="56" spans="21:38" x14ac:dyDescent="0.5">
      <c r="U56" s="16">
        <f t="shared" si="1"/>
        <v>0</v>
      </c>
      <c r="V56" s="16" t="e">
        <f>IF($A$3=FALSE,IF($C56&lt;16,E56/($D56^0.727399687532279)*'Hintergrund Berechnung'!$I$3165,E56/($D56^0.727399687532279)*'Hintergrund Berechnung'!$I$3166),IF($C56&lt;13,(E56/($D56^0.727399687532279)*'Hintergrund Berechnung'!$I$3165)*0.5,IF($C56&lt;16,(E56/($D56^0.727399687532279)*'Hintergrund Berechnung'!$I$3165)*0.67,E56/($D56^0.727399687532279)*'Hintergrund Berechnung'!$I$3166)))</f>
        <v>#DIV/0!</v>
      </c>
      <c r="W56" s="16" t="str">
        <f t="shared" si="2"/>
        <v/>
      </c>
      <c r="X56" s="16" t="e">
        <f>IF($A$3=FALSE,IF($C56&lt;16,G56/($D56^0.727399687532279)*'Hintergrund Berechnung'!$I$3165,G56/($D56^0.727399687532279)*'Hintergrund Berechnung'!$I$3166),IF($C56&lt;13,(G56/($D56^0.727399687532279)*'Hintergrund Berechnung'!$I$3165)*0.5,IF($C56&lt;16,(G56/($D56^0.727399687532279)*'Hintergrund Berechnung'!$I$3165)*0.67,G56/($D56^0.727399687532279)*'Hintergrund Berechnung'!$I$3166)))</f>
        <v>#DIV/0!</v>
      </c>
      <c r="Y56" s="16" t="str">
        <f t="shared" si="3"/>
        <v/>
      </c>
      <c r="Z56" s="16" t="e">
        <f>IF($A$3=FALSE,IF($C56&lt;16,I56/($D56^0.727399687532279)*'Hintergrund Berechnung'!$I$3165,I56/($D56^0.727399687532279)*'Hintergrund Berechnung'!$I$3166),IF($C56&lt;13,(I56/($D56^0.727399687532279)*'Hintergrund Berechnung'!$I$3165)*0.5,IF($C56&lt;16,(I56/($D56^0.727399687532279)*'Hintergrund Berechnung'!$I$3165)*0.67,I56/($D56^0.727399687532279)*'Hintergrund Berechnung'!$I$3166)))</f>
        <v>#DIV/0!</v>
      </c>
      <c r="AA56" s="16" t="str">
        <f t="shared" si="4"/>
        <v/>
      </c>
      <c r="AB56" s="16" t="e">
        <f>IF($A$3=FALSE,IF($C56&lt;16,K56/($D56^0.727399687532279)*'Hintergrund Berechnung'!$I$3165,K56/($D56^0.727399687532279)*'Hintergrund Berechnung'!$I$3166),IF($C56&lt;13,(K56/($D56^0.727399687532279)*'Hintergrund Berechnung'!$I$3165)*0.5,IF($C56&lt;16,(K56/($D56^0.727399687532279)*'Hintergrund Berechnung'!$I$3165)*0.67,K56/($D56^0.727399687532279)*'Hintergrund Berechnung'!$I$3166)))</f>
        <v>#DIV/0!</v>
      </c>
      <c r="AC56" s="16" t="str">
        <f t="shared" si="5"/>
        <v/>
      </c>
      <c r="AD56" s="16" t="e">
        <f>IF($A$3=FALSE,IF($C56&lt;16,M56/($D56^0.727399687532279)*'Hintergrund Berechnung'!$I$3165,M56/($D56^0.727399687532279)*'Hintergrund Berechnung'!$I$3166),IF($C56&lt;13,(M56/($D56^0.727399687532279)*'Hintergrund Berechnung'!$I$3165)*0.5,IF($C56&lt;16,(M56/($D56^0.727399687532279)*'Hintergrund Berechnung'!$I$3165)*0.67,M56/($D56^0.727399687532279)*'Hintergrund Berechnung'!$I$3166)))</f>
        <v>#DIV/0!</v>
      </c>
      <c r="AE56" s="16" t="str">
        <f t="shared" si="6"/>
        <v/>
      </c>
      <c r="AF56" s="16" t="e">
        <f>IF($A$3=FALSE,IF($C56&lt;16,O56/($D56^0.727399687532279)*'Hintergrund Berechnung'!$I$3165,O56/($D56^0.727399687532279)*'Hintergrund Berechnung'!$I$3166),IF($C56&lt;13,(O56/($D56^0.727399687532279)*'Hintergrund Berechnung'!$I$3165)*0.5,IF($C56&lt;16,(O56/($D56^0.727399687532279)*'Hintergrund Berechnung'!$I$3165)*0.67,O56/($D56^0.727399687532279)*'Hintergrund Berechnung'!$I$3166)))</f>
        <v>#DIV/0!</v>
      </c>
      <c r="AG56" s="16" t="str">
        <f t="shared" si="7"/>
        <v/>
      </c>
      <c r="AH56" s="16" t="e">
        <f t="shared" si="8"/>
        <v>#DIV/0!</v>
      </c>
      <c r="AI56" s="16" t="e">
        <f>ROUND(IF(C56&lt;16,$Q56/($D56^0.515518364833551)*'Hintergrund Berechnung'!$K$3165,$Q56/($D56^0.515518364833551)*'Hintergrund Berechnung'!$K$3166),0)</f>
        <v>#DIV/0!</v>
      </c>
      <c r="AJ56" s="16">
        <f>ROUND(IF(C56&lt;16,$R56*'Hintergrund Berechnung'!$L$3165,$R56*'Hintergrund Berechnung'!$L$3166),0)</f>
        <v>0</v>
      </c>
      <c r="AK56" s="16">
        <f>ROUND(IF(C56&lt;16,IF(S56&gt;0,(25-$S56)*'Hintergrund Berechnung'!$M$3165,0),IF(S56&gt;0,(25-$S56)*'Hintergrund Berechnung'!$M$3166,0)),0)</f>
        <v>0</v>
      </c>
      <c r="AL56" s="18" t="e">
        <f t="shared" si="9"/>
        <v>#DIV/0!</v>
      </c>
    </row>
    <row r="57" spans="21:38" x14ac:dyDescent="0.5">
      <c r="U57" s="16">
        <f t="shared" si="1"/>
        <v>0</v>
      </c>
      <c r="V57" s="16" t="e">
        <f>IF($A$3=FALSE,IF($C57&lt;16,E57/($D57^0.727399687532279)*'Hintergrund Berechnung'!$I$3165,E57/($D57^0.727399687532279)*'Hintergrund Berechnung'!$I$3166),IF($C57&lt;13,(E57/($D57^0.727399687532279)*'Hintergrund Berechnung'!$I$3165)*0.5,IF($C57&lt;16,(E57/($D57^0.727399687532279)*'Hintergrund Berechnung'!$I$3165)*0.67,E57/($D57^0.727399687532279)*'Hintergrund Berechnung'!$I$3166)))</f>
        <v>#DIV/0!</v>
      </c>
      <c r="W57" s="16" t="str">
        <f t="shared" si="2"/>
        <v/>
      </c>
      <c r="X57" s="16" t="e">
        <f>IF($A$3=FALSE,IF($C57&lt;16,G57/($D57^0.727399687532279)*'Hintergrund Berechnung'!$I$3165,G57/($D57^0.727399687532279)*'Hintergrund Berechnung'!$I$3166),IF($C57&lt;13,(G57/($D57^0.727399687532279)*'Hintergrund Berechnung'!$I$3165)*0.5,IF($C57&lt;16,(G57/($D57^0.727399687532279)*'Hintergrund Berechnung'!$I$3165)*0.67,G57/($D57^0.727399687532279)*'Hintergrund Berechnung'!$I$3166)))</f>
        <v>#DIV/0!</v>
      </c>
      <c r="Y57" s="16" t="str">
        <f t="shared" si="3"/>
        <v/>
      </c>
      <c r="Z57" s="16" t="e">
        <f>IF($A$3=FALSE,IF($C57&lt;16,I57/($D57^0.727399687532279)*'Hintergrund Berechnung'!$I$3165,I57/($D57^0.727399687532279)*'Hintergrund Berechnung'!$I$3166),IF($C57&lt;13,(I57/($D57^0.727399687532279)*'Hintergrund Berechnung'!$I$3165)*0.5,IF($C57&lt;16,(I57/($D57^0.727399687532279)*'Hintergrund Berechnung'!$I$3165)*0.67,I57/($D57^0.727399687532279)*'Hintergrund Berechnung'!$I$3166)))</f>
        <v>#DIV/0!</v>
      </c>
      <c r="AA57" s="16" t="str">
        <f t="shared" si="4"/>
        <v/>
      </c>
      <c r="AB57" s="16" t="e">
        <f>IF($A$3=FALSE,IF($C57&lt;16,K57/($D57^0.727399687532279)*'Hintergrund Berechnung'!$I$3165,K57/($D57^0.727399687532279)*'Hintergrund Berechnung'!$I$3166),IF($C57&lt;13,(K57/($D57^0.727399687532279)*'Hintergrund Berechnung'!$I$3165)*0.5,IF($C57&lt;16,(K57/($D57^0.727399687532279)*'Hintergrund Berechnung'!$I$3165)*0.67,K57/($D57^0.727399687532279)*'Hintergrund Berechnung'!$I$3166)))</f>
        <v>#DIV/0!</v>
      </c>
      <c r="AC57" s="16" t="str">
        <f t="shared" si="5"/>
        <v/>
      </c>
      <c r="AD57" s="16" t="e">
        <f>IF($A$3=FALSE,IF($C57&lt;16,M57/($D57^0.727399687532279)*'Hintergrund Berechnung'!$I$3165,M57/($D57^0.727399687532279)*'Hintergrund Berechnung'!$I$3166),IF($C57&lt;13,(M57/($D57^0.727399687532279)*'Hintergrund Berechnung'!$I$3165)*0.5,IF($C57&lt;16,(M57/($D57^0.727399687532279)*'Hintergrund Berechnung'!$I$3165)*0.67,M57/($D57^0.727399687532279)*'Hintergrund Berechnung'!$I$3166)))</f>
        <v>#DIV/0!</v>
      </c>
      <c r="AE57" s="16" t="str">
        <f t="shared" si="6"/>
        <v/>
      </c>
      <c r="AF57" s="16" t="e">
        <f>IF($A$3=FALSE,IF($C57&lt;16,O57/($D57^0.727399687532279)*'Hintergrund Berechnung'!$I$3165,O57/($D57^0.727399687532279)*'Hintergrund Berechnung'!$I$3166),IF($C57&lt;13,(O57/($D57^0.727399687532279)*'Hintergrund Berechnung'!$I$3165)*0.5,IF($C57&lt;16,(O57/($D57^0.727399687532279)*'Hintergrund Berechnung'!$I$3165)*0.67,O57/($D57^0.727399687532279)*'Hintergrund Berechnung'!$I$3166)))</f>
        <v>#DIV/0!</v>
      </c>
      <c r="AG57" s="16" t="str">
        <f t="shared" si="7"/>
        <v/>
      </c>
      <c r="AH57" s="16" t="e">
        <f t="shared" si="8"/>
        <v>#DIV/0!</v>
      </c>
      <c r="AI57" s="16" t="e">
        <f>ROUND(IF(C57&lt;16,$Q57/($D57^0.515518364833551)*'Hintergrund Berechnung'!$K$3165,$Q57/($D57^0.515518364833551)*'Hintergrund Berechnung'!$K$3166),0)</f>
        <v>#DIV/0!</v>
      </c>
      <c r="AJ57" s="16">
        <f>ROUND(IF(C57&lt;16,$R57*'Hintergrund Berechnung'!$L$3165,$R57*'Hintergrund Berechnung'!$L$3166),0)</f>
        <v>0</v>
      </c>
      <c r="AK57" s="16">
        <f>ROUND(IF(C57&lt;16,IF(S57&gt;0,(25-$S57)*'Hintergrund Berechnung'!$M$3165,0),IF(S57&gt;0,(25-$S57)*'Hintergrund Berechnung'!$M$3166,0)),0)</f>
        <v>0</v>
      </c>
      <c r="AL57" s="18" t="e">
        <f t="shared" si="9"/>
        <v>#DIV/0!</v>
      </c>
    </row>
    <row r="58" spans="21:38" x14ac:dyDescent="0.5">
      <c r="U58" s="16">
        <f t="shared" si="1"/>
        <v>0</v>
      </c>
      <c r="V58" s="16" t="e">
        <f>IF($A$3=FALSE,IF($C58&lt;16,E58/($D58^0.727399687532279)*'Hintergrund Berechnung'!$I$3165,E58/($D58^0.727399687532279)*'Hintergrund Berechnung'!$I$3166),IF($C58&lt;13,(E58/($D58^0.727399687532279)*'Hintergrund Berechnung'!$I$3165)*0.5,IF($C58&lt;16,(E58/($D58^0.727399687532279)*'Hintergrund Berechnung'!$I$3165)*0.67,E58/($D58^0.727399687532279)*'Hintergrund Berechnung'!$I$3166)))</f>
        <v>#DIV/0!</v>
      </c>
      <c r="W58" s="16" t="str">
        <f t="shared" si="2"/>
        <v/>
      </c>
      <c r="X58" s="16" t="e">
        <f>IF($A$3=FALSE,IF($C58&lt;16,G58/($D58^0.727399687532279)*'Hintergrund Berechnung'!$I$3165,G58/($D58^0.727399687532279)*'Hintergrund Berechnung'!$I$3166),IF($C58&lt;13,(G58/($D58^0.727399687532279)*'Hintergrund Berechnung'!$I$3165)*0.5,IF($C58&lt;16,(G58/($D58^0.727399687532279)*'Hintergrund Berechnung'!$I$3165)*0.67,G58/($D58^0.727399687532279)*'Hintergrund Berechnung'!$I$3166)))</f>
        <v>#DIV/0!</v>
      </c>
      <c r="Y58" s="16" t="str">
        <f t="shared" si="3"/>
        <v/>
      </c>
      <c r="Z58" s="16" t="e">
        <f>IF($A$3=FALSE,IF($C58&lt;16,I58/($D58^0.727399687532279)*'Hintergrund Berechnung'!$I$3165,I58/($D58^0.727399687532279)*'Hintergrund Berechnung'!$I$3166),IF($C58&lt;13,(I58/($D58^0.727399687532279)*'Hintergrund Berechnung'!$I$3165)*0.5,IF($C58&lt;16,(I58/($D58^0.727399687532279)*'Hintergrund Berechnung'!$I$3165)*0.67,I58/($D58^0.727399687532279)*'Hintergrund Berechnung'!$I$3166)))</f>
        <v>#DIV/0!</v>
      </c>
      <c r="AA58" s="16" t="str">
        <f t="shared" si="4"/>
        <v/>
      </c>
      <c r="AB58" s="16" t="e">
        <f>IF($A$3=FALSE,IF($C58&lt;16,K58/($D58^0.727399687532279)*'Hintergrund Berechnung'!$I$3165,K58/($D58^0.727399687532279)*'Hintergrund Berechnung'!$I$3166),IF($C58&lt;13,(K58/($D58^0.727399687532279)*'Hintergrund Berechnung'!$I$3165)*0.5,IF($C58&lt;16,(K58/($D58^0.727399687532279)*'Hintergrund Berechnung'!$I$3165)*0.67,K58/($D58^0.727399687532279)*'Hintergrund Berechnung'!$I$3166)))</f>
        <v>#DIV/0!</v>
      </c>
      <c r="AC58" s="16" t="str">
        <f t="shared" si="5"/>
        <v/>
      </c>
      <c r="AD58" s="16" t="e">
        <f>IF($A$3=FALSE,IF($C58&lt;16,M58/($D58^0.727399687532279)*'Hintergrund Berechnung'!$I$3165,M58/($D58^0.727399687532279)*'Hintergrund Berechnung'!$I$3166),IF($C58&lt;13,(M58/($D58^0.727399687532279)*'Hintergrund Berechnung'!$I$3165)*0.5,IF($C58&lt;16,(M58/($D58^0.727399687532279)*'Hintergrund Berechnung'!$I$3165)*0.67,M58/($D58^0.727399687532279)*'Hintergrund Berechnung'!$I$3166)))</f>
        <v>#DIV/0!</v>
      </c>
      <c r="AE58" s="16" t="str">
        <f t="shared" si="6"/>
        <v/>
      </c>
      <c r="AF58" s="16" t="e">
        <f>IF($A$3=FALSE,IF($C58&lt;16,O58/($D58^0.727399687532279)*'Hintergrund Berechnung'!$I$3165,O58/($D58^0.727399687532279)*'Hintergrund Berechnung'!$I$3166),IF($C58&lt;13,(O58/($D58^0.727399687532279)*'Hintergrund Berechnung'!$I$3165)*0.5,IF($C58&lt;16,(O58/($D58^0.727399687532279)*'Hintergrund Berechnung'!$I$3165)*0.67,O58/($D58^0.727399687532279)*'Hintergrund Berechnung'!$I$3166)))</f>
        <v>#DIV/0!</v>
      </c>
      <c r="AG58" s="16" t="str">
        <f t="shared" si="7"/>
        <v/>
      </c>
      <c r="AH58" s="16" t="e">
        <f t="shared" si="8"/>
        <v>#DIV/0!</v>
      </c>
      <c r="AI58" s="16" t="e">
        <f>ROUND(IF(C58&lt;16,$Q58/($D58^0.515518364833551)*'Hintergrund Berechnung'!$K$3165,$Q58/($D58^0.515518364833551)*'Hintergrund Berechnung'!$K$3166),0)</f>
        <v>#DIV/0!</v>
      </c>
      <c r="AJ58" s="16">
        <f>ROUND(IF(C58&lt;16,$R58*'Hintergrund Berechnung'!$L$3165,$R58*'Hintergrund Berechnung'!$L$3166),0)</f>
        <v>0</v>
      </c>
      <c r="AK58" s="16">
        <f>ROUND(IF(C58&lt;16,IF(S58&gt;0,(25-$S58)*'Hintergrund Berechnung'!$M$3165,0),IF(S58&gt;0,(25-$S58)*'Hintergrund Berechnung'!$M$3166,0)),0)</f>
        <v>0</v>
      </c>
      <c r="AL58" s="18" t="e">
        <f t="shared" si="9"/>
        <v>#DIV/0!</v>
      </c>
    </row>
    <row r="59" spans="21:38" x14ac:dyDescent="0.5">
      <c r="U59" s="16">
        <f t="shared" si="1"/>
        <v>0</v>
      </c>
      <c r="V59" s="16" t="e">
        <f>IF($A$3=FALSE,IF($C59&lt;16,E59/($D59^0.727399687532279)*'Hintergrund Berechnung'!$I$3165,E59/($D59^0.727399687532279)*'Hintergrund Berechnung'!$I$3166),IF($C59&lt;13,(E59/($D59^0.727399687532279)*'Hintergrund Berechnung'!$I$3165)*0.5,IF($C59&lt;16,(E59/($D59^0.727399687532279)*'Hintergrund Berechnung'!$I$3165)*0.67,E59/($D59^0.727399687532279)*'Hintergrund Berechnung'!$I$3166)))</f>
        <v>#DIV/0!</v>
      </c>
      <c r="W59" s="16" t="str">
        <f t="shared" si="2"/>
        <v/>
      </c>
      <c r="X59" s="16" t="e">
        <f>IF($A$3=FALSE,IF($C59&lt;16,G59/($D59^0.727399687532279)*'Hintergrund Berechnung'!$I$3165,G59/($D59^0.727399687532279)*'Hintergrund Berechnung'!$I$3166),IF($C59&lt;13,(G59/($D59^0.727399687532279)*'Hintergrund Berechnung'!$I$3165)*0.5,IF($C59&lt;16,(G59/($D59^0.727399687532279)*'Hintergrund Berechnung'!$I$3165)*0.67,G59/($D59^0.727399687532279)*'Hintergrund Berechnung'!$I$3166)))</f>
        <v>#DIV/0!</v>
      </c>
      <c r="Y59" s="16" t="str">
        <f t="shared" si="3"/>
        <v/>
      </c>
      <c r="Z59" s="16" t="e">
        <f>IF($A$3=FALSE,IF($C59&lt;16,I59/($D59^0.727399687532279)*'Hintergrund Berechnung'!$I$3165,I59/($D59^0.727399687532279)*'Hintergrund Berechnung'!$I$3166),IF($C59&lt;13,(I59/($D59^0.727399687532279)*'Hintergrund Berechnung'!$I$3165)*0.5,IF($C59&lt;16,(I59/($D59^0.727399687532279)*'Hintergrund Berechnung'!$I$3165)*0.67,I59/($D59^0.727399687532279)*'Hintergrund Berechnung'!$I$3166)))</f>
        <v>#DIV/0!</v>
      </c>
      <c r="AA59" s="16" t="str">
        <f t="shared" si="4"/>
        <v/>
      </c>
      <c r="AB59" s="16" t="e">
        <f>IF($A$3=FALSE,IF($C59&lt;16,K59/($D59^0.727399687532279)*'Hintergrund Berechnung'!$I$3165,K59/($D59^0.727399687532279)*'Hintergrund Berechnung'!$I$3166),IF($C59&lt;13,(K59/($D59^0.727399687532279)*'Hintergrund Berechnung'!$I$3165)*0.5,IF($C59&lt;16,(K59/($D59^0.727399687532279)*'Hintergrund Berechnung'!$I$3165)*0.67,K59/($D59^0.727399687532279)*'Hintergrund Berechnung'!$I$3166)))</f>
        <v>#DIV/0!</v>
      </c>
      <c r="AC59" s="16" t="str">
        <f t="shared" si="5"/>
        <v/>
      </c>
      <c r="AD59" s="16" t="e">
        <f>IF($A$3=FALSE,IF($C59&lt;16,M59/($D59^0.727399687532279)*'Hintergrund Berechnung'!$I$3165,M59/($D59^0.727399687532279)*'Hintergrund Berechnung'!$I$3166),IF($C59&lt;13,(M59/($D59^0.727399687532279)*'Hintergrund Berechnung'!$I$3165)*0.5,IF($C59&lt;16,(M59/($D59^0.727399687532279)*'Hintergrund Berechnung'!$I$3165)*0.67,M59/($D59^0.727399687532279)*'Hintergrund Berechnung'!$I$3166)))</f>
        <v>#DIV/0!</v>
      </c>
      <c r="AE59" s="16" t="str">
        <f t="shared" si="6"/>
        <v/>
      </c>
      <c r="AF59" s="16" t="e">
        <f>IF($A$3=FALSE,IF($C59&lt;16,O59/($D59^0.727399687532279)*'Hintergrund Berechnung'!$I$3165,O59/($D59^0.727399687532279)*'Hintergrund Berechnung'!$I$3166),IF($C59&lt;13,(O59/($D59^0.727399687532279)*'Hintergrund Berechnung'!$I$3165)*0.5,IF($C59&lt;16,(O59/($D59^0.727399687532279)*'Hintergrund Berechnung'!$I$3165)*0.67,O59/($D59^0.727399687532279)*'Hintergrund Berechnung'!$I$3166)))</f>
        <v>#DIV/0!</v>
      </c>
      <c r="AG59" s="16" t="str">
        <f t="shared" si="7"/>
        <v/>
      </c>
      <c r="AH59" s="16" t="e">
        <f t="shared" si="8"/>
        <v>#DIV/0!</v>
      </c>
      <c r="AI59" s="16" t="e">
        <f>ROUND(IF(C59&lt;16,$Q59/($D59^0.515518364833551)*'Hintergrund Berechnung'!$K$3165,$Q59/($D59^0.515518364833551)*'Hintergrund Berechnung'!$K$3166),0)</f>
        <v>#DIV/0!</v>
      </c>
      <c r="AJ59" s="16">
        <f>ROUND(IF(C59&lt;16,$R59*'Hintergrund Berechnung'!$L$3165,$R59*'Hintergrund Berechnung'!$L$3166),0)</f>
        <v>0</v>
      </c>
      <c r="AK59" s="16">
        <f>ROUND(IF(C59&lt;16,IF(S59&gt;0,(25-$S59)*'Hintergrund Berechnung'!$M$3165,0),IF(S59&gt;0,(25-$S59)*'Hintergrund Berechnung'!$M$3166,0)),0)</f>
        <v>0</v>
      </c>
      <c r="AL59" s="18" t="e">
        <f t="shared" si="9"/>
        <v>#DIV/0!</v>
      </c>
    </row>
    <row r="60" spans="21:38" x14ac:dyDescent="0.5">
      <c r="U60" s="16">
        <f t="shared" si="1"/>
        <v>0</v>
      </c>
      <c r="V60" s="16" t="e">
        <f>IF($A$3=FALSE,IF($C60&lt;16,E60/($D60^0.727399687532279)*'Hintergrund Berechnung'!$I$3165,E60/($D60^0.727399687532279)*'Hintergrund Berechnung'!$I$3166),IF($C60&lt;13,(E60/($D60^0.727399687532279)*'Hintergrund Berechnung'!$I$3165)*0.5,IF($C60&lt;16,(E60/($D60^0.727399687532279)*'Hintergrund Berechnung'!$I$3165)*0.67,E60/($D60^0.727399687532279)*'Hintergrund Berechnung'!$I$3166)))</f>
        <v>#DIV/0!</v>
      </c>
      <c r="W60" s="16" t="str">
        <f t="shared" si="2"/>
        <v/>
      </c>
      <c r="X60" s="16" t="e">
        <f>IF($A$3=FALSE,IF($C60&lt;16,G60/($D60^0.727399687532279)*'Hintergrund Berechnung'!$I$3165,G60/($D60^0.727399687532279)*'Hintergrund Berechnung'!$I$3166),IF($C60&lt;13,(G60/($D60^0.727399687532279)*'Hintergrund Berechnung'!$I$3165)*0.5,IF($C60&lt;16,(G60/($D60^0.727399687532279)*'Hintergrund Berechnung'!$I$3165)*0.67,G60/($D60^0.727399687532279)*'Hintergrund Berechnung'!$I$3166)))</f>
        <v>#DIV/0!</v>
      </c>
      <c r="Y60" s="16" t="str">
        <f t="shared" si="3"/>
        <v/>
      </c>
      <c r="Z60" s="16" t="e">
        <f>IF($A$3=FALSE,IF($C60&lt;16,I60/($D60^0.727399687532279)*'Hintergrund Berechnung'!$I$3165,I60/($D60^0.727399687532279)*'Hintergrund Berechnung'!$I$3166),IF($C60&lt;13,(I60/($D60^0.727399687532279)*'Hintergrund Berechnung'!$I$3165)*0.5,IF($C60&lt;16,(I60/($D60^0.727399687532279)*'Hintergrund Berechnung'!$I$3165)*0.67,I60/($D60^0.727399687532279)*'Hintergrund Berechnung'!$I$3166)))</f>
        <v>#DIV/0!</v>
      </c>
      <c r="AA60" s="16" t="str">
        <f t="shared" si="4"/>
        <v/>
      </c>
      <c r="AB60" s="16" t="e">
        <f>IF($A$3=FALSE,IF($C60&lt;16,K60/($D60^0.727399687532279)*'Hintergrund Berechnung'!$I$3165,K60/($D60^0.727399687532279)*'Hintergrund Berechnung'!$I$3166),IF($C60&lt;13,(K60/($D60^0.727399687532279)*'Hintergrund Berechnung'!$I$3165)*0.5,IF($C60&lt;16,(K60/($D60^0.727399687532279)*'Hintergrund Berechnung'!$I$3165)*0.67,K60/($D60^0.727399687532279)*'Hintergrund Berechnung'!$I$3166)))</f>
        <v>#DIV/0!</v>
      </c>
      <c r="AC60" s="16" t="str">
        <f t="shared" si="5"/>
        <v/>
      </c>
      <c r="AD60" s="16" t="e">
        <f>IF($A$3=FALSE,IF($C60&lt;16,M60/($D60^0.727399687532279)*'Hintergrund Berechnung'!$I$3165,M60/($D60^0.727399687532279)*'Hintergrund Berechnung'!$I$3166),IF($C60&lt;13,(M60/($D60^0.727399687532279)*'Hintergrund Berechnung'!$I$3165)*0.5,IF($C60&lt;16,(M60/($D60^0.727399687532279)*'Hintergrund Berechnung'!$I$3165)*0.67,M60/($D60^0.727399687532279)*'Hintergrund Berechnung'!$I$3166)))</f>
        <v>#DIV/0!</v>
      </c>
      <c r="AE60" s="16" t="str">
        <f t="shared" si="6"/>
        <v/>
      </c>
      <c r="AF60" s="16" t="e">
        <f>IF($A$3=FALSE,IF($C60&lt;16,O60/($D60^0.727399687532279)*'Hintergrund Berechnung'!$I$3165,O60/($D60^0.727399687532279)*'Hintergrund Berechnung'!$I$3166),IF($C60&lt;13,(O60/($D60^0.727399687532279)*'Hintergrund Berechnung'!$I$3165)*0.5,IF($C60&lt;16,(O60/($D60^0.727399687532279)*'Hintergrund Berechnung'!$I$3165)*0.67,O60/($D60^0.727399687532279)*'Hintergrund Berechnung'!$I$3166)))</f>
        <v>#DIV/0!</v>
      </c>
      <c r="AG60" s="16" t="str">
        <f t="shared" si="7"/>
        <v/>
      </c>
      <c r="AH60" s="16" t="e">
        <f t="shared" si="8"/>
        <v>#DIV/0!</v>
      </c>
      <c r="AI60" s="16" t="e">
        <f>ROUND(IF(C60&lt;16,$Q60/($D60^0.515518364833551)*'Hintergrund Berechnung'!$K$3165,$Q60/($D60^0.515518364833551)*'Hintergrund Berechnung'!$K$3166),0)</f>
        <v>#DIV/0!</v>
      </c>
      <c r="AJ60" s="16">
        <f>ROUND(IF(C60&lt;16,$R60*'Hintergrund Berechnung'!$L$3165,$R60*'Hintergrund Berechnung'!$L$3166),0)</f>
        <v>0</v>
      </c>
      <c r="AK60" s="16">
        <f>ROUND(IF(C60&lt;16,IF(S60&gt;0,(25-$S60)*'Hintergrund Berechnung'!$M$3165,0),IF(S60&gt;0,(25-$S60)*'Hintergrund Berechnung'!$M$3166,0)),0)</f>
        <v>0</v>
      </c>
      <c r="AL60" s="18" t="e">
        <f t="shared" si="9"/>
        <v>#DIV/0!</v>
      </c>
    </row>
    <row r="61" spans="21:38" x14ac:dyDescent="0.5">
      <c r="U61" s="16">
        <f t="shared" si="1"/>
        <v>0</v>
      </c>
      <c r="V61" s="16" t="e">
        <f>IF($A$3=FALSE,IF($C61&lt;16,E61/($D61^0.727399687532279)*'Hintergrund Berechnung'!$I$3165,E61/($D61^0.727399687532279)*'Hintergrund Berechnung'!$I$3166),IF($C61&lt;13,(E61/($D61^0.727399687532279)*'Hintergrund Berechnung'!$I$3165)*0.5,IF($C61&lt;16,(E61/($D61^0.727399687532279)*'Hintergrund Berechnung'!$I$3165)*0.67,E61/($D61^0.727399687532279)*'Hintergrund Berechnung'!$I$3166)))</f>
        <v>#DIV/0!</v>
      </c>
      <c r="W61" s="16" t="str">
        <f t="shared" si="2"/>
        <v/>
      </c>
      <c r="X61" s="16" t="e">
        <f>IF($A$3=FALSE,IF($C61&lt;16,G61/($D61^0.727399687532279)*'Hintergrund Berechnung'!$I$3165,G61/($D61^0.727399687532279)*'Hintergrund Berechnung'!$I$3166),IF($C61&lt;13,(G61/($D61^0.727399687532279)*'Hintergrund Berechnung'!$I$3165)*0.5,IF($C61&lt;16,(G61/($D61^0.727399687532279)*'Hintergrund Berechnung'!$I$3165)*0.67,G61/($D61^0.727399687532279)*'Hintergrund Berechnung'!$I$3166)))</f>
        <v>#DIV/0!</v>
      </c>
      <c r="Y61" s="16" t="str">
        <f t="shared" si="3"/>
        <v/>
      </c>
      <c r="Z61" s="16" t="e">
        <f>IF($A$3=FALSE,IF($C61&lt;16,I61/($D61^0.727399687532279)*'Hintergrund Berechnung'!$I$3165,I61/($D61^0.727399687532279)*'Hintergrund Berechnung'!$I$3166),IF($C61&lt;13,(I61/($D61^0.727399687532279)*'Hintergrund Berechnung'!$I$3165)*0.5,IF($C61&lt;16,(I61/($D61^0.727399687532279)*'Hintergrund Berechnung'!$I$3165)*0.67,I61/($D61^0.727399687532279)*'Hintergrund Berechnung'!$I$3166)))</f>
        <v>#DIV/0!</v>
      </c>
      <c r="AA61" s="16" t="str">
        <f t="shared" si="4"/>
        <v/>
      </c>
      <c r="AB61" s="16" t="e">
        <f>IF($A$3=FALSE,IF($C61&lt;16,K61/($D61^0.727399687532279)*'Hintergrund Berechnung'!$I$3165,K61/($D61^0.727399687532279)*'Hintergrund Berechnung'!$I$3166),IF($C61&lt;13,(K61/($D61^0.727399687532279)*'Hintergrund Berechnung'!$I$3165)*0.5,IF($C61&lt;16,(K61/($D61^0.727399687532279)*'Hintergrund Berechnung'!$I$3165)*0.67,K61/($D61^0.727399687532279)*'Hintergrund Berechnung'!$I$3166)))</f>
        <v>#DIV/0!</v>
      </c>
      <c r="AC61" s="16" t="str">
        <f t="shared" si="5"/>
        <v/>
      </c>
      <c r="AD61" s="16" t="e">
        <f>IF($A$3=FALSE,IF($C61&lt;16,M61/($D61^0.727399687532279)*'Hintergrund Berechnung'!$I$3165,M61/($D61^0.727399687532279)*'Hintergrund Berechnung'!$I$3166),IF($C61&lt;13,(M61/($D61^0.727399687532279)*'Hintergrund Berechnung'!$I$3165)*0.5,IF($C61&lt;16,(M61/($D61^0.727399687532279)*'Hintergrund Berechnung'!$I$3165)*0.67,M61/($D61^0.727399687532279)*'Hintergrund Berechnung'!$I$3166)))</f>
        <v>#DIV/0!</v>
      </c>
      <c r="AE61" s="16" t="str">
        <f t="shared" si="6"/>
        <v/>
      </c>
      <c r="AF61" s="16" t="e">
        <f>IF($A$3=FALSE,IF($C61&lt;16,O61/($D61^0.727399687532279)*'Hintergrund Berechnung'!$I$3165,O61/($D61^0.727399687532279)*'Hintergrund Berechnung'!$I$3166),IF($C61&lt;13,(O61/($D61^0.727399687532279)*'Hintergrund Berechnung'!$I$3165)*0.5,IF($C61&lt;16,(O61/($D61^0.727399687532279)*'Hintergrund Berechnung'!$I$3165)*0.67,O61/($D61^0.727399687532279)*'Hintergrund Berechnung'!$I$3166)))</f>
        <v>#DIV/0!</v>
      </c>
      <c r="AG61" s="16" t="str">
        <f t="shared" si="7"/>
        <v/>
      </c>
      <c r="AH61" s="16" t="e">
        <f t="shared" si="8"/>
        <v>#DIV/0!</v>
      </c>
      <c r="AI61" s="16" t="e">
        <f>ROUND(IF(C61&lt;16,$Q61/($D61^0.515518364833551)*'Hintergrund Berechnung'!$K$3165,$Q61/($D61^0.515518364833551)*'Hintergrund Berechnung'!$K$3166),0)</f>
        <v>#DIV/0!</v>
      </c>
      <c r="AJ61" s="16">
        <f>ROUND(IF(C61&lt;16,$R61*'Hintergrund Berechnung'!$L$3165,$R61*'Hintergrund Berechnung'!$L$3166),0)</f>
        <v>0</v>
      </c>
      <c r="AK61" s="16">
        <f>ROUND(IF(C61&lt;16,IF(S61&gt;0,(25-$S61)*'Hintergrund Berechnung'!$M$3165,0),IF(S61&gt;0,(25-$S61)*'Hintergrund Berechnung'!$M$3166,0)),0)</f>
        <v>0</v>
      </c>
      <c r="AL61" s="18" t="e">
        <f t="shared" si="9"/>
        <v>#DIV/0!</v>
      </c>
    </row>
    <row r="62" spans="21:38" x14ac:dyDescent="0.5">
      <c r="U62" s="16">
        <f t="shared" si="1"/>
        <v>0</v>
      </c>
      <c r="V62" s="16" t="e">
        <f>IF($A$3=FALSE,IF($C62&lt;16,E62/($D62^0.727399687532279)*'Hintergrund Berechnung'!$I$3165,E62/($D62^0.727399687532279)*'Hintergrund Berechnung'!$I$3166),IF($C62&lt;13,(E62/($D62^0.727399687532279)*'Hintergrund Berechnung'!$I$3165)*0.5,IF($C62&lt;16,(E62/($D62^0.727399687532279)*'Hintergrund Berechnung'!$I$3165)*0.67,E62/($D62^0.727399687532279)*'Hintergrund Berechnung'!$I$3166)))</f>
        <v>#DIV/0!</v>
      </c>
      <c r="W62" s="16" t="str">
        <f t="shared" si="2"/>
        <v/>
      </c>
      <c r="X62" s="16" t="e">
        <f>IF($A$3=FALSE,IF($C62&lt;16,G62/($D62^0.727399687532279)*'Hintergrund Berechnung'!$I$3165,G62/($D62^0.727399687532279)*'Hintergrund Berechnung'!$I$3166),IF($C62&lt;13,(G62/($D62^0.727399687532279)*'Hintergrund Berechnung'!$I$3165)*0.5,IF($C62&lt;16,(G62/($D62^0.727399687532279)*'Hintergrund Berechnung'!$I$3165)*0.67,G62/($D62^0.727399687532279)*'Hintergrund Berechnung'!$I$3166)))</f>
        <v>#DIV/0!</v>
      </c>
      <c r="Y62" s="16" t="str">
        <f t="shared" si="3"/>
        <v/>
      </c>
      <c r="Z62" s="16" t="e">
        <f>IF($A$3=FALSE,IF($C62&lt;16,I62/($D62^0.727399687532279)*'Hintergrund Berechnung'!$I$3165,I62/($D62^0.727399687532279)*'Hintergrund Berechnung'!$I$3166),IF($C62&lt;13,(I62/($D62^0.727399687532279)*'Hintergrund Berechnung'!$I$3165)*0.5,IF($C62&lt;16,(I62/($D62^0.727399687532279)*'Hintergrund Berechnung'!$I$3165)*0.67,I62/($D62^0.727399687532279)*'Hintergrund Berechnung'!$I$3166)))</f>
        <v>#DIV/0!</v>
      </c>
      <c r="AA62" s="16" t="str">
        <f t="shared" si="4"/>
        <v/>
      </c>
      <c r="AB62" s="16" t="e">
        <f>IF($A$3=FALSE,IF($C62&lt;16,K62/($D62^0.727399687532279)*'Hintergrund Berechnung'!$I$3165,K62/($D62^0.727399687532279)*'Hintergrund Berechnung'!$I$3166),IF($C62&lt;13,(K62/($D62^0.727399687532279)*'Hintergrund Berechnung'!$I$3165)*0.5,IF($C62&lt;16,(K62/($D62^0.727399687532279)*'Hintergrund Berechnung'!$I$3165)*0.67,K62/($D62^0.727399687532279)*'Hintergrund Berechnung'!$I$3166)))</f>
        <v>#DIV/0!</v>
      </c>
      <c r="AC62" s="16" t="str">
        <f t="shared" si="5"/>
        <v/>
      </c>
      <c r="AD62" s="16" t="e">
        <f>IF($A$3=FALSE,IF($C62&lt;16,M62/($D62^0.727399687532279)*'Hintergrund Berechnung'!$I$3165,M62/($D62^0.727399687532279)*'Hintergrund Berechnung'!$I$3166),IF($C62&lt;13,(M62/($D62^0.727399687532279)*'Hintergrund Berechnung'!$I$3165)*0.5,IF($C62&lt;16,(M62/($D62^0.727399687532279)*'Hintergrund Berechnung'!$I$3165)*0.67,M62/($D62^0.727399687532279)*'Hintergrund Berechnung'!$I$3166)))</f>
        <v>#DIV/0!</v>
      </c>
      <c r="AE62" s="16" t="str">
        <f t="shared" si="6"/>
        <v/>
      </c>
      <c r="AF62" s="16" t="e">
        <f>IF($A$3=FALSE,IF($C62&lt;16,O62/($D62^0.727399687532279)*'Hintergrund Berechnung'!$I$3165,O62/($D62^0.727399687532279)*'Hintergrund Berechnung'!$I$3166),IF($C62&lt;13,(O62/($D62^0.727399687532279)*'Hintergrund Berechnung'!$I$3165)*0.5,IF($C62&lt;16,(O62/($D62^0.727399687532279)*'Hintergrund Berechnung'!$I$3165)*0.67,O62/($D62^0.727399687532279)*'Hintergrund Berechnung'!$I$3166)))</f>
        <v>#DIV/0!</v>
      </c>
      <c r="AG62" s="16" t="str">
        <f t="shared" si="7"/>
        <v/>
      </c>
      <c r="AH62" s="16" t="e">
        <f t="shared" si="8"/>
        <v>#DIV/0!</v>
      </c>
      <c r="AI62" s="16" t="e">
        <f>ROUND(IF(C62&lt;16,$Q62/($D62^0.515518364833551)*'Hintergrund Berechnung'!$K$3165,$Q62/($D62^0.515518364833551)*'Hintergrund Berechnung'!$K$3166),0)</f>
        <v>#DIV/0!</v>
      </c>
      <c r="AJ62" s="16">
        <f>ROUND(IF(C62&lt;16,$R62*'Hintergrund Berechnung'!$L$3165,$R62*'Hintergrund Berechnung'!$L$3166),0)</f>
        <v>0</v>
      </c>
      <c r="AK62" s="16">
        <f>ROUND(IF(C62&lt;16,IF(S62&gt;0,(25-$S62)*'Hintergrund Berechnung'!$M$3165,0),IF(S62&gt;0,(25-$S62)*'Hintergrund Berechnung'!$M$3166,0)),0)</f>
        <v>0</v>
      </c>
      <c r="AL62" s="18" t="e">
        <f t="shared" si="9"/>
        <v>#DIV/0!</v>
      </c>
    </row>
    <row r="63" spans="21:38" x14ac:dyDescent="0.5">
      <c r="U63" s="16">
        <f t="shared" si="1"/>
        <v>0</v>
      </c>
      <c r="V63" s="16" t="e">
        <f>IF($A$3=FALSE,IF($C63&lt;16,E63/($D63^0.727399687532279)*'Hintergrund Berechnung'!$I$3165,E63/($D63^0.727399687532279)*'Hintergrund Berechnung'!$I$3166),IF($C63&lt;13,(E63/($D63^0.727399687532279)*'Hintergrund Berechnung'!$I$3165)*0.5,IF($C63&lt;16,(E63/($D63^0.727399687532279)*'Hintergrund Berechnung'!$I$3165)*0.67,E63/($D63^0.727399687532279)*'Hintergrund Berechnung'!$I$3166)))</f>
        <v>#DIV/0!</v>
      </c>
      <c r="W63" s="16" t="str">
        <f t="shared" si="2"/>
        <v/>
      </c>
      <c r="X63" s="16" t="e">
        <f>IF($A$3=FALSE,IF($C63&lt;16,G63/($D63^0.727399687532279)*'Hintergrund Berechnung'!$I$3165,G63/($D63^0.727399687532279)*'Hintergrund Berechnung'!$I$3166),IF($C63&lt;13,(G63/($D63^0.727399687532279)*'Hintergrund Berechnung'!$I$3165)*0.5,IF($C63&lt;16,(G63/($D63^0.727399687532279)*'Hintergrund Berechnung'!$I$3165)*0.67,G63/($D63^0.727399687532279)*'Hintergrund Berechnung'!$I$3166)))</f>
        <v>#DIV/0!</v>
      </c>
      <c r="Y63" s="16" t="str">
        <f t="shared" si="3"/>
        <v/>
      </c>
      <c r="Z63" s="16" t="e">
        <f>IF($A$3=FALSE,IF($C63&lt;16,I63/($D63^0.727399687532279)*'Hintergrund Berechnung'!$I$3165,I63/($D63^0.727399687532279)*'Hintergrund Berechnung'!$I$3166),IF($C63&lt;13,(I63/($D63^0.727399687532279)*'Hintergrund Berechnung'!$I$3165)*0.5,IF($C63&lt;16,(I63/($D63^0.727399687532279)*'Hintergrund Berechnung'!$I$3165)*0.67,I63/($D63^0.727399687532279)*'Hintergrund Berechnung'!$I$3166)))</f>
        <v>#DIV/0!</v>
      </c>
      <c r="AA63" s="16" t="str">
        <f t="shared" si="4"/>
        <v/>
      </c>
      <c r="AB63" s="16" t="e">
        <f>IF($A$3=FALSE,IF($C63&lt;16,K63/($D63^0.727399687532279)*'Hintergrund Berechnung'!$I$3165,K63/($D63^0.727399687532279)*'Hintergrund Berechnung'!$I$3166),IF($C63&lt;13,(K63/($D63^0.727399687532279)*'Hintergrund Berechnung'!$I$3165)*0.5,IF($C63&lt;16,(K63/($D63^0.727399687532279)*'Hintergrund Berechnung'!$I$3165)*0.67,K63/($D63^0.727399687532279)*'Hintergrund Berechnung'!$I$3166)))</f>
        <v>#DIV/0!</v>
      </c>
      <c r="AC63" s="16" t="str">
        <f t="shared" si="5"/>
        <v/>
      </c>
      <c r="AD63" s="16" t="e">
        <f>IF($A$3=FALSE,IF($C63&lt;16,M63/($D63^0.727399687532279)*'Hintergrund Berechnung'!$I$3165,M63/($D63^0.727399687532279)*'Hintergrund Berechnung'!$I$3166),IF($C63&lt;13,(M63/($D63^0.727399687532279)*'Hintergrund Berechnung'!$I$3165)*0.5,IF($C63&lt;16,(M63/($D63^0.727399687532279)*'Hintergrund Berechnung'!$I$3165)*0.67,M63/($D63^0.727399687532279)*'Hintergrund Berechnung'!$I$3166)))</f>
        <v>#DIV/0!</v>
      </c>
      <c r="AE63" s="16" t="str">
        <f t="shared" si="6"/>
        <v/>
      </c>
      <c r="AF63" s="16" t="e">
        <f>IF($A$3=FALSE,IF($C63&lt;16,O63/($D63^0.727399687532279)*'Hintergrund Berechnung'!$I$3165,O63/($D63^0.727399687532279)*'Hintergrund Berechnung'!$I$3166),IF($C63&lt;13,(O63/($D63^0.727399687532279)*'Hintergrund Berechnung'!$I$3165)*0.5,IF($C63&lt;16,(O63/($D63^0.727399687532279)*'Hintergrund Berechnung'!$I$3165)*0.67,O63/($D63^0.727399687532279)*'Hintergrund Berechnung'!$I$3166)))</f>
        <v>#DIV/0!</v>
      </c>
      <c r="AG63" s="16" t="str">
        <f t="shared" si="7"/>
        <v/>
      </c>
      <c r="AH63" s="16" t="e">
        <f t="shared" si="8"/>
        <v>#DIV/0!</v>
      </c>
      <c r="AI63" s="16" t="e">
        <f>ROUND(IF(C63&lt;16,$Q63/($D63^0.515518364833551)*'Hintergrund Berechnung'!$K$3165,$Q63/($D63^0.515518364833551)*'Hintergrund Berechnung'!$K$3166),0)</f>
        <v>#DIV/0!</v>
      </c>
      <c r="AJ63" s="16">
        <f>ROUND(IF(C63&lt;16,$R63*'Hintergrund Berechnung'!$L$3165,$R63*'Hintergrund Berechnung'!$L$3166),0)</f>
        <v>0</v>
      </c>
      <c r="AK63" s="16">
        <f>ROUND(IF(C63&lt;16,IF(S63&gt;0,(25-$S63)*'Hintergrund Berechnung'!$M$3165,0),IF(S63&gt;0,(25-$S63)*'Hintergrund Berechnung'!$M$3166,0)),0)</f>
        <v>0</v>
      </c>
      <c r="AL63" s="18" t="e">
        <f t="shared" si="9"/>
        <v>#DIV/0!</v>
      </c>
    </row>
    <row r="64" spans="21:38" x14ac:dyDescent="0.5">
      <c r="U64" s="16">
        <f t="shared" si="1"/>
        <v>0</v>
      </c>
      <c r="V64" s="16" t="e">
        <f>IF($A$3=FALSE,IF($C64&lt;16,E64/($D64^0.727399687532279)*'Hintergrund Berechnung'!$I$3165,E64/($D64^0.727399687532279)*'Hintergrund Berechnung'!$I$3166),IF($C64&lt;13,(E64/($D64^0.727399687532279)*'Hintergrund Berechnung'!$I$3165)*0.5,IF($C64&lt;16,(E64/($D64^0.727399687532279)*'Hintergrund Berechnung'!$I$3165)*0.67,E64/($D64^0.727399687532279)*'Hintergrund Berechnung'!$I$3166)))</f>
        <v>#DIV/0!</v>
      </c>
      <c r="W64" s="16" t="str">
        <f t="shared" si="2"/>
        <v/>
      </c>
      <c r="X64" s="16" t="e">
        <f>IF($A$3=FALSE,IF($C64&lt;16,G64/($D64^0.727399687532279)*'Hintergrund Berechnung'!$I$3165,G64/($D64^0.727399687532279)*'Hintergrund Berechnung'!$I$3166),IF($C64&lt;13,(G64/($D64^0.727399687532279)*'Hintergrund Berechnung'!$I$3165)*0.5,IF($C64&lt;16,(G64/($D64^0.727399687532279)*'Hintergrund Berechnung'!$I$3165)*0.67,G64/($D64^0.727399687532279)*'Hintergrund Berechnung'!$I$3166)))</f>
        <v>#DIV/0!</v>
      </c>
      <c r="Y64" s="16" t="str">
        <f t="shared" si="3"/>
        <v/>
      </c>
      <c r="Z64" s="16" t="e">
        <f>IF($A$3=FALSE,IF($C64&lt;16,I64/($D64^0.727399687532279)*'Hintergrund Berechnung'!$I$3165,I64/($D64^0.727399687532279)*'Hintergrund Berechnung'!$I$3166),IF($C64&lt;13,(I64/($D64^0.727399687532279)*'Hintergrund Berechnung'!$I$3165)*0.5,IF($C64&lt;16,(I64/($D64^0.727399687532279)*'Hintergrund Berechnung'!$I$3165)*0.67,I64/($D64^0.727399687532279)*'Hintergrund Berechnung'!$I$3166)))</f>
        <v>#DIV/0!</v>
      </c>
      <c r="AA64" s="16" t="str">
        <f t="shared" si="4"/>
        <v/>
      </c>
      <c r="AB64" s="16" t="e">
        <f>IF($A$3=FALSE,IF($C64&lt;16,K64/($D64^0.727399687532279)*'Hintergrund Berechnung'!$I$3165,K64/($D64^0.727399687532279)*'Hintergrund Berechnung'!$I$3166),IF($C64&lt;13,(K64/($D64^0.727399687532279)*'Hintergrund Berechnung'!$I$3165)*0.5,IF($C64&lt;16,(K64/($D64^0.727399687532279)*'Hintergrund Berechnung'!$I$3165)*0.67,K64/($D64^0.727399687532279)*'Hintergrund Berechnung'!$I$3166)))</f>
        <v>#DIV/0!</v>
      </c>
      <c r="AC64" s="16" t="str">
        <f t="shared" si="5"/>
        <v/>
      </c>
      <c r="AD64" s="16" t="e">
        <f>IF($A$3=FALSE,IF($C64&lt;16,M64/($D64^0.727399687532279)*'Hintergrund Berechnung'!$I$3165,M64/($D64^0.727399687532279)*'Hintergrund Berechnung'!$I$3166),IF($C64&lt;13,(M64/($D64^0.727399687532279)*'Hintergrund Berechnung'!$I$3165)*0.5,IF($C64&lt;16,(M64/($D64^0.727399687532279)*'Hintergrund Berechnung'!$I$3165)*0.67,M64/($D64^0.727399687532279)*'Hintergrund Berechnung'!$I$3166)))</f>
        <v>#DIV/0!</v>
      </c>
      <c r="AE64" s="16" t="str">
        <f t="shared" si="6"/>
        <v/>
      </c>
      <c r="AF64" s="16" t="e">
        <f>IF($A$3=FALSE,IF($C64&lt;16,O64/($D64^0.727399687532279)*'Hintergrund Berechnung'!$I$3165,O64/($D64^0.727399687532279)*'Hintergrund Berechnung'!$I$3166),IF($C64&lt;13,(O64/($D64^0.727399687532279)*'Hintergrund Berechnung'!$I$3165)*0.5,IF($C64&lt;16,(O64/($D64^0.727399687532279)*'Hintergrund Berechnung'!$I$3165)*0.67,O64/($D64^0.727399687532279)*'Hintergrund Berechnung'!$I$3166)))</f>
        <v>#DIV/0!</v>
      </c>
      <c r="AG64" s="16" t="str">
        <f t="shared" si="7"/>
        <v/>
      </c>
      <c r="AH64" s="16" t="e">
        <f t="shared" si="8"/>
        <v>#DIV/0!</v>
      </c>
      <c r="AI64" s="16" t="e">
        <f>ROUND(IF(C64&lt;16,$Q64/($D64^0.515518364833551)*'Hintergrund Berechnung'!$K$3165,$Q64/($D64^0.515518364833551)*'Hintergrund Berechnung'!$K$3166),0)</f>
        <v>#DIV/0!</v>
      </c>
      <c r="AJ64" s="16">
        <f>ROUND(IF(C64&lt;16,$R64*'Hintergrund Berechnung'!$L$3165,$R64*'Hintergrund Berechnung'!$L$3166),0)</f>
        <v>0</v>
      </c>
      <c r="AK64" s="16">
        <f>ROUND(IF(C64&lt;16,IF(S64&gt;0,(25-$S64)*'Hintergrund Berechnung'!$M$3165,0),IF(S64&gt;0,(25-$S64)*'Hintergrund Berechnung'!$M$3166,0)),0)</f>
        <v>0</v>
      </c>
      <c r="AL64" s="18" t="e">
        <f t="shared" si="9"/>
        <v>#DIV/0!</v>
      </c>
    </row>
    <row r="65" spans="21:38" x14ac:dyDescent="0.5">
      <c r="U65" s="16">
        <f t="shared" si="1"/>
        <v>0</v>
      </c>
      <c r="V65" s="16" t="e">
        <f>IF($A$3=FALSE,IF($C65&lt;16,E65/($D65^0.727399687532279)*'Hintergrund Berechnung'!$I$3165,E65/($D65^0.727399687532279)*'Hintergrund Berechnung'!$I$3166),IF($C65&lt;13,(E65/($D65^0.727399687532279)*'Hintergrund Berechnung'!$I$3165)*0.5,IF($C65&lt;16,(E65/($D65^0.727399687532279)*'Hintergrund Berechnung'!$I$3165)*0.67,E65/($D65^0.727399687532279)*'Hintergrund Berechnung'!$I$3166)))</f>
        <v>#DIV/0!</v>
      </c>
      <c r="W65" s="16" t="str">
        <f t="shared" si="2"/>
        <v/>
      </c>
      <c r="X65" s="16" t="e">
        <f>IF($A$3=FALSE,IF($C65&lt;16,G65/($D65^0.727399687532279)*'Hintergrund Berechnung'!$I$3165,G65/($D65^0.727399687532279)*'Hintergrund Berechnung'!$I$3166),IF($C65&lt;13,(G65/($D65^0.727399687532279)*'Hintergrund Berechnung'!$I$3165)*0.5,IF($C65&lt;16,(G65/($D65^0.727399687532279)*'Hintergrund Berechnung'!$I$3165)*0.67,G65/($D65^0.727399687532279)*'Hintergrund Berechnung'!$I$3166)))</f>
        <v>#DIV/0!</v>
      </c>
      <c r="Y65" s="16" t="str">
        <f t="shared" si="3"/>
        <v/>
      </c>
      <c r="Z65" s="16" t="e">
        <f>IF($A$3=FALSE,IF($C65&lt;16,I65/($D65^0.727399687532279)*'Hintergrund Berechnung'!$I$3165,I65/($D65^0.727399687532279)*'Hintergrund Berechnung'!$I$3166),IF($C65&lt;13,(I65/($D65^0.727399687532279)*'Hintergrund Berechnung'!$I$3165)*0.5,IF($C65&lt;16,(I65/($D65^0.727399687532279)*'Hintergrund Berechnung'!$I$3165)*0.67,I65/($D65^0.727399687532279)*'Hintergrund Berechnung'!$I$3166)))</f>
        <v>#DIV/0!</v>
      </c>
      <c r="AA65" s="16" t="str">
        <f t="shared" si="4"/>
        <v/>
      </c>
      <c r="AB65" s="16" t="e">
        <f>IF($A$3=FALSE,IF($C65&lt;16,K65/($D65^0.727399687532279)*'Hintergrund Berechnung'!$I$3165,K65/($D65^0.727399687532279)*'Hintergrund Berechnung'!$I$3166),IF($C65&lt;13,(K65/($D65^0.727399687532279)*'Hintergrund Berechnung'!$I$3165)*0.5,IF($C65&lt;16,(K65/($D65^0.727399687532279)*'Hintergrund Berechnung'!$I$3165)*0.67,K65/($D65^0.727399687532279)*'Hintergrund Berechnung'!$I$3166)))</f>
        <v>#DIV/0!</v>
      </c>
      <c r="AC65" s="16" t="str">
        <f t="shared" si="5"/>
        <v/>
      </c>
      <c r="AD65" s="16" t="e">
        <f>IF($A$3=FALSE,IF($C65&lt;16,M65/($D65^0.727399687532279)*'Hintergrund Berechnung'!$I$3165,M65/($D65^0.727399687532279)*'Hintergrund Berechnung'!$I$3166),IF($C65&lt;13,(M65/($D65^0.727399687532279)*'Hintergrund Berechnung'!$I$3165)*0.5,IF($C65&lt;16,(M65/($D65^0.727399687532279)*'Hintergrund Berechnung'!$I$3165)*0.67,M65/($D65^0.727399687532279)*'Hintergrund Berechnung'!$I$3166)))</f>
        <v>#DIV/0!</v>
      </c>
      <c r="AE65" s="16" t="str">
        <f t="shared" si="6"/>
        <v/>
      </c>
      <c r="AF65" s="16" t="e">
        <f>IF($A$3=FALSE,IF($C65&lt;16,O65/($D65^0.727399687532279)*'Hintergrund Berechnung'!$I$3165,O65/($D65^0.727399687532279)*'Hintergrund Berechnung'!$I$3166),IF($C65&lt;13,(O65/($D65^0.727399687532279)*'Hintergrund Berechnung'!$I$3165)*0.5,IF($C65&lt;16,(O65/($D65^0.727399687532279)*'Hintergrund Berechnung'!$I$3165)*0.67,O65/($D65^0.727399687532279)*'Hintergrund Berechnung'!$I$3166)))</f>
        <v>#DIV/0!</v>
      </c>
      <c r="AG65" s="16" t="str">
        <f t="shared" si="7"/>
        <v/>
      </c>
      <c r="AH65" s="16" t="e">
        <f t="shared" si="8"/>
        <v>#DIV/0!</v>
      </c>
      <c r="AI65" s="16" t="e">
        <f>ROUND(IF(C65&lt;16,$Q65/($D65^0.515518364833551)*'Hintergrund Berechnung'!$K$3165,$Q65/($D65^0.515518364833551)*'Hintergrund Berechnung'!$K$3166),0)</f>
        <v>#DIV/0!</v>
      </c>
      <c r="AJ65" s="16">
        <f>ROUND(IF(C65&lt;16,$R65*'Hintergrund Berechnung'!$L$3165,$R65*'Hintergrund Berechnung'!$L$3166),0)</f>
        <v>0</v>
      </c>
      <c r="AK65" s="16">
        <f>ROUND(IF(C65&lt;16,IF(S65&gt;0,(25-$S65)*'Hintergrund Berechnung'!$M$3165,0),IF(S65&gt;0,(25-$S65)*'Hintergrund Berechnung'!$M$3166,0)),0)</f>
        <v>0</v>
      </c>
      <c r="AL65" s="18" t="e">
        <f t="shared" si="9"/>
        <v>#DIV/0!</v>
      </c>
    </row>
    <row r="66" spans="21:38" x14ac:dyDescent="0.5">
      <c r="U66" s="16">
        <f t="shared" si="1"/>
        <v>0</v>
      </c>
      <c r="V66" s="16" t="e">
        <f>IF($A$3=FALSE,IF($C66&lt;16,E66/($D66^0.727399687532279)*'Hintergrund Berechnung'!$I$3165,E66/($D66^0.727399687532279)*'Hintergrund Berechnung'!$I$3166),IF($C66&lt;13,(E66/($D66^0.727399687532279)*'Hintergrund Berechnung'!$I$3165)*0.5,IF($C66&lt;16,(E66/($D66^0.727399687532279)*'Hintergrund Berechnung'!$I$3165)*0.67,E66/($D66^0.727399687532279)*'Hintergrund Berechnung'!$I$3166)))</f>
        <v>#DIV/0!</v>
      </c>
      <c r="W66" s="16" t="str">
        <f t="shared" si="2"/>
        <v/>
      </c>
      <c r="X66" s="16" t="e">
        <f>IF($A$3=FALSE,IF($C66&lt;16,G66/($D66^0.727399687532279)*'Hintergrund Berechnung'!$I$3165,G66/($D66^0.727399687532279)*'Hintergrund Berechnung'!$I$3166),IF($C66&lt;13,(G66/($D66^0.727399687532279)*'Hintergrund Berechnung'!$I$3165)*0.5,IF($C66&lt;16,(G66/($D66^0.727399687532279)*'Hintergrund Berechnung'!$I$3165)*0.67,G66/($D66^0.727399687532279)*'Hintergrund Berechnung'!$I$3166)))</f>
        <v>#DIV/0!</v>
      </c>
      <c r="Y66" s="16" t="str">
        <f t="shared" si="3"/>
        <v/>
      </c>
      <c r="Z66" s="16" t="e">
        <f>IF($A$3=FALSE,IF($C66&lt;16,I66/($D66^0.727399687532279)*'Hintergrund Berechnung'!$I$3165,I66/($D66^0.727399687532279)*'Hintergrund Berechnung'!$I$3166),IF($C66&lt;13,(I66/($D66^0.727399687532279)*'Hintergrund Berechnung'!$I$3165)*0.5,IF($C66&lt;16,(I66/($D66^0.727399687532279)*'Hintergrund Berechnung'!$I$3165)*0.67,I66/($D66^0.727399687532279)*'Hintergrund Berechnung'!$I$3166)))</f>
        <v>#DIV/0!</v>
      </c>
      <c r="AA66" s="16" t="str">
        <f t="shared" si="4"/>
        <v/>
      </c>
      <c r="AB66" s="16" t="e">
        <f>IF($A$3=FALSE,IF($C66&lt;16,K66/($D66^0.727399687532279)*'Hintergrund Berechnung'!$I$3165,K66/($D66^0.727399687532279)*'Hintergrund Berechnung'!$I$3166),IF($C66&lt;13,(K66/($D66^0.727399687532279)*'Hintergrund Berechnung'!$I$3165)*0.5,IF($C66&lt;16,(K66/($D66^0.727399687532279)*'Hintergrund Berechnung'!$I$3165)*0.67,K66/($D66^0.727399687532279)*'Hintergrund Berechnung'!$I$3166)))</f>
        <v>#DIV/0!</v>
      </c>
      <c r="AC66" s="16" t="str">
        <f t="shared" si="5"/>
        <v/>
      </c>
      <c r="AD66" s="16" t="e">
        <f>IF($A$3=FALSE,IF($C66&lt;16,M66/($D66^0.727399687532279)*'Hintergrund Berechnung'!$I$3165,M66/($D66^0.727399687532279)*'Hintergrund Berechnung'!$I$3166),IF($C66&lt;13,(M66/($D66^0.727399687532279)*'Hintergrund Berechnung'!$I$3165)*0.5,IF($C66&lt;16,(M66/($D66^0.727399687532279)*'Hintergrund Berechnung'!$I$3165)*0.67,M66/($D66^0.727399687532279)*'Hintergrund Berechnung'!$I$3166)))</f>
        <v>#DIV/0!</v>
      </c>
      <c r="AE66" s="16" t="str">
        <f t="shared" si="6"/>
        <v/>
      </c>
      <c r="AF66" s="16" t="e">
        <f>IF($A$3=FALSE,IF($C66&lt;16,O66/($D66^0.727399687532279)*'Hintergrund Berechnung'!$I$3165,O66/($D66^0.727399687532279)*'Hintergrund Berechnung'!$I$3166),IF($C66&lt;13,(O66/($D66^0.727399687532279)*'Hintergrund Berechnung'!$I$3165)*0.5,IF($C66&lt;16,(O66/($D66^0.727399687532279)*'Hintergrund Berechnung'!$I$3165)*0.67,O66/($D66^0.727399687532279)*'Hintergrund Berechnung'!$I$3166)))</f>
        <v>#DIV/0!</v>
      </c>
      <c r="AG66" s="16" t="str">
        <f t="shared" si="7"/>
        <v/>
      </c>
      <c r="AH66" s="16" t="e">
        <f t="shared" si="8"/>
        <v>#DIV/0!</v>
      </c>
      <c r="AI66" s="16" t="e">
        <f>ROUND(IF(C66&lt;16,$Q66/($D66^0.515518364833551)*'Hintergrund Berechnung'!$K$3165,$Q66/($D66^0.515518364833551)*'Hintergrund Berechnung'!$K$3166),0)</f>
        <v>#DIV/0!</v>
      </c>
      <c r="AJ66" s="16">
        <f>ROUND(IF(C66&lt;16,$R66*'Hintergrund Berechnung'!$L$3165,$R66*'Hintergrund Berechnung'!$L$3166),0)</f>
        <v>0</v>
      </c>
      <c r="AK66" s="16">
        <f>ROUND(IF(C66&lt;16,IF(S66&gt;0,(25-$S66)*'Hintergrund Berechnung'!$M$3165,0),IF(S66&gt;0,(25-$S66)*'Hintergrund Berechnung'!$M$3166,0)),0)</f>
        <v>0</v>
      </c>
      <c r="AL66" s="18" t="e">
        <f t="shared" si="9"/>
        <v>#DIV/0!</v>
      </c>
    </row>
    <row r="67" spans="21:38" x14ac:dyDescent="0.5">
      <c r="U67" s="16">
        <f t="shared" si="1"/>
        <v>0</v>
      </c>
      <c r="V67" s="16" t="e">
        <f>IF($A$3=FALSE,IF($C67&lt;16,E67/($D67^0.727399687532279)*'Hintergrund Berechnung'!$I$3165,E67/($D67^0.727399687532279)*'Hintergrund Berechnung'!$I$3166),IF($C67&lt;13,(E67/($D67^0.727399687532279)*'Hintergrund Berechnung'!$I$3165)*0.5,IF($C67&lt;16,(E67/($D67^0.727399687532279)*'Hintergrund Berechnung'!$I$3165)*0.67,E67/($D67^0.727399687532279)*'Hintergrund Berechnung'!$I$3166)))</f>
        <v>#DIV/0!</v>
      </c>
      <c r="W67" s="16" t="str">
        <f t="shared" si="2"/>
        <v/>
      </c>
      <c r="X67" s="16" t="e">
        <f>IF($A$3=FALSE,IF($C67&lt;16,G67/($D67^0.727399687532279)*'Hintergrund Berechnung'!$I$3165,G67/($D67^0.727399687532279)*'Hintergrund Berechnung'!$I$3166),IF($C67&lt;13,(G67/($D67^0.727399687532279)*'Hintergrund Berechnung'!$I$3165)*0.5,IF($C67&lt;16,(G67/($D67^0.727399687532279)*'Hintergrund Berechnung'!$I$3165)*0.67,G67/($D67^0.727399687532279)*'Hintergrund Berechnung'!$I$3166)))</f>
        <v>#DIV/0!</v>
      </c>
      <c r="Y67" s="16" t="str">
        <f t="shared" si="3"/>
        <v/>
      </c>
      <c r="Z67" s="16" t="e">
        <f>IF($A$3=FALSE,IF($C67&lt;16,I67/($D67^0.727399687532279)*'Hintergrund Berechnung'!$I$3165,I67/($D67^0.727399687532279)*'Hintergrund Berechnung'!$I$3166),IF($C67&lt;13,(I67/($D67^0.727399687532279)*'Hintergrund Berechnung'!$I$3165)*0.5,IF($C67&lt;16,(I67/($D67^0.727399687532279)*'Hintergrund Berechnung'!$I$3165)*0.67,I67/($D67^0.727399687532279)*'Hintergrund Berechnung'!$I$3166)))</f>
        <v>#DIV/0!</v>
      </c>
      <c r="AA67" s="16" t="str">
        <f t="shared" si="4"/>
        <v/>
      </c>
      <c r="AB67" s="16" t="e">
        <f>IF($A$3=FALSE,IF($C67&lt;16,K67/($D67^0.727399687532279)*'Hintergrund Berechnung'!$I$3165,K67/($D67^0.727399687532279)*'Hintergrund Berechnung'!$I$3166),IF($C67&lt;13,(K67/($D67^0.727399687532279)*'Hintergrund Berechnung'!$I$3165)*0.5,IF($C67&lt;16,(K67/($D67^0.727399687532279)*'Hintergrund Berechnung'!$I$3165)*0.67,K67/($D67^0.727399687532279)*'Hintergrund Berechnung'!$I$3166)))</f>
        <v>#DIV/0!</v>
      </c>
      <c r="AC67" s="16" t="str">
        <f t="shared" si="5"/>
        <v/>
      </c>
      <c r="AD67" s="16" t="e">
        <f>IF($A$3=FALSE,IF($C67&lt;16,M67/($D67^0.727399687532279)*'Hintergrund Berechnung'!$I$3165,M67/($D67^0.727399687532279)*'Hintergrund Berechnung'!$I$3166),IF($C67&lt;13,(M67/($D67^0.727399687532279)*'Hintergrund Berechnung'!$I$3165)*0.5,IF($C67&lt;16,(M67/($D67^0.727399687532279)*'Hintergrund Berechnung'!$I$3165)*0.67,M67/($D67^0.727399687532279)*'Hintergrund Berechnung'!$I$3166)))</f>
        <v>#DIV/0!</v>
      </c>
      <c r="AE67" s="16" t="str">
        <f t="shared" si="6"/>
        <v/>
      </c>
      <c r="AF67" s="16" t="e">
        <f>IF($A$3=FALSE,IF($C67&lt;16,O67/($D67^0.727399687532279)*'Hintergrund Berechnung'!$I$3165,O67/($D67^0.727399687532279)*'Hintergrund Berechnung'!$I$3166),IF($C67&lt;13,(O67/($D67^0.727399687532279)*'Hintergrund Berechnung'!$I$3165)*0.5,IF($C67&lt;16,(O67/($D67^0.727399687532279)*'Hintergrund Berechnung'!$I$3165)*0.67,O67/($D67^0.727399687532279)*'Hintergrund Berechnung'!$I$3166)))</f>
        <v>#DIV/0!</v>
      </c>
      <c r="AG67" s="16" t="str">
        <f t="shared" si="7"/>
        <v/>
      </c>
      <c r="AH67" s="16" t="e">
        <f t="shared" si="8"/>
        <v>#DIV/0!</v>
      </c>
      <c r="AI67" s="16" t="e">
        <f>ROUND(IF(C67&lt;16,$Q67/($D67^0.515518364833551)*'Hintergrund Berechnung'!$K$3165,$Q67/($D67^0.515518364833551)*'Hintergrund Berechnung'!$K$3166),0)</f>
        <v>#DIV/0!</v>
      </c>
      <c r="AJ67" s="16">
        <f>ROUND(IF(C67&lt;16,$R67*'Hintergrund Berechnung'!$L$3165,$R67*'Hintergrund Berechnung'!$L$3166),0)</f>
        <v>0</v>
      </c>
      <c r="AK67" s="16">
        <f>ROUND(IF(C67&lt;16,IF(S67&gt;0,(25-$S67)*'Hintergrund Berechnung'!$M$3165,0),IF(S67&gt;0,(25-$S67)*'Hintergrund Berechnung'!$M$3166,0)),0)</f>
        <v>0</v>
      </c>
      <c r="AL67" s="18" t="e">
        <f t="shared" si="9"/>
        <v>#DIV/0!</v>
      </c>
    </row>
    <row r="68" spans="21:38" x14ac:dyDescent="0.5">
      <c r="U68" s="16">
        <f t="shared" si="1"/>
        <v>0</v>
      </c>
      <c r="V68" s="16" t="e">
        <f>IF($A$3=FALSE,IF($C68&lt;16,E68/($D68^0.727399687532279)*'Hintergrund Berechnung'!$I$3165,E68/($D68^0.727399687532279)*'Hintergrund Berechnung'!$I$3166),IF($C68&lt;13,(E68/($D68^0.727399687532279)*'Hintergrund Berechnung'!$I$3165)*0.5,IF($C68&lt;16,(E68/($D68^0.727399687532279)*'Hintergrund Berechnung'!$I$3165)*0.67,E68/($D68^0.727399687532279)*'Hintergrund Berechnung'!$I$3166)))</f>
        <v>#DIV/0!</v>
      </c>
      <c r="W68" s="16" t="str">
        <f t="shared" si="2"/>
        <v/>
      </c>
      <c r="X68" s="16" t="e">
        <f>IF($A$3=FALSE,IF($C68&lt;16,G68/($D68^0.727399687532279)*'Hintergrund Berechnung'!$I$3165,G68/($D68^0.727399687532279)*'Hintergrund Berechnung'!$I$3166),IF($C68&lt;13,(G68/($D68^0.727399687532279)*'Hintergrund Berechnung'!$I$3165)*0.5,IF($C68&lt;16,(G68/($D68^0.727399687532279)*'Hintergrund Berechnung'!$I$3165)*0.67,G68/($D68^0.727399687532279)*'Hintergrund Berechnung'!$I$3166)))</f>
        <v>#DIV/0!</v>
      </c>
      <c r="Y68" s="16" t="str">
        <f t="shared" si="3"/>
        <v/>
      </c>
      <c r="Z68" s="16" t="e">
        <f>IF($A$3=FALSE,IF($C68&lt;16,I68/($D68^0.727399687532279)*'Hintergrund Berechnung'!$I$3165,I68/($D68^0.727399687532279)*'Hintergrund Berechnung'!$I$3166),IF($C68&lt;13,(I68/($D68^0.727399687532279)*'Hintergrund Berechnung'!$I$3165)*0.5,IF($C68&lt;16,(I68/($D68^0.727399687532279)*'Hintergrund Berechnung'!$I$3165)*0.67,I68/($D68^0.727399687532279)*'Hintergrund Berechnung'!$I$3166)))</f>
        <v>#DIV/0!</v>
      </c>
      <c r="AA68" s="16" t="str">
        <f t="shared" si="4"/>
        <v/>
      </c>
      <c r="AB68" s="16" t="e">
        <f>IF($A$3=FALSE,IF($C68&lt;16,K68/($D68^0.727399687532279)*'Hintergrund Berechnung'!$I$3165,K68/($D68^0.727399687532279)*'Hintergrund Berechnung'!$I$3166),IF($C68&lt;13,(K68/($D68^0.727399687532279)*'Hintergrund Berechnung'!$I$3165)*0.5,IF($C68&lt;16,(K68/($D68^0.727399687532279)*'Hintergrund Berechnung'!$I$3165)*0.67,K68/($D68^0.727399687532279)*'Hintergrund Berechnung'!$I$3166)))</f>
        <v>#DIV/0!</v>
      </c>
      <c r="AC68" s="16" t="str">
        <f t="shared" si="5"/>
        <v/>
      </c>
      <c r="AD68" s="16" t="e">
        <f>IF($A$3=FALSE,IF($C68&lt;16,M68/($D68^0.727399687532279)*'Hintergrund Berechnung'!$I$3165,M68/($D68^0.727399687532279)*'Hintergrund Berechnung'!$I$3166),IF($C68&lt;13,(M68/($D68^0.727399687532279)*'Hintergrund Berechnung'!$I$3165)*0.5,IF($C68&lt;16,(M68/($D68^0.727399687532279)*'Hintergrund Berechnung'!$I$3165)*0.67,M68/($D68^0.727399687532279)*'Hintergrund Berechnung'!$I$3166)))</f>
        <v>#DIV/0!</v>
      </c>
      <c r="AE68" s="16" t="str">
        <f t="shared" si="6"/>
        <v/>
      </c>
      <c r="AF68" s="16" t="e">
        <f>IF($A$3=FALSE,IF($C68&lt;16,O68/($D68^0.727399687532279)*'Hintergrund Berechnung'!$I$3165,O68/($D68^0.727399687532279)*'Hintergrund Berechnung'!$I$3166),IF($C68&lt;13,(O68/($D68^0.727399687532279)*'Hintergrund Berechnung'!$I$3165)*0.5,IF($C68&lt;16,(O68/($D68^0.727399687532279)*'Hintergrund Berechnung'!$I$3165)*0.67,O68/($D68^0.727399687532279)*'Hintergrund Berechnung'!$I$3166)))</f>
        <v>#DIV/0!</v>
      </c>
      <c r="AG68" s="16" t="str">
        <f t="shared" si="7"/>
        <v/>
      </c>
      <c r="AH68" s="16" t="e">
        <f t="shared" si="8"/>
        <v>#DIV/0!</v>
      </c>
      <c r="AI68" s="16" t="e">
        <f>ROUND(IF(C68&lt;16,$Q68/($D68^0.515518364833551)*'Hintergrund Berechnung'!$K$3165,$Q68/($D68^0.515518364833551)*'Hintergrund Berechnung'!$K$3166),0)</f>
        <v>#DIV/0!</v>
      </c>
      <c r="AJ68" s="16">
        <f>ROUND(IF(C68&lt;16,$R68*'Hintergrund Berechnung'!$L$3165,$R68*'Hintergrund Berechnung'!$L$3166),0)</f>
        <v>0</v>
      </c>
      <c r="AK68" s="16">
        <f>ROUND(IF(C68&lt;16,IF(S68&gt;0,(25-$S68)*'Hintergrund Berechnung'!$M$3165,0),IF(S68&gt;0,(25-$S68)*'Hintergrund Berechnung'!$M$3166,0)),0)</f>
        <v>0</v>
      </c>
      <c r="AL68" s="18" t="e">
        <f t="shared" si="9"/>
        <v>#DIV/0!</v>
      </c>
    </row>
    <row r="69" spans="21:38" x14ac:dyDescent="0.5">
      <c r="U69" s="16">
        <f t="shared" si="1"/>
        <v>0</v>
      </c>
      <c r="V69" s="16" t="e">
        <f>IF($A$3=FALSE,IF($C69&lt;16,E69/($D69^0.727399687532279)*'Hintergrund Berechnung'!$I$3165,E69/($D69^0.727399687532279)*'Hintergrund Berechnung'!$I$3166),IF($C69&lt;13,(E69/($D69^0.727399687532279)*'Hintergrund Berechnung'!$I$3165)*0.5,IF($C69&lt;16,(E69/($D69^0.727399687532279)*'Hintergrund Berechnung'!$I$3165)*0.67,E69/($D69^0.727399687532279)*'Hintergrund Berechnung'!$I$3166)))</f>
        <v>#DIV/0!</v>
      </c>
      <c r="W69" s="16" t="str">
        <f t="shared" si="2"/>
        <v/>
      </c>
      <c r="X69" s="16" t="e">
        <f>IF($A$3=FALSE,IF($C69&lt;16,G69/($D69^0.727399687532279)*'Hintergrund Berechnung'!$I$3165,G69/($D69^0.727399687532279)*'Hintergrund Berechnung'!$I$3166),IF($C69&lt;13,(G69/($D69^0.727399687532279)*'Hintergrund Berechnung'!$I$3165)*0.5,IF($C69&lt;16,(G69/($D69^0.727399687532279)*'Hintergrund Berechnung'!$I$3165)*0.67,G69/($D69^0.727399687532279)*'Hintergrund Berechnung'!$I$3166)))</f>
        <v>#DIV/0!</v>
      </c>
      <c r="Y69" s="16" t="str">
        <f t="shared" si="3"/>
        <v/>
      </c>
      <c r="Z69" s="16" t="e">
        <f>IF($A$3=FALSE,IF($C69&lt;16,I69/($D69^0.727399687532279)*'Hintergrund Berechnung'!$I$3165,I69/($D69^0.727399687532279)*'Hintergrund Berechnung'!$I$3166),IF($C69&lt;13,(I69/($D69^0.727399687532279)*'Hintergrund Berechnung'!$I$3165)*0.5,IF($C69&lt;16,(I69/($D69^0.727399687532279)*'Hintergrund Berechnung'!$I$3165)*0.67,I69/($D69^0.727399687532279)*'Hintergrund Berechnung'!$I$3166)))</f>
        <v>#DIV/0!</v>
      </c>
      <c r="AA69" s="16" t="str">
        <f t="shared" si="4"/>
        <v/>
      </c>
      <c r="AB69" s="16" t="e">
        <f>IF($A$3=FALSE,IF($C69&lt;16,K69/($D69^0.727399687532279)*'Hintergrund Berechnung'!$I$3165,K69/($D69^0.727399687532279)*'Hintergrund Berechnung'!$I$3166),IF($C69&lt;13,(K69/($D69^0.727399687532279)*'Hintergrund Berechnung'!$I$3165)*0.5,IF($C69&lt;16,(K69/($D69^0.727399687532279)*'Hintergrund Berechnung'!$I$3165)*0.67,K69/($D69^0.727399687532279)*'Hintergrund Berechnung'!$I$3166)))</f>
        <v>#DIV/0!</v>
      </c>
      <c r="AC69" s="16" t="str">
        <f t="shared" si="5"/>
        <v/>
      </c>
      <c r="AD69" s="16" t="e">
        <f>IF($A$3=FALSE,IF($C69&lt;16,M69/($D69^0.727399687532279)*'Hintergrund Berechnung'!$I$3165,M69/($D69^0.727399687532279)*'Hintergrund Berechnung'!$I$3166),IF($C69&lt;13,(M69/($D69^0.727399687532279)*'Hintergrund Berechnung'!$I$3165)*0.5,IF($C69&lt;16,(M69/($D69^0.727399687532279)*'Hintergrund Berechnung'!$I$3165)*0.67,M69/($D69^0.727399687532279)*'Hintergrund Berechnung'!$I$3166)))</f>
        <v>#DIV/0!</v>
      </c>
      <c r="AE69" s="16" t="str">
        <f t="shared" si="6"/>
        <v/>
      </c>
      <c r="AF69" s="16" t="e">
        <f>IF($A$3=FALSE,IF($C69&lt;16,O69/($D69^0.727399687532279)*'Hintergrund Berechnung'!$I$3165,O69/($D69^0.727399687532279)*'Hintergrund Berechnung'!$I$3166),IF($C69&lt;13,(O69/($D69^0.727399687532279)*'Hintergrund Berechnung'!$I$3165)*0.5,IF($C69&lt;16,(O69/($D69^0.727399687532279)*'Hintergrund Berechnung'!$I$3165)*0.67,O69/($D69^0.727399687532279)*'Hintergrund Berechnung'!$I$3166)))</f>
        <v>#DIV/0!</v>
      </c>
      <c r="AG69" s="16" t="str">
        <f t="shared" si="7"/>
        <v/>
      </c>
      <c r="AH69" s="16" t="e">
        <f t="shared" si="8"/>
        <v>#DIV/0!</v>
      </c>
      <c r="AI69" s="16" t="e">
        <f>ROUND(IF(C69&lt;16,$Q69/($D69^0.515518364833551)*'Hintergrund Berechnung'!$K$3165,$Q69/($D69^0.515518364833551)*'Hintergrund Berechnung'!$K$3166),0)</f>
        <v>#DIV/0!</v>
      </c>
      <c r="AJ69" s="16">
        <f>ROUND(IF(C69&lt;16,$R69*'Hintergrund Berechnung'!$L$3165,$R69*'Hintergrund Berechnung'!$L$3166),0)</f>
        <v>0</v>
      </c>
      <c r="AK69" s="16">
        <f>ROUND(IF(C69&lt;16,IF(S69&gt;0,(25-$S69)*'Hintergrund Berechnung'!$M$3165,0),IF(S69&gt;0,(25-$S69)*'Hintergrund Berechnung'!$M$3166,0)),0)</f>
        <v>0</v>
      </c>
      <c r="AL69" s="18" t="e">
        <f t="shared" si="9"/>
        <v>#DIV/0!</v>
      </c>
    </row>
    <row r="70" spans="21:38" x14ac:dyDescent="0.5">
      <c r="U70" s="16">
        <f t="shared" si="1"/>
        <v>0</v>
      </c>
      <c r="V70" s="16" t="e">
        <f>IF($A$3=FALSE,IF($C70&lt;16,E70/($D70^0.727399687532279)*'Hintergrund Berechnung'!$I$3165,E70/($D70^0.727399687532279)*'Hintergrund Berechnung'!$I$3166),IF($C70&lt;13,(E70/($D70^0.727399687532279)*'Hintergrund Berechnung'!$I$3165)*0.5,IF($C70&lt;16,(E70/($D70^0.727399687532279)*'Hintergrund Berechnung'!$I$3165)*0.67,E70/($D70^0.727399687532279)*'Hintergrund Berechnung'!$I$3166)))</f>
        <v>#DIV/0!</v>
      </c>
      <c r="W70" s="16" t="str">
        <f t="shared" si="2"/>
        <v/>
      </c>
      <c r="X70" s="16" t="e">
        <f>IF($A$3=FALSE,IF($C70&lt;16,G70/($D70^0.727399687532279)*'Hintergrund Berechnung'!$I$3165,G70/($D70^0.727399687532279)*'Hintergrund Berechnung'!$I$3166),IF($C70&lt;13,(G70/($D70^0.727399687532279)*'Hintergrund Berechnung'!$I$3165)*0.5,IF($C70&lt;16,(G70/($D70^0.727399687532279)*'Hintergrund Berechnung'!$I$3165)*0.67,G70/($D70^0.727399687532279)*'Hintergrund Berechnung'!$I$3166)))</f>
        <v>#DIV/0!</v>
      </c>
      <c r="Y70" s="16" t="str">
        <f t="shared" si="3"/>
        <v/>
      </c>
      <c r="Z70" s="16" t="e">
        <f>IF($A$3=FALSE,IF($C70&lt;16,I70/($D70^0.727399687532279)*'Hintergrund Berechnung'!$I$3165,I70/($D70^0.727399687532279)*'Hintergrund Berechnung'!$I$3166),IF($C70&lt;13,(I70/($D70^0.727399687532279)*'Hintergrund Berechnung'!$I$3165)*0.5,IF($C70&lt;16,(I70/($D70^0.727399687532279)*'Hintergrund Berechnung'!$I$3165)*0.67,I70/($D70^0.727399687532279)*'Hintergrund Berechnung'!$I$3166)))</f>
        <v>#DIV/0!</v>
      </c>
      <c r="AA70" s="16" t="str">
        <f t="shared" si="4"/>
        <v/>
      </c>
      <c r="AB70" s="16" t="e">
        <f>IF($A$3=FALSE,IF($C70&lt;16,K70/($D70^0.727399687532279)*'Hintergrund Berechnung'!$I$3165,K70/($D70^0.727399687532279)*'Hintergrund Berechnung'!$I$3166),IF($C70&lt;13,(K70/($D70^0.727399687532279)*'Hintergrund Berechnung'!$I$3165)*0.5,IF($C70&lt;16,(K70/($D70^0.727399687532279)*'Hintergrund Berechnung'!$I$3165)*0.67,K70/($D70^0.727399687532279)*'Hintergrund Berechnung'!$I$3166)))</f>
        <v>#DIV/0!</v>
      </c>
      <c r="AC70" s="16" t="str">
        <f t="shared" si="5"/>
        <v/>
      </c>
      <c r="AD70" s="16" t="e">
        <f>IF($A$3=FALSE,IF($C70&lt;16,M70/($D70^0.727399687532279)*'Hintergrund Berechnung'!$I$3165,M70/($D70^0.727399687532279)*'Hintergrund Berechnung'!$I$3166),IF($C70&lt;13,(M70/($D70^0.727399687532279)*'Hintergrund Berechnung'!$I$3165)*0.5,IF($C70&lt;16,(M70/($D70^0.727399687532279)*'Hintergrund Berechnung'!$I$3165)*0.67,M70/($D70^0.727399687532279)*'Hintergrund Berechnung'!$I$3166)))</f>
        <v>#DIV/0!</v>
      </c>
      <c r="AE70" s="16" t="str">
        <f t="shared" si="6"/>
        <v/>
      </c>
      <c r="AF70" s="16" t="e">
        <f>IF($A$3=FALSE,IF($C70&lt;16,O70/($D70^0.727399687532279)*'Hintergrund Berechnung'!$I$3165,O70/($D70^0.727399687532279)*'Hintergrund Berechnung'!$I$3166),IF($C70&lt;13,(O70/($D70^0.727399687532279)*'Hintergrund Berechnung'!$I$3165)*0.5,IF($C70&lt;16,(O70/($D70^0.727399687532279)*'Hintergrund Berechnung'!$I$3165)*0.67,O70/($D70^0.727399687532279)*'Hintergrund Berechnung'!$I$3166)))</f>
        <v>#DIV/0!</v>
      </c>
      <c r="AG70" s="16" t="str">
        <f t="shared" si="7"/>
        <v/>
      </c>
      <c r="AH70" s="16" t="e">
        <f t="shared" si="8"/>
        <v>#DIV/0!</v>
      </c>
      <c r="AI70" s="16" t="e">
        <f>ROUND(IF(C70&lt;16,$Q70/($D70^0.515518364833551)*'Hintergrund Berechnung'!$K$3165,$Q70/($D70^0.515518364833551)*'Hintergrund Berechnung'!$K$3166),0)</f>
        <v>#DIV/0!</v>
      </c>
      <c r="AJ70" s="16">
        <f>ROUND(IF(C70&lt;16,$R70*'Hintergrund Berechnung'!$L$3165,$R70*'Hintergrund Berechnung'!$L$3166),0)</f>
        <v>0</v>
      </c>
      <c r="AK70" s="16">
        <f>ROUND(IF(C70&lt;16,IF(S70&gt;0,(25-$S70)*'Hintergrund Berechnung'!$M$3165,0),IF(S70&gt;0,(25-$S70)*'Hintergrund Berechnung'!$M$3166,0)),0)</f>
        <v>0</v>
      </c>
      <c r="AL70" s="18" t="e">
        <f t="shared" si="9"/>
        <v>#DIV/0!</v>
      </c>
    </row>
    <row r="71" spans="21:38" x14ac:dyDescent="0.5">
      <c r="U71" s="16">
        <f t="shared" ref="U71:U134" si="10">MAX(E71,G71,I71)+MAX(K71,M71,O71)</f>
        <v>0</v>
      </c>
      <c r="V71" s="16" t="e">
        <f>IF($A$3=FALSE,IF($C71&lt;16,E71/($D71^0.727399687532279)*'Hintergrund Berechnung'!$I$3165,E71/($D71^0.727399687532279)*'Hintergrund Berechnung'!$I$3166),IF($C71&lt;13,(E71/($D71^0.727399687532279)*'Hintergrund Berechnung'!$I$3165)*0.5,IF($C71&lt;16,(E71/($D71^0.727399687532279)*'Hintergrund Berechnung'!$I$3165)*0.67,E71/($D71^0.727399687532279)*'Hintergrund Berechnung'!$I$3166)))</f>
        <v>#DIV/0!</v>
      </c>
      <c r="W71" s="16" t="str">
        <f t="shared" ref="W71:W134" si="11">IF(AND($A$3=TRUE,$C71&lt;13),F71,IF(AND($A$3=TRUE,$C71&lt;16),F71*0.67,""))</f>
        <v/>
      </c>
      <c r="X71" s="16" t="e">
        <f>IF($A$3=FALSE,IF($C71&lt;16,G71/($D71^0.727399687532279)*'Hintergrund Berechnung'!$I$3165,G71/($D71^0.727399687532279)*'Hintergrund Berechnung'!$I$3166),IF($C71&lt;13,(G71/($D71^0.727399687532279)*'Hintergrund Berechnung'!$I$3165)*0.5,IF($C71&lt;16,(G71/($D71^0.727399687532279)*'Hintergrund Berechnung'!$I$3165)*0.67,G71/($D71^0.727399687532279)*'Hintergrund Berechnung'!$I$3166)))</f>
        <v>#DIV/0!</v>
      </c>
      <c r="Y71" s="16" t="str">
        <f t="shared" ref="Y71:Y134" si="12">IF(AND($A$3=TRUE,$C71&lt;13),H71,IF(AND($A$3=TRUE,$C71&lt;16),H71*0.67,""))</f>
        <v/>
      </c>
      <c r="Z71" s="16" t="e">
        <f>IF($A$3=FALSE,IF($C71&lt;16,I71/($D71^0.727399687532279)*'Hintergrund Berechnung'!$I$3165,I71/($D71^0.727399687532279)*'Hintergrund Berechnung'!$I$3166),IF($C71&lt;13,(I71/($D71^0.727399687532279)*'Hintergrund Berechnung'!$I$3165)*0.5,IF($C71&lt;16,(I71/($D71^0.727399687532279)*'Hintergrund Berechnung'!$I$3165)*0.67,I71/($D71^0.727399687532279)*'Hintergrund Berechnung'!$I$3166)))</f>
        <v>#DIV/0!</v>
      </c>
      <c r="AA71" s="16" t="str">
        <f t="shared" ref="AA71:AA134" si="13">IF(AND($A$3=TRUE,$C71&lt;13),J71,IF(AND($A$3=TRUE,$C71&lt;16),J71*0.67,""))</f>
        <v/>
      </c>
      <c r="AB71" s="16" t="e">
        <f>IF($A$3=FALSE,IF($C71&lt;16,K71/($D71^0.727399687532279)*'Hintergrund Berechnung'!$I$3165,K71/($D71^0.727399687532279)*'Hintergrund Berechnung'!$I$3166),IF($C71&lt;13,(K71/($D71^0.727399687532279)*'Hintergrund Berechnung'!$I$3165)*0.5,IF($C71&lt;16,(K71/($D71^0.727399687532279)*'Hintergrund Berechnung'!$I$3165)*0.67,K71/($D71^0.727399687532279)*'Hintergrund Berechnung'!$I$3166)))</f>
        <v>#DIV/0!</v>
      </c>
      <c r="AC71" s="16" t="str">
        <f t="shared" ref="AC71:AC134" si="14">IF(AND($A$3=TRUE,$C71&lt;13),L71,IF(AND($A$3=TRUE,$C71&lt;16),L71*0.67,""))</f>
        <v/>
      </c>
      <c r="AD71" s="16" t="e">
        <f>IF($A$3=FALSE,IF($C71&lt;16,M71/($D71^0.727399687532279)*'Hintergrund Berechnung'!$I$3165,M71/($D71^0.727399687532279)*'Hintergrund Berechnung'!$I$3166),IF($C71&lt;13,(M71/($D71^0.727399687532279)*'Hintergrund Berechnung'!$I$3165)*0.5,IF($C71&lt;16,(M71/($D71^0.727399687532279)*'Hintergrund Berechnung'!$I$3165)*0.67,M71/($D71^0.727399687532279)*'Hintergrund Berechnung'!$I$3166)))</f>
        <v>#DIV/0!</v>
      </c>
      <c r="AE71" s="16" t="str">
        <f t="shared" ref="AE71:AE134" si="15">IF(AND($A$3=TRUE,$C71&lt;13),N71,IF(AND($A$3=TRUE,$C71&lt;16),N71*0.67,""))</f>
        <v/>
      </c>
      <c r="AF71" s="16" t="e">
        <f>IF($A$3=FALSE,IF($C71&lt;16,O71/($D71^0.727399687532279)*'Hintergrund Berechnung'!$I$3165,O71/($D71^0.727399687532279)*'Hintergrund Berechnung'!$I$3166),IF($C71&lt;13,(O71/($D71^0.727399687532279)*'Hintergrund Berechnung'!$I$3165)*0.5,IF($C71&lt;16,(O71/($D71^0.727399687532279)*'Hintergrund Berechnung'!$I$3165)*0.67,O71/($D71^0.727399687532279)*'Hintergrund Berechnung'!$I$3166)))</f>
        <v>#DIV/0!</v>
      </c>
      <c r="AG71" s="16" t="str">
        <f t="shared" ref="AG71:AG134" si="16">IF(AND($A$3=TRUE,$C71&lt;13),P71,IF(AND($A$3=TRUE,$C71&lt;16),P71*0.67,""))</f>
        <v/>
      </c>
      <c r="AH71" s="16" t="e">
        <f t="shared" ref="AH71:AH134" si="17">MAX(SUM(V71:W71),SUM(X71:Y71),SUM(Z71:AA71))+MAX(SUM(AB71:AC71),SUM(AD71:AE71),SUM(AF71:AG71))</f>
        <v>#DIV/0!</v>
      </c>
      <c r="AI71" s="16" t="e">
        <f>ROUND(IF(C71&lt;16,$Q71/($D71^0.515518364833551)*'Hintergrund Berechnung'!$K$3165,$Q71/($D71^0.515518364833551)*'Hintergrund Berechnung'!$K$3166),0)</f>
        <v>#DIV/0!</v>
      </c>
      <c r="AJ71" s="16">
        <f>ROUND(IF(C71&lt;16,$R71*'Hintergrund Berechnung'!$L$3165,$R71*'Hintergrund Berechnung'!$L$3166),0)</f>
        <v>0</v>
      </c>
      <c r="AK71" s="16">
        <f>ROUND(IF(C71&lt;16,IF(S71&gt;0,(25-$S71)*'Hintergrund Berechnung'!$M$3165,0),IF(S71&gt;0,(25-$S71)*'Hintergrund Berechnung'!$M$3166,0)),0)</f>
        <v>0</v>
      </c>
      <c r="AL71" s="18" t="e">
        <f t="shared" ref="AL71:AL134" si="18">ROUND(SUM(AH71:AK71),0)</f>
        <v>#DIV/0!</v>
      </c>
    </row>
    <row r="72" spans="21:38" x14ac:dyDescent="0.5">
      <c r="U72" s="16">
        <f t="shared" si="10"/>
        <v>0</v>
      </c>
      <c r="V72" s="16" t="e">
        <f>IF($A$3=FALSE,IF($C72&lt;16,E72/($D72^0.727399687532279)*'Hintergrund Berechnung'!$I$3165,E72/($D72^0.727399687532279)*'Hintergrund Berechnung'!$I$3166),IF($C72&lt;13,(E72/($D72^0.727399687532279)*'Hintergrund Berechnung'!$I$3165)*0.5,IF($C72&lt;16,(E72/($D72^0.727399687532279)*'Hintergrund Berechnung'!$I$3165)*0.67,E72/($D72^0.727399687532279)*'Hintergrund Berechnung'!$I$3166)))</f>
        <v>#DIV/0!</v>
      </c>
      <c r="W72" s="16" t="str">
        <f t="shared" si="11"/>
        <v/>
      </c>
      <c r="X72" s="16" t="e">
        <f>IF($A$3=FALSE,IF($C72&lt;16,G72/($D72^0.727399687532279)*'Hintergrund Berechnung'!$I$3165,G72/($D72^0.727399687532279)*'Hintergrund Berechnung'!$I$3166),IF($C72&lt;13,(G72/($D72^0.727399687532279)*'Hintergrund Berechnung'!$I$3165)*0.5,IF($C72&lt;16,(G72/($D72^0.727399687532279)*'Hintergrund Berechnung'!$I$3165)*0.67,G72/($D72^0.727399687532279)*'Hintergrund Berechnung'!$I$3166)))</f>
        <v>#DIV/0!</v>
      </c>
      <c r="Y72" s="16" t="str">
        <f t="shared" si="12"/>
        <v/>
      </c>
      <c r="Z72" s="16" t="e">
        <f>IF($A$3=FALSE,IF($C72&lt;16,I72/($D72^0.727399687532279)*'Hintergrund Berechnung'!$I$3165,I72/($D72^0.727399687532279)*'Hintergrund Berechnung'!$I$3166),IF($C72&lt;13,(I72/($D72^0.727399687532279)*'Hintergrund Berechnung'!$I$3165)*0.5,IF($C72&lt;16,(I72/($D72^0.727399687532279)*'Hintergrund Berechnung'!$I$3165)*0.67,I72/($D72^0.727399687532279)*'Hintergrund Berechnung'!$I$3166)))</f>
        <v>#DIV/0!</v>
      </c>
      <c r="AA72" s="16" t="str">
        <f t="shared" si="13"/>
        <v/>
      </c>
      <c r="AB72" s="16" t="e">
        <f>IF($A$3=FALSE,IF($C72&lt;16,K72/($D72^0.727399687532279)*'Hintergrund Berechnung'!$I$3165,K72/($D72^0.727399687532279)*'Hintergrund Berechnung'!$I$3166),IF($C72&lt;13,(K72/($D72^0.727399687532279)*'Hintergrund Berechnung'!$I$3165)*0.5,IF($C72&lt;16,(K72/($D72^0.727399687532279)*'Hintergrund Berechnung'!$I$3165)*0.67,K72/($D72^0.727399687532279)*'Hintergrund Berechnung'!$I$3166)))</f>
        <v>#DIV/0!</v>
      </c>
      <c r="AC72" s="16" t="str">
        <f t="shared" si="14"/>
        <v/>
      </c>
      <c r="AD72" s="16" t="e">
        <f>IF($A$3=FALSE,IF($C72&lt;16,M72/($D72^0.727399687532279)*'Hintergrund Berechnung'!$I$3165,M72/($D72^0.727399687532279)*'Hintergrund Berechnung'!$I$3166),IF($C72&lt;13,(M72/($D72^0.727399687532279)*'Hintergrund Berechnung'!$I$3165)*0.5,IF($C72&lt;16,(M72/($D72^0.727399687532279)*'Hintergrund Berechnung'!$I$3165)*0.67,M72/($D72^0.727399687532279)*'Hintergrund Berechnung'!$I$3166)))</f>
        <v>#DIV/0!</v>
      </c>
      <c r="AE72" s="16" t="str">
        <f t="shared" si="15"/>
        <v/>
      </c>
      <c r="AF72" s="16" t="e">
        <f>IF($A$3=FALSE,IF($C72&lt;16,O72/($D72^0.727399687532279)*'Hintergrund Berechnung'!$I$3165,O72/($D72^0.727399687532279)*'Hintergrund Berechnung'!$I$3166),IF($C72&lt;13,(O72/($D72^0.727399687532279)*'Hintergrund Berechnung'!$I$3165)*0.5,IF($C72&lt;16,(O72/($D72^0.727399687532279)*'Hintergrund Berechnung'!$I$3165)*0.67,O72/($D72^0.727399687532279)*'Hintergrund Berechnung'!$I$3166)))</f>
        <v>#DIV/0!</v>
      </c>
      <c r="AG72" s="16" t="str">
        <f t="shared" si="16"/>
        <v/>
      </c>
      <c r="AH72" s="16" t="e">
        <f t="shared" si="17"/>
        <v>#DIV/0!</v>
      </c>
      <c r="AI72" s="16" t="e">
        <f>ROUND(IF(C72&lt;16,$Q72/($D72^0.515518364833551)*'Hintergrund Berechnung'!$K$3165,$Q72/($D72^0.515518364833551)*'Hintergrund Berechnung'!$K$3166),0)</f>
        <v>#DIV/0!</v>
      </c>
      <c r="AJ72" s="16">
        <f>ROUND(IF(C72&lt;16,$R72*'Hintergrund Berechnung'!$L$3165,$R72*'Hintergrund Berechnung'!$L$3166),0)</f>
        <v>0</v>
      </c>
      <c r="AK72" s="16">
        <f>ROUND(IF(C72&lt;16,IF(S72&gt;0,(25-$S72)*'Hintergrund Berechnung'!$M$3165,0),IF(S72&gt;0,(25-$S72)*'Hintergrund Berechnung'!$M$3166,0)),0)</f>
        <v>0</v>
      </c>
      <c r="AL72" s="18" t="e">
        <f t="shared" si="18"/>
        <v>#DIV/0!</v>
      </c>
    </row>
    <row r="73" spans="21:38" x14ac:dyDescent="0.5">
      <c r="U73" s="16">
        <f t="shared" si="10"/>
        <v>0</v>
      </c>
      <c r="V73" s="16" t="e">
        <f>IF($A$3=FALSE,IF($C73&lt;16,E73/($D73^0.727399687532279)*'Hintergrund Berechnung'!$I$3165,E73/($D73^0.727399687532279)*'Hintergrund Berechnung'!$I$3166),IF($C73&lt;13,(E73/($D73^0.727399687532279)*'Hintergrund Berechnung'!$I$3165)*0.5,IF($C73&lt;16,(E73/($D73^0.727399687532279)*'Hintergrund Berechnung'!$I$3165)*0.67,E73/($D73^0.727399687532279)*'Hintergrund Berechnung'!$I$3166)))</f>
        <v>#DIV/0!</v>
      </c>
      <c r="W73" s="16" t="str">
        <f t="shared" si="11"/>
        <v/>
      </c>
      <c r="X73" s="16" t="e">
        <f>IF($A$3=FALSE,IF($C73&lt;16,G73/($D73^0.727399687532279)*'Hintergrund Berechnung'!$I$3165,G73/($D73^0.727399687532279)*'Hintergrund Berechnung'!$I$3166),IF($C73&lt;13,(G73/($D73^0.727399687532279)*'Hintergrund Berechnung'!$I$3165)*0.5,IF($C73&lt;16,(G73/($D73^0.727399687532279)*'Hintergrund Berechnung'!$I$3165)*0.67,G73/($D73^0.727399687532279)*'Hintergrund Berechnung'!$I$3166)))</f>
        <v>#DIV/0!</v>
      </c>
      <c r="Y73" s="16" t="str">
        <f t="shared" si="12"/>
        <v/>
      </c>
      <c r="Z73" s="16" t="e">
        <f>IF($A$3=FALSE,IF($C73&lt;16,I73/($D73^0.727399687532279)*'Hintergrund Berechnung'!$I$3165,I73/($D73^0.727399687532279)*'Hintergrund Berechnung'!$I$3166),IF($C73&lt;13,(I73/($D73^0.727399687532279)*'Hintergrund Berechnung'!$I$3165)*0.5,IF($C73&lt;16,(I73/($D73^0.727399687532279)*'Hintergrund Berechnung'!$I$3165)*0.67,I73/($D73^0.727399687532279)*'Hintergrund Berechnung'!$I$3166)))</f>
        <v>#DIV/0!</v>
      </c>
      <c r="AA73" s="16" t="str">
        <f t="shared" si="13"/>
        <v/>
      </c>
      <c r="AB73" s="16" t="e">
        <f>IF($A$3=FALSE,IF($C73&lt;16,K73/($D73^0.727399687532279)*'Hintergrund Berechnung'!$I$3165,K73/($D73^0.727399687532279)*'Hintergrund Berechnung'!$I$3166),IF($C73&lt;13,(K73/($D73^0.727399687532279)*'Hintergrund Berechnung'!$I$3165)*0.5,IF($C73&lt;16,(K73/($D73^0.727399687532279)*'Hintergrund Berechnung'!$I$3165)*0.67,K73/($D73^0.727399687532279)*'Hintergrund Berechnung'!$I$3166)))</f>
        <v>#DIV/0!</v>
      </c>
      <c r="AC73" s="16" t="str">
        <f t="shared" si="14"/>
        <v/>
      </c>
      <c r="AD73" s="16" t="e">
        <f>IF($A$3=FALSE,IF($C73&lt;16,M73/($D73^0.727399687532279)*'Hintergrund Berechnung'!$I$3165,M73/($D73^0.727399687532279)*'Hintergrund Berechnung'!$I$3166),IF($C73&lt;13,(M73/($D73^0.727399687532279)*'Hintergrund Berechnung'!$I$3165)*0.5,IF($C73&lt;16,(M73/($D73^0.727399687532279)*'Hintergrund Berechnung'!$I$3165)*0.67,M73/($D73^0.727399687532279)*'Hintergrund Berechnung'!$I$3166)))</f>
        <v>#DIV/0!</v>
      </c>
      <c r="AE73" s="16" t="str">
        <f t="shared" si="15"/>
        <v/>
      </c>
      <c r="AF73" s="16" t="e">
        <f>IF($A$3=FALSE,IF($C73&lt;16,O73/($D73^0.727399687532279)*'Hintergrund Berechnung'!$I$3165,O73/($D73^0.727399687532279)*'Hintergrund Berechnung'!$I$3166),IF($C73&lt;13,(O73/($D73^0.727399687532279)*'Hintergrund Berechnung'!$I$3165)*0.5,IF($C73&lt;16,(O73/($D73^0.727399687532279)*'Hintergrund Berechnung'!$I$3165)*0.67,O73/($D73^0.727399687532279)*'Hintergrund Berechnung'!$I$3166)))</f>
        <v>#DIV/0!</v>
      </c>
      <c r="AG73" s="16" t="str">
        <f t="shared" si="16"/>
        <v/>
      </c>
      <c r="AH73" s="16" t="e">
        <f t="shared" si="17"/>
        <v>#DIV/0!</v>
      </c>
      <c r="AI73" s="16" t="e">
        <f>ROUND(IF(C73&lt;16,$Q73/($D73^0.515518364833551)*'Hintergrund Berechnung'!$K$3165,$Q73/($D73^0.515518364833551)*'Hintergrund Berechnung'!$K$3166),0)</f>
        <v>#DIV/0!</v>
      </c>
      <c r="AJ73" s="16">
        <f>ROUND(IF(C73&lt;16,$R73*'Hintergrund Berechnung'!$L$3165,$R73*'Hintergrund Berechnung'!$L$3166),0)</f>
        <v>0</v>
      </c>
      <c r="AK73" s="16">
        <f>ROUND(IF(C73&lt;16,IF(S73&gt;0,(25-$S73)*'Hintergrund Berechnung'!$M$3165,0),IF(S73&gt;0,(25-$S73)*'Hintergrund Berechnung'!$M$3166,0)),0)</f>
        <v>0</v>
      </c>
      <c r="AL73" s="18" t="e">
        <f t="shared" si="18"/>
        <v>#DIV/0!</v>
      </c>
    </row>
    <row r="74" spans="21:38" x14ac:dyDescent="0.5">
      <c r="U74" s="16">
        <f t="shared" si="10"/>
        <v>0</v>
      </c>
      <c r="V74" s="16" t="e">
        <f>IF($A$3=FALSE,IF($C74&lt;16,E74/($D74^0.727399687532279)*'Hintergrund Berechnung'!$I$3165,E74/($D74^0.727399687532279)*'Hintergrund Berechnung'!$I$3166),IF($C74&lt;13,(E74/($D74^0.727399687532279)*'Hintergrund Berechnung'!$I$3165)*0.5,IF($C74&lt;16,(E74/($D74^0.727399687532279)*'Hintergrund Berechnung'!$I$3165)*0.67,E74/($D74^0.727399687532279)*'Hintergrund Berechnung'!$I$3166)))</f>
        <v>#DIV/0!</v>
      </c>
      <c r="W74" s="16" t="str">
        <f t="shared" si="11"/>
        <v/>
      </c>
      <c r="X74" s="16" t="e">
        <f>IF($A$3=FALSE,IF($C74&lt;16,G74/($D74^0.727399687532279)*'Hintergrund Berechnung'!$I$3165,G74/($D74^0.727399687532279)*'Hintergrund Berechnung'!$I$3166),IF($C74&lt;13,(G74/($D74^0.727399687532279)*'Hintergrund Berechnung'!$I$3165)*0.5,IF($C74&lt;16,(G74/($D74^0.727399687532279)*'Hintergrund Berechnung'!$I$3165)*0.67,G74/($D74^0.727399687532279)*'Hintergrund Berechnung'!$I$3166)))</f>
        <v>#DIV/0!</v>
      </c>
      <c r="Y74" s="16" t="str">
        <f t="shared" si="12"/>
        <v/>
      </c>
      <c r="Z74" s="16" t="e">
        <f>IF($A$3=FALSE,IF($C74&lt;16,I74/($D74^0.727399687532279)*'Hintergrund Berechnung'!$I$3165,I74/($D74^0.727399687532279)*'Hintergrund Berechnung'!$I$3166),IF($C74&lt;13,(I74/($D74^0.727399687532279)*'Hintergrund Berechnung'!$I$3165)*0.5,IF($C74&lt;16,(I74/($D74^0.727399687532279)*'Hintergrund Berechnung'!$I$3165)*0.67,I74/($D74^0.727399687532279)*'Hintergrund Berechnung'!$I$3166)))</f>
        <v>#DIV/0!</v>
      </c>
      <c r="AA74" s="16" t="str">
        <f t="shared" si="13"/>
        <v/>
      </c>
      <c r="AB74" s="16" t="e">
        <f>IF($A$3=FALSE,IF($C74&lt;16,K74/($D74^0.727399687532279)*'Hintergrund Berechnung'!$I$3165,K74/($D74^0.727399687532279)*'Hintergrund Berechnung'!$I$3166),IF($C74&lt;13,(K74/($D74^0.727399687532279)*'Hintergrund Berechnung'!$I$3165)*0.5,IF($C74&lt;16,(K74/($D74^0.727399687532279)*'Hintergrund Berechnung'!$I$3165)*0.67,K74/($D74^0.727399687532279)*'Hintergrund Berechnung'!$I$3166)))</f>
        <v>#DIV/0!</v>
      </c>
      <c r="AC74" s="16" t="str">
        <f t="shared" si="14"/>
        <v/>
      </c>
      <c r="AD74" s="16" t="e">
        <f>IF($A$3=FALSE,IF($C74&lt;16,M74/($D74^0.727399687532279)*'Hintergrund Berechnung'!$I$3165,M74/($D74^0.727399687532279)*'Hintergrund Berechnung'!$I$3166),IF($C74&lt;13,(M74/($D74^0.727399687532279)*'Hintergrund Berechnung'!$I$3165)*0.5,IF($C74&lt;16,(M74/($D74^0.727399687532279)*'Hintergrund Berechnung'!$I$3165)*0.67,M74/($D74^0.727399687532279)*'Hintergrund Berechnung'!$I$3166)))</f>
        <v>#DIV/0!</v>
      </c>
      <c r="AE74" s="16" t="str">
        <f t="shared" si="15"/>
        <v/>
      </c>
      <c r="AF74" s="16" t="e">
        <f>IF($A$3=FALSE,IF($C74&lt;16,O74/($D74^0.727399687532279)*'Hintergrund Berechnung'!$I$3165,O74/($D74^0.727399687532279)*'Hintergrund Berechnung'!$I$3166),IF($C74&lt;13,(O74/($D74^0.727399687532279)*'Hintergrund Berechnung'!$I$3165)*0.5,IF($C74&lt;16,(O74/($D74^0.727399687532279)*'Hintergrund Berechnung'!$I$3165)*0.67,O74/($D74^0.727399687532279)*'Hintergrund Berechnung'!$I$3166)))</f>
        <v>#DIV/0!</v>
      </c>
      <c r="AG74" s="16" t="str">
        <f t="shared" si="16"/>
        <v/>
      </c>
      <c r="AH74" s="16" t="e">
        <f t="shared" si="17"/>
        <v>#DIV/0!</v>
      </c>
      <c r="AI74" s="16" t="e">
        <f>ROUND(IF(C74&lt;16,$Q74/($D74^0.515518364833551)*'Hintergrund Berechnung'!$K$3165,$Q74/($D74^0.515518364833551)*'Hintergrund Berechnung'!$K$3166),0)</f>
        <v>#DIV/0!</v>
      </c>
      <c r="AJ74" s="16">
        <f>ROUND(IF(C74&lt;16,$R74*'Hintergrund Berechnung'!$L$3165,$R74*'Hintergrund Berechnung'!$L$3166),0)</f>
        <v>0</v>
      </c>
      <c r="AK74" s="16">
        <f>ROUND(IF(C74&lt;16,IF(S74&gt;0,(25-$S74)*'Hintergrund Berechnung'!$M$3165,0),IF(S74&gt;0,(25-$S74)*'Hintergrund Berechnung'!$M$3166,0)),0)</f>
        <v>0</v>
      </c>
      <c r="AL74" s="18" t="e">
        <f t="shared" si="18"/>
        <v>#DIV/0!</v>
      </c>
    </row>
    <row r="75" spans="21:38" x14ac:dyDescent="0.5">
      <c r="U75" s="16">
        <f t="shared" si="10"/>
        <v>0</v>
      </c>
      <c r="V75" s="16" t="e">
        <f>IF($A$3=FALSE,IF($C75&lt;16,E75/($D75^0.727399687532279)*'Hintergrund Berechnung'!$I$3165,E75/($D75^0.727399687532279)*'Hintergrund Berechnung'!$I$3166),IF($C75&lt;13,(E75/($D75^0.727399687532279)*'Hintergrund Berechnung'!$I$3165)*0.5,IF($C75&lt;16,(E75/($D75^0.727399687532279)*'Hintergrund Berechnung'!$I$3165)*0.67,E75/($D75^0.727399687532279)*'Hintergrund Berechnung'!$I$3166)))</f>
        <v>#DIV/0!</v>
      </c>
      <c r="W75" s="16" t="str">
        <f t="shared" si="11"/>
        <v/>
      </c>
      <c r="X75" s="16" t="e">
        <f>IF($A$3=FALSE,IF($C75&lt;16,G75/($D75^0.727399687532279)*'Hintergrund Berechnung'!$I$3165,G75/($D75^0.727399687532279)*'Hintergrund Berechnung'!$I$3166),IF($C75&lt;13,(G75/($D75^0.727399687532279)*'Hintergrund Berechnung'!$I$3165)*0.5,IF($C75&lt;16,(G75/($D75^0.727399687532279)*'Hintergrund Berechnung'!$I$3165)*0.67,G75/($D75^0.727399687532279)*'Hintergrund Berechnung'!$I$3166)))</f>
        <v>#DIV/0!</v>
      </c>
      <c r="Y75" s="16" t="str">
        <f t="shared" si="12"/>
        <v/>
      </c>
      <c r="Z75" s="16" t="e">
        <f>IF($A$3=FALSE,IF($C75&lt;16,I75/($D75^0.727399687532279)*'Hintergrund Berechnung'!$I$3165,I75/($D75^0.727399687532279)*'Hintergrund Berechnung'!$I$3166),IF($C75&lt;13,(I75/($D75^0.727399687532279)*'Hintergrund Berechnung'!$I$3165)*0.5,IF($C75&lt;16,(I75/($D75^0.727399687532279)*'Hintergrund Berechnung'!$I$3165)*0.67,I75/($D75^0.727399687532279)*'Hintergrund Berechnung'!$I$3166)))</f>
        <v>#DIV/0!</v>
      </c>
      <c r="AA75" s="16" t="str">
        <f t="shared" si="13"/>
        <v/>
      </c>
      <c r="AB75" s="16" t="e">
        <f>IF($A$3=FALSE,IF($C75&lt;16,K75/($D75^0.727399687532279)*'Hintergrund Berechnung'!$I$3165,K75/($D75^0.727399687532279)*'Hintergrund Berechnung'!$I$3166),IF($C75&lt;13,(K75/($D75^0.727399687532279)*'Hintergrund Berechnung'!$I$3165)*0.5,IF($C75&lt;16,(K75/($D75^0.727399687532279)*'Hintergrund Berechnung'!$I$3165)*0.67,K75/($D75^0.727399687532279)*'Hintergrund Berechnung'!$I$3166)))</f>
        <v>#DIV/0!</v>
      </c>
      <c r="AC75" s="16" t="str">
        <f t="shared" si="14"/>
        <v/>
      </c>
      <c r="AD75" s="16" t="e">
        <f>IF($A$3=FALSE,IF($C75&lt;16,M75/($D75^0.727399687532279)*'Hintergrund Berechnung'!$I$3165,M75/($D75^0.727399687532279)*'Hintergrund Berechnung'!$I$3166),IF($C75&lt;13,(M75/($D75^0.727399687532279)*'Hintergrund Berechnung'!$I$3165)*0.5,IF($C75&lt;16,(M75/($D75^0.727399687532279)*'Hintergrund Berechnung'!$I$3165)*0.67,M75/($D75^0.727399687532279)*'Hintergrund Berechnung'!$I$3166)))</f>
        <v>#DIV/0!</v>
      </c>
      <c r="AE75" s="16" t="str">
        <f t="shared" si="15"/>
        <v/>
      </c>
      <c r="AF75" s="16" t="e">
        <f>IF($A$3=FALSE,IF($C75&lt;16,O75/($D75^0.727399687532279)*'Hintergrund Berechnung'!$I$3165,O75/($D75^0.727399687532279)*'Hintergrund Berechnung'!$I$3166),IF($C75&lt;13,(O75/($D75^0.727399687532279)*'Hintergrund Berechnung'!$I$3165)*0.5,IF($C75&lt;16,(O75/($D75^0.727399687532279)*'Hintergrund Berechnung'!$I$3165)*0.67,O75/($D75^0.727399687532279)*'Hintergrund Berechnung'!$I$3166)))</f>
        <v>#DIV/0!</v>
      </c>
      <c r="AG75" s="16" t="str">
        <f t="shared" si="16"/>
        <v/>
      </c>
      <c r="AH75" s="16" t="e">
        <f t="shared" si="17"/>
        <v>#DIV/0!</v>
      </c>
      <c r="AI75" s="16" t="e">
        <f>ROUND(IF(C75&lt;16,$Q75/($D75^0.515518364833551)*'Hintergrund Berechnung'!$K$3165,$Q75/($D75^0.515518364833551)*'Hintergrund Berechnung'!$K$3166),0)</f>
        <v>#DIV/0!</v>
      </c>
      <c r="AJ75" s="16">
        <f>ROUND(IF(C75&lt;16,$R75*'Hintergrund Berechnung'!$L$3165,$R75*'Hintergrund Berechnung'!$L$3166),0)</f>
        <v>0</v>
      </c>
      <c r="AK75" s="16">
        <f>ROUND(IF(C75&lt;16,IF(S75&gt;0,(25-$S75)*'Hintergrund Berechnung'!$M$3165,0),IF(S75&gt;0,(25-$S75)*'Hintergrund Berechnung'!$M$3166,0)),0)</f>
        <v>0</v>
      </c>
      <c r="AL75" s="18" t="e">
        <f t="shared" si="18"/>
        <v>#DIV/0!</v>
      </c>
    </row>
    <row r="76" spans="21:38" x14ac:dyDescent="0.5">
      <c r="U76" s="16">
        <f t="shared" si="10"/>
        <v>0</v>
      </c>
      <c r="V76" s="16" t="e">
        <f>IF($A$3=FALSE,IF($C76&lt;16,E76/($D76^0.727399687532279)*'Hintergrund Berechnung'!$I$3165,E76/($D76^0.727399687532279)*'Hintergrund Berechnung'!$I$3166),IF($C76&lt;13,(E76/($D76^0.727399687532279)*'Hintergrund Berechnung'!$I$3165)*0.5,IF($C76&lt;16,(E76/($D76^0.727399687532279)*'Hintergrund Berechnung'!$I$3165)*0.67,E76/($D76^0.727399687532279)*'Hintergrund Berechnung'!$I$3166)))</f>
        <v>#DIV/0!</v>
      </c>
      <c r="W76" s="16" t="str">
        <f t="shared" si="11"/>
        <v/>
      </c>
      <c r="X76" s="16" t="e">
        <f>IF($A$3=FALSE,IF($C76&lt;16,G76/($D76^0.727399687532279)*'Hintergrund Berechnung'!$I$3165,G76/($D76^0.727399687532279)*'Hintergrund Berechnung'!$I$3166),IF($C76&lt;13,(G76/($D76^0.727399687532279)*'Hintergrund Berechnung'!$I$3165)*0.5,IF($C76&lt;16,(G76/($D76^0.727399687532279)*'Hintergrund Berechnung'!$I$3165)*0.67,G76/($D76^0.727399687532279)*'Hintergrund Berechnung'!$I$3166)))</f>
        <v>#DIV/0!</v>
      </c>
      <c r="Y76" s="16" t="str">
        <f t="shared" si="12"/>
        <v/>
      </c>
      <c r="Z76" s="16" t="e">
        <f>IF($A$3=FALSE,IF($C76&lt;16,I76/($D76^0.727399687532279)*'Hintergrund Berechnung'!$I$3165,I76/($D76^0.727399687532279)*'Hintergrund Berechnung'!$I$3166),IF($C76&lt;13,(I76/($D76^0.727399687532279)*'Hintergrund Berechnung'!$I$3165)*0.5,IF($C76&lt;16,(I76/($D76^0.727399687532279)*'Hintergrund Berechnung'!$I$3165)*0.67,I76/($D76^0.727399687532279)*'Hintergrund Berechnung'!$I$3166)))</f>
        <v>#DIV/0!</v>
      </c>
      <c r="AA76" s="16" t="str">
        <f t="shared" si="13"/>
        <v/>
      </c>
      <c r="AB76" s="16" t="e">
        <f>IF($A$3=FALSE,IF($C76&lt;16,K76/($D76^0.727399687532279)*'Hintergrund Berechnung'!$I$3165,K76/($D76^0.727399687532279)*'Hintergrund Berechnung'!$I$3166),IF($C76&lt;13,(K76/($D76^0.727399687532279)*'Hintergrund Berechnung'!$I$3165)*0.5,IF($C76&lt;16,(K76/($D76^0.727399687532279)*'Hintergrund Berechnung'!$I$3165)*0.67,K76/($D76^0.727399687532279)*'Hintergrund Berechnung'!$I$3166)))</f>
        <v>#DIV/0!</v>
      </c>
      <c r="AC76" s="16" t="str">
        <f t="shared" si="14"/>
        <v/>
      </c>
      <c r="AD76" s="16" t="e">
        <f>IF($A$3=FALSE,IF($C76&lt;16,M76/($D76^0.727399687532279)*'Hintergrund Berechnung'!$I$3165,M76/($D76^0.727399687532279)*'Hintergrund Berechnung'!$I$3166),IF($C76&lt;13,(M76/($D76^0.727399687532279)*'Hintergrund Berechnung'!$I$3165)*0.5,IF($C76&lt;16,(M76/($D76^0.727399687532279)*'Hintergrund Berechnung'!$I$3165)*0.67,M76/($D76^0.727399687532279)*'Hintergrund Berechnung'!$I$3166)))</f>
        <v>#DIV/0!</v>
      </c>
      <c r="AE76" s="16" t="str">
        <f t="shared" si="15"/>
        <v/>
      </c>
      <c r="AF76" s="16" t="e">
        <f>IF($A$3=FALSE,IF($C76&lt;16,O76/($D76^0.727399687532279)*'Hintergrund Berechnung'!$I$3165,O76/($D76^0.727399687532279)*'Hintergrund Berechnung'!$I$3166),IF($C76&lt;13,(O76/($D76^0.727399687532279)*'Hintergrund Berechnung'!$I$3165)*0.5,IF($C76&lt;16,(O76/($D76^0.727399687532279)*'Hintergrund Berechnung'!$I$3165)*0.67,O76/($D76^0.727399687532279)*'Hintergrund Berechnung'!$I$3166)))</f>
        <v>#DIV/0!</v>
      </c>
      <c r="AG76" s="16" t="str">
        <f t="shared" si="16"/>
        <v/>
      </c>
      <c r="AH76" s="16" t="e">
        <f t="shared" si="17"/>
        <v>#DIV/0!</v>
      </c>
      <c r="AI76" s="16" t="e">
        <f>ROUND(IF(C76&lt;16,$Q76/($D76^0.515518364833551)*'Hintergrund Berechnung'!$K$3165,$Q76/($D76^0.515518364833551)*'Hintergrund Berechnung'!$K$3166),0)</f>
        <v>#DIV/0!</v>
      </c>
      <c r="AJ76" s="16">
        <f>ROUND(IF(C76&lt;16,$R76*'Hintergrund Berechnung'!$L$3165,$R76*'Hintergrund Berechnung'!$L$3166),0)</f>
        <v>0</v>
      </c>
      <c r="AK76" s="16">
        <f>ROUND(IF(C76&lt;16,IF(S76&gt;0,(25-$S76)*'Hintergrund Berechnung'!$M$3165,0),IF(S76&gt;0,(25-$S76)*'Hintergrund Berechnung'!$M$3166,0)),0)</f>
        <v>0</v>
      </c>
      <c r="AL76" s="18" t="e">
        <f t="shared" si="18"/>
        <v>#DIV/0!</v>
      </c>
    </row>
    <row r="77" spans="21:38" x14ac:dyDescent="0.5">
      <c r="U77" s="16">
        <f t="shared" si="10"/>
        <v>0</v>
      </c>
      <c r="V77" s="16" t="e">
        <f>IF($A$3=FALSE,IF($C77&lt;16,E77/($D77^0.727399687532279)*'Hintergrund Berechnung'!$I$3165,E77/($D77^0.727399687532279)*'Hintergrund Berechnung'!$I$3166),IF($C77&lt;13,(E77/($D77^0.727399687532279)*'Hintergrund Berechnung'!$I$3165)*0.5,IF($C77&lt;16,(E77/($D77^0.727399687532279)*'Hintergrund Berechnung'!$I$3165)*0.67,E77/($D77^0.727399687532279)*'Hintergrund Berechnung'!$I$3166)))</f>
        <v>#DIV/0!</v>
      </c>
      <c r="W77" s="16" t="str">
        <f t="shared" si="11"/>
        <v/>
      </c>
      <c r="X77" s="16" t="e">
        <f>IF($A$3=FALSE,IF($C77&lt;16,G77/($D77^0.727399687532279)*'Hintergrund Berechnung'!$I$3165,G77/($D77^0.727399687532279)*'Hintergrund Berechnung'!$I$3166),IF($C77&lt;13,(G77/($D77^0.727399687532279)*'Hintergrund Berechnung'!$I$3165)*0.5,IF($C77&lt;16,(G77/($D77^0.727399687532279)*'Hintergrund Berechnung'!$I$3165)*0.67,G77/($D77^0.727399687532279)*'Hintergrund Berechnung'!$I$3166)))</f>
        <v>#DIV/0!</v>
      </c>
      <c r="Y77" s="16" t="str">
        <f t="shared" si="12"/>
        <v/>
      </c>
      <c r="Z77" s="16" t="e">
        <f>IF($A$3=FALSE,IF($C77&lt;16,I77/($D77^0.727399687532279)*'Hintergrund Berechnung'!$I$3165,I77/($D77^0.727399687532279)*'Hintergrund Berechnung'!$I$3166),IF($C77&lt;13,(I77/($D77^0.727399687532279)*'Hintergrund Berechnung'!$I$3165)*0.5,IF($C77&lt;16,(I77/($D77^0.727399687532279)*'Hintergrund Berechnung'!$I$3165)*0.67,I77/($D77^0.727399687532279)*'Hintergrund Berechnung'!$I$3166)))</f>
        <v>#DIV/0!</v>
      </c>
      <c r="AA77" s="16" t="str">
        <f t="shared" si="13"/>
        <v/>
      </c>
      <c r="AB77" s="16" t="e">
        <f>IF($A$3=FALSE,IF($C77&lt;16,K77/($D77^0.727399687532279)*'Hintergrund Berechnung'!$I$3165,K77/($D77^0.727399687532279)*'Hintergrund Berechnung'!$I$3166),IF($C77&lt;13,(K77/($D77^0.727399687532279)*'Hintergrund Berechnung'!$I$3165)*0.5,IF($C77&lt;16,(K77/($D77^0.727399687532279)*'Hintergrund Berechnung'!$I$3165)*0.67,K77/($D77^0.727399687532279)*'Hintergrund Berechnung'!$I$3166)))</f>
        <v>#DIV/0!</v>
      </c>
      <c r="AC77" s="16" t="str">
        <f t="shared" si="14"/>
        <v/>
      </c>
      <c r="AD77" s="16" t="e">
        <f>IF($A$3=FALSE,IF($C77&lt;16,M77/($D77^0.727399687532279)*'Hintergrund Berechnung'!$I$3165,M77/($D77^0.727399687532279)*'Hintergrund Berechnung'!$I$3166),IF($C77&lt;13,(M77/($D77^0.727399687532279)*'Hintergrund Berechnung'!$I$3165)*0.5,IF($C77&lt;16,(M77/($D77^0.727399687532279)*'Hintergrund Berechnung'!$I$3165)*0.67,M77/($D77^0.727399687532279)*'Hintergrund Berechnung'!$I$3166)))</f>
        <v>#DIV/0!</v>
      </c>
      <c r="AE77" s="16" t="str">
        <f t="shared" si="15"/>
        <v/>
      </c>
      <c r="AF77" s="16" t="e">
        <f>IF($A$3=FALSE,IF($C77&lt;16,O77/($D77^0.727399687532279)*'Hintergrund Berechnung'!$I$3165,O77/($D77^0.727399687532279)*'Hintergrund Berechnung'!$I$3166),IF($C77&lt;13,(O77/($D77^0.727399687532279)*'Hintergrund Berechnung'!$I$3165)*0.5,IF($C77&lt;16,(O77/($D77^0.727399687532279)*'Hintergrund Berechnung'!$I$3165)*0.67,O77/($D77^0.727399687532279)*'Hintergrund Berechnung'!$I$3166)))</f>
        <v>#DIV/0!</v>
      </c>
      <c r="AG77" s="16" t="str">
        <f t="shared" si="16"/>
        <v/>
      </c>
      <c r="AH77" s="16" t="e">
        <f t="shared" si="17"/>
        <v>#DIV/0!</v>
      </c>
      <c r="AI77" s="16" t="e">
        <f>ROUND(IF(C77&lt;16,$Q77/($D77^0.515518364833551)*'Hintergrund Berechnung'!$K$3165,$Q77/($D77^0.515518364833551)*'Hintergrund Berechnung'!$K$3166),0)</f>
        <v>#DIV/0!</v>
      </c>
      <c r="AJ77" s="16">
        <f>ROUND(IF(C77&lt;16,$R77*'Hintergrund Berechnung'!$L$3165,$R77*'Hintergrund Berechnung'!$L$3166),0)</f>
        <v>0</v>
      </c>
      <c r="AK77" s="16">
        <f>ROUND(IF(C77&lt;16,IF(S77&gt;0,(25-$S77)*'Hintergrund Berechnung'!$M$3165,0),IF(S77&gt;0,(25-$S77)*'Hintergrund Berechnung'!$M$3166,0)),0)</f>
        <v>0</v>
      </c>
      <c r="AL77" s="18" t="e">
        <f t="shared" si="18"/>
        <v>#DIV/0!</v>
      </c>
    </row>
    <row r="78" spans="21:38" x14ac:dyDescent="0.5">
      <c r="U78" s="16">
        <f t="shared" si="10"/>
        <v>0</v>
      </c>
      <c r="V78" s="16" t="e">
        <f>IF($A$3=FALSE,IF($C78&lt;16,E78/($D78^0.727399687532279)*'Hintergrund Berechnung'!$I$3165,E78/($D78^0.727399687532279)*'Hintergrund Berechnung'!$I$3166),IF($C78&lt;13,(E78/($D78^0.727399687532279)*'Hintergrund Berechnung'!$I$3165)*0.5,IF($C78&lt;16,(E78/($D78^0.727399687532279)*'Hintergrund Berechnung'!$I$3165)*0.67,E78/($D78^0.727399687532279)*'Hintergrund Berechnung'!$I$3166)))</f>
        <v>#DIV/0!</v>
      </c>
      <c r="W78" s="16" t="str">
        <f t="shared" si="11"/>
        <v/>
      </c>
      <c r="X78" s="16" t="e">
        <f>IF($A$3=FALSE,IF($C78&lt;16,G78/($D78^0.727399687532279)*'Hintergrund Berechnung'!$I$3165,G78/($D78^0.727399687532279)*'Hintergrund Berechnung'!$I$3166),IF($C78&lt;13,(G78/($D78^0.727399687532279)*'Hintergrund Berechnung'!$I$3165)*0.5,IF($C78&lt;16,(G78/($D78^0.727399687532279)*'Hintergrund Berechnung'!$I$3165)*0.67,G78/($D78^0.727399687532279)*'Hintergrund Berechnung'!$I$3166)))</f>
        <v>#DIV/0!</v>
      </c>
      <c r="Y78" s="16" t="str">
        <f t="shared" si="12"/>
        <v/>
      </c>
      <c r="Z78" s="16" t="e">
        <f>IF($A$3=FALSE,IF($C78&lt;16,I78/($D78^0.727399687532279)*'Hintergrund Berechnung'!$I$3165,I78/($D78^0.727399687532279)*'Hintergrund Berechnung'!$I$3166),IF($C78&lt;13,(I78/($D78^0.727399687532279)*'Hintergrund Berechnung'!$I$3165)*0.5,IF($C78&lt;16,(I78/($D78^0.727399687532279)*'Hintergrund Berechnung'!$I$3165)*0.67,I78/($D78^0.727399687532279)*'Hintergrund Berechnung'!$I$3166)))</f>
        <v>#DIV/0!</v>
      </c>
      <c r="AA78" s="16" t="str">
        <f t="shared" si="13"/>
        <v/>
      </c>
      <c r="AB78" s="16" t="e">
        <f>IF($A$3=FALSE,IF($C78&lt;16,K78/($D78^0.727399687532279)*'Hintergrund Berechnung'!$I$3165,K78/($D78^0.727399687532279)*'Hintergrund Berechnung'!$I$3166),IF($C78&lt;13,(K78/($D78^0.727399687532279)*'Hintergrund Berechnung'!$I$3165)*0.5,IF($C78&lt;16,(K78/($D78^0.727399687532279)*'Hintergrund Berechnung'!$I$3165)*0.67,K78/($D78^0.727399687532279)*'Hintergrund Berechnung'!$I$3166)))</f>
        <v>#DIV/0!</v>
      </c>
      <c r="AC78" s="16" t="str">
        <f t="shared" si="14"/>
        <v/>
      </c>
      <c r="AD78" s="16" t="e">
        <f>IF($A$3=FALSE,IF($C78&lt;16,M78/($D78^0.727399687532279)*'Hintergrund Berechnung'!$I$3165,M78/($D78^0.727399687532279)*'Hintergrund Berechnung'!$I$3166),IF($C78&lt;13,(M78/($D78^0.727399687532279)*'Hintergrund Berechnung'!$I$3165)*0.5,IF($C78&lt;16,(M78/($D78^0.727399687532279)*'Hintergrund Berechnung'!$I$3165)*0.67,M78/($D78^0.727399687532279)*'Hintergrund Berechnung'!$I$3166)))</f>
        <v>#DIV/0!</v>
      </c>
      <c r="AE78" s="16" t="str">
        <f t="shared" si="15"/>
        <v/>
      </c>
      <c r="AF78" s="16" t="e">
        <f>IF($A$3=FALSE,IF($C78&lt;16,O78/($D78^0.727399687532279)*'Hintergrund Berechnung'!$I$3165,O78/($D78^0.727399687532279)*'Hintergrund Berechnung'!$I$3166),IF($C78&lt;13,(O78/($D78^0.727399687532279)*'Hintergrund Berechnung'!$I$3165)*0.5,IF($C78&lt;16,(O78/($D78^0.727399687532279)*'Hintergrund Berechnung'!$I$3165)*0.67,O78/($D78^0.727399687532279)*'Hintergrund Berechnung'!$I$3166)))</f>
        <v>#DIV/0!</v>
      </c>
      <c r="AG78" s="16" t="str">
        <f t="shared" si="16"/>
        <v/>
      </c>
      <c r="AH78" s="16" t="e">
        <f t="shared" si="17"/>
        <v>#DIV/0!</v>
      </c>
      <c r="AI78" s="16" t="e">
        <f>ROUND(IF(C78&lt;16,$Q78/($D78^0.515518364833551)*'Hintergrund Berechnung'!$K$3165,$Q78/($D78^0.515518364833551)*'Hintergrund Berechnung'!$K$3166),0)</f>
        <v>#DIV/0!</v>
      </c>
      <c r="AJ78" s="16">
        <f>ROUND(IF(C78&lt;16,$R78*'Hintergrund Berechnung'!$L$3165,$R78*'Hintergrund Berechnung'!$L$3166),0)</f>
        <v>0</v>
      </c>
      <c r="AK78" s="16">
        <f>ROUND(IF(C78&lt;16,IF(S78&gt;0,(25-$S78)*'Hintergrund Berechnung'!$M$3165,0),IF(S78&gt;0,(25-$S78)*'Hintergrund Berechnung'!$M$3166,0)),0)</f>
        <v>0</v>
      </c>
      <c r="AL78" s="18" t="e">
        <f t="shared" si="18"/>
        <v>#DIV/0!</v>
      </c>
    </row>
    <row r="79" spans="21:38" x14ac:dyDescent="0.5">
      <c r="U79" s="16">
        <f t="shared" si="10"/>
        <v>0</v>
      </c>
      <c r="V79" s="16" t="e">
        <f>IF($A$3=FALSE,IF($C79&lt;16,E79/($D79^0.727399687532279)*'Hintergrund Berechnung'!$I$3165,E79/($D79^0.727399687532279)*'Hintergrund Berechnung'!$I$3166),IF($C79&lt;13,(E79/($D79^0.727399687532279)*'Hintergrund Berechnung'!$I$3165)*0.5,IF($C79&lt;16,(E79/($D79^0.727399687532279)*'Hintergrund Berechnung'!$I$3165)*0.67,E79/($D79^0.727399687532279)*'Hintergrund Berechnung'!$I$3166)))</f>
        <v>#DIV/0!</v>
      </c>
      <c r="W79" s="16" t="str">
        <f t="shared" si="11"/>
        <v/>
      </c>
      <c r="X79" s="16" t="e">
        <f>IF($A$3=FALSE,IF($C79&lt;16,G79/($D79^0.727399687532279)*'Hintergrund Berechnung'!$I$3165,G79/($D79^0.727399687532279)*'Hintergrund Berechnung'!$I$3166),IF($C79&lt;13,(G79/($D79^0.727399687532279)*'Hintergrund Berechnung'!$I$3165)*0.5,IF($C79&lt;16,(G79/($D79^0.727399687532279)*'Hintergrund Berechnung'!$I$3165)*0.67,G79/($D79^0.727399687532279)*'Hintergrund Berechnung'!$I$3166)))</f>
        <v>#DIV/0!</v>
      </c>
      <c r="Y79" s="16" t="str">
        <f t="shared" si="12"/>
        <v/>
      </c>
      <c r="Z79" s="16" t="e">
        <f>IF($A$3=FALSE,IF($C79&lt;16,I79/($D79^0.727399687532279)*'Hintergrund Berechnung'!$I$3165,I79/($D79^0.727399687532279)*'Hintergrund Berechnung'!$I$3166),IF($C79&lt;13,(I79/($D79^0.727399687532279)*'Hintergrund Berechnung'!$I$3165)*0.5,IF($C79&lt;16,(I79/($D79^0.727399687532279)*'Hintergrund Berechnung'!$I$3165)*0.67,I79/($D79^0.727399687532279)*'Hintergrund Berechnung'!$I$3166)))</f>
        <v>#DIV/0!</v>
      </c>
      <c r="AA79" s="16" t="str">
        <f t="shared" si="13"/>
        <v/>
      </c>
      <c r="AB79" s="16" t="e">
        <f>IF($A$3=FALSE,IF($C79&lt;16,K79/($D79^0.727399687532279)*'Hintergrund Berechnung'!$I$3165,K79/($D79^0.727399687532279)*'Hintergrund Berechnung'!$I$3166),IF($C79&lt;13,(K79/($D79^0.727399687532279)*'Hintergrund Berechnung'!$I$3165)*0.5,IF($C79&lt;16,(K79/($D79^0.727399687532279)*'Hintergrund Berechnung'!$I$3165)*0.67,K79/($D79^0.727399687532279)*'Hintergrund Berechnung'!$I$3166)))</f>
        <v>#DIV/0!</v>
      </c>
      <c r="AC79" s="16" t="str">
        <f t="shared" si="14"/>
        <v/>
      </c>
      <c r="AD79" s="16" t="e">
        <f>IF($A$3=FALSE,IF($C79&lt;16,M79/($D79^0.727399687532279)*'Hintergrund Berechnung'!$I$3165,M79/($D79^0.727399687532279)*'Hintergrund Berechnung'!$I$3166),IF($C79&lt;13,(M79/($D79^0.727399687532279)*'Hintergrund Berechnung'!$I$3165)*0.5,IF($C79&lt;16,(M79/($D79^0.727399687532279)*'Hintergrund Berechnung'!$I$3165)*0.67,M79/($D79^0.727399687532279)*'Hintergrund Berechnung'!$I$3166)))</f>
        <v>#DIV/0!</v>
      </c>
      <c r="AE79" s="16" t="str">
        <f t="shared" si="15"/>
        <v/>
      </c>
      <c r="AF79" s="16" t="e">
        <f>IF($A$3=FALSE,IF($C79&lt;16,O79/($D79^0.727399687532279)*'Hintergrund Berechnung'!$I$3165,O79/($D79^0.727399687532279)*'Hintergrund Berechnung'!$I$3166),IF($C79&lt;13,(O79/($D79^0.727399687532279)*'Hintergrund Berechnung'!$I$3165)*0.5,IF($C79&lt;16,(O79/($D79^0.727399687532279)*'Hintergrund Berechnung'!$I$3165)*0.67,O79/($D79^0.727399687532279)*'Hintergrund Berechnung'!$I$3166)))</f>
        <v>#DIV/0!</v>
      </c>
      <c r="AG79" s="16" t="str">
        <f t="shared" si="16"/>
        <v/>
      </c>
      <c r="AH79" s="16" t="e">
        <f t="shared" si="17"/>
        <v>#DIV/0!</v>
      </c>
      <c r="AI79" s="16" t="e">
        <f>ROUND(IF(C79&lt;16,$Q79/($D79^0.515518364833551)*'Hintergrund Berechnung'!$K$3165,$Q79/($D79^0.515518364833551)*'Hintergrund Berechnung'!$K$3166),0)</f>
        <v>#DIV/0!</v>
      </c>
      <c r="AJ79" s="16">
        <f>ROUND(IF(C79&lt;16,$R79*'Hintergrund Berechnung'!$L$3165,$R79*'Hintergrund Berechnung'!$L$3166),0)</f>
        <v>0</v>
      </c>
      <c r="AK79" s="16">
        <f>ROUND(IF(C79&lt;16,IF(S79&gt;0,(25-$S79)*'Hintergrund Berechnung'!$M$3165,0),IF(S79&gt;0,(25-$S79)*'Hintergrund Berechnung'!$M$3166,0)),0)</f>
        <v>0</v>
      </c>
      <c r="AL79" s="18" t="e">
        <f t="shared" si="18"/>
        <v>#DIV/0!</v>
      </c>
    </row>
    <row r="80" spans="21:38" x14ac:dyDescent="0.5">
      <c r="U80" s="16">
        <f t="shared" si="10"/>
        <v>0</v>
      </c>
      <c r="V80" s="16" t="e">
        <f>IF($A$3=FALSE,IF($C80&lt;16,E80/($D80^0.727399687532279)*'Hintergrund Berechnung'!$I$3165,E80/($D80^0.727399687532279)*'Hintergrund Berechnung'!$I$3166),IF($C80&lt;13,(E80/($D80^0.727399687532279)*'Hintergrund Berechnung'!$I$3165)*0.5,IF($C80&lt;16,(E80/($D80^0.727399687532279)*'Hintergrund Berechnung'!$I$3165)*0.67,E80/($D80^0.727399687532279)*'Hintergrund Berechnung'!$I$3166)))</f>
        <v>#DIV/0!</v>
      </c>
      <c r="W80" s="16" t="str">
        <f t="shared" si="11"/>
        <v/>
      </c>
      <c r="X80" s="16" t="e">
        <f>IF($A$3=FALSE,IF($C80&lt;16,G80/($D80^0.727399687532279)*'Hintergrund Berechnung'!$I$3165,G80/($D80^0.727399687532279)*'Hintergrund Berechnung'!$I$3166),IF($C80&lt;13,(G80/($D80^0.727399687532279)*'Hintergrund Berechnung'!$I$3165)*0.5,IF($C80&lt;16,(G80/($D80^0.727399687532279)*'Hintergrund Berechnung'!$I$3165)*0.67,G80/($D80^0.727399687532279)*'Hintergrund Berechnung'!$I$3166)))</f>
        <v>#DIV/0!</v>
      </c>
      <c r="Y80" s="16" t="str">
        <f t="shared" si="12"/>
        <v/>
      </c>
      <c r="Z80" s="16" t="e">
        <f>IF($A$3=FALSE,IF($C80&lt;16,I80/($D80^0.727399687532279)*'Hintergrund Berechnung'!$I$3165,I80/($D80^0.727399687532279)*'Hintergrund Berechnung'!$I$3166),IF($C80&lt;13,(I80/($D80^0.727399687532279)*'Hintergrund Berechnung'!$I$3165)*0.5,IF($C80&lt;16,(I80/($D80^0.727399687532279)*'Hintergrund Berechnung'!$I$3165)*0.67,I80/($D80^0.727399687532279)*'Hintergrund Berechnung'!$I$3166)))</f>
        <v>#DIV/0!</v>
      </c>
      <c r="AA80" s="16" t="str">
        <f t="shared" si="13"/>
        <v/>
      </c>
      <c r="AB80" s="16" t="e">
        <f>IF($A$3=FALSE,IF($C80&lt;16,K80/($D80^0.727399687532279)*'Hintergrund Berechnung'!$I$3165,K80/($D80^0.727399687532279)*'Hintergrund Berechnung'!$I$3166),IF($C80&lt;13,(K80/($D80^0.727399687532279)*'Hintergrund Berechnung'!$I$3165)*0.5,IF($C80&lt;16,(K80/($D80^0.727399687532279)*'Hintergrund Berechnung'!$I$3165)*0.67,K80/($D80^0.727399687532279)*'Hintergrund Berechnung'!$I$3166)))</f>
        <v>#DIV/0!</v>
      </c>
      <c r="AC80" s="16" t="str">
        <f t="shared" si="14"/>
        <v/>
      </c>
      <c r="AD80" s="16" t="e">
        <f>IF($A$3=FALSE,IF($C80&lt;16,M80/($D80^0.727399687532279)*'Hintergrund Berechnung'!$I$3165,M80/($D80^0.727399687532279)*'Hintergrund Berechnung'!$I$3166),IF($C80&lt;13,(M80/($D80^0.727399687532279)*'Hintergrund Berechnung'!$I$3165)*0.5,IF($C80&lt;16,(M80/($D80^0.727399687532279)*'Hintergrund Berechnung'!$I$3165)*0.67,M80/($D80^0.727399687532279)*'Hintergrund Berechnung'!$I$3166)))</f>
        <v>#DIV/0!</v>
      </c>
      <c r="AE80" s="16" t="str">
        <f t="shared" si="15"/>
        <v/>
      </c>
      <c r="AF80" s="16" t="e">
        <f>IF($A$3=FALSE,IF($C80&lt;16,O80/($D80^0.727399687532279)*'Hintergrund Berechnung'!$I$3165,O80/($D80^0.727399687532279)*'Hintergrund Berechnung'!$I$3166),IF($C80&lt;13,(O80/($D80^0.727399687532279)*'Hintergrund Berechnung'!$I$3165)*0.5,IF($C80&lt;16,(O80/($D80^0.727399687532279)*'Hintergrund Berechnung'!$I$3165)*0.67,O80/($D80^0.727399687532279)*'Hintergrund Berechnung'!$I$3166)))</f>
        <v>#DIV/0!</v>
      </c>
      <c r="AG80" s="16" t="str">
        <f t="shared" si="16"/>
        <v/>
      </c>
      <c r="AH80" s="16" t="e">
        <f t="shared" si="17"/>
        <v>#DIV/0!</v>
      </c>
      <c r="AI80" s="16" t="e">
        <f>ROUND(IF(C80&lt;16,$Q80/($D80^0.515518364833551)*'Hintergrund Berechnung'!$K$3165,$Q80/($D80^0.515518364833551)*'Hintergrund Berechnung'!$K$3166),0)</f>
        <v>#DIV/0!</v>
      </c>
      <c r="AJ80" s="16">
        <f>ROUND(IF(C80&lt;16,$R80*'Hintergrund Berechnung'!$L$3165,$R80*'Hintergrund Berechnung'!$L$3166),0)</f>
        <v>0</v>
      </c>
      <c r="AK80" s="16">
        <f>ROUND(IF(C80&lt;16,IF(S80&gt;0,(25-$S80)*'Hintergrund Berechnung'!$M$3165,0),IF(S80&gt;0,(25-$S80)*'Hintergrund Berechnung'!$M$3166,0)),0)</f>
        <v>0</v>
      </c>
      <c r="AL80" s="18" t="e">
        <f t="shared" si="18"/>
        <v>#DIV/0!</v>
      </c>
    </row>
    <row r="81" spans="21:38" x14ac:dyDescent="0.5">
      <c r="U81" s="16">
        <f t="shared" si="10"/>
        <v>0</v>
      </c>
      <c r="V81" s="16" t="e">
        <f>IF($A$3=FALSE,IF($C81&lt;16,E81/($D81^0.727399687532279)*'Hintergrund Berechnung'!$I$3165,E81/($D81^0.727399687532279)*'Hintergrund Berechnung'!$I$3166),IF($C81&lt;13,(E81/($D81^0.727399687532279)*'Hintergrund Berechnung'!$I$3165)*0.5,IF($C81&lt;16,(E81/($D81^0.727399687532279)*'Hintergrund Berechnung'!$I$3165)*0.67,E81/($D81^0.727399687532279)*'Hintergrund Berechnung'!$I$3166)))</f>
        <v>#DIV/0!</v>
      </c>
      <c r="W81" s="16" t="str">
        <f t="shared" si="11"/>
        <v/>
      </c>
      <c r="X81" s="16" t="e">
        <f>IF($A$3=FALSE,IF($C81&lt;16,G81/($D81^0.727399687532279)*'Hintergrund Berechnung'!$I$3165,G81/($D81^0.727399687532279)*'Hintergrund Berechnung'!$I$3166),IF($C81&lt;13,(G81/($D81^0.727399687532279)*'Hintergrund Berechnung'!$I$3165)*0.5,IF($C81&lt;16,(G81/($D81^0.727399687532279)*'Hintergrund Berechnung'!$I$3165)*0.67,G81/($D81^0.727399687532279)*'Hintergrund Berechnung'!$I$3166)))</f>
        <v>#DIV/0!</v>
      </c>
      <c r="Y81" s="16" t="str">
        <f t="shared" si="12"/>
        <v/>
      </c>
      <c r="Z81" s="16" t="e">
        <f>IF($A$3=FALSE,IF($C81&lt;16,I81/($D81^0.727399687532279)*'Hintergrund Berechnung'!$I$3165,I81/($D81^0.727399687532279)*'Hintergrund Berechnung'!$I$3166),IF($C81&lt;13,(I81/($D81^0.727399687532279)*'Hintergrund Berechnung'!$I$3165)*0.5,IF($C81&lt;16,(I81/($D81^0.727399687532279)*'Hintergrund Berechnung'!$I$3165)*0.67,I81/($D81^0.727399687532279)*'Hintergrund Berechnung'!$I$3166)))</f>
        <v>#DIV/0!</v>
      </c>
      <c r="AA81" s="16" t="str">
        <f t="shared" si="13"/>
        <v/>
      </c>
      <c r="AB81" s="16" t="e">
        <f>IF($A$3=FALSE,IF($C81&lt;16,K81/($D81^0.727399687532279)*'Hintergrund Berechnung'!$I$3165,K81/($D81^0.727399687532279)*'Hintergrund Berechnung'!$I$3166),IF($C81&lt;13,(K81/($D81^0.727399687532279)*'Hintergrund Berechnung'!$I$3165)*0.5,IF($C81&lt;16,(K81/($D81^0.727399687532279)*'Hintergrund Berechnung'!$I$3165)*0.67,K81/($D81^0.727399687532279)*'Hintergrund Berechnung'!$I$3166)))</f>
        <v>#DIV/0!</v>
      </c>
      <c r="AC81" s="16" t="str">
        <f t="shared" si="14"/>
        <v/>
      </c>
      <c r="AD81" s="16" t="e">
        <f>IF($A$3=FALSE,IF($C81&lt;16,M81/($D81^0.727399687532279)*'Hintergrund Berechnung'!$I$3165,M81/($D81^0.727399687532279)*'Hintergrund Berechnung'!$I$3166),IF($C81&lt;13,(M81/($D81^0.727399687532279)*'Hintergrund Berechnung'!$I$3165)*0.5,IF($C81&lt;16,(M81/($D81^0.727399687532279)*'Hintergrund Berechnung'!$I$3165)*0.67,M81/($D81^0.727399687532279)*'Hintergrund Berechnung'!$I$3166)))</f>
        <v>#DIV/0!</v>
      </c>
      <c r="AE81" s="16" t="str">
        <f t="shared" si="15"/>
        <v/>
      </c>
      <c r="AF81" s="16" t="e">
        <f>IF($A$3=FALSE,IF($C81&lt;16,O81/($D81^0.727399687532279)*'Hintergrund Berechnung'!$I$3165,O81/($D81^0.727399687532279)*'Hintergrund Berechnung'!$I$3166),IF($C81&lt;13,(O81/($D81^0.727399687532279)*'Hintergrund Berechnung'!$I$3165)*0.5,IF($C81&lt;16,(O81/($D81^0.727399687532279)*'Hintergrund Berechnung'!$I$3165)*0.67,O81/($D81^0.727399687532279)*'Hintergrund Berechnung'!$I$3166)))</f>
        <v>#DIV/0!</v>
      </c>
      <c r="AG81" s="16" t="str">
        <f t="shared" si="16"/>
        <v/>
      </c>
      <c r="AH81" s="16" t="e">
        <f t="shared" si="17"/>
        <v>#DIV/0!</v>
      </c>
      <c r="AI81" s="16" t="e">
        <f>ROUND(IF(C81&lt;16,$Q81/($D81^0.515518364833551)*'Hintergrund Berechnung'!$K$3165,$Q81/($D81^0.515518364833551)*'Hintergrund Berechnung'!$K$3166),0)</f>
        <v>#DIV/0!</v>
      </c>
      <c r="AJ81" s="16">
        <f>ROUND(IF(C81&lt;16,$R81*'Hintergrund Berechnung'!$L$3165,$R81*'Hintergrund Berechnung'!$L$3166),0)</f>
        <v>0</v>
      </c>
      <c r="AK81" s="16">
        <f>ROUND(IF(C81&lt;16,IF(S81&gt;0,(25-$S81)*'Hintergrund Berechnung'!$M$3165,0),IF(S81&gt;0,(25-$S81)*'Hintergrund Berechnung'!$M$3166,0)),0)</f>
        <v>0</v>
      </c>
      <c r="AL81" s="18" t="e">
        <f t="shared" si="18"/>
        <v>#DIV/0!</v>
      </c>
    </row>
    <row r="82" spans="21:38" x14ac:dyDescent="0.5">
      <c r="U82" s="16">
        <f t="shared" si="10"/>
        <v>0</v>
      </c>
      <c r="V82" s="16" t="e">
        <f>IF($A$3=FALSE,IF($C82&lt;16,E82/($D82^0.727399687532279)*'Hintergrund Berechnung'!$I$3165,E82/($D82^0.727399687532279)*'Hintergrund Berechnung'!$I$3166),IF($C82&lt;13,(E82/($D82^0.727399687532279)*'Hintergrund Berechnung'!$I$3165)*0.5,IF($C82&lt;16,(E82/($D82^0.727399687532279)*'Hintergrund Berechnung'!$I$3165)*0.67,E82/($D82^0.727399687532279)*'Hintergrund Berechnung'!$I$3166)))</f>
        <v>#DIV/0!</v>
      </c>
      <c r="W82" s="16" t="str">
        <f t="shared" si="11"/>
        <v/>
      </c>
      <c r="X82" s="16" t="e">
        <f>IF($A$3=FALSE,IF($C82&lt;16,G82/($D82^0.727399687532279)*'Hintergrund Berechnung'!$I$3165,G82/($D82^0.727399687532279)*'Hintergrund Berechnung'!$I$3166),IF($C82&lt;13,(G82/($D82^0.727399687532279)*'Hintergrund Berechnung'!$I$3165)*0.5,IF($C82&lt;16,(G82/($D82^0.727399687532279)*'Hintergrund Berechnung'!$I$3165)*0.67,G82/($D82^0.727399687532279)*'Hintergrund Berechnung'!$I$3166)))</f>
        <v>#DIV/0!</v>
      </c>
      <c r="Y82" s="16" t="str">
        <f t="shared" si="12"/>
        <v/>
      </c>
      <c r="Z82" s="16" t="e">
        <f>IF($A$3=FALSE,IF($C82&lt;16,I82/($D82^0.727399687532279)*'Hintergrund Berechnung'!$I$3165,I82/($D82^0.727399687532279)*'Hintergrund Berechnung'!$I$3166),IF($C82&lt;13,(I82/($D82^0.727399687532279)*'Hintergrund Berechnung'!$I$3165)*0.5,IF($C82&lt;16,(I82/($D82^0.727399687532279)*'Hintergrund Berechnung'!$I$3165)*0.67,I82/($D82^0.727399687532279)*'Hintergrund Berechnung'!$I$3166)))</f>
        <v>#DIV/0!</v>
      </c>
      <c r="AA82" s="16" t="str">
        <f t="shared" si="13"/>
        <v/>
      </c>
      <c r="AB82" s="16" t="e">
        <f>IF($A$3=FALSE,IF($C82&lt;16,K82/($D82^0.727399687532279)*'Hintergrund Berechnung'!$I$3165,K82/($D82^0.727399687532279)*'Hintergrund Berechnung'!$I$3166),IF($C82&lt;13,(K82/($D82^0.727399687532279)*'Hintergrund Berechnung'!$I$3165)*0.5,IF($C82&lt;16,(K82/($D82^0.727399687532279)*'Hintergrund Berechnung'!$I$3165)*0.67,K82/($D82^0.727399687532279)*'Hintergrund Berechnung'!$I$3166)))</f>
        <v>#DIV/0!</v>
      </c>
      <c r="AC82" s="16" t="str">
        <f t="shared" si="14"/>
        <v/>
      </c>
      <c r="AD82" s="16" t="e">
        <f>IF($A$3=FALSE,IF($C82&lt;16,M82/($D82^0.727399687532279)*'Hintergrund Berechnung'!$I$3165,M82/($D82^0.727399687532279)*'Hintergrund Berechnung'!$I$3166),IF($C82&lt;13,(M82/($D82^0.727399687532279)*'Hintergrund Berechnung'!$I$3165)*0.5,IF($C82&lt;16,(M82/($D82^0.727399687532279)*'Hintergrund Berechnung'!$I$3165)*0.67,M82/($D82^0.727399687532279)*'Hintergrund Berechnung'!$I$3166)))</f>
        <v>#DIV/0!</v>
      </c>
      <c r="AE82" s="16" t="str">
        <f t="shared" si="15"/>
        <v/>
      </c>
      <c r="AF82" s="16" t="e">
        <f>IF($A$3=FALSE,IF($C82&lt;16,O82/($D82^0.727399687532279)*'Hintergrund Berechnung'!$I$3165,O82/($D82^0.727399687532279)*'Hintergrund Berechnung'!$I$3166),IF($C82&lt;13,(O82/($D82^0.727399687532279)*'Hintergrund Berechnung'!$I$3165)*0.5,IF($C82&lt;16,(O82/($D82^0.727399687532279)*'Hintergrund Berechnung'!$I$3165)*0.67,O82/($D82^0.727399687532279)*'Hintergrund Berechnung'!$I$3166)))</f>
        <v>#DIV/0!</v>
      </c>
      <c r="AG82" s="16" t="str">
        <f t="shared" si="16"/>
        <v/>
      </c>
      <c r="AH82" s="16" t="e">
        <f t="shared" si="17"/>
        <v>#DIV/0!</v>
      </c>
      <c r="AI82" s="16" t="e">
        <f>ROUND(IF(C82&lt;16,$Q82/($D82^0.515518364833551)*'Hintergrund Berechnung'!$K$3165,$Q82/($D82^0.515518364833551)*'Hintergrund Berechnung'!$K$3166),0)</f>
        <v>#DIV/0!</v>
      </c>
      <c r="AJ82" s="16">
        <f>ROUND(IF(C82&lt;16,$R82*'Hintergrund Berechnung'!$L$3165,$R82*'Hintergrund Berechnung'!$L$3166),0)</f>
        <v>0</v>
      </c>
      <c r="AK82" s="16">
        <f>ROUND(IF(C82&lt;16,IF(S82&gt;0,(25-$S82)*'Hintergrund Berechnung'!$M$3165,0),IF(S82&gt;0,(25-$S82)*'Hintergrund Berechnung'!$M$3166,0)),0)</f>
        <v>0</v>
      </c>
      <c r="AL82" s="18" t="e">
        <f t="shared" si="18"/>
        <v>#DIV/0!</v>
      </c>
    </row>
    <row r="83" spans="21:38" x14ac:dyDescent="0.5">
      <c r="U83" s="16">
        <f t="shared" si="10"/>
        <v>0</v>
      </c>
      <c r="V83" s="16" t="e">
        <f>IF($A$3=FALSE,IF($C83&lt;16,E83/($D83^0.727399687532279)*'Hintergrund Berechnung'!$I$3165,E83/($D83^0.727399687532279)*'Hintergrund Berechnung'!$I$3166),IF($C83&lt;13,(E83/($D83^0.727399687532279)*'Hintergrund Berechnung'!$I$3165)*0.5,IF($C83&lt;16,(E83/($D83^0.727399687532279)*'Hintergrund Berechnung'!$I$3165)*0.67,E83/($D83^0.727399687532279)*'Hintergrund Berechnung'!$I$3166)))</f>
        <v>#DIV/0!</v>
      </c>
      <c r="W83" s="16" t="str">
        <f t="shared" si="11"/>
        <v/>
      </c>
      <c r="X83" s="16" t="e">
        <f>IF($A$3=FALSE,IF($C83&lt;16,G83/($D83^0.727399687532279)*'Hintergrund Berechnung'!$I$3165,G83/($D83^0.727399687532279)*'Hintergrund Berechnung'!$I$3166),IF($C83&lt;13,(G83/($D83^0.727399687532279)*'Hintergrund Berechnung'!$I$3165)*0.5,IF($C83&lt;16,(G83/($D83^0.727399687532279)*'Hintergrund Berechnung'!$I$3165)*0.67,G83/($D83^0.727399687532279)*'Hintergrund Berechnung'!$I$3166)))</f>
        <v>#DIV/0!</v>
      </c>
      <c r="Y83" s="16" t="str">
        <f t="shared" si="12"/>
        <v/>
      </c>
      <c r="Z83" s="16" t="e">
        <f>IF($A$3=FALSE,IF($C83&lt;16,I83/($D83^0.727399687532279)*'Hintergrund Berechnung'!$I$3165,I83/($D83^0.727399687532279)*'Hintergrund Berechnung'!$I$3166),IF($C83&lt;13,(I83/($D83^0.727399687532279)*'Hintergrund Berechnung'!$I$3165)*0.5,IF($C83&lt;16,(I83/($D83^0.727399687532279)*'Hintergrund Berechnung'!$I$3165)*0.67,I83/($D83^0.727399687532279)*'Hintergrund Berechnung'!$I$3166)))</f>
        <v>#DIV/0!</v>
      </c>
      <c r="AA83" s="16" t="str">
        <f t="shared" si="13"/>
        <v/>
      </c>
      <c r="AB83" s="16" t="e">
        <f>IF($A$3=FALSE,IF($C83&lt;16,K83/($D83^0.727399687532279)*'Hintergrund Berechnung'!$I$3165,K83/($D83^0.727399687532279)*'Hintergrund Berechnung'!$I$3166),IF($C83&lt;13,(K83/($D83^0.727399687532279)*'Hintergrund Berechnung'!$I$3165)*0.5,IF($C83&lt;16,(K83/($D83^0.727399687532279)*'Hintergrund Berechnung'!$I$3165)*0.67,K83/($D83^0.727399687532279)*'Hintergrund Berechnung'!$I$3166)))</f>
        <v>#DIV/0!</v>
      </c>
      <c r="AC83" s="16" t="str">
        <f t="shared" si="14"/>
        <v/>
      </c>
      <c r="AD83" s="16" t="e">
        <f>IF($A$3=FALSE,IF($C83&lt;16,M83/($D83^0.727399687532279)*'Hintergrund Berechnung'!$I$3165,M83/($D83^0.727399687532279)*'Hintergrund Berechnung'!$I$3166),IF($C83&lt;13,(M83/($D83^0.727399687532279)*'Hintergrund Berechnung'!$I$3165)*0.5,IF($C83&lt;16,(M83/($D83^0.727399687532279)*'Hintergrund Berechnung'!$I$3165)*0.67,M83/($D83^0.727399687532279)*'Hintergrund Berechnung'!$I$3166)))</f>
        <v>#DIV/0!</v>
      </c>
      <c r="AE83" s="16" t="str">
        <f t="shared" si="15"/>
        <v/>
      </c>
      <c r="AF83" s="16" t="e">
        <f>IF($A$3=FALSE,IF($C83&lt;16,O83/($D83^0.727399687532279)*'Hintergrund Berechnung'!$I$3165,O83/($D83^0.727399687532279)*'Hintergrund Berechnung'!$I$3166),IF($C83&lt;13,(O83/($D83^0.727399687532279)*'Hintergrund Berechnung'!$I$3165)*0.5,IF($C83&lt;16,(O83/($D83^0.727399687532279)*'Hintergrund Berechnung'!$I$3165)*0.67,O83/($D83^0.727399687532279)*'Hintergrund Berechnung'!$I$3166)))</f>
        <v>#DIV/0!</v>
      </c>
      <c r="AG83" s="16" t="str">
        <f t="shared" si="16"/>
        <v/>
      </c>
      <c r="AH83" s="16" t="e">
        <f t="shared" si="17"/>
        <v>#DIV/0!</v>
      </c>
      <c r="AI83" s="16" t="e">
        <f>ROUND(IF(C83&lt;16,$Q83/($D83^0.515518364833551)*'Hintergrund Berechnung'!$K$3165,$Q83/($D83^0.515518364833551)*'Hintergrund Berechnung'!$K$3166),0)</f>
        <v>#DIV/0!</v>
      </c>
      <c r="AJ83" s="16">
        <f>ROUND(IF(C83&lt;16,$R83*'Hintergrund Berechnung'!$L$3165,$R83*'Hintergrund Berechnung'!$L$3166),0)</f>
        <v>0</v>
      </c>
      <c r="AK83" s="16">
        <f>ROUND(IF(C83&lt;16,IF(S83&gt;0,(25-$S83)*'Hintergrund Berechnung'!$M$3165,0),IF(S83&gt;0,(25-$S83)*'Hintergrund Berechnung'!$M$3166,0)),0)</f>
        <v>0</v>
      </c>
      <c r="AL83" s="18" t="e">
        <f t="shared" si="18"/>
        <v>#DIV/0!</v>
      </c>
    </row>
    <row r="84" spans="21:38" x14ac:dyDescent="0.5">
      <c r="U84" s="16">
        <f t="shared" si="10"/>
        <v>0</v>
      </c>
      <c r="V84" s="16" t="e">
        <f>IF($A$3=FALSE,IF($C84&lt;16,E84/($D84^0.727399687532279)*'Hintergrund Berechnung'!$I$3165,E84/($D84^0.727399687532279)*'Hintergrund Berechnung'!$I$3166),IF($C84&lt;13,(E84/($D84^0.727399687532279)*'Hintergrund Berechnung'!$I$3165)*0.5,IF($C84&lt;16,(E84/($D84^0.727399687532279)*'Hintergrund Berechnung'!$I$3165)*0.67,E84/($D84^0.727399687532279)*'Hintergrund Berechnung'!$I$3166)))</f>
        <v>#DIV/0!</v>
      </c>
      <c r="W84" s="16" t="str">
        <f t="shared" si="11"/>
        <v/>
      </c>
      <c r="X84" s="16" t="e">
        <f>IF($A$3=FALSE,IF($C84&lt;16,G84/($D84^0.727399687532279)*'Hintergrund Berechnung'!$I$3165,G84/($D84^0.727399687532279)*'Hintergrund Berechnung'!$I$3166),IF($C84&lt;13,(G84/($D84^0.727399687532279)*'Hintergrund Berechnung'!$I$3165)*0.5,IF($C84&lt;16,(G84/($D84^0.727399687532279)*'Hintergrund Berechnung'!$I$3165)*0.67,G84/($D84^0.727399687532279)*'Hintergrund Berechnung'!$I$3166)))</f>
        <v>#DIV/0!</v>
      </c>
      <c r="Y84" s="16" t="str">
        <f t="shared" si="12"/>
        <v/>
      </c>
      <c r="Z84" s="16" t="e">
        <f>IF($A$3=FALSE,IF($C84&lt;16,I84/($D84^0.727399687532279)*'Hintergrund Berechnung'!$I$3165,I84/($D84^0.727399687532279)*'Hintergrund Berechnung'!$I$3166),IF($C84&lt;13,(I84/($D84^0.727399687532279)*'Hintergrund Berechnung'!$I$3165)*0.5,IF($C84&lt;16,(I84/($D84^0.727399687532279)*'Hintergrund Berechnung'!$I$3165)*0.67,I84/($D84^0.727399687532279)*'Hintergrund Berechnung'!$I$3166)))</f>
        <v>#DIV/0!</v>
      </c>
      <c r="AA84" s="16" t="str">
        <f t="shared" si="13"/>
        <v/>
      </c>
      <c r="AB84" s="16" t="e">
        <f>IF($A$3=FALSE,IF($C84&lt;16,K84/($D84^0.727399687532279)*'Hintergrund Berechnung'!$I$3165,K84/($D84^0.727399687532279)*'Hintergrund Berechnung'!$I$3166),IF($C84&lt;13,(K84/($D84^0.727399687532279)*'Hintergrund Berechnung'!$I$3165)*0.5,IF($C84&lt;16,(K84/($D84^0.727399687532279)*'Hintergrund Berechnung'!$I$3165)*0.67,K84/($D84^0.727399687532279)*'Hintergrund Berechnung'!$I$3166)))</f>
        <v>#DIV/0!</v>
      </c>
      <c r="AC84" s="16" t="str">
        <f t="shared" si="14"/>
        <v/>
      </c>
      <c r="AD84" s="16" t="e">
        <f>IF($A$3=FALSE,IF($C84&lt;16,M84/($D84^0.727399687532279)*'Hintergrund Berechnung'!$I$3165,M84/($D84^0.727399687532279)*'Hintergrund Berechnung'!$I$3166),IF($C84&lt;13,(M84/($D84^0.727399687532279)*'Hintergrund Berechnung'!$I$3165)*0.5,IF($C84&lt;16,(M84/($D84^0.727399687532279)*'Hintergrund Berechnung'!$I$3165)*0.67,M84/($D84^0.727399687532279)*'Hintergrund Berechnung'!$I$3166)))</f>
        <v>#DIV/0!</v>
      </c>
      <c r="AE84" s="16" t="str">
        <f t="shared" si="15"/>
        <v/>
      </c>
      <c r="AF84" s="16" t="e">
        <f>IF($A$3=FALSE,IF($C84&lt;16,O84/($D84^0.727399687532279)*'Hintergrund Berechnung'!$I$3165,O84/($D84^0.727399687532279)*'Hintergrund Berechnung'!$I$3166),IF($C84&lt;13,(O84/($D84^0.727399687532279)*'Hintergrund Berechnung'!$I$3165)*0.5,IF($C84&lt;16,(O84/($D84^0.727399687532279)*'Hintergrund Berechnung'!$I$3165)*0.67,O84/($D84^0.727399687532279)*'Hintergrund Berechnung'!$I$3166)))</f>
        <v>#DIV/0!</v>
      </c>
      <c r="AG84" s="16" t="str">
        <f t="shared" si="16"/>
        <v/>
      </c>
      <c r="AH84" s="16" t="e">
        <f t="shared" si="17"/>
        <v>#DIV/0!</v>
      </c>
      <c r="AI84" s="16" t="e">
        <f>ROUND(IF(C84&lt;16,$Q84/($D84^0.515518364833551)*'Hintergrund Berechnung'!$K$3165,$Q84/($D84^0.515518364833551)*'Hintergrund Berechnung'!$K$3166),0)</f>
        <v>#DIV/0!</v>
      </c>
      <c r="AJ84" s="16">
        <f>ROUND(IF(C84&lt;16,$R84*'Hintergrund Berechnung'!$L$3165,$R84*'Hintergrund Berechnung'!$L$3166),0)</f>
        <v>0</v>
      </c>
      <c r="AK84" s="16">
        <f>ROUND(IF(C84&lt;16,IF(S84&gt;0,(25-$S84)*'Hintergrund Berechnung'!$M$3165,0),IF(S84&gt;0,(25-$S84)*'Hintergrund Berechnung'!$M$3166,0)),0)</f>
        <v>0</v>
      </c>
      <c r="AL84" s="18" t="e">
        <f t="shared" si="18"/>
        <v>#DIV/0!</v>
      </c>
    </row>
    <row r="85" spans="21:38" x14ac:dyDescent="0.5">
      <c r="U85" s="16">
        <f t="shared" si="10"/>
        <v>0</v>
      </c>
      <c r="V85" s="16" t="e">
        <f>IF($A$3=FALSE,IF($C85&lt;16,E85/($D85^0.727399687532279)*'Hintergrund Berechnung'!$I$3165,E85/($D85^0.727399687532279)*'Hintergrund Berechnung'!$I$3166),IF($C85&lt;13,(E85/($D85^0.727399687532279)*'Hintergrund Berechnung'!$I$3165)*0.5,IF($C85&lt;16,(E85/($D85^0.727399687532279)*'Hintergrund Berechnung'!$I$3165)*0.67,E85/($D85^0.727399687532279)*'Hintergrund Berechnung'!$I$3166)))</f>
        <v>#DIV/0!</v>
      </c>
      <c r="W85" s="16" t="str">
        <f t="shared" si="11"/>
        <v/>
      </c>
      <c r="X85" s="16" t="e">
        <f>IF($A$3=FALSE,IF($C85&lt;16,G85/($D85^0.727399687532279)*'Hintergrund Berechnung'!$I$3165,G85/($D85^0.727399687532279)*'Hintergrund Berechnung'!$I$3166),IF($C85&lt;13,(G85/($D85^0.727399687532279)*'Hintergrund Berechnung'!$I$3165)*0.5,IF($C85&lt;16,(G85/($D85^0.727399687532279)*'Hintergrund Berechnung'!$I$3165)*0.67,G85/($D85^0.727399687532279)*'Hintergrund Berechnung'!$I$3166)))</f>
        <v>#DIV/0!</v>
      </c>
      <c r="Y85" s="16" t="str">
        <f t="shared" si="12"/>
        <v/>
      </c>
      <c r="Z85" s="16" t="e">
        <f>IF($A$3=FALSE,IF($C85&lt;16,I85/($D85^0.727399687532279)*'Hintergrund Berechnung'!$I$3165,I85/($D85^0.727399687532279)*'Hintergrund Berechnung'!$I$3166),IF($C85&lt;13,(I85/($D85^0.727399687532279)*'Hintergrund Berechnung'!$I$3165)*0.5,IF($C85&lt;16,(I85/($D85^0.727399687532279)*'Hintergrund Berechnung'!$I$3165)*0.67,I85/($D85^0.727399687532279)*'Hintergrund Berechnung'!$I$3166)))</f>
        <v>#DIV/0!</v>
      </c>
      <c r="AA85" s="16" t="str">
        <f t="shared" si="13"/>
        <v/>
      </c>
      <c r="AB85" s="16" t="e">
        <f>IF($A$3=FALSE,IF($C85&lt;16,K85/($D85^0.727399687532279)*'Hintergrund Berechnung'!$I$3165,K85/($D85^0.727399687532279)*'Hintergrund Berechnung'!$I$3166),IF($C85&lt;13,(K85/($D85^0.727399687532279)*'Hintergrund Berechnung'!$I$3165)*0.5,IF($C85&lt;16,(K85/($D85^0.727399687532279)*'Hintergrund Berechnung'!$I$3165)*0.67,K85/($D85^0.727399687532279)*'Hintergrund Berechnung'!$I$3166)))</f>
        <v>#DIV/0!</v>
      </c>
      <c r="AC85" s="16" t="str">
        <f t="shared" si="14"/>
        <v/>
      </c>
      <c r="AD85" s="16" t="e">
        <f>IF($A$3=FALSE,IF($C85&lt;16,M85/($D85^0.727399687532279)*'Hintergrund Berechnung'!$I$3165,M85/($D85^0.727399687532279)*'Hintergrund Berechnung'!$I$3166),IF($C85&lt;13,(M85/($D85^0.727399687532279)*'Hintergrund Berechnung'!$I$3165)*0.5,IF($C85&lt;16,(M85/($D85^0.727399687532279)*'Hintergrund Berechnung'!$I$3165)*0.67,M85/($D85^0.727399687532279)*'Hintergrund Berechnung'!$I$3166)))</f>
        <v>#DIV/0!</v>
      </c>
      <c r="AE85" s="16" t="str">
        <f t="shared" si="15"/>
        <v/>
      </c>
      <c r="AF85" s="16" t="e">
        <f>IF($A$3=FALSE,IF($C85&lt;16,O85/($D85^0.727399687532279)*'Hintergrund Berechnung'!$I$3165,O85/($D85^0.727399687532279)*'Hintergrund Berechnung'!$I$3166),IF($C85&lt;13,(O85/($D85^0.727399687532279)*'Hintergrund Berechnung'!$I$3165)*0.5,IF($C85&lt;16,(O85/($D85^0.727399687532279)*'Hintergrund Berechnung'!$I$3165)*0.67,O85/($D85^0.727399687532279)*'Hintergrund Berechnung'!$I$3166)))</f>
        <v>#DIV/0!</v>
      </c>
      <c r="AG85" s="16" t="str">
        <f t="shared" si="16"/>
        <v/>
      </c>
      <c r="AH85" s="16" t="e">
        <f t="shared" si="17"/>
        <v>#DIV/0!</v>
      </c>
      <c r="AI85" s="16" t="e">
        <f>ROUND(IF(C85&lt;16,$Q85/($D85^0.515518364833551)*'Hintergrund Berechnung'!$K$3165,$Q85/($D85^0.515518364833551)*'Hintergrund Berechnung'!$K$3166),0)</f>
        <v>#DIV/0!</v>
      </c>
      <c r="AJ85" s="16">
        <f>ROUND(IF(C85&lt;16,$R85*'Hintergrund Berechnung'!$L$3165,$R85*'Hintergrund Berechnung'!$L$3166),0)</f>
        <v>0</v>
      </c>
      <c r="AK85" s="16">
        <f>ROUND(IF(C85&lt;16,IF(S85&gt;0,(25-$S85)*'Hintergrund Berechnung'!$M$3165,0),IF(S85&gt;0,(25-$S85)*'Hintergrund Berechnung'!$M$3166,0)),0)</f>
        <v>0</v>
      </c>
      <c r="AL85" s="18" t="e">
        <f t="shared" si="18"/>
        <v>#DIV/0!</v>
      </c>
    </row>
    <row r="86" spans="21:38" x14ac:dyDescent="0.5">
      <c r="U86" s="16">
        <f t="shared" si="10"/>
        <v>0</v>
      </c>
      <c r="V86" s="16" t="e">
        <f>IF($A$3=FALSE,IF($C86&lt;16,E86/($D86^0.727399687532279)*'Hintergrund Berechnung'!$I$3165,E86/($D86^0.727399687532279)*'Hintergrund Berechnung'!$I$3166),IF($C86&lt;13,(E86/($D86^0.727399687532279)*'Hintergrund Berechnung'!$I$3165)*0.5,IF($C86&lt;16,(E86/($D86^0.727399687532279)*'Hintergrund Berechnung'!$I$3165)*0.67,E86/($D86^0.727399687532279)*'Hintergrund Berechnung'!$I$3166)))</f>
        <v>#DIV/0!</v>
      </c>
      <c r="W86" s="16" t="str">
        <f t="shared" si="11"/>
        <v/>
      </c>
      <c r="X86" s="16" t="e">
        <f>IF($A$3=FALSE,IF($C86&lt;16,G86/($D86^0.727399687532279)*'Hintergrund Berechnung'!$I$3165,G86/($D86^0.727399687532279)*'Hintergrund Berechnung'!$I$3166),IF($C86&lt;13,(G86/($D86^0.727399687532279)*'Hintergrund Berechnung'!$I$3165)*0.5,IF($C86&lt;16,(G86/($D86^0.727399687532279)*'Hintergrund Berechnung'!$I$3165)*0.67,G86/($D86^0.727399687532279)*'Hintergrund Berechnung'!$I$3166)))</f>
        <v>#DIV/0!</v>
      </c>
      <c r="Y86" s="16" t="str">
        <f t="shared" si="12"/>
        <v/>
      </c>
      <c r="Z86" s="16" t="e">
        <f>IF($A$3=FALSE,IF($C86&lt;16,I86/($D86^0.727399687532279)*'Hintergrund Berechnung'!$I$3165,I86/($D86^0.727399687532279)*'Hintergrund Berechnung'!$I$3166),IF($C86&lt;13,(I86/($D86^0.727399687532279)*'Hintergrund Berechnung'!$I$3165)*0.5,IF($C86&lt;16,(I86/($D86^0.727399687532279)*'Hintergrund Berechnung'!$I$3165)*0.67,I86/($D86^0.727399687532279)*'Hintergrund Berechnung'!$I$3166)))</f>
        <v>#DIV/0!</v>
      </c>
      <c r="AA86" s="16" t="str">
        <f t="shared" si="13"/>
        <v/>
      </c>
      <c r="AB86" s="16" t="e">
        <f>IF($A$3=FALSE,IF($C86&lt;16,K86/($D86^0.727399687532279)*'Hintergrund Berechnung'!$I$3165,K86/($D86^0.727399687532279)*'Hintergrund Berechnung'!$I$3166),IF($C86&lt;13,(K86/($D86^0.727399687532279)*'Hintergrund Berechnung'!$I$3165)*0.5,IF($C86&lt;16,(K86/($D86^0.727399687532279)*'Hintergrund Berechnung'!$I$3165)*0.67,K86/($D86^0.727399687532279)*'Hintergrund Berechnung'!$I$3166)))</f>
        <v>#DIV/0!</v>
      </c>
      <c r="AC86" s="16" t="str">
        <f t="shared" si="14"/>
        <v/>
      </c>
      <c r="AD86" s="16" t="e">
        <f>IF($A$3=FALSE,IF($C86&lt;16,M86/($D86^0.727399687532279)*'Hintergrund Berechnung'!$I$3165,M86/($D86^0.727399687532279)*'Hintergrund Berechnung'!$I$3166),IF($C86&lt;13,(M86/($D86^0.727399687532279)*'Hintergrund Berechnung'!$I$3165)*0.5,IF($C86&lt;16,(M86/($D86^0.727399687532279)*'Hintergrund Berechnung'!$I$3165)*0.67,M86/($D86^0.727399687532279)*'Hintergrund Berechnung'!$I$3166)))</f>
        <v>#DIV/0!</v>
      </c>
      <c r="AE86" s="16" t="str">
        <f t="shared" si="15"/>
        <v/>
      </c>
      <c r="AF86" s="16" t="e">
        <f>IF($A$3=FALSE,IF($C86&lt;16,O86/($D86^0.727399687532279)*'Hintergrund Berechnung'!$I$3165,O86/($D86^0.727399687532279)*'Hintergrund Berechnung'!$I$3166),IF($C86&lt;13,(O86/($D86^0.727399687532279)*'Hintergrund Berechnung'!$I$3165)*0.5,IF($C86&lt;16,(O86/($D86^0.727399687532279)*'Hintergrund Berechnung'!$I$3165)*0.67,O86/($D86^0.727399687532279)*'Hintergrund Berechnung'!$I$3166)))</f>
        <v>#DIV/0!</v>
      </c>
      <c r="AG86" s="16" t="str">
        <f t="shared" si="16"/>
        <v/>
      </c>
      <c r="AH86" s="16" t="e">
        <f t="shared" si="17"/>
        <v>#DIV/0!</v>
      </c>
      <c r="AI86" s="16" t="e">
        <f>ROUND(IF(C86&lt;16,$Q86/($D86^0.515518364833551)*'Hintergrund Berechnung'!$K$3165,$Q86/($D86^0.515518364833551)*'Hintergrund Berechnung'!$K$3166),0)</f>
        <v>#DIV/0!</v>
      </c>
      <c r="AJ86" s="16">
        <f>ROUND(IF(C86&lt;16,$R86*'Hintergrund Berechnung'!$L$3165,$R86*'Hintergrund Berechnung'!$L$3166),0)</f>
        <v>0</v>
      </c>
      <c r="AK86" s="16">
        <f>ROUND(IF(C86&lt;16,IF(S86&gt;0,(25-$S86)*'Hintergrund Berechnung'!$M$3165,0),IF(S86&gt;0,(25-$S86)*'Hintergrund Berechnung'!$M$3166,0)),0)</f>
        <v>0</v>
      </c>
      <c r="AL86" s="18" t="e">
        <f t="shared" si="18"/>
        <v>#DIV/0!</v>
      </c>
    </row>
    <row r="87" spans="21:38" x14ac:dyDescent="0.5">
      <c r="U87" s="16">
        <f t="shared" si="10"/>
        <v>0</v>
      </c>
      <c r="V87" s="16" t="e">
        <f>IF($A$3=FALSE,IF($C87&lt;16,E87/($D87^0.727399687532279)*'Hintergrund Berechnung'!$I$3165,E87/($D87^0.727399687532279)*'Hintergrund Berechnung'!$I$3166),IF($C87&lt;13,(E87/($D87^0.727399687532279)*'Hintergrund Berechnung'!$I$3165)*0.5,IF($C87&lt;16,(E87/($D87^0.727399687532279)*'Hintergrund Berechnung'!$I$3165)*0.67,E87/($D87^0.727399687532279)*'Hintergrund Berechnung'!$I$3166)))</f>
        <v>#DIV/0!</v>
      </c>
      <c r="W87" s="16" t="str">
        <f t="shared" si="11"/>
        <v/>
      </c>
      <c r="X87" s="16" t="e">
        <f>IF($A$3=FALSE,IF($C87&lt;16,G87/($D87^0.727399687532279)*'Hintergrund Berechnung'!$I$3165,G87/($D87^0.727399687532279)*'Hintergrund Berechnung'!$I$3166),IF($C87&lt;13,(G87/($D87^0.727399687532279)*'Hintergrund Berechnung'!$I$3165)*0.5,IF($C87&lt;16,(G87/($D87^0.727399687532279)*'Hintergrund Berechnung'!$I$3165)*0.67,G87/($D87^0.727399687532279)*'Hintergrund Berechnung'!$I$3166)))</f>
        <v>#DIV/0!</v>
      </c>
      <c r="Y87" s="16" t="str">
        <f t="shared" si="12"/>
        <v/>
      </c>
      <c r="Z87" s="16" t="e">
        <f>IF($A$3=FALSE,IF($C87&lt;16,I87/($D87^0.727399687532279)*'Hintergrund Berechnung'!$I$3165,I87/($D87^0.727399687532279)*'Hintergrund Berechnung'!$I$3166),IF($C87&lt;13,(I87/($D87^0.727399687532279)*'Hintergrund Berechnung'!$I$3165)*0.5,IF($C87&lt;16,(I87/($D87^0.727399687532279)*'Hintergrund Berechnung'!$I$3165)*0.67,I87/($D87^0.727399687532279)*'Hintergrund Berechnung'!$I$3166)))</f>
        <v>#DIV/0!</v>
      </c>
      <c r="AA87" s="16" t="str">
        <f t="shared" si="13"/>
        <v/>
      </c>
      <c r="AB87" s="16" t="e">
        <f>IF($A$3=FALSE,IF($C87&lt;16,K87/($D87^0.727399687532279)*'Hintergrund Berechnung'!$I$3165,K87/($D87^0.727399687532279)*'Hintergrund Berechnung'!$I$3166),IF($C87&lt;13,(K87/($D87^0.727399687532279)*'Hintergrund Berechnung'!$I$3165)*0.5,IF($C87&lt;16,(K87/($D87^0.727399687532279)*'Hintergrund Berechnung'!$I$3165)*0.67,K87/($D87^0.727399687532279)*'Hintergrund Berechnung'!$I$3166)))</f>
        <v>#DIV/0!</v>
      </c>
      <c r="AC87" s="16" t="str">
        <f t="shared" si="14"/>
        <v/>
      </c>
      <c r="AD87" s="16" t="e">
        <f>IF($A$3=FALSE,IF($C87&lt;16,M87/($D87^0.727399687532279)*'Hintergrund Berechnung'!$I$3165,M87/($D87^0.727399687532279)*'Hintergrund Berechnung'!$I$3166),IF($C87&lt;13,(M87/($D87^0.727399687532279)*'Hintergrund Berechnung'!$I$3165)*0.5,IF($C87&lt;16,(M87/($D87^0.727399687532279)*'Hintergrund Berechnung'!$I$3165)*0.67,M87/($D87^0.727399687532279)*'Hintergrund Berechnung'!$I$3166)))</f>
        <v>#DIV/0!</v>
      </c>
      <c r="AE87" s="16" t="str">
        <f t="shared" si="15"/>
        <v/>
      </c>
      <c r="AF87" s="16" t="e">
        <f>IF($A$3=FALSE,IF($C87&lt;16,O87/($D87^0.727399687532279)*'Hintergrund Berechnung'!$I$3165,O87/($D87^0.727399687532279)*'Hintergrund Berechnung'!$I$3166),IF($C87&lt;13,(O87/($D87^0.727399687532279)*'Hintergrund Berechnung'!$I$3165)*0.5,IF($C87&lt;16,(O87/($D87^0.727399687532279)*'Hintergrund Berechnung'!$I$3165)*0.67,O87/($D87^0.727399687532279)*'Hintergrund Berechnung'!$I$3166)))</f>
        <v>#DIV/0!</v>
      </c>
      <c r="AG87" s="16" t="str">
        <f t="shared" si="16"/>
        <v/>
      </c>
      <c r="AH87" s="16" t="e">
        <f t="shared" si="17"/>
        <v>#DIV/0!</v>
      </c>
      <c r="AI87" s="16" t="e">
        <f>ROUND(IF(C87&lt;16,$Q87/($D87^0.515518364833551)*'Hintergrund Berechnung'!$K$3165,$Q87/($D87^0.515518364833551)*'Hintergrund Berechnung'!$K$3166),0)</f>
        <v>#DIV/0!</v>
      </c>
      <c r="AJ87" s="16">
        <f>ROUND(IF(C87&lt;16,$R87*'Hintergrund Berechnung'!$L$3165,$R87*'Hintergrund Berechnung'!$L$3166),0)</f>
        <v>0</v>
      </c>
      <c r="AK87" s="16">
        <f>ROUND(IF(C87&lt;16,IF(S87&gt;0,(25-$S87)*'Hintergrund Berechnung'!$M$3165,0),IF(S87&gt;0,(25-$S87)*'Hintergrund Berechnung'!$M$3166,0)),0)</f>
        <v>0</v>
      </c>
      <c r="AL87" s="18" t="e">
        <f t="shared" si="18"/>
        <v>#DIV/0!</v>
      </c>
    </row>
    <row r="88" spans="21:38" x14ac:dyDescent="0.5">
      <c r="U88" s="16">
        <f t="shared" si="10"/>
        <v>0</v>
      </c>
      <c r="V88" s="16" t="e">
        <f>IF($A$3=FALSE,IF($C88&lt;16,E88/($D88^0.727399687532279)*'Hintergrund Berechnung'!$I$3165,E88/($D88^0.727399687532279)*'Hintergrund Berechnung'!$I$3166),IF($C88&lt;13,(E88/($D88^0.727399687532279)*'Hintergrund Berechnung'!$I$3165)*0.5,IF($C88&lt;16,(E88/($D88^0.727399687532279)*'Hintergrund Berechnung'!$I$3165)*0.67,E88/($D88^0.727399687532279)*'Hintergrund Berechnung'!$I$3166)))</f>
        <v>#DIV/0!</v>
      </c>
      <c r="W88" s="16" t="str">
        <f t="shared" si="11"/>
        <v/>
      </c>
      <c r="X88" s="16" t="e">
        <f>IF($A$3=FALSE,IF($C88&lt;16,G88/($D88^0.727399687532279)*'Hintergrund Berechnung'!$I$3165,G88/($D88^0.727399687532279)*'Hintergrund Berechnung'!$I$3166),IF($C88&lt;13,(G88/($D88^0.727399687532279)*'Hintergrund Berechnung'!$I$3165)*0.5,IF($C88&lt;16,(G88/($D88^0.727399687532279)*'Hintergrund Berechnung'!$I$3165)*0.67,G88/($D88^0.727399687532279)*'Hintergrund Berechnung'!$I$3166)))</f>
        <v>#DIV/0!</v>
      </c>
      <c r="Y88" s="16" t="str">
        <f t="shared" si="12"/>
        <v/>
      </c>
      <c r="Z88" s="16" t="e">
        <f>IF($A$3=FALSE,IF($C88&lt;16,I88/($D88^0.727399687532279)*'Hintergrund Berechnung'!$I$3165,I88/($D88^0.727399687532279)*'Hintergrund Berechnung'!$I$3166),IF($C88&lt;13,(I88/($D88^0.727399687532279)*'Hintergrund Berechnung'!$I$3165)*0.5,IF($C88&lt;16,(I88/($D88^0.727399687532279)*'Hintergrund Berechnung'!$I$3165)*0.67,I88/($D88^0.727399687532279)*'Hintergrund Berechnung'!$I$3166)))</f>
        <v>#DIV/0!</v>
      </c>
      <c r="AA88" s="16" t="str">
        <f t="shared" si="13"/>
        <v/>
      </c>
      <c r="AB88" s="16" t="e">
        <f>IF($A$3=FALSE,IF($C88&lt;16,K88/($D88^0.727399687532279)*'Hintergrund Berechnung'!$I$3165,K88/($D88^0.727399687532279)*'Hintergrund Berechnung'!$I$3166),IF($C88&lt;13,(K88/($D88^0.727399687532279)*'Hintergrund Berechnung'!$I$3165)*0.5,IF($C88&lt;16,(K88/($D88^0.727399687532279)*'Hintergrund Berechnung'!$I$3165)*0.67,K88/($D88^0.727399687532279)*'Hintergrund Berechnung'!$I$3166)))</f>
        <v>#DIV/0!</v>
      </c>
      <c r="AC88" s="16" t="str">
        <f t="shared" si="14"/>
        <v/>
      </c>
      <c r="AD88" s="16" t="e">
        <f>IF($A$3=FALSE,IF($C88&lt;16,M88/($D88^0.727399687532279)*'Hintergrund Berechnung'!$I$3165,M88/($D88^0.727399687532279)*'Hintergrund Berechnung'!$I$3166),IF($C88&lt;13,(M88/($D88^0.727399687532279)*'Hintergrund Berechnung'!$I$3165)*0.5,IF($C88&lt;16,(M88/($D88^0.727399687532279)*'Hintergrund Berechnung'!$I$3165)*0.67,M88/($D88^0.727399687532279)*'Hintergrund Berechnung'!$I$3166)))</f>
        <v>#DIV/0!</v>
      </c>
      <c r="AE88" s="16" t="str">
        <f t="shared" si="15"/>
        <v/>
      </c>
      <c r="AF88" s="16" t="e">
        <f>IF($A$3=FALSE,IF($C88&lt;16,O88/($D88^0.727399687532279)*'Hintergrund Berechnung'!$I$3165,O88/($D88^0.727399687532279)*'Hintergrund Berechnung'!$I$3166),IF($C88&lt;13,(O88/($D88^0.727399687532279)*'Hintergrund Berechnung'!$I$3165)*0.5,IF($C88&lt;16,(O88/($D88^0.727399687532279)*'Hintergrund Berechnung'!$I$3165)*0.67,O88/($D88^0.727399687532279)*'Hintergrund Berechnung'!$I$3166)))</f>
        <v>#DIV/0!</v>
      </c>
      <c r="AG88" s="16" t="str">
        <f t="shared" si="16"/>
        <v/>
      </c>
      <c r="AH88" s="16" t="e">
        <f t="shared" si="17"/>
        <v>#DIV/0!</v>
      </c>
      <c r="AI88" s="16" t="e">
        <f>ROUND(IF(C88&lt;16,$Q88/($D88^0.515518364833551)*'Hintergrund Berechnung'!$K$3165,$Q88/($D88^0.515518364833551)*'Hintergrund Berechnung'!$K$3166),0)</f>
        <v>#DIV/0!</v>
      </c>
      <c r="AJ88" s="16">
        <f>ROUND(IF(C88&lt;16,$R88*'Hintergrund Berechnung'!$L$3165,$R88*'Hintergrund Berechnung'!$L$3166),0)</f>
        <v>0</v>
      </c>
      <c r="AK88" s="16">
        <f>ROUND(IF(C88&lt;16,IF(S88&gt;0,(25-$S88)*'Hintergrund Berechnung'!$M$3165,0),IF(S88&gt;0,(25-$S88)*'Hintergrund Berechnung'!$M$3166,0)),0)</f>
        <v>0</v>
      </c>
      <c r="AL88" s="18" t="e">
        <f t="shared" si="18"/>
        <v>#DIV/0!</v>
      </c>
    </row>
    <row r="89" spans="21:38" x14ac:dyDescent="0.5">
      <c r="U89" s="16">
        <f t="shared" si="10"/>
        <v>0</v>
      </c>
      <c r="V89" s="16" t="e">
        <f>IF($A$3=FALSE,IF($C89&lt;16,E89/($D89^0.727399687532279)*'Hintergrund Berechnung'!$I$3165,E89/($D89^0.727399687532279)*'Hintergrund Berechnung'!$I$3166),IF($C89&lt;13,(E89/($D89^0.727399687532279)*'Hintergrund Berechnung'!$I$3165)*0.5,IF($C89&lt;16,(E89/($D89^0.727399687532279)*'Hintergrund Berechnung'!$I$3165)*0.67,E89/($D89^0.727399687532279)*'Hintergrund Berechnung'!$I$3166)))</f>
        <v>#DIV/0!</v>
      </c>
      <c r="W89" s="16" t="str">
        <f t="shared" si="11"/>
        <v/>
      </c>
      <c r="X89" s="16" t="e">
        <f>IF($A$3=FALSE,IF($C89&lt;16,G89/($D89^0.727399687532279)*'Hintergrund Berechnung'!$I$3165,G89/($D89^0.727399687532279)*'Hintergrund Berechnung'!$I$3166),IF($C89&lt;13,(G89/($D89^0.727399687532279)*'Hintergrund Berechnung'!$I$3165)*0.5,IF($C89&lt;16,(G89/($D89^0.727399687532279)*'Hintergrund Berechnung'!$I$3165)*0.67,G89/($D89^0.727399687532279)*'Hintergrund Berechnung'!$I$3166)))</f>
        <v>#DIV/0!</v>
      </c>
      <c r="Y89" s="16" t="str">
        <f t="shared" si="12"/>
        <v/>
      </c>
      <c r="Z89" s="16" t="e">
        <f>IF($A$3=FALSE,IF($C89&lt;16,I89/($D89^0.727399687532279)*'Hintergrund Berechnung'!$I$3165,I89/($D89^0.727399687532279)*'Hintergrund Berechnung'!$I$3166),IF($C89&lt;13,(I89/($D89^0.727399687532279)*'Hintergrund Berechnung'!$I$3165)*0.5,IF($C89&lt;16,(I89/($D89^0.727399687532279)*'Hintergrund Berechnung'!$I$3165)*0.67,I89/($D89^0.727399687532279)*'Hintergrund Berechnung'!$I$3166)))</f>
        <v>#DIV/0!</v>
      </c>
      <c r="AA89" s="16" t="str">
        <f t="shared" si="13"/>
        <v/>
      </c>
      <c r="AB89" s="16" t="e">
        <f>IF($A$3=FALSE,IF($C89&lt;16,K89/($D89^0.727399687532279)*'Hintergrund Berechnung'!$I$3165,K89/($D89^0.727399687532279)*'Hintergrund Berechnung'!$I$3166),IF($C89&lt;13,(K89/($D89^0.727399687532279)*'Hintergrund Berechnung'!$I$3165)*0.5,IF($C89&lt;16,(K89/($D89^0.727399687532279)*'Hintergrund Berechnung'!$I$3165)*0.67,K89/($D89^0.727399687532279)*'Hintergrund Berechnung'!$I$3166)))</f>
        <v>#DIV/0!</v>
      </c>
      <c r="AC89" s="16" t="str">
        <f t="shared" si="14"/>
        <v/>
      </c>
      <c r="AD89" s="16" t="e">
        <f>IF($A$3=FALSE,IF($C89&lt;16,M89/($D89^0.727399687532279)*'Hintergrund Berechnung'!$I$3165,M89/($D89^0.727399687532279)*'Hintergrund Berechnung'!$I$3166),IF($C89&lt;13,(M89/($D89^0.727399687532279)*'Hintergrund Berechnung'!$I$3165)*0.5,IF($C89&lt;16,(M89/($D89^0.727399687532279)*'Hintergrund Berechnung'!$I$3165)*0.67,M89/($D89^0.727399687532279)*'Hintergrund Berechnung'!$I$3166)))</f>
        <v>#DIV/0!</v>
      </c>
      <c r="AE89" s="16" t="str">
        <f t="shared" si="15"/>
        <v/>
      </c>
      <c r="AF89" s="16" t="e">
        <f>IF($A$3=FALSE,IF($C89&lt;16,O89/($D89^0.727399687532279)*'Hintergrund Berechnung'!$I$3165,O89/($D89^0.727399687532279)*'Hintergrund Berechnung'!$I$3166),IF($C89&lt;13,(O89/($D89^0.727399687532279)*'Hintergrund Berechnung'!$I$3165)*0.5,IF($C89&lt;16,(O89/($D89^0.727399687532279)*'Hintergrund Berechnung'!$I$3165)*0.67,O89/($D89^0.727399687532279)*'Hintergrund Berechnung'!$I$3166)))</f>
        <v>#DIV/0!</v>
      </c>
      <c r="AG89" s="16" t="str">
        <f t="shared" si="16"/>
        <v/>
      </c>
      <c r="AH89" s="16" t="e">
        <f t="shared" si="17"/>
        <v>#DIV/0!</v>
      </c>
      <c r="AI89" s="16" t="e">
        <f>ROUND(IF(C89&lt;16,$Q89/($D89^0.515518364833551)*'Hintergrund Berechnung'!$K$3165,$Q89/($D89^0.515518364833551)*'Hintergrund Berechnung'!$K$3166),0)</f>
        <v>#DIV/0!</v>
      </c>
      <c r="AJ89" s="16">
        <f>ROUND(IF(C89&lt;16,$R89*'Hintergrund Berechnung'!$L$3165,$R89*'Hintergrund Berechnung'!$L$3166),0)</f>
        <v>0</v>
      </c>
      <c r="AK89" s="16">
        <f>ROUND(IF(C89&lt;16,IF(S89&gt;0,(25-$S89)*'Hintergrund Berechnung'!$M$3165,0),IF(S89&gt;0,(25-$S89)*'Hintergrund Berechnung'!$M$3166,0)),0)</f>
        <v>0</v>
      </c>
      <c r="AL89" s="18" t="e">
        <f t="shared" si="18"/>
        <v>#DIV/0!</v>
      </c>
    </row>
    <row r="90" spans="21:38" x14ac:dyDescent="0.5">
      <c r="U90" s="16">
        <f t="shared" si="10"/>
        <v>0</v>
      </c>
      <c r="V90" s="16" t="e">
        <f>IF($A$3=FALSE,IF($C90&lt;16,E90/($D90^0.727399687532279)*'Hintergrund Berechnung'!$I$3165,E90/($D90^0.727399687532279)*'Hintergrund Berechnung'!$I$3166),IF($C90&lt;13,(E90/($D90^0.727399687532279)*'Hintergrund Berechnung'!$I$3165)*0.5,IF($C90&lt;16,(E90/($D90^0.727399687532279)*'Hintergrund Berechnung'!$I$3165)*0.67,E90/($D90^0.727399687532279)*'Hintergrund Berechnung'!$I$3166)))</f>
        <v>#DIV/0!</v>
      </c>
      <c r="W90" s="16" t="str">
        <f t="shared" si="11"/>
        <v/>
      </c>
      <c r="X90" s="16" t="e">
        <f>IF($A$3=FALSE,IF($C90&lt;16,G90/($D90^0.727399687532279)*'Hintergrund Berechnung'!$I$3165,G90/($D90^0.727399687532279)*'Hintergrund Berechnung'!$I$3166),IF($C90&lt;13,(G90/($D90^0.727399687532279)*'Hintergrund Berechnung'!$I$3165)*0.5,IF($C90&lt;16,(G90/($D90^0.727399687532279)*'Hintergrund Berechnung'!$I$3165)*0.67,G90/($D90^0.727399687532279)*'Hintergrund Berechnung'!$I$3166)))</f>
        <v>#DIV/0!</v>
      </c>
      <c r="Y90" s="16" t="str">
        <f t="shared" si="12"/>
        <v/>
      </c>
      <c r="Z90" s="16" t="e">
        <f>IF($A$3=FALSE,IF($C90&lt;16,I90/($D90^0.727399687532279)*'Hintergrund Berechnung'!$I$3165,I90/($D90^0.727399687532279)*'Hintergrund Berechnung'!$I$3166),IF($C90&lt;13,(I90/($D90^0.727399687532279)*'Hintergrund Berechnung'!$I$3165)*0.5,IF($C90&lt;16,(I90/($D90^0.727399687532279)*'Hintergrund Berechnung'!$I$3165)*0.67,I90/($D90^0.727399687532279)*'Hintergrund Berechnung'!$I$3166)))</f>
        <v>#DIV/0!</v>
      </c>
      <c r="AA90" s="16" t="str">
        <f t="shared" si="13"/>
        <v/>
      </c>
      <c r="AB90" s="16" t="e">
        <f>IF($A$3=FALSE,IF($C90&lt;16,K90/($D90^0.727399687532279)*'Hintergrund Berechnung'!$I$3165,K90/($D90^0.727399687532279)*'Hintergrund Berechnung'!$I$3166),IF($C90&lt;13,(K90/($D90^0.727399687532279)*'Hintergrund Berechnung'!$I$3165)*0.5,IF($C90&lt;16,(K90/($D90^0.727399687532279)*'Hintergrund Berechnung'!$I$3165)*0.67,K90/($D90^0.727399687532279)*'Hintergrund Berechnung'!$I$3166)))</f>
        <v>#DIV/0!</v>
      </c>
      <c r="AC90" s="16" t="str">
        <f t="shared" si="14"/>
        <v/>
      </c>
      <c r="AD90" s="16" t="e">
        <f>IF($A$3=FALSE,IF($C90&lt;16,M90/($D90^0.727399687532279)*'Hintergrund Berechnung'!$I$3165,M90/($D90^0.727399687532279)*'Hintergrund Berechnung'!$I$3166),IF($C90&lt;13,(M90/($D90^0.727399687532279)*'Hintergrund Berechnung'!$I$3165)*0.5,IF($C90&lt;16,(M90/($D90^0.727399687532279)*'Hintergrund Berechnung'!$I$3165)*0.67,M90/($D90^0.727399687532279)*'Hintergrund Berechnung'!$I$3166)))</f>
        <v>#DIV/0!</v>
      </c>
      <c r="AE90" s="16" t="str">
        <f t="shared" si="15"/>
        <v/>
      </c>
      <c r="AF90" s="16" t="e">
        <f>IF($A$3=FALSE,IF($C90&lt;16,O90/($D90^0.727399687532279)*'Hintergrund Berechnung'!$I$3165,O90/($D90^0.727399687532279)*'Hintergrund Berechnung'!$I$3166),IF($C90&lt;13,(O90/($D90^0.727399687532279)*'Hintergrund Berechnung'!$I$3165)*0.5,IF($C90&lt;16,(O90/($D90^0.727399687532279)*'Hintergrund Berechnung'!$I$3165)*0.67,O90/($D90^0.727399687532279)*'Hintergrund Berechnung'!$I$3166)))</f>
        <v>#DIV/0!</v>
      </c>
      <c r="AG90" s="16" t="str">
        <f t="shared" si="16"/>
        <v/>
      </c>
      <c r="AH90" s="16" t="e">
        <f t="shared" si="17"/>
        <v>#DIV/0!</v>
      </c>
      <c r="AI90" s="16" t="e">
        <f>ROUND(IF(C90&lt;16,$Q90/($D90^0.515518364833551)*'Hintergrund Berechnung'!$K$3165,$Q90/($D90^0.515518364833551)*'Hintergrund Berechnung'!$K$3166),0)</f>
        <v>#DIV/0!</v>
      </c>
      <c r="AJ90" s="16">
        <f>ROUND(IF(C90&lt;16,$R90*'Hintergrund Berechnung'!$L$3165,$R90*'Hintergrund Berechnung'!$L$3166),0)</f>
        <v>0</v>
      </c>
      <c r="AK90" s="16">
        <f>ROUND(IF(C90&lt;16,IF(S90&gt;0,(25-$S90)*'Hintergrund Berechnung'!$M$3165,0),IF(S90&gt;0,(25-$S90)*'Hintergrund Berechnung'!$M$3166,0)),0)</f>
        <v>0</v>
      </c>
      <c r="AL90" s="18" t="e">
        <f t="shared" si="18"/>
        <v>#DIV/0!</v>
      </c>
    </row>
    <row r="91" spans="21:38" x14ac:dyDescent="0.5">
      <c r="U91" s="16">
        <f t="shared" si="10"/>
        <v>0</v>
      </c>
      <c r="V91" s="16" t="e">
        <f>IF($A$3=FALSE,IF($C91&lt;16,E91/($D91^0.727399687532279)*'Hintergrund Berechnung'!$I$3165,E91/($D91^0.727399687532279)*'Hintergrund Berechnung'!$I$3166),IF($C91&lt;13,(E91/($D91^0.727399687532279)*'Hintergrund Berechnung'!$I$3165)*0.5,IF($C91&lt;16,(E91/($D91^0.727399687532279)*'Hintergrund Berechnung'!$I$3165)*0.67,E91/($D91^0.727399687532279)*'Hintergrund Berechnung'!$I$3166)))</f>
        <v>#DIV/0!</v>
      </c>
      <c r="W91" s="16" t="str">
        <f t="shared" si="11"/>
        <v/>
      </c>
      <c r="X91" s="16" t="e">
        <f>IF($A$3=FALSE,IF($C91&lt;16,G91/($D91^0.727399687532279)*'Hintergrund Berechnung'!$I$3165,G91/($D91^0.727399687532279)*'Hintergrund Berechnung'!$I$3166),IF($C91&lt;13,(G91/($D91^0.727399687532279)*'Hintergrund Berechnung'!$I$3165)*0.5,IF($C91&lt;16,(G91/($D91^0.727399687532279)*'Hintergrund Berechnung'!$I$3165)*0.67,G91/($D91^0.727399687532279)*'Hintergrund Berechnung'!$I$3166)))</f>
        <v>#DIV/0!</v>
      </c>
      <c r="Y91" s="16" t="str">
        <f t="shared" si="12"/>
        <v/>
      </c>
      <c r="Z91" s="16" t="e">
        <f>IF($A$3=FALSE,IF($C91&lt;16,I91/($D91^0.727399687532279)*'Hintergrund Berechnung'!$I$3165,I91/($D91^0.727399687532279)*'Hintergrund Berechnung'!$I$3166),IF($C91&lt;13,(I91/($D91^0.727399687532279)*'Hintergrund Berechnung'!$I$3165)*0.5,IF($C91&lt;16,(I91/($D91^0.727399687532279)*'Hintergrund Berechnung'!$I$3165)*0.67,I91/($D91^0.727399687532279)*'Hintergrund Berechnung'!$I$3166)))</f>
        <v>#DIV/0!</v>
      </c>
      <c r="AA91" s="16" t="str">
        <f t="shared" si="13"/>
        <v/>
      </c>
      <c r="AB91" s="16" t="e">
        <f>IF($A$3=FALSE,IF($C91&lt;16,K91/($D91^0.727399687532279)*'Hintergrund Berechnung'!$I$3165,K91/($D91^0.727399687532279)*'Hintergrund Berechnung'!$I$3166),IF($C91&lt;13,(K91/($D91^0.727399687532279)*'Hintergrund Berechnung'!$I$3165)*0.5,IF($C91&lt;16,(K91/($D91^0.727399687532279)*'Hintergrund Berechnung'!$I$3165)*0.67,K91/($D91^0.727399687532279)*'Hintergrund Berechnung'!$I$3166)))</f>
        <v>#DIV/0!</v>
      </c>
      <c r="AC91" s="16" t="str">
        <f t="shared" si="14"/>
        <v/>
      </c>
      <c r="AD91" s="16" t="e">
        <f>IF($A$3=FALSE,IF($C91&lt;16,M91/($D91^0.727399687532279)*'Hintergrund Berechnung'!$I$3165,M91/($D91^0.727399687532279)*'Hintergrund Berechnung'!$I$3166),IF($C91&lt;13,(M91/($D91^0.727399687532279)*'Hintergrund Berechnung'!$I$3165)*0.5,IF($C91&lt;16,(M91/($D91^0.727399687532279)*'Hintergrund Berechnung'!$I$3165)*0.67,M91/($D91^0.727399687532279)*'Hintergrund Berechnung'!$I$3166)))</f>
        <v>#DIV/0!</v>
      </c>
      <c r="AE91" s="16" t="str">
        <f t="shared" si="15"/>
        <v/>
      </c>
      <c r="AF91" s="16" t="e">
        <f>IF($A$3=FALSE,IF($C91&lt;16,O91/($D91^0.727399687532279)*'Hintergrund Berechnung'!$I$3165,O91/($D91^0.727399687532279)*'Hintergrund Berechnung'!$I$3166),IF($C91&lt;13,(O91/($D91^0.727399687532279)*'Hintergrund Berechnung'!$I$3165)*0.5,IF($C91&lt;16,(O91/($D91^0.727399687532279)*'Hintergrund Berechnung'!$I$3165)*0.67,O91/($D91^0.727399687532279)*'Hintergrund Berechnung'!$I$3166)))</f>
        <v>#DIV/0!</v>
      </c>
      <c r="AG91" s="16" t="str">
        <f t="shared" si="16"/>
        <v/>
      </c>
      <c r="AH91" s="16" t="e">
        <f t="shared" si="17"/>
        <v>#DIV/0!</v>
      </c>
      <c r="AI91" s="16" t="e">
        <f>ROUND(IF(C91&lt;16,$Q91/($D91^0.515518364833551)*'Hintergrund Berechnung'!$K$3165,$Q91/($D91^0.515518364833551)*'Hintergrund Berechnung'!$K$3166),0)</f>
        <v>#DIV/0!</v>
      </c>
      <c r="AJ91" s="16">
        <f>ROUND(IF(C91&lt;16,$R91*'Hintergrund Berechnung'!$L$3165,$R91*'Hintergrund Berechnung'!$L$3166),0)</f>
        <v>0</v>
      </c>
      <c r="AK91" s="16">
        <f>ROUND(IF(C91&lt;16,IF(S91&gt;0,(25-$S91)*'Hintergrund Berechnung'!$M$3165,0),IF(S91&gt;0,(25-$S91)*'Hintergrund Berechnung'!$M$3166,0)),0)</f>
        <v>0</v>
      </c>
      <c r="AL91" s="18" t="e">
        <f t="shared" si="18"/>
        <v>#DIV/0!</v>
      </c>
    </row>
    <row r="92" spans="21:38" x14ac:dyDescent="0.5">
      <c r="U92" s="16">
        <f t="shared" si="10"/>
        <v>0</v>
      </c>
      <c r="V92" s="16" t="e">
        <f>IF($A$3=FALSE,IF($C92&lt;16,E92/($D92^0.727399687532279)*'Hintergrund Berechnung'!$I$3165,E92/($D92^0.727399687532279)*'Hintergrund Berechnung'!$I$3166),IF($C92&lt;13,(E92/($D92^0.727399687532279)*'Hintergrund Berechnung'!$I$3165)*0.5,IF($C92&lt;16,(E92/($D92^0.727399687532279)*'Hintergrund Berechnung'!$I$3165)*0.67,E92/($D92^0.727399687532279)*'Hintergrund Berechnung'!$I$3166)))</f>
        <v>#DIV/0!</v>
      </c>
      <c r="W92" s="16" t="str">
        <f t="shared" si="11"/>
        <v/>
      </c>
      <c r="X92" s="16" t="e">
        <f>IF($A$3=FALSE,IF($C92&lt;16,G92/($D92^0.727399687532279)*'Hintergrund Berechnung'!$I$3165,G92/($D92^0.727399687532279)*'Hintergrund Berechnung'!$I$3166),IF($C92&lt;13,(G92/($D92^0.727399687532279)*'Hintergrund Berechnung'!$I$3165)*0.5,IF($C92&lt;16,(G92/($D92^0.727399687532279)*'Hintergrund Berechnung'!$I$3165)*0.67,G92/($D92^0.727399687532279)*'Hintergrund Berechnung'!$I$3166)))</f>
        <v>#DIV/0!</v>
      </c>
      <c r="Y92" s="16" t="str">
        <f t="shared" si="12"/>
        <v/>
      </c>
      <c r="Z92" s="16" t="e">
        <f>IF($A$3=FALSE,IF($C92&lt;16,I92/($D92^0.727399687532279)*'Hintergrund Berechnung'!$I$3165,I92/($D92^0.727399687532279)*'Hintergrund Berechnung'!$I$3166),IF($C92&lt;13,(I92/($D92^0.727399687532279)*'Hintergrund Berechnung'!$I$3165)*0.5,IF($C92&lt;16,(I92/($D92^0.727399687532279)*'Hintergrund Berechnung'!$I$3165)*0.67,I92/($D92^0.727399687532279)*'Hintergrund Berechnung'!$I$3166)))</f>
        <v>#DIV/0!</v>
      </c>
      <c r="AA92" s="16" t="str">
        <f t="shared" si="13"/>
        <v/>
      </c>
      <c r="AB92" s="16" t="e">
        <f>IF($A$3=FALSE,IF($C92&lt;16,K92/($D92^0.727399687532279)*'Hintergrund Berechnung'!$I$3165,K92/($D92^0.727399687532279)*'Hintergrund Berechnung'!$I$3166),IF($C92&lt;13,(K92/($D92^0.727399687532279)*'Hintergrund Berechnung'!$I$3165)*0.5,IF($C92&lt;16,(K92/($D92^0.727399687532279)*'Hintergrund Berechnung'!$I$3165)*0.67,K92/($D92^0.727399687532279)*'Hintergrund Berechnung'!$I$3166)))</f>
        <v>#DIV/0!</v>
      </c>
      <c r="AC92" s="16" t="str">
        <f t="shared" si="14"/>
        <v/>
      </c>
      <c r="AD92" s="16" t="e">
        <f>IF($A$3=FALSE,IF($C92&lt;16,M92/($D92^0.727399687532279)*'Hintergrund Berechnung'!$I$3165,M92/($D92^0.727399687532279)*'Hintergrund Berechnung'!$I$3166),IF($C92&lt;13,(M92/($D92^0.727399687532279)*'Hintergrund Berechnung'!$I$3165)*0.5,IF($C92&lt;16,(M92/($D92^0.727399687532279)*'Hintergrund Berechnung'!$I$3165)*0.67,M92/($D92^0.727399687532279)*'Hintergrund Berechnung'!$I$3166)))</f>
        <v>#DIV/0!</v>
      </c>
      <c r="AE92" s="16" t="str">
        <f t="shared" si="15"/>
        <v/>
      </c>
      <c r="AF92" s="16" t="e">
        <f>IF($A$3=FALSE,IF($C92&lt;16,O92/($D92^0.727399687532279)*'Hintergrund Berechnung'!$I$3165,O92/($D92^0.727399687532279)*'Hintergrund Berechnung'!$I$3166),IF($C92&lt;13,(O92/($D92^0.727399687532279)*'Hintergrund Berechnung'!$I$3165)*0.5,IF($C92&lt;16,(O92/($D92^0.727399687532279)*'Hintergrund Berechnung'!$I$3165)*0.67,O92/($D92^0.727399687532279)*'Hintergrund Berechnung'!$I$3166)))</f>
        <v>#DIV/0!</v>
      </c>
      <c r="AG92" s="16" t="str">
        <f t="shared" si="16"/>
        <v/>
      </c>
      <c r="AH92" s="16" t="e">
        <f t="shared" si="17"/>
        <v>#DIV/0!</v>
      </c>
      <c r="AI92" s="16" t="e">
        <f>ROUND(IF(C92&lt;16,$Q92/($D92^0.515518364833551)*'Hintergrund Berechnung'!$K$3165,$Q92/($D92^0.515518364833551)*'Hintergrund Berechnung'!$K$3166),0)</f>
        <v>#DIV/0!</v>
      </c>
      <c r="AJ92" s="16">
        <f>ROUND(IF(C92&lt;16,$R92*'Hintergrund Berechnung'!$L$3165,$R92*'Hintergrund Berechnung'!$L$3166),0)</f>
        <v>0</v>
      </c>
      <c r="AK92" s="16">
        <f>ROUND(IF(C92&lt;16,IF(S92&gt;0,(25-$S92)*'Hintergrund Berechnung'!$M$3165,0),IF(S92&gt;0,(25-$S92)*'Hintergrund Berechnung'!$M$3166,0)),0)</f>
        <v>0</v>
      </c>
      <c r="AL92" s="18" t="e">
        <f t="shared" si="18"/>
        <v>#DIV/0!</v>
      </c>
    </row>
    <row r="93" spans="21:38" x14ac:dyDescent="0.5">
      <c r="U93" s="16">
        <f t="shared" si="10"/>
        <v>0</v>
      </c>
      <c r="V93" s="16" t="e">
        <f>IF($A$3=FALSE,IF($C93&lt;16,E93/($D93^0.727399687532279)*'Hintergrund Berechnung'!$I$3165,E93/($D93^0.727399687532279)*'Hintergrund Berechnung'!$I$3166),IF($C93&lt;13,(E93/($D93^0.727399687532279)*'Hintergrund Berechnung'!$I$3165)*0.5,IF($C93&lt;16,(E93/($D93^0.727399687532279)*'Hintergrund Berechnung'!$I$3165)*0.67,E93/($D93^0.727399687532279)*'Hintergrund Berechnung'!$I$3166)))</f>
        <v>#DIV/0!</v>
      </c>
      <c r="W93" s="16" t="str">
        <f t="shared" si="11"/>
        <v/>
      </c>
      <c r="X93" s="16" t="e">
        <f>IF($A$3=FALSE,IF($C93&lt;16,G93/($D93^0.727399687532279)*'Hintergrund Berechnung'!$I$3165,G93/($D93^0.727399687532279)*'Hintergrund Berechnung'!$I$3166),IF($C93&lt;13,(G93/($D93^0.727399687532279)*'Hintergrund Berechnung'!$I$3165)*0.5,IF($C93&lt;16,(G93/($D93^0.727399687532279)*'Hintergrund Berechnung'!$I$3165)*0.67,G93/($D93^0.727399687532279)*'Hintergrund Berechnung'!$I$3166)))</f>
        <v>#DIV/0!</v>
      </c>
      <c r="Y93" s="16" t="str">
        <f t="shared" si="12"/>
        <v/>
      </c>
      <c r="Z93" s="16" t="e">
        <f>IF($A$3=FALSE,IF($C93&lt;16,I93/($D93^0.727399687532279)*'Hintergrund Berechnung'!$I$3165,I93/($D93^0.727399687532279)*'Hintergrund Berechnung'!$I$3166),IF($C93&lt;13,(I93/($D93^0.727399687532279)*'Hintergrund Berechnung'!$I$3165)*0.5,IF($C93&lt;16,(I93/($D93^0.727399687532279)*'Hintergrund Berechnung'!$I$3165)*0.67,I93/($D93^0.727399687532279)*'Hintergrund Berechnung'!$I$3166)))</f>
        <v>#DIV/0!</v>
      </c>
      <c r="AA93" s="16" t="str">
        <f t="shared" si="13"/>
        <v/>
      </c>
      <c r="AB93" s="16" t="e">
        <f>IF($A$3=FALSE,IF($C93&lt;16,K93/($D93^0.727399687532279)*'Hintergrund Berechnung'!$I$3165,K93/($D93^0.727399687532279)*'Hintergrund Berechnung'!$I$3166),IF($C93&lt;13,(K93/($D93^0.727399687532279)*'Hintergrund Berechnung'!$I$3165)*0.5,IF($C93&lt;16,(K93/($D93^0.727399687532279)*'Hintergrund Berechnung'!$I$3165)*0.67,K93/($D93^0.727399687532279)*'Hintergrund Berechnung'!$I$3166)))</f>
        <v>#DIV/0!</v>
      </c>
      <c r="AC93" s="16" t="str">
        <f t="shared" si="14"/>
        <v/>
      </c>
      <c r="AD93" s="16" t="e">
        <f>IF($A$3=FALSE,IF($C93&lt;16,M93/($D93^0.727399687532279)*'Hintergrund Berechnung'!$I$3165,M93/($D93^0.727399687532279)*'Hintergrund Berechnung'!$I$3166),IF($C93&lt;13,(M93/($D93^0.727399687532279)*'Hintergrund Berechnung'!$I$3165)*0.5,IF($C93&lt;16,(M93/($D93^0.727399687532279)*'Hintergrund Berechnung'!$I$3165)*0.67,M93/($D93^0.727399687532279)*'Hintergrund Berechnung'!$I$3166)))</f>
        <v>#DIV/0!</v>
      </c>
      <c r="AE93" s="16" t="str">
        <f t="shared" si="15"/>
        <v/>
      </c>
      <c r="AF93" s="16" t="e">
        <f>IF($A$3=FALSE,IF($C93&lt;16,O93/($D93^0.727399687532279)*'Hintergrund Berechnung'!$I$3165,O93/($D93^0.727399687532279)*'Hintergrund Berechnung'!$I$3166),IF($C93&lt;13,(O93/($D93^0.727399687532279)*'Hintergrund Berechnung'!$I$3165)*0.5,IF($C93&lt;16,(O93/($D93^0.727399687532279)*'Hintergrund Berechnung'!$I$3165)*0.67,O93/($D93^0.727399687532279)*'Hintergrund Berechnung'!$I$3166)))</f>
        <v>#DIV/0!</v>
      </c>
      <c r="AG93" s="16" t="str">
        <f t="shared" si="16"/>
        <v/>
      </c>
      <c r="AH93" s="16" t="e">
        <f t="shared" si="17"/>
        <v>#DIV/0!</v>
      </c>
      <c r="AI93" s="16" t="e">
        <f>ROUND(IF(C93&lt;16,$Q93/($D93^0.515518364833551)*'Hintergrund Berechnung'!$K$3165,$Q93/($D93^0.515518364833551)*'Hintergrund Berechnung'!$K$3166),0)</f>
        <v>#DIV/0!</v>
      </c>
      <c r="AJ93" s="16">
        <f>ROUND(IF(C93&lt;16,$R93*'Hintergrund Berechnung'!$L$3165,$R93*'Hintergrund Berechnung'!$L$3166),0)</f>
        <v>0</v>
      </c>
      <c r="AK93" s="16">
        <f>ROUND(IF(C93&lt;16,IF(S93&gt;0,(25-$S93)*'Hintergrund Berechnung'!$M$3165,0),IF(S93&gt;0,(25-$S93)*'Hintergrund Berechnung'!$M$3166,0)),0)</f>
        <v>0</v>
      </c>
      <c r="AL93" s="18" t="e">
        <f t="shared" si="18"/>
        <v>#DIV/0!</v>
      </c>
    </row>
    <row r="94" spans="21:38" x14ac:dyDescent="0.5">
      <c r="U94" s="16">
        <f t="shared" si="10"/>
        <v>0</v>
      </c>
      <c r="V94" s="16" t="e">
        <f>IF($A$3=FALSE,IF($C94&lt;16,E94/($D94^0.727399687532279)*'Hintergrund Berechnung'!$I$3165,E94/($D94^0.727399687532279)*'Hintergrund Berechnung'!$I$3166),IF($C94&lt;13,(E94/($D94^0.727399687532279)*'Hintergrund Berechnung'!$I$3165)*0.5,IF($C94&lt;16,(E94/($D94^0.727399687532279)*'Hintergrund Berechnung'!$I$3165)*0.67,E94/($D94^0.727399687532279)*'Hintergrund Berechnung'!$I$3166)))</f>
        <v>#DIV/0!</v>
      </c>
      <c r="W94" s="16" t="str">
        <f t="shared" si="11"/>
        <v/>
      </c>
      <c r="X94" s="16" t="e">
        <f>IF($A$3=FALSE,IF($C94&lt;16,G94/($D94^0.727399687532279)*'Hintergrund Berechnung'!$I$3165,G94/($D94^0.727399687532279)*'Hintergrund Berechnung'!$I$3166),IF($C94&lt;13,(G94/($D94^0.727399687532279)*'Hintergrund Berechnung'!$I$3165)*0.5,IF($C94&lt;16,(G94/($D94^0.727399687532279)*'Hintergrund Berechnung'!$I$3165)*0.67,G94/($D94^0.727399687532279)*'Hintergrund Berechnung'!$I$3166)))</f>
        <v>#DIV/0!</v>
      </c>
      <c r="Y94" s="16" t="str">
        <f t="shared" si="12"/>
        <v/>
      </c>
      <c r="Z94" s="16" t="e">
        <f>IF($A$3=FALSE,IF($C94&lt;16,I94/($D94^0.727399687532279)*'Hintergrund Berechnung'!$I$3165,I94/($D94^0.727399687532279)*'Hintergrund Berechnung'!$I$3166),IF($C94&lt;13,(I94/($D94^0.727399687532279)*'Hintergrund Berechnung'!$I$3165)*0.5,IF($C94&lt;16,(I94/($D94^0.727399687532279)*'Hintergrund Berechnung'!$I$3165)*0.67,I94/($D94^0.727399687532279)*'Hintergrund Berechnung'!$I$3166)))</f>
        <v>#DIV/0!</v>
      </c>
      <c r="AA94" s="16" t="str">
        <f t="shared" si="13"/>
        <v/>
      </c>
      <c r="AB94" s="16" t="e">
        <f>IF($A$3=FALSE,IF($C94&lt;16,K94/($D94^0.727399687532279)*'Hintergrund Berechnung'!$I$3165,K94/($D94^0.727399687532279)*'Hintergrund Berechnung'!$I$3166),IF($C94&lt;13,(K94/($D94^0.727399687532279)*'Hintergrund Berechnung'!$I$3165)*0.5,IF($C94&lt;16,(K94/($D94^0.727399687532279)*'Hintergrund Berechnung'!$I$3165)*0.67,K94/($D94^0.727399687532279)*'Hintergrund Berechnung'!$I$3166)))</f>
        <v>#DIV/0!</v>
      </c>
      <c r="AC94" s="16" t="str">
        <f t="shared" si="14"/>
        <v/>
      </c>
      <c r="AD94" s="16" t="e">
        <f>IF($A$3=FALSE,IF($C94&lt;16,M94/($D94^0.727399687532279)*'Hintergrund Berechnung'!$I$3165,M94/($D94^0.727399687532279)*'Hintergrund Berechnung'!$I$3166),IF($C94&lt;13,(M94/($D94^0.727399687532279)*'Hintergrund Berechnung'!$I$3165)*0.5,IF($C94&lt;16,(M94/($D94^0.727399687532279)*'Hintergrund Berechnung'!$I$3165)*0.67,M94/($D94^0.727399687532279)*'Hintergrund Berechnung'!$I$3166)))</f>
        <v>#DIV/0!</v>
      </c>
      <c r="AE94" s="16" t="str">
        <f t="shared" si="15"/>
        <v/>
      </c>
      <c r="AF94" s="16" t="e">
        <f>IF($A$3=FALSE,IF($C94&lt;16,O94/($D94^0.727399687532279)*'Hintergrund Berechnung'!$I$3165,O94/($D94^0.727399687532279)*'Hintergrund Berechnung'!$I$3166),IF($C94&lt;13,(O94/($D94^0.727399687532279)*'Hintergrund Berechnung'!$I$3165)*0.5,IF($C94&lt;16,(O94/($D94^0.727399687532279)*'Hintergrund Berechnung'!$I$3165)*0.67,O94/($D94^0.727399687532279)*'Hintergrund Berechnung'!$I$3166)))</f>
        <v>#DIV/0!</v>
      </c>
      <c r="AG94" s="16" t="str">
        <f t="shared" si="16"/>
        <v/>
      </c>
      <c r="AH94" s="16" t="e">
        <f t="shared" si="17"/>
        <v>#DIV/0!</v>
      </c>
      <c r="AI94" s="16" t="e">
        <f>ROUND(IF(C94&lt;16,$Q94/($D94^0.515518364833551)*'Hintergrund Berechnung'!$K$3165,$Q94/($D94^0.515518364833551)*'Hintergrund Berechnung'!$K$3166),0)</f>
        <v>#DIV/0!</v>
      </c>
      <c r="AJ94" s="16">
        <f>ROUND(IF(C94&lt;16,$R94*'Hintergrund Berechnung'!$L$3165,$R94*'Hintergrund Berechnung'!$L$3166),0)</f>
        <v>0</v>
      </c>
      <c r="AK94" s="16">
        <f>ROUND(IF(C94&lt;16,IF(S94&gt;0,(25-$S94)*'Hintergrund Berechnung'!$M$3165,0),IF(S94&gt;0,(25-$S94)*'Hintergrund Berechnung'!$M$3166,0)),0)</f>
        <v>0</v>
      </c>
      <c r="AL94" s="18" t="e">
        <f t="shared" si="18"/>
        <v>#DIV/0!</v>
      </c>
    </row>
    <row r="95" spans="21:38" x14ac:dyDescent="0.5">
      <c r="U95" s="16">
        <f t="shared" si="10"/>
        <v>0</v>
      </c>
      <c r="V95" s="16" t="e">
        <f>IF($A$3=FALSE,IF($C95&lt;16,E95/($D95^0.727399687532279)*'Hintergrund Berechnung'!$I$3165,E95/($D95^0.727399687532279)*'Hintergrund Berechnung'!$I$3166),IF($C95&lt;13,(E95/($D95^0.727399687532279)*'Hintergrund Berechnung'!$I$3165)*0.5,IF($C95&lt;16,(E95/($D95^0.727399687532279)*'Hintergrund Berechnung'!$I$3165)*0.67,E95/($D95^0.727399687532279)*'Hintergrund Berechnung'!$I$3166)))</f>
        <v>#DIV/0!</v>
      </c>
      <c r="W95" s="16" t="str">
        <f t="shared" si="11"/>
        <v/>
      </c>
      <c r="X95" s="16" t="e">
        <f>IF($A$3=FALSE,IF($C95&lt;16,G95/($D95^0.727399687532279)*'Hintergrund Berechnung'!$I$3165,G95/($D95^0.727399687532279)*'Hintergrund Berechnung'!$I$3166),IF($C95&lt;13,(G95/($D95^0.727399687532279)*'Hintergrund Berechnung'!$I$3165)*0.5,IF($C95&lt;16,(G95/($D95^0.727399687532279)*'Hintergrund Berechnung'!$I$3165)*0.67,G95/($D95^0.727399687532279)*'Hintergrund Berechnung'!$I$3166)))</f>
        <v>#DIV/0!</v>
      </c>
      <c r="Y95" s="16" t="str">
        <f t="shared" si="12"/>
        <v/>
      </c>
      <c r="Z95" s="16" t="e">
        <f>IF($A$3=FALSE,IF($C95&lt;16,I95/($D95^0.727399687532279)*'Hintergrund Berechnung'!$I$3165,I95/($D95^0.727399687532279)*'Hintergrund Berechnung'!$I$3166),IF($C95&lt;13,(I95/($D95^0.727399687532279)*'Hintergrund Berechnung'!$I$3165)*0.5,IF($C95&lt;16,(I95/($D95^0.727399687532279)*'Hintergrund Berechnung'!$I$3165)*0.67,I95/($D95^0.727399687532279)*'Hintergrund Berechnung'!$I$3166)))</f>
        <v>#DIV/0!</v>
      </c>
      <c r="AA95" s="16" t="str">
        <f t="shared" si="13"/>
        <v/>
      </c>
      <c r="AB95" s="16" t="e">
        <f>IF($A$3=FALSE,IF($C95&lt;16,K95/($D95^0.727399687532279)*'Hintergrund Berechnung'!$I$3165,K95/($D95^0.727399687532279)*'Hintergrund Berechnung'!$I$3166),IF($C95&lt;13,(K95/($D95^0.727399687532279)*'Hintergrund Berechnung'!$I$3165)*0.5,IF($C95&lt;16,(K95/($D95^0.727399687532279)*'Hintergrund Berechnung'!$I$3165)*0.67,K95/($D95^0.727399687532279)*'Hintergrund Berechnung'!$I$3166)))</f>
        <v>#DIV/0!</v>
      </c>
      <c r="AC95" s="16" t="str">
        <f t="shared" si="14"/>
        <v/>
      </c>
      <c r="AD95" s="16" t="e">
        <f>IF($A$3=FALSE,IF($C95&lt;16,M95/($D95^0.727399687532279)*'Hintergrund Berechnung'!$I$3165,M95/($D95^0.727399687532279)*'Hintergrund Berechnung'!$I$3166),IF($C95&lt;13,(M95/($D95^0.727399687532279)*'Hintergrund Berechnung'!$I$3165)*0.5,IF($C95&lt;16,(M95/($D95^0.727399687532279)*'Hintergrund Berechnung'!$I$3165)*0.67,M95/($D95^0.727399687532279)*'Hintergrund Berechnung'!$I$3166)))</f>
        <v>#DIV/0!</v>
      </c>
      <c r="AE95" s="16" t="str">
        <f t="shared" si="15"/>
        <v/>
      </c>
      <c r="AF95" s="16" t="e">
        <f>IF($A$3=FALSE,IF($C95&lt;16,O95/($D95^0.727399687532279)*'Hintergrund Berechnung'!$I$3165,O95/($D95^0.727399687532279)*'Hintergrund Berechnung'!$I$3166),IF($C95&lt;13,(O95/($D95^0.727399687532279)*'Hintergrund Berechnung'!$I$3165)*0.5,IF($C95&lt;16,(O95/($D95^0.727399687532279)*'Hintergrund Berechnung'!$I$3165)*0.67,O95/($D95^0.727399687532279)*'Hintergrund Berechnung'!$I$3166)))</f>
        <v>#DIV/0!</v>
      </c>
      <c r="AG95" s="16" t="str">
        <f t="shared" si="16"/>
        <v/>
      </c>
      <c r="AH95" s="16" t="e">
        <f t="shared" si="17"/>
        <v>#DIV/0!</v>
      </c>
      <c r="AI95" s="16" t="e">
        <f>ROUND(IF(C95&lt;16,$Q95/($D95^0.515518364833551)*'Hintergrund Berechnung'!$K$3165,$Q95/($D95^0.515518364833551)*'Hintergrund Berechnung'!$K$3166),0)</f>
        <v>#DIV/0!</v>
      </c>
      <c r="AJ95" s="16">
        <f>ROUND(IF(C95&lt;16,$R95*'Hintergrund Berechnung'!$L$3165,$R95*'Hintergrund Berechnung'!$L$3166),0)</f>
        <v>0</v>
      </c>
      <c r="AK95" s="16">
        <f>ROUND(IF(C95&lt;16,IF(S95&gt;0,(25-$S95)*'Hintergrund Berechnung'!$M$3165,0),IF(S95&gt;0,(25-$S95)*'Hintergrund Berechnung'!$M$3166,0)),0)</f>
        <v>0</v>
      </c>
      <c r="AL95" s="18" t="e">
        <f t="shared" si="18"/>
        <v>#DIV/0!</v>
      </c>
    </row>
    <row r="96" spans="21:38" x14ac:dyDescent="0.5">
      <c r="U96" s="16">
        <f t="shared" si="10"/>
        <v>0</v>
      </c>
      <c r="V96" s="16" t="e">
        <f>IF($A$3=FALSE,IF($C96&lt;16,E96/($D96^0.727399687532279)*'Hintergrund Berechnung'!$I$3165,E96/($D96^0.727399687532279)*'Hintergrund Berechnung'!$I$3166),IF($C96&lt;13,(E96/($D96^0.727399687532279)*'Hintergrund Berechnung'!$I$3165)*0.5,IF($C96&lt;16,(E96/($D96^0.727399687532279)*'Hintergrund Berechnung'!$I$3165)*0.67,E96/($D96^0.727399687532279)*'Hintergrund Berechnung'!$I$3166)))</f>
        <v>#DIV/0!</v>
      </c>
      <c r="W96" s="16" t="str">
        <f t="shared" si="11"/>
        <v/>
      </c>
      <c r="X96" s="16" t="e">
        <f>IF($A$3=FALSE,IF($C96&lt;16,G96/($D96^0.727399687532279)*'Hintergrund Berechnung'!$I$3165,G96/($D96^0.727399687532279)*'Hintergrund Berechnung'!$I$3166),IF($C96&lt;13,(G96/($D96^0.727399687532279)*'Hintergrund Berechnung'!$I$3165)*0.5,IF($C96&lt;16,(G96/($D96^0.727399687532279)*'Hintergrund Berechnung'!$I$3165)*0.67,G96/($D96^0.727399687532279)*'Hintergrund Berechnung'!$I$3166)))</f>
        <v>#DIV/0!</v>
      </c>
      <c r="Y96" s="16" t="str">
        <f t="shared" si="12"/>
        <v/>
      </c>
      <c r="Z96" s="16" t="e">
        <f>IF($A$3=FALSE,IF($C96&lt;16,I96/($D96^0.727399687532279)*'Hintergrund Berechnung'!$I$3165,I96/($D96^0.727399687532279)*'Hintergrund Berechnung'!$I$3166),IF($C96&lt;13,(I96/($D96^0.727399687532279)*'Hintergrund Berechnung'!$I$3165)*0.5,IF($C96&lt;16,(I96/($D96^0.727399687532279)*'Hintergrund Berechnung'!$I$3165)*0.67,I96/($D96^0.727399687532279)*'Hintergrund Berechnung'!$I$3166)))</f>
        <v>#DIV/0!</v>
      </c>
      <c r="AA96" s="16" t="str">
        <f t="shared" si="13"/>
        <v/>
      </c>
      <c r="AB96" s="16" t="e">
        <f>IF($A$3=FALSE,IF($C96&lt;16,K96/($D96^0.727399687532279)*'Hintergrund Berechnung'!$I$3165,K96/($D96^0.727399687532279)*'Hintergrund Berechnung'!$I$3166),IF($C96&lt;13,(K96/($D96^0.727399687532279)*'Hintergrund Berechnung'!$I$3165)*0.5,IF($C96&lt;16,(K96/($D96^0.727399687532279)*'Hintergrund Berechnung'!$I$3165)*0.67,K96/($D96^0.727399687532279)*'Hintergrund Berechnung'!$I$3166)))</f>
        <v>#DIV/0!</v>
      </c>
      <c r="AC96" s="16" t="str">
        <f t="shared" si="14"/>
        <v/>
      </c>
      <c r="AD96" s="16" t="e">
        <f>IF($A$3=FALSE,IF($C96&lt;16,M96/($D96^0.727399687532279)*'Hintergrund Berechnung'!$I$3165,M96/($D96^0.727399687532279)*'Hintergrund Berechnung'!$I$3166),IF($C96&lt;13,(M96/($D96^0.727399687532279)*'Hintergrund Berechnung'!$I$3165)*0.5,IF($C96&lt;16,(M96/($D96^0.727399687532279)*'Hintergrund Berechnung'!$I$3165)*0.67,M96/($D96^0.727399687532279)*'Hintergrund Berechnung'!$I$3166)))</f>
        <v>#DIV/0!</v>
      </c>
      <c r="AE96" s="16" t="str">
        <f t="shared" si="15"/>
        <v/>
      </c>
      <c r="AF96" s="16" t="e">
        <f>IF($A$3=FALSE,IF($C96&lt;16,O96/($D96^0.727399687532279)*'Hintergrund Berechnung'!$I$3165,O96/($D96^0.727399687532279)*'Hintergrund Berechnung'!$I$3166),IF($C96&lt;13,(O96/($D96^0.727399687532279)*'Hintergrund Berechnung'!$I$3165)*0.5,IF($C96&lt;16,(O96/($D96^0.727399687532279)*'Hintergrund Berechnung'!$I$3165)*0.67,O96/($D96^0.727399687532279)*'Hintergrund Berechnung'!$I$3166)))</f>
        <v>#DIV/0!</v>
      </c>
      <c r="AG96" s="16" t="str">
        <f t="shared" si="16"/>
        <v/>
      </c>
      <c r="AH96" s="16" t="e">
        <f t="shared" si="17"/>
        <v>#DIV/0!</v>
      </c>
      <c r="AI96" s="16" t="e">
        <f>ROUND(IF(C96&lt;16,$Q96/($D96^0.515518364833551)*'Hintergrund Berechnung'!$K$3165,$Q96/($D96^0.515518364833551)*'Hintergrund Berechnung'!$K$3166),0)</f>
        <v>#DIV/0!</v>
      </c>
      <c r="AJ96" s="16">
        <f>ROUND(IF(C96&lt;16,$R96*'Hintergrund Berechnung'!$L$3165,$R96*'Hintergrund Berechnung'!$L$3166),0)</f>
        <v>0</v>
      </c>
      <c r="AK96" s="16">
        <f>ROUND(IF(C96&lt;16,IF(S96&gt;0,(25-$S96)*'Hintergrund Berechnung'!$M$3165,0),IF(S96&gt;0,(25-$S96)*'Hintergrund Berechnung'!$M$3166,0)),0)</f>
        <v>0</v>
      </c>
      <c r="AL96" s="18" t="e">
        <f t="shared" si="18"/>
        <v>#DIV/0!</v>
      </c>
    </row>
    <row r="97" spans="21:38" x14ac:dyDescent="0.5">
      <c r="U97" s="16">
        <f t="shared" si="10"/>
        <v>0</v>
      </c>
      <c r="V97" s="16" t="e">
        <f>IF($A$3=FALSE,IF($C97&lt;16,E97/($D97^0.727399687532279)*'Hintergrund Berechnung'!$I$3165,E97/($D97^0.727399687532279)*'Hintergrund Berechnung'!$I$3166),IF($C97&lt;13,(E97/($D97^0.727399687532279)*'Hintergrund Berechnung'!$I$3165)*0.5,IF($C97&lt;16,(E97/($D97^0.727399687532279)*'Hintergrund Berechnung'!$I$3165)*0.67,E97/($D97^0.727399687532279)*'Hintergrund Berechnung'!$I$3166)))</f>
        <v>#DIV/0!</v>
      </c>
      <c r="W97" s="16" t="str">
        <f t="shared" si="11"/>
        <v/>
      </c>
      <c r="X97" s="16" t="e">
        <f>IF($A$3=FALSE,IF($C97&lt;16,G97/($D97^0.727399687532279)*'Hintergrund Berechnung'!$I$3165,G97/($D97^0.727399687532279)*'Hintergrund Berechnung'!$I$3166),IF($C97&lt;13,(G97/($D97^0.727399687532279)*'Hintergrund Berechnung'!$I$3165)*0.5,IF($C97&lt;16,(G97/($D97^0.727399687532279)*'Hintergrund Berechnung'!$I$3165)*0.67,G97/($D97^0.727399687532279)*'Hintergrund Berechnung'!$I$3166)))</f>
        <v>#DIV/0!</v>
      </c>
      <c r="Y97" s="16" t="str">
        <f t="shared" si="12"/>
        <v/>
      </c>
      <c r="Z97" s="16" t="e">
        <f>IF($A$3=FALSE,IF($C97&lt;16,I97/($D97^0.727399687532279)*'Hintergrund Berechnung'!$I$3165,I97/($D97^0.727399687532279)*'Hintergrund Berechnung'!$I$3166),IF($C97&lt;13,(I97/($D97^0.727399687532279)*'Hintergrund Berechnung'!$I$3165)*0.5,IF($C97&lt;16,(I97/($D97^0.727399687532279)*'Hintergrund Berechnung'!$I$3165)*0.67,I97/($D97^0.727399687532279)*'Hintergrund Berechnung'!$I$3166)))</f>
        <v>#DIV/0!</v>
      </c>
      <c r="AA97" s="16" t="str">
        <f t="shared" si="13"/>
        <v/>
      </c>
      <c r="AB97" s="16" t="e">
        <f>IF($A$3=FALSE,IF($C97&lt;16,K97/($D97^0.727399687532279)*'Hintergrund Berechnung'!$I$3165,K97/($D97^0.727399687532279)*'Hintergrund Berechnung'!$I$3166),IF($C97&lt;13,(K97/($D97^0.727399687532279)*'Hintergrund Berechnung'!$I$3165)*0.5,IF($C97&lt;16,(K97/($D97^0.727399687532279)*'Hintergrund Berechnung'!$I$3165)*0.67,K97/($D97^0.727399687532279)*'Hintergrund Berechnung'!$I$3166)))</f>
        <v>#DIV/0!</v>
      </c>
      <c r="AC97" s="16" t="str">
        <f t="shared" si="14"/>
        <v/>
      </c>
      <c r="AD97" s="16" t="e">
        <f>IF($A$3=FALSE,IF($C97&lt;16,M97/($D97^0.727399687532279)*'Hintergrund Berechnung'!$I$3165,M97/($D97^0.727399687532279)*'Hintergrund Berechnung'!$I$3166),IF($C97&lt;13,(M97/($D97^0.727399687532279)*'Hintergrund Berechnung'!$I$3165)*0.5,IF($C97&lt;16,(M97/($D97^0.727399687532279)*'Hintergrund Berechnung'!$I$3165)*0.67,M97/($D97^0.727399687532279)*'Hintergrund Berechnung'!$I$3166)))</f>
        <v>#DIV/0!</v>
      </c>
      <c r="AE97" s="16" t="str">
        <f t="shared" si="15"/>
        <v/>
      </c>
      <c r="AF97" s="16" t="e">
        <f>IF($A$3=FALSE,IF($C97&lt;16,O97/($D97^0.727399687532279)*'Hintergrund Berechnung'!$I$3165,O97/($D97^0.727399687532279)*'Hintergrund Berechnung'!$I$3166),IF($C97&lt;13,(O97/($D97^0.727399687532279)*'Hintergrund Berechnung'!$I$3165)*0.5,IF($C97&lt;16,(O97/($D97^0.727399687532279)*'Hintergrund Berechnung'!$I$3165)*0.67,O97/($D97^0.727399687532279)*'Hintergrund Berechnung'!$I$3166)))</f>
        <v>#DIV/0!</v>
      </c>
      <c r="AG97" s="16" t="str">
        <f t="shared" si="16"/>
        <v/>
      </c>
      <c r="AH97" s="16" t="e">
        <f t="shared" si="17"/>
        <v>#DIV/0!</v>
      </c>
      <c r="AI97" s="16" t="e">
        <f>ROUND(IF(C97&lt;16,$Q97/($D97^0.515518364833551)*'Hintergrund Berechnung'!$K$3165,$Q97/($D97^0.515518364833551)*'Hintergrund Berechnung'!$K$3166),0)</f>
        <v>#DIV/0!</v>
      </c>
      <c r="AJ97" s="16">
        <f>ROUND(IF(C97&lt;16,$R97*'Hintergrund Berechnung'!$L$3165,$R97*'Hintergrund Berechnung'!$L$3166),0)</f>
        <v>0</v>
      </c>
      <c r="AK97" s="16">
        <f>ROUND(IF(C97&lt;16,IF(S97&gt;0,(25-$S97)*'Hintergrund Berechnung'!$M$3165,0),IF(S97&gt;0,(25-$S97)*'Hintergrund Berechnung'!$M$3166,0)),0)</f>
        <v>0</v>
      </c>
      <c r="AL97" s="18" t="e">
        <f t="shared" si="18"/>
        <v>#DIV/0!</v>
      </c>
    </row>
    <row r="98" spans="21:38" x14ac:dyDescent="0.5">
      <c r="U98" s="16">
        <f t="shared" si="10"/>
        <v>0</v>
      </c>
      <c r="V98" s="16" t="e">
        <f>IF($A$3=FALSE,IF($C98&lt;16,E98/($D98^0.727399687532279)*'Hintergrund Berechnung'!$I$3165,E98/($D98^0.727399687532279)*'Hintergrund Berechnung'!$I$3166),IF($C98&lt;13,(E98/($D98^0.727399687532279)*'Hintergrund Berechnung'!$I$3165)*0.5,IF($C98&lt;16,(E98/($D98^0.727399687532279)*'Hintergrund Berechnung'!$I$3165)*0.67,E98/($D98^0.727399687532279)*'Hintergrund Berechnung'!$I$3166)))</f>
        <v>#DIV/0!</v>
      </c>
      <c r="W98" s="16" t="str">
        <f t="shared" si="11"/>
        <v/>
      </c>
      <c r="X98" s="16" t="e">
        <f>IF($A$3=FALSE,IF($C98&lt;16,G98/($D98^0.727399687532279)*'Hintergrund Berechnung'!$I$3165,G98/($D98^0.727399687532279)*'Hintergrund Berechnung'!$I$3166),IF($C98&lt;13,(G98/($D98^0.727399687532279)*'Hintergrund Berechnung'!$I$3165)*0.5,IF($C98&lt;16,(G98/($D98^0.727399687532279)*'Hintergrund Berechnung'!$I$3165)*0.67,G98/($D98^0.727399687532279)*'Hintergrund Berechnung'!$I$3166)))</f>
        <v>#DIV/0!</v>
      </c>
      <c r="Y98" s="16" t="str">
        <f t="shared" si="12"/>
        <v/>
      </c>
      <c r="Z98" s="16" t="e">
        <f>IF($A$3=FALSE,IF($C98&lt;16,I98/($D98^0.727399687532279)*'Hintergrund Berechnung'!$I$3165,I98/($D98^0.727399687532279)*'Hintergrund Berechnung'!$I$3166),IF($C98&lt;13,(I98/($D98^0.727399687532279)*'Hintergrund Berechnung'!$I$3165)*0.5,IF($C98&lt;16,(I98/($D98^0.727399687532279)*'Hintergrund Berechnung'!$I$3165)*0.67,I98/($D98^0.727399687532279)*'Hintergrund Berechnung'!$I$3166)))</f>
        <v>#DIV/0!</v>
      </c>
      <c r="AA98" s="16" t="str">
        <f t="shared" si="13"/>
        <v/>
      </c>
      <c r="AB98" s="16" t="e">
        <f>IF($A$3=FALSE,IF($C98&lt;16,K98/($D98^0.727399687532279)*'Hintergrund Berechnung'!$I$3165,K98/($D98^0.727399687532279)*'Hintergrund Berechnung'!$I$3166),IF($C98&lt;13,(K98/($D98^0.727399687532279)*'Hintergrund Berechnung'!$I$3165)*0.5,IF($C98&lt;16,(K98/($D98^0.727399687532279)*'Hintergrund Berechnung'!$I$3165)*0.67,K98/($D98^0.727399687532279)*'Hintergrund Berechnung'!$I$3166)))</f>
        <v>#DIV/0!</v>
      </c>
      <c r="AC98" s="16" t="str">
        <f t="shared" si="14"/>
        <v/>
      </c>
      <c r="AD98" s="16" t="e">
        <f>IF($A$3=FALSE,IF($C98&lt;16,M98/($D98^0.727399687532279)*'Hintergrund Berechnung'!$I$3165,M98/($D98^0.727399687532279)*'Hintergrund Berechnung'!$I$3166),IF($C98&lt;13,(M98/($D98^0.727399687532279)*'Hintergrund Berechnung'!$I$3165)*0.5,IF($C98&lt;16,(M98/($D98^0.727399687532279)*'Hintergrund Berechnung'!$I$3165)*0.67,M98/($D98^0.727399687532279)*'Hintergrund Berechnung'!$I$3166)))</f>
        <v>#DIV/0!</v>
      </c>
      <c r="AE98" s="16" t="str">
        <f t="shared" si="15"/>
        <v/>
      </c>
      <c r="AF98" s="16" t="e">
        <f>IF($A$3=FALSE,IF($C98&lt;16,O98/($D98^0.727399687532279)*'Hintergrund Berechnung'!$I$3165,O98/($D98^0.727399687532279)*'Hintergrund Berechnung'!$I$3166),IF($C98&lt;13,(O98/($D98^0.727399687532279)*'Hintergrund Berechnung'!$I$3165)*0.5,IF($C98&lt;16,(O98/($D98^0.727399687532279)*'Hintergrund Berechnung'!$I$3165)*0.67,O98/($D98^0.727399687532279)*'Hintergrund Berechnung'!$I$3166)))</f>
        <v>#DIV/0!</v>
      </c>
      <c r="AG98" s="16" t="str">
        <f t="shared" si="16"/>
        <v/>
      </c>
      <c r="AH98" s="16" t="e">
        <f t="shared" si="17"/>
        <v>#DIV/0!</v>
      </c>
      <c r="AI98" s="16" t="e">
        <f>ROUND(IF(C98&lt;16,$Q98/($D98^0.515518364833551)*'Hintergrund Berechnung'!$K$3165,$Q98/($D98^0.515518364833551)*'Hintergrund Berechnung'!$K$3166),0)</f>
        <v>#DIV/0!</v>
      </c>
      <c r="AJ98" s="16">
        <f>ROUND(IF(C98&lt;16,$R98*'Hintergrund Berechnung'!$L$3165,$R98*'Hintergrund Berechnung'!$L$3166),0)</f>
        <v>0</v>
      </c>
      <c r="AK98" s="16">
        <f>ROUND(IF(C98&lt;16,IF(S98&gt;0,(25-$S98)*'Hintergrund Berechnung'!$M$3165,0),IF(S98&gt;0,(25-$S98)*'Hintergrund Berechnung'!$M$3166,0)),0)</f>
        <v>0</v>
      </c>
      <c r="AL98" s="18" t="e">
        <f t="shared" si="18"/>
        <v>#DIV/0!</v>
      </c>
    </row>
    <row r="99" spans="21:38" x14ac:dyDescent="0.5">
      <c r="U99" s="16">
        <f t="shared" si="10"/>
        <v>0</v>
      </c>
      <c r="V99" s="16" t="e">
        <f>IF($A$3=FALSE,IF($C99&lt;16,E99/($D99^0.727399687532279)*'Hintergrund Berechnung'!$I$3165,E99/($D99^0.727399687532279)*'Hintergrund Berechnung'!$I$3166),IF($C99&lt;13,(E99/($D99^0.727399687532279)*'Hintergrund Berechnung'!$I$3165)*0.5,IF($C99&lt;16,(E99/($D99^0.727399687532279)*'Hintergrund Berechnung'!$I$3165)*0.67,E99/($D99^0.727399687532279)*'Hintergrund Berechnung'!$I$3166)))</f>
        <v>#DIV/0!</v>
      </c>
      <c r="W99" s="16" t="str">
        <f t="shared" si="11"/>
        <v/>
      </c>
      <c r="X99" s="16" t="e">
        <f>IF($A$3=FALSE,IF($C99&lt;16,G99/($D99^0.727399687532279)*'Hintergrund Berechnung'!$I$3165,G99/($D99^0.727399687532279)*'Hintergrund Berechnung'!$I$3166),IF($C99&lt;13,(G99/($D99^0.727399687532279)*'Hintergrund Berechnung'!$I$3165)*0.5,IF($C99&lt;16,(G99/($D99^0.727399687532279)*'Hintergrund Berechnung'!$I$3165)*0.67,G99/($D99^0.727399687532279)*'Hintergrund Berechnung'!$I$3166)))</f>
        <v>#DIV/0!</v>
      </c>
      <c r="Y99" s="16" t="str">
        <f t="shared" si="12"/>
        <v/>
      </c>
      <c r="Z99" s="16" t="e">
        <f>IF($A$3=FALSE,IF($C99&lt;16,I99/($D99^0.727399687532279)*'Hintergrund Berechnung'!$I$3165,I99/($D99^0.727399687532279)*'Hintergrund Berechnung'!$I$3166),IF($C99&lt;13,(I99/($D99^0.727399687532279)*'Hintergrund Berechnung'!$I$3165)*0.5,IF($C99&lt;16,(I99/($D99^0.727399687532279)*'Hintergrund Berechnung'!$I$3165)*0.67,I99/($D99^0.727399687532279)*'Hintergrund Berechnung'!$I$3166)))</f>
        <v>#DIV/0!</v>
      </c>
      <c r="AA99" s="16" t="str">
        <f t="shared" si="13"/>
        <v/>
      </c>
      <c r="AB99" s="16" t="e">
        <f>IF($A$3=FALSE,IF($C99&lt;16,K99/($D99^0.727399687532279)*'Hintergrund Berechnung'!$I$3165,K99/($D99^0.727399687532279)*'Hintergrund Berechnung'!$I$3166),IF($C99&lt;13,(K99/($D99^0.727399687532279)*'Hintergrund Berechnung'!$I$3165)*0.5,IF($C99&lt;16,(K99/($D99^0.727399687532279)*'Hintergrund Berechnung'!$I$3165)*0.67,K99/($D99^0.727399687532279)*'Hintergrund Berechnung'!$I$3166)))</f>
        <v>#DIV/0!</v>
      </c>
      <c r="AC99" s="16" t="str">
        <f t="shared" si="14"/>
        <v/>
      </c>
      <c r="AD99" s="16" t="e">
        <f>IF($A$3=FALSE,IF($C99&lt;16,M99/($D99^0.727399687532279)*'Hintergrund Berechnung'!$I$3165,M99/($D99^0.727399687532279)*'Hintergrund Berechnung'!$I$3166),IF($C99&lt;13,(M99/($D99^0.727399687532279)*'Hintergrund Berechnung'!$I$3165)*0.5,IF($C99&lt;16,(M99/($D99^0.727399687532279)*'Hintergrund Berechnung'!$I$3165)*0.67,M99/($D99^0.727399687532279)*'Hintergrund Berechnung'!$I$3166)))</f>
        <v>#DIV/0!</v>
      </c>
      <c r="AE99" s="16" t="str">
        <f t="shared" si="15"/>
        <v/>
      </c>
      <c r="AF99" s="16" t="e">
        <f>IF($A$3=FALSE,IF($C99&lt;16,O99/($D99^0.727399687532279)*'Hintergrund Berechnung'!$I$3165,O99/($D99^0.727399687532279)*'Hintergrund Berechnung'!$I$3166),IF($C99&lt;13,(O99/($D99^0.727399687532279)*'Hintergrund Berechnung'!$I$3165)*0.5,IF($C99&lt;16,(O99/($D99^0.727399687532279)*'Hintergrund Berechnung'!$I$3165)*0.67,O99/($D99^0.727399687532279)*'Hintergrund Berechnung'!$I$3166)))</f>
        <v>#DIV/0!</v>
      </c>
      <c r="AG99" s="16" t="str">
        <f t="shared" si="16"/>
        <v/>
      </c>
      <c r="AH99" s="16" t="e">
        <f t="shared" si="17"/>
        <v>#DIV/0!</v>
      </c>
      <c r="AI99" s="16" t="e">
        <f>ROUND(IF(C99&lt;16,$Q99/($D99^0.515518364833551)*'Hintergrund Berechnung'!$K$3165,$Q99/($D99^0.515518364833551)*'Hintergrund Berechnung'!$K$3166),0)</f>
        <v>#DIV/0!</v>
      </c>
      <c r="AJ99" s="16">
        <f>ROUND(IF(C99&lt;16,$R99*'Hintergrund Berechnung'!$L$3165,$R99*'Hintergrund Berechnung'!$L$3166),0)</f>
        <v>0</v>
      </c>
      <c r="AK99" s="16">
        <f>ROUND(IF(C99&lt;16,IF(S99&gt;0,(25-$S99)*'Hintergrund Berechnung'!$M$3165,0),IF(S99&gt;0,(25-$S99)*'Hintergrund Berechnung'!$M$3166,0)),0)</f>
        <v>0</v>
      </c>
      <c r="AL99" s="18" t="e">
        <f t="shared" si="18"/>
        <v>#DIV/0!</v>
      </c>
    </row>
    <row r="100" spans="21:38" x14ac:dyDescent="0.5">
      <c r="U100" s="16">
        <f t="shared" si="10"/>
        <v>0</v>
      </c>
      <c r="V100" s="16" t="e">
        <f>IF($A$3=FALSE,IF($C100&lt;16,E100/($D100^0.727399687532279)*'Hintergrund Berechnung'!$I$3165,E100/($D100^0.727399687532279)*'Hintergrund Berechnung'!$I$3166),IF($C100&lt;13,(E100/($D100^0.727399687532279)*'Hintergrund Berechnung'!$I$3165)*0.5,IF($C100&lt;16,(E100/($D100^0.727399687532279)*'Hintergrund Berechnung'!$I$3165)*0.67,E100/($D100^0.727399687532279)*'Hintergrund Berechnung'!$I$3166)))</f>
        <v>#DIV/0!</v>
      </c>
      <c r="W100" s="16" t="str">
        <f t="shared" si="11"/>
        <v/>
      </c>
      <c r="X100" s="16" t="e">
        <f>IF($A$3=FALSE,IF($C100&lt;16,G100/($D100^0.727399687532279)*'Hintergrund Berechnung'!$I$3165,G100/($D100^0.727399687532279)*'Hintergrund Berechnung'!$I$3166),IF($C100&lt;13,(G100/($D100^0.727399687532279)*'Hintergrund Berechnung'!$I$3165)*0.5,IF($C100&lt;16,(G100/($D100^0.727399687532279)*'Hintergrund Berechnung'!$I$3165)*0.67,G100/($D100^0.727399687532279)*'Hintergrund Berechnung'!$I$3166)))</f>
        <v>#DIV/0!</v>
      </c>
      <c r="Y100" s="16" t="str">
        <f t="shared" si="12"/>
        <v/>
      </c>
      <c r="Z100" s="16" t="e">
        <f>IF($A$3=FALSE,IF($C100&lt;16,I100/($D100^0.727399687532279)*'Hintergrund Berechnung'!$I$3165,I100/($D100^0.727399687532279)*'Hintergrund Berechnung'!$I$3166),IF($C100&lt;13,(I100/($D100^0.727399687532279)*'Hintergrund Berechnung'!$I$3165)*0.5,IF($C100&lt;16,(I100/($D100^0.727399687532279)*'Hintergrund Berechnung'!$I$3165)*0.67,I100/($D100^0.727399687532279)*'Hintergrund Berechnung'!$I$3166)))</f>
        <v>#DIV/0!</v>
      </c>
      <c r="AA100" s="16" t="str">
        <f t="shared" si="13"/>
        <v/>
      </c>
      <c r="AB100" s="16" t="e">
        <f>IF($A$3=FALSE,IF($C100&lt;16,K100/($D100^0.727399687532279)*'Hintergrund Berechnung'!$I$3165,K100/($D100^0.727399687532279)*'Hintergrund Berechnung'!$I$3166),IF($C100&lt;13,(K100/($D100^0.727399687532279)*'Hintergrund Berechnung'!$I$3165)*0.5,IF($C100&lt;16,(K100/($D100^0.727399687532279)*'Hintergrund Berechnung'!$I$3165)*0.67,K100/($D100^0.727399687532279)*'Hintergrund Berechnung'!$I$3166)))</f>
        <v>#DIV/0!</v>
      </c>
      <c r="AC100" s="16" t="str">
        <f t="shared" si="14"/>
        <v/>
      </c>
      <c r="AD100" s="16" t="e">
        <f>IF($A$3=FALSE,IF($C100&lt;16,M100/($D100^0.727399687532279)*'Hintergrund Berechnung'!$I$3165,M100/($D100^0.727399687532279)*'Hintergrund Berechnung'!$I$3166),IF($C100&lt;13,(M100/($D100^0.727399687532279)*'Hintergrund Berechnung'!$I$3165)*0.5,IF($C100&lt;16,(M100/($D100^0.727399687532279)*'Hintergrund Berechnung'!$I$3165)*0.67,M100/($D100^0.727399687532279)*'Hintergrund Berechnung'!$I$3166)))</f>
        <v>#DIV/0!</v>
      </c>
      <c r="AE100" s="16" t="str">
        <f t="shared" si="15"/>
        <v/>
      </c>
      <c r="AF100" s="16" t="e">
        <f>IF($A$3=FALSE,IF($C100&lt;16,O100/($D100^0.727399687532279)*'Hintergrund Berechnung'!$I$3165,O100/($D100^0.727399687532279)*'Hintergrund Berechnung'!$I$3166),IF($C100&lt;13,(O100/($D100^0.727399687532279)*'Hintergrund Berechnung'!$I$3165)*0.5,IF($C100&lt;16,(O100/($D100^0.727399687532279)*'Hintergrund Berechnung'!$I$3165)*0.67,O100/($D100^0.727399687532279)*'Hintergrund Berechnung'!$I$3166)))</f>
        <v>#DIV/0!</v>
      </c>
      <c r="AG100" s="16" t="str">
        <f t="shared" si="16"/>
        <v/>
      </c>
      <c r="AH100" s="16" t="e">
        <f t="shared" si="17"/>
        <v>#DIV/0!</v>
      </c>
      <c r="AI100" s="16" t="e">
        <f>ROUND(IF(C100&lt;16,$Q100/($D100^0.515518364833551)*'Hintergrund Berechnung'!$K$3165,$Q100/($D100^0.515518364833551)*'Hintergrund Berechnung'!$K$3166),0)</f>
        <v>#DIV/0!</v>
      </c>
      <c r="AJ100" s="16">
        <f>ROUND(IF(C100&lt;16,$R100*'Hintergrund Berechnung'!$L$3165,$R100*'Hintergrund Berechnung'!$L$3166),0)</f>
        <v>0</v>
      </c>
      <c r="AK100" s="16">
        <f>ROUND(IF(C100&lt;16,IF(S100&gt;0,(25-$S100)*'Hintergrund Berechnung'!$M$3165,0),IF(S100&gt;0,(25-$S100)*'Hintergrund Berechnung'!$M$3166,0)),0)</f>
        <v>0</v>
      </c>
      <c r="AL100" s="18" t="e">
        <f t="shared" si="18"/>
        <v>#DIV/0!</v>
      </c>
    </row>
    <row r="101" spans="21:38" x14ac:dyDescent="0.5">
      <c r="U101" s="16">
        <f t="shared" si="10"/>
        <v>0</v>
      </c>
      <c r="V101" s="16" t="e">
        <f>IF($A$3=FALSE,IF($C101&lt;16,E101/($D101^0.727399687532279)*'Hintergrund Berechnung'!$I$3165,E101/($D101^0.727399687532279)*'Hintergrund Berechnung'!$I$3166),IF($C101&lt;13,(E101/($D101^0.727399687532279)*'Hintergrund Berechnung'!$I$3165)*0.5,IF($C101&lt;16,(E101/($D101^0.727399687532279)*'Hintergrund Berechnung'!$I$3165)*0.67,E101/($D101^0.727399687532279)*'Hintergrund Berechnung'!$I$3166)))</f>
        <v>#DIV/0!</v>
      </c>
      <c r="W101" s="16" t="str">
        <f t="shared" si="11"/>
        <v/>
      </c>
      <c r="X101" s="16" t="e">
        <f>IF($A$3=FALSE,IF($C101&lt;16,G101/($D101^0.727399687532279)*'Hintergrund Berechnung'!$I$3165,G101/($D101^0.727399687532279)*'Hintergrund Berechnung'!$I$3166),IF($C101&lt;13,(G101/($D101^0.727399687532279)*'Hintergrund Berechnung'!$I$3165)*0.5,IF($C101&lt;16,(G101/($D101^0.727399687532279)*'Hintergrund Berechnung'!$I$3165)*0.67,G101/($D101^0.727399687532279)*'Hintergrund Berechnung'!$I$3166)))</f>
        <v>#DIV/0!</v>
      </c>
      <c r="Y101" s="16" t="str">
        <f t="shared" si="12"/>
        <v/>
      </c>
      <c r="Z101" s="16" t="e">
        <f>IF($A$3=FALSE,IF($C101&lt;16,I101/($D101^0.727399687532279)*'Hintergrund Berechnung'!$I$3165,I101/($D101^0.727399687532279)*'Hintergrund Berechnung'!$I$3166),IF($C101&lt;13,(I101/($D101^0.727399687532279)*'Hintergrund Berechnung'!$I$3165)*0.5,IF($C101&lt;16,(I101/($D101^0.727399687532279)*'Hintergrund Berechnung'!$I$3165)*0.67,I101/($D101^0.727399687532279)*'Hintergrund Berechnung'!$I$3166)))</f>
        <v>#DIV/0!</v>
      </c>
      <c r="AA101" s="16" t="str">
        <f t="shared" si="13"/>
        <v/>
      </c>
      <c r="AB101" s="16" t="e">
        <f>IF($A$3=FALSE,IF($C101&lt;16,K101/($D101^0.727399687532279)*'Hintergrund Berechnung'!$I$3165,K101/($D101^0.727399687532279)*'Hintergrund Berechnung'!$I$3166),IF($C101&lt;13,(K101/($D101^0.727399687532279)*'Hintergrund Berechnung'!$I$3165)*0.5,IF($C101&lt;16,(K101/($D101^0.727399687532279)*'Hintergrund Berechnung'!$I$3165)*0.67,K101/($D101^0.727399687532279)*'Hintergrund Berechnung'!$I$3166)))</f>
        <v>#DIV/0!</v>
      </c>
      <c r="AC101" s="16" t="str">
        <f t="shared" si="14"/>
        <v/>
      </c>
      <c r="AD101" s="16" t="e">
        <f>IF($A$3=FALSE,IF($C101&lt;16,M101/($D101^0.727399687532279)*'Hintergrund Berechnung'!$I$3165,M101/($D101^0.727399687532279)*'Hintergrund Berechnung'!$I$3166),IF($C101&lt;13,(M101/($D101^0.727399687532279)*'Hintergrund Berechnung'!$I$3165)*0.5,IF($C101&lt;16,(M101/($D101^0.727399687532279)*'Hintergrund Berechnung'!$I$3165)*0.67,M101/($D101^0.727399687532279)*'Hintergrund Berechnung'!$I$3166)))</f>
        <v>#DIV/0!</v>
      </c>
      <c r="AE101" s="16" t="str">
        <f t="shared" si="15"/>
        <v/>
      </c>
      <c r="AF101" s="16" t="e">
        <f>IF($A$3=FALSE,IF($C101&lt;16,O101/($D101^0.727399687532279)*'Hintergrund Berechnung'!$I$3165,O101/($D101^0.727399687532279)*'Hintergrund Berechnung'!$I$3166),IF($C101&lt;13,(O101/($D101^0.727399687532279)*'Hintergrund Berechnung'!$I$3165)*0.5,IF($C101&lt;16,(O101/($D101^0.727399687532279)*'Hintergrund Berechnung'!$I$3165)*0.67,O101/($D101^0.727399687532279)*'Hintergrund Berechnung'!$I$3166)))</f>
        <v>#DIV/0!</v>
      </c>
      <c r="AG101" s="16" t="str">
        <f t="shared" si="16"/>
        <v/>
      </c>
      <c r="AH101" s="16" t="e">
        <f t="shared" si="17"/>
        <v>#DIV/0!</v>
      </c>
      <c r="AI101" s="16" t="e">
        <f>ROUND(IF(C101&lt;16,$Q101/($D101^0.515518364833551)*'Hintergrund Berechnung'!$K$3165,$Q101/($D101^0.515518364833551)*'Hintergrund Berechnung'!$K$3166),0)</f>
        <v>#DIV/0!</v>
      </c>
      <c r="AJ101" s="16">
        <f>ROUND(IF(C101&lt;16,$R101*'Hintergrund Berechnung'!$L$3165,$R101*'Hintergrund Berechnung'!$L$3166),0)</f>
        <v>0</v>
      </c>
      <c r="AK101" s="16">
        <f>ROUND(IF(C101&lt;16,IF(S101&gt;0,(25-$S101)*'Hintergrund Berechnung'!$M$3165,0),IF(S101&gt;0,(25-$S101)*'Hintergrund Berechnung'!$M$3166,0)),0)</f>
        <v>0</v>
      </c>
      <c r="AL101" s="18" t="e">
        <f t="shared" si="18"/>
        <v>#DIV/0!</v>
      </c>
    </row>
    <row r="102" spans="21:38" x14ac:dyDescent="0.5">
      <c r="U102" s="16">
        <f t="shared" si="10"/>
        <v>0</v>
      </c>
      <c r="V102" s="16" t="e">
        <f>IF($A$3=FALSE,IF($C102&lt;16,E102/($D102^0.727399687532279)*'Hintergrund Berechnung'!$I$3165,E102/($D102^0.727399687532279)*'Hintergrund Berechnung'!$I$3166),IF($C102&lt;13,(E102/($D102^0.727399687532279)*'Hintergrund Berechnung'!$I$3165)*0.5,IF($C102&lt;16,(E102/($D102^0.727399687532279)*'Hintergrund Berechnung'!$I$3165)*0.67,E102/($D102^0.727399687532279)*'Hintergrund Berechnung'!$I$3166)))</f>
        <v>#DIV/0!</v>
      </c>
      <c r="W102" s="16" t="str">
        <f t="shared" si="11"/>
        <v/>
      </c>
      <c r="X102" s="16" t="e">
        <f>IF($A$3=FALSE,IF($C102&lt;16,G102/($D102^0.727399687532279)*'Hintergrund Berechnung'!$I$3165,G102/($D102^0.727399687532279)*'Hintergrund Berechnung'!$I$3166),IF($C102&lt;13,(G102/($D102^0.727399687532279)*'Hintergrund Berechnung'!$I$3165)*0.5,IF($C102&lt;16,(G102/($D102^0.727399687532279)*'Hintergrund Berechnung'!$I$3165)*0.67,G102/($D102^0.727399687532279)*'Hintergrund Berechnung'!$I$3166)))</f>
        <v>#DIV/0!</v>
      </c>
      <c r="Y102" s="16" t="str">
        <f t="shared" si="12"/>
        <v/>
      </c>
      <c r="Z102" s="16" t="e">
        <f>IF($A$3=FALSE,IF($C102&lt;16,I102/($D102^0.727399687532279)*'Hintergrund Berechnung'!$I$3165,I102/($D102^0.727399687532279)*'Hintergrund Berechnung'!$I$3166),IF($C102&lt;13,(I102/($D102^0.727399687532279)*'Hintergrund Berechnung'!$I$3165)*0.5,IF($C102&lt;16,(I102/($D102^0.727399687532279)*'Hintergrund Berechnung'!$I$3165)*0.67,I102/($D102^0.727399687532279)*'Hintergrund Berechnung'!$I$3166)))</f>
        <v>#DIV/0!</v>
      </c>
      <c r="AA102" s="16" t="str">
        <f t="shared" si="13"/>
        <v/>
      </c>
      <c r="AB102" s="16" t="e">
        <f>IF($A$3=FALSE,IF($C102&lt;16,K102/($D102^0.727399687532279)*'Hintergrund Berechnung'!$I$3165,K102/($D102^0.727399687532279)*'Hintergrund Berechnung'!$I$3166),IF($C102&lt;13,(K102/($D102^0.727399687532279)*'Hintergrund Berechnung'!$I$3165)*0.5,IF($C102&lt;16,(K102/($D102^0.727399687532279)*'Hintergrund Berechnung'!$I$3165)*0.67,K102/($D102^0.727399687532279)*'Hintergrund Berechnung'!$I$3166)))</f>
        <v>#DIV/0!</v>
      </c>
      <c r="AC102" s="16" t="str">
        <f t="shared" si="14"/>
        <v/>
      </c>
      <c r="AD102" s="16" t="e">
        <f>IF($A$3=FALSE,IF($C102&lt;16,M102/($D102^0.727399687532279)*'Hintergrund Berechnung'!$I$3165,M102/($D102^0.727399687532279)*'Hintergrund Berechnung'!$I$3166),IF($C102&lt;13,(M102/($D102^0.727399687532279)*'Hintergrund Berechnung'!$I$3165)*0.5,IF($C102&lt;16,(M102/($D102^0.727399687532279)*'Hintergrund Berechnung'!$I$3165)*0.67,M102/($D102^0.727399687532279)*'Hintergrund Berechnung'!$I$3166)))</f>
        <v>#DIV/0!</v>
      </c>
      <c r="AE102" s="16" t="str">
        <f t="shared" si="15"/>
        <v/>
      </c>
      <c r="AF102" s="16" t="e">
        <f>IF($A$3=FALSE,IF($C102&lt;16,O102/($D102^0.727399687532279)*'Hintergrund Berechnung'!$I$3165,O102/($D102^0.727399687532279)*'Hintergrund Berechnung'!$I$3166),IF($C102&lt;13,(O102/($D102^0.727399687532279)*'Hintergrund Berechnung'!$I$3165)*0.5,IF($C102&lt;16,(O102/($D102^0.727399687532279)*'Hintergrund Berechnung'!$I$3165)*0.67,O102/($D102^0.727399687532279)*'Hintergrund Berechnung'!$I$3166)))</f>
        <v>#DIV/0!</v>
      </c>
      <c r="AG102" s="16" t="str">
        <f t="shared" si="16"/>
        <v/>
      </c>
      <c r="AH102" s="16" t="e">
        <f t="shared" si="17"/>
        <v>#DIV/0!</v>
      </c>
      <c r="AI102" s="16" t="e">
        <f>ROUND(IF(C102&lt;16,$Q102/($D102^0.515518364833551)*'Hintergrund Berechnung'!$K$3165,$Q102/($D102^0.515518364833551)*'Hintergrund Berechnung'!$K$3166),0)</f>
        <v>#DIV/0!</v>
      </c>
      <c r="AJ102" s="16">
        <f>ROUND(IF(C102&lt;16,$R102*'Hintergrund Berechnung'!$L$3165,$R102*'Hintergrund Berechnung'!$L$3166),0)</f>
        <v>0</v>
      </c>
      <c r="AK102" s="16">
        <f>ROUND(IF(C102&lt;16,IF(S102&gt;0,(25-$S102)*'Hintergrund Berechnung'!$M$3165,0),IF(S102&gt;0,(25-$S102)*'Hintergrund Berechnung'!$M$3166,0)),0)</f>
        <v>0</v>
      </c>
      <c r="AL102" s="18" t="e">
        <f t="shared" si="18"/>
        <v>#DIV/0!</v>
      </c>
    </row>
    <row r="103" spans="21:38" x14ac:dyDescent="0.5">
      <c r="U103" s="16">
        <f t="shared" si="10"/>
        <v>0</v>
      </c>
      <c r="V103" s="16" t="e">
        <f>IF($A$3=FALSE,IF($C103&lt;16,E103/($D103^0.727399687532279)*'Hintergrund Berechnung'!$I$3165,E103/($D103^0.727399687532279)*'Hintergrund Berechnung'!$I$3166),IF($C103&lt;13,(E103/($D103^0.727399687532279)*'Hintergrund Berechnung'!$I$3165)*0.5,IF($C103&lt;16,(E103/($D103^0.727399687532279)*'Hintergrund Berechnung'!$I$3165)*0.67,E103/($D103^0.727399687532279)*'Hintergrund Berechnung'!$I$3166)))</f>
        <v>#DIV/0!</v>
      </c>
      <c r="W103" s="16" t="str">
        <f t="shared" si="11"/>
        <v/>
      </c>
      <c r="X103" s="16" t="e">
        <f>IF($A$3=FALSE,IF($C103&lt;16,G103/($D103^0.727399687532279)*'Hintergrund Berechnung'!$I$3165,G103/($D103^0.727399687532279)*'Hintergrund Berechnung'!$I$3166),IF($C103&lt;13,(G103/($D103^0.727399687532279)*'Hintergrund Berechnung'!$I$3165)*0.5,IF($C103&lt;16,(G103/($D103^0.727399687532279)*'Hintergrund Berechnung'!$I$3165)*0.67,G103/($D103^0.727399687532279)*'Hintergrund Berechnung'!$I$3166)))</f>
        <v>#DIV/0!</v>
      </c>
      <c r="Y103" s="16" t="str">
        <f t="shared" si="12"/>
        <v/>
      </c>
      <c r="Z103" s="16" t="e">
        <f>IF($A$3=FALSE,IF($C103&lt;16,I103/($D103^0.727399687532279)*'Hintergrund Berechnung'!$I$3165,I103/($D103^0.727399687532279)*'Hintergrund Berechnung'!$I$3166),IF($C103&lt;13,(I103/($D103^0.727399687532279)*'Hintergrund Berechnung'!$I$3165)*0.5,IF($C103&lt;16,(I103/($D103^0.727399687532279)*'Hintergrund Berechnung'!$I$3165)*0.67,I103/($D103^0.727399687532279)*'Hintergrund Berechnung'!$I$3166)))</f>
        <v>#DIV/0!</v>
      </c>
      <c r="AA103" s="16" t="str">
        <f t="shared" si="13"/>
        <v/>
      </c>
      <c r="AB103" s="16" t="e">
        <f>IF($A$3=FALSE,IF($C103&lt;16,K103/($D103^0.727399687532279)*'Hintergrund Berechnung'!$I$3165,K103/($D103^0.727399687532279)*'Hintergrund Berechnung'!$I$3166),IF($C103&lt;13,(K103/($D103^0.727399687532279)*'Hintergrund Berechnung'!$I$3165)*0.5,IF($C103&lt;16,(K103/($D103^0.727399687532279)*'Hintergrund Berechnung'!$I$3165)*0.67,K103/($D103^0.727399687532279)*'Hintergrund Berechnung'!$I$3166)))</f>
        <v>#DIV/0!</v>
      </c>
      <c r="AC103" s="16" t="str">
        <f t="shared" si="14"/>
        <v/>
      </c>
      <c r="AD103" s="16" t="e">
        <f>IF($A$3=FALSE,IF($C103&lt;16,M103/($D103^0.727399687532279)*'Hintergrund Berechnung'!$I$3165,M103/($D103^0.727399687532279)*'Hintergrund Berechnung'!$I$3166),IF($C103&lt;13,(M103/($D103^0.727399687532279)*'Hintergrund Berechnung'!$I$3165)*0.5,IF($C103&lt;16,(M103/($D103^0.727399687532279)*'Hintergrund Berechnung'!$I$3165)*0.67,M103/($D103^0.727399687532279)*'Hintergrund Berechnung'!$I$3166)))</f>
        <v>#DIV/0!</v>
      </c>
      <c r="AE103" s="16" t="str">
        <f t="shared" si="15"/>
        <v/>
      </c>
      <c r="AF103" s="16" t="e">
        <f>IF($A$3=FALSE,IF($C103&lt;16,O103/($D103^0.727399687532279)*'Hintergrund Berechnung'!$I$3165,O103/($D103^0.727399687532279)*'Hintergrund Berechnung'!$I$3166),IF($C103&lt;13,(O103/($D103^0.727399687532279)*'Hintergrund Berechnung'!$I$3165)*0.5,IF($C103&lt;16,(O103/($D103^0.727399687532279)*'Hintergrund Berechnung'!$I$3165)*0.67,O103/($D103^0.727399687532279)*'Hintergrund Berechnung'!$I$3166)))</f>
        <v>#DIV/0!</v>
      </c>
      <c r="AG103" s="16" t="str">
        <f t="shared" si="16"/>
        <v/>
      </c>
      <c r="AH103" s="16" t="e">
        <f t="shared" si="17"/>
        <v>#DIV/0!</v>
      </c>
      <c r="AI103" s="16" t="e">
        <f>ROUND(IF(C103&lt;16,$Q103/($D103^0.515518364833551)*'Hintergrund Berechnung'!$K$3165,$Q103/($D103^0.515518364833551)*'Hintergrund Berechnung'!$K$3166),0)</f>
        <v>#DIV/0!</v>
      </c>
      <c r="AJ103" s="16">
        <f>ROUND(IF(C103&lt;16,$R103*'Hintergrund Berechnung'!$L$3165,$R103*'Hintergrund Berechnung'!$L$3166),0)</f>
        <v>0</v>
      </c>
      <c r="AK103" s="16">
        <f>ROUND(IF(C103&lt;16,IF(S103&gt;0,(25-$S103)*'Hintergrund Berechnung'!$M$3165,0),IF(S103&gt;0,(25-$S103)*'Hintergrund Berechnung'!$M$3166,0)),0)</f>
        <v>0</v>
      </c>
      <c r="AL103" s="18" t="e">
        <f t="shared" si="18"/>
        <v>#DIV/0!</v>
      </c>
    </row>
    <row r="104" spans="21:38" x14ac:dyDescent="0.5">
      <c r="U104" s="16">
        <f t="shared" si="10"/>
        <v>0</v>
      </c>
      <c r="V104" s="16" t="e">
        <f>IF($A$3=FALSE,IF($C104&lt;16,E104/($D104^0.727399687532279)*'Hintergrund Berechnung'!$I$3165,E104/($D104^0.727399687532279)*'Hintergrund Berechnung'!$I$3166),IF($C104&lt;13,(E104/($D104^0.727399687532279)*'Hintergrund Berechnung'!$I$3165)*0.5,IF($C104&lt;16,(E104/($D104^0.727399687532279)*'Hintergrund Berechnung'!$I$3165)*0.67,E104/($D104^0.727399687532279)*'Hintergrund Berechnung'!$I$3166)))</f>
        <v>#DIV/0!</v>
      </c>
      <c r="W104" s="16" t="str">
        <f t="shared" si="11"/>
        <v/>
      </c>
      <c r="X104" s="16" t="e">
        <f>IF($A$3=FALSE,IF($C104&lt;16,G104/($D104^0.727399687532279)*'Hintergrund Berechnung'!$I$3165,G104/($D104^0.727399687532279)*'Hintergrund Berechnung'!$I$3166),IF($C104&lt;13,(G104/($D104^0.727399687532279)*'Hintergrund Berechnung'!$I$3165)*0.5,IF($C104&lt;16,(G104/($D104^0.727399687532279)*'Hintergrund Berechnung'!$I$3165)*0.67,G104/($D104^0.727399687532279)*'Hintergrund Berechnung'!$I$3166)))</f>
        <v>#DIV/0!</v>
      </c>
      <c r="Y104" s="16" t="str">
        <f t="shared" si="12"/>
        <v/>
      </c>
      <c r="Z104" s="16" t="e">
        <f>IF($A$3=FALSE,IF($C104&lt;16,I104/($D104^0.727399687532279)*'Hintergrund Berechnung'!$I$3165,I104/($D104^0.727399687532279)*'Hintergrund Berechnung'!$I$3166),IF($C104&lt;13,(I104/($D104^0.727399687532279)*'Hintergrund Berechnung'!$I$3165)*0.5,IF($C104&lt;16,(I104/($D104^0.727399687532279)*'Hintergrund Berechnung'!$I$3165)*0.67,I104/($D104^0.727399687532279)*'Hintergrund Berechnung'!$I$3166)))</f>
        <v>#DIV/0!</v>
      </c>
      <c r="AA104" s="16" t="str">
        <f t="shared" si="13"/>
        <v/>
      </c>
      <c r="AB104" s="16" t="e">
        <f>IF($A$3=FALSE,IF($C104&lt;16,K104/($D104^0.727399687532279)*'Hintergrund Berechnung'!$I$3165,K104/($D104^0.727399687532279)*'Hintergrund Berechnung'!$I$3166),IF($C104&lt;13,(K104/($D104^0.727399687532279)*'Hintergrund Berechnung'!$I$3165)*0.5,IF($C104&lt;16,(K104/($D104^0.727399687532279)*'Hintergrund Berechnung'!$I$3165)*0.67,K104/($D104^0.727399687532279)*'Hintergrund Berechnung'!$I$3166)))</f>
        <v>#DIV/0!</v>
      </c>
      <c r="AC104" s="16" t="str">
        <f t="shared" si="14"/>
        <v/>
      </c>
      <c r="AD104" s="16" t="e">
        <f>IF($A$3=FALSE,IF($C104&lt;16,M104/($D104^0.727399687532279)*'Hintergrund Berechnung'!$I$3165,M104/($D104^0.727399687532279)*'Hintergrund Berechnung'!$I$3166),IF($C104&lt;13,(M104/($D104^0.727399687532279)*'Hintergrund Berechnung'!$I$3165)*0.5,IF($C104&lt;16,(M104/($D104^0.727399687532279)*'Hintergrund Berechnung'!$I$3165)*0.67,M104/($D104^0.727399687532279)*'Hintergrund Berechnung'!$I$3166)))</f>
        <v>#DIV/0!</v>
      </c>
      <c r="AE104" s="16" t="str">
        <f t="shared" si="15"/>
        <v/>
      </c>
      <c r="AF104" s="16" t="e">
        <f>IF($A$3=FALSE,IF($C104&lt;16,O104/($D104^0.727399687532279)*'Hintergrund Berechnung'!$I$3165,O104/($D104^0.727399687532279)*'Hintergrund Berechnung'!$I$3166),IF($C104&lt;13,(O104/($D104^0.727399687532279)*'Hintergrund Berechnung'!$I$3165)*0.5,IF($C104&lt;16,(O104/($D104^0.727399687532279)*'Hintergrund Berechnung'!$I$3165)*0.67,O104/($D104^0.727399687532279)*'Hintergrund Berechnung'!$I$3166)))</f>
        <v>#DIV/0!</v>
      </c>
      <c r="AG104" s="16" t="str">
        <f t="shared" si="16"/>
        <v/>
      </c>
      <c r="AH104" s="16" t="e">
        <f t="shared" si="17"/>
        <v>#DIV/0!</v>
      </c>
      <c r="AI104" s="16" t="e">
        <f>ROUND(IF(C104&lt;16,$Q104/($D104^0.515518364833551)*'Hintergrund Berechnung'!$K$3165,$Q104/($D104^0.515518364833551)*'Hintergrund Berechnung'!$K$3166),0)</f>
        <v>#DIV/0!</v>
      </c>
      <c r="AJ104" s="16">
        <f>ROUND(IF(C104&lt;16,$R104*'Hintergrund Berechnung'!$L$3165,$R104*'Hintergrund Berechnung'!$L$3166),0)</f>
        <v>0</v>
      </c>
      <c r="AK104" s="16">
        <f>ROUND(IF(C104&lt;16,IF(S104&gt;0,(25-$S104)*'Hintergrund Berechnung'!$M$3165,0),IF(S104&gt;0,(25-$S104)*'Hintergrund Berechnung'!$M$3166,0)),0)</f>
        <v>0</v>
      </c>
      <c r="AL104" s="18" t="e">
        <f t="shared" si="18"/>
        <v>#DIV/0!</v>
      </c>
    </row>
    <row r="105" spans="21:38" x14ac:dyDescent="0.5">
      <c r="U105" s="16">
        <f t="shared" si="10"/>
        <v>0</v>
      </c>
      <c r="V105" s="16" t="e">
        <f>IF($A$3=FALSE,IF($C105&lt;16,E105/($D105^0.727399687532279)*'Hintergrund Berechnung'!$I$3165,E105/($D105^0.727399687532279)*'Hintergrund Berechnung'!$I$3166),IF($C105&lt;13,(E105/($D105^0.727399687532279)*'Hintergrund Berechnung'!$I$3165)*0.5,IF($C105&lt;16,(E105/($D105^0.727399687532279)*'Hintergrund Berechnung'!$I$3165)*0.67,E105/($D105^0.727399687532279)*'Hintergrund Berechnung'!$I$3166)))</f>
        <v>#DIV/0!</v>
      </c>
      <c r="W105" s="16" t="str">
        <f t="shared" si="11"/>
        <v/>
      </c>
      <c r="X105" s="16" t="e">
        <f>IF($A$3=FALSE,IF($C105&lt;16,G105/($D105^0.727399687532279)*'Hintergrund Berechnung'!$I$3165,G105/($D105^0.727399687532279)*'Hintergrund Berechnung'!$I$3166),IF($C105&lt;13,(G105/($D105^0.727399687532279)*'Hintergrund Berechnung'!$I$3165)*0.5,IF($C105&lt;16,(G105/($D105^0.727399687532279)*'Hintergrund Berechnung'!$I$3165)*0.67,G105/($D105^0.727399687532279)*'Hintergrund Berechnung'!$I$3166)))</f>
        <v>#DIV/0!</v>
      </c>
      <c r="Y105" s="16" t="str">
        <f t="shared" si="12"/>
        <v/>
      </c>
      <c r="Z105" s="16" t="e">
        <f>IF($A$3=FALSE,IF($C105&lt;16,I105/($D105^0.727399687532279)*'Hintergrund Berechnung'!$I$3165,I105/($D105^0.727399687532279)*'Hintergrund Berechnung'!$I$3166),IF($C105&lt;13,(I105/($D105^0.727399687532279)*'Hintergrund Berechnung'!$I$3165)*0.5,IF($C105&lt;16,(I105/($D105^0.727399687532279)*'Hintergrund Berechnung'!$I$3165)*0.67,I105/($D105^0.727399687532279)*'Hintergrund Berechnung'!$I$3166)))</f>
        <v>#DIV/0!</v>
      </c>
      <c r="AA105" s="16" t="str">
        <f t="shared" si="13"/>
        <v/>
      </c>
      <c r="AB105" s="16" t="e">
        <f>IF($A$3=FALSE,IF($C105&lt;16,K105/($D105^0.727399687532279)*'Hintergrund Berechnung'!$I$3165,K105/($D105^0.727399687532279)*'Hintergrund Berechnung'!$I$3166),IF($C105&lt;13,(K105/($D105^0.727399687532279)*'Hintergrund Berechnung'!$I$3165)*0.5,IF($C105&lt;16,(K105/($D105^0.727399687532279)*'Hintergrund Berechnung'!$I$3165)*0.67,K105/($D105^0.727399687532279)*'Hintergrund Berechnung'!$I$3166)))</f>
        <v>#DIV/0!</v>
      </c>
      <c r="AC105" s="16" t="str">
        <f t="shared" si="14"/>
        <v/>
      </c>
      <c r="AD105" s="16" t="e">
        <f>IF($A$3=FALSE,IF($C105&lt;16,M105/($D105^0.727399687532279)*'Hintergrund Berechnung'!$I$3165,M105/($D105^0.727399687532279)*'Hintergrund Berechnung'!$I$3166),IF($C105&lt;13,(M105/($D105^0.727399687532279)*'Hintergrund Berechnung'!$I$3165)*0.5,IF($C105&lt;16,(M105/($D105^0.727399687532279)*'Hintergrund Berechnung'!$I$3165)*0.67,M105/($D105^0.727399687532279)*'Hintergrund Berechnung'!$I$3166)))</f>
        <v>#DIV/0!</v>
      </c>
      <c r="AE105" s="16" t="str">
        <f t="shared" si="15"/>
        <v/>
      </c>
      <c r="AF105" s="16" t="e">
        <f>IF($A$3=FALSE,IF($C105&lt;16,O105/($D105^0.727399687532279)*'Hintergrund Berechnung'!$I$3165,O105/($D105^0.727399687532279)*'Hintergrund Berechnung'!$I$3166),IF($C105&lt;13,(O105/($D105^0.727399687532279)*'Hintergrund Berechnung'!$I$3165)*0.5,IF($C105&lt;16,(O105/($D105^0.727399687532279)*'Hintergrund Berechnung'!$I$3165)*0.67,O105/($D105^0.727399687532279)*'Hintergrund Berechnung'!$I$3166)))</f>
        <v>#DIV/0!</v>
      </c>
      <c r="AG105" s="16" t="str">
        <f t="shared" si="16"/>
        <v/>
      </c>
      <c r="AH105" s="16" t="e">
        <f t="shared" si="17"/>
        <v>#DIV/0!</v>
      </c>
      <c r="AI105" s="16" t="e">
        <f>ROUND(IF(C105&lt;16,$Q105/($D105^0.515518364833551)*'Hintergrund Berechnung'!$K$3165,$Q105/($D105^0.515518364833551)*'Hintergrund Berechnung'!$K$3166),0)</f>
        <v>#DIV/0!</v>
      </c>
      <c r="AJ105" s="16">
        <f>ROUND(IF(C105&lt;16,$R105*'Hintergrund Berechnung'!$L$3165,$R105*'Hintergrund Berechnung'!$L$3166),0)</f>
        <v>0</v>
      </c>
      <c r="AK105" s="16">
        <f>ROUND(IF(C105&lt;16,IF(S105&gt;0,(25-$S105)*'Hintergrund Berechnung'!$M$3165,0),IF(S105&gt;0,(25-$S105)*'Hintergrund Berechnung'!$M$3166,0)),0)</f>
        <v>0</v>
      </c>
      <c r="AL105" s="18" t="e">
        <f t="shared" si="18"/>
        <v>#DIV/0!</v>
      </c>
    </row>
    <row r="106" spans="21:38" x14ac:dyDescent="0.5">
      <c r="U106" s="16">
        <f t="shared" si="10"/>
        <v>0</v>
      </c>
      <c r="V106" s="16" t="e">
        <f>IF($A$3=FALSE,IF($C106&lt;16,E106/($D106^0.727399687532279)*'Hintergrund Berechnung'!$I$3165,E106/($D106^0.727399687532279)*'Hintergrund Berechnung'!$I$3166),IF($C106&lt;13,(E106/($D106^0.727399687532279)*'Hintergrund Berechnung'!$I$3165)*0.5,IF($C106&lt;16,(E106/($D106^0.727399687532279)*'Hintergrund Berechnung'!$I$3165)*0.67,E106/($D106^0.727399687532279)*'Hintergrund Berechnung'!$I$3166)))</f>
        <v>#DIV/0!</v>
      </c>
      <c r="W106" s="16" t="str">
        <f t="shared" si="11"/>
        <v/>
      </c>
      <c r="X106" s="16" t="e">
        <f>IF($A$3=FALSE,IF($C106&lt;16,G106/($D106^0.727399687532279)*'Hintergrund Berechnung'!$I$3165,G106/($D106^0.727399687532279)*'Hintergrund Berechnung'!$I$3166),IF($C106&lt;13,(G106/($D106^0.727399687532279)*'Hintergrund Berechnung'!$I$3165)*0.5,IF($C106&lt;16,(G106/($D106^0.727399687532279)*'Hintergrund Berechnung'!$I$3165)*0.67,G106/($D106^0.727399687532279)*'Hintergrund Berechnung'!$I$3166)))</f>
        <v>#DIV/0!</v>
      </c>
      <c r="Y106" s="16" t="str">
        <f t="shared" si="12"/>
        <v/>
      </c>
      <c r="Z106" s="16" t="e">
        <f>IF($A$3=FALSE,IF($C106&lt;16,I106/($D106^0.727399687532279)*'Hintergrund Berechnung'!$I$3165,I106/($D106^0.727399687532279)*'Hintergrund Berechnung'!$I$3166),IF($C106&lt;13,(I106/($D106^0.727399687532279)*'Hintergrund Berechnung'!$I$3165)*0.5,IF($C106&lt;16,(I106/($D106^0.727399687532279)*'Hintergrund Berechnung'!$I$3165)*0.67,I106/($D106^0.727399687532279)*'Hintergrund Berechnung'!$I$3166)))</f>
        <v>#DIV/0!</v>
      </c>
      <c r="AA106" s="16" t="str">
        <f t="shared" si="13"/>
        <v/>
      </c>
      <c r="AB106" s="16" t="e">
        <f>IF($A$3=FALSE,IF($C106&lt;16,K106/($D106^0.727399687532279)*'Hintergrund Berechnung'!$I$3165,K106/($D106^0.727399687532279)*'Hintergrund Berechnung'!$I$3166),IF($C106&lt;13,(K106/($D106^0.727399687532279)*'Hintergrund Berechnung'!$I$3165)*0.5,IF($C106&lt;16,(K106/($D106^0.727399687532279)*'Hintergrund Berechnung'!$I$3165)*0.67,K106/($D106^0.727399687532279)*'Hintergrund Berechnung'!$I$3166)))</f>
        <v>#DIV/0!</v>
      </c>
      <c r="AC106" s="16" t="str">
        <f t="shared" si="14"/>
        <v/>
      </c>
      <c r="AD106" s="16" t="e">
        <f>IF($A$3=FALSE,IF($C106&lt;16,M106/($D106^0.727399687532279)*'Hintergrund Berechnung'!$I$3165,M106/($D106^0.727399687532279)*'Hintergrund Berechnung'!$I$3166),IF($C106&lt;13,(M106/($D106^0.727399687532279)*'Hintergrund Berechnung'!$I$3165)*0.5,IF($C106&lt;16,(M106/($D106^0.727399687532279)*'Hintergrund Berechnung'!$I$3165)*0.67,M106/($D106^0.727399687532279)*'Hintergrund Berechnung'!$I$3166)))</f>
        <v>#DIV/0!</v>
      </c>
      <c r="AE106" s="16" t="str">
        <f t="shared" si="15"/>
        <v/>
      </c>
      <c r="AF106" s="16" t="e">
        <f>IF($A$3=FALSE,IF($C106&lt;16,O106/($D106^0.727399687532279)*'Hintergrund Berechnung'!$I$3165,O106/($D106^0.727399687532279)*'Hintergrund Berechnung'!$I$3166),IF($C106&lt;13,(O106/($D106^0.727399687532279)*'Hintergrund Berechnung'!$I$3165)*0.5,IF($C106&lt;16,(O106/($D106^0.727399687532279)*'Hintergrund Berechnung'!$I$3165)*0.67,O106/($D106^0.727399687532279)*'Hintergrund Berechnung'!$I$3166)))</f>
        <v>#DIV/0!</v>
      </c>
      <c r="AG106" s="16" t="str">
        <f t="shared" si="16"/>
        <v/>
      </c>
      <c r="AH106" s="16" t="e">
        <f t="shared" si="17"/>
        <v>#DIV/0!</v>
      </c>
      <c r="AI106" s="16" t="e">
        <f>ROUND(IF(C106&lt;16,$Q106/($D106^0.515518364833551)*'Hintergrund Berechnung'!$K$3165,$Q106/($D106^0.515518364833551)*'Hintergrund Berechnung'!$K$3166),0)</f>
        <v>#DIV/0!</v>
      </c>
      <c r="AJ106" s="16">
        <f>ROUND(IF(C106&lt;16,$R106*'Hintergrund Berechnung'!$L$3165,$R106*'Hintergrund Berechnung'!$L$3166),0)</f>
        <v>0</v>
      </c>
      <c r="AK106" s="16">
        <f>ROUND(IF(C106&lt;16,IF(S106&gt;0,(25-$S106)*'Hintergrund Berechnung'!$M$3165,0),IF(S106&gt;0,(25-$S106)*'Hintergrund Berechnung'!$M$3166,0)),0)</f>
        <v>0</v>
      </c>
      <c r="AL106" s="18" t="e">
        <f t="shared" si="18"/>
        <v>#DIV/0!</v>
      </c>
    </row>
    <row r="107" spans="21:38" x14ac:dyDescent="0.5">
      <c r="U107" s="16">
        <f t="shared" si="10"/>
        <v>0</v>
      </c>
      <c r="V107" s="16" t="e">
        <f>IF($A$3=FALSE,IF($C107&lt;16,E107/($D107^0.727399687532279)*'Hintergrund Berechnung'!$I$3165,E107/($D107^0.727399687532279)*'Hintergrund Berechnung'!$I$3166),IF($C107&lt;13,(E107/($D107^0.727399687532279)*'Hintergrund Berechnung'!$I$3165)*0.5,IF($C107&lt;16,(E107/($D107^0.727399687532279)*'Hintergrund Berechnung'!$I$3165)*0.67,E107/($D107^0.727399687532279)*'Hintergrund Berechnung'!$I$3166)))</f>
        <v>#DIV/0!</v>
      </c>
      <c r="W107" s="16" t="str">
        <f t="shared" si="11"/>
        <v/>
      </c>
      <c r="X107" s="16" t="e">
        <f>IF($A$3=FALSE,IF($C107&lt;16,G107/($D107^0.727399687532279)*'Hintergrund Berechnung'!$I$3165,G107/($D107^0.727399687532279)*'Hintergrund Berechnung'!$I$3166),IF($C107&lt;13,(G107/($D107^0.727399687532279)*'Hintergrund Berechnung'!$I$3165)*0.5,IF($C107&lt;16,(G107/($D107^0.727399687532279)*'Hintergrund Berechnung'!$I$3165)*0.67,G107/($D107^0.727399687532279)*'Hintergrund Berechnung'!$I$3166)))</f>
        <v>#DIV/0!</v>
      </c>
      <c r="Y107" s="16" t="str">
        <f t="shared" si="12"/>
        <v/>
      </c>
      <c r="Z107" s="16" t="e">
        <f>IF($A$3=FALSE,IF($C107&lt;16,I107/($D107^0.727399687532279)*'Hintergrund Berechnung'!$I$3165,I107/($D107^0.727399687532279)*'Hintergrund Berechnung'!$I$3166),IF($C107&lt;13,(I107/($D107^0.727399687532279)*'Hintergrund Berechnung'!$I$3165)*0.5,IF($C107&lt;16,(I107/($D107^0.727399687532279)*'Hintergrund Berechnung'!$I$3165)*0.67,I107/($D107^0.727399687532279)*'Hintergrund Berechnung'!$I$3166)))</f>
        <v>#DIV/0!</v>
      </c>
      <c r="AA107" s="16" t="str">
        <f t="shared" si="13"/>
        <v/>
      </c>
      <c r="AB107" s="16" t="e">
        <f>IF($A$3=FALSE,IF($C107&lt;16,K107/($D107^0.727399687532279)*'Hintergrund Berechnung'!$I$3165,K107/($D107^0.727399687532279)*'Hintergrund Berechnung'!$I$3166),IF($C107&lt;13,(K107/($D107^0.727399687532279)*'Hintergrund Berechnung'!$I$3165)*0.5,IF($C107&lt;16,(K107/($D107^0.727399687532279)*'Hintergrund Berechnung'!$I$3165)*0.67,K107/($D107^0.727399687532279)*'Hintergrund Berechnung'!$I$3166)))</f>
        <v>#DIV/0!</v>
      </c>
      <c r="AC107" s="16" t="str">
        <f t="shared" si="14"/>
        <v/>
      </c>
      <c r="AD107" s="16" t="e">
        <f>IF($A$3=FALSE,IF($C107&lt;16,M107/($D107^0.727399687532279)*'Hintergrund Berechnung'!$I$3165,M107/($D107^0.727399687532279)*'Hintergrund Berechnung'!$I$3166),IF($C107&lt;13,(M107/($D107^0.727399687532279)*'Hintergrund Berechnung'!$I$3165)*0.5,IF($C107&lt;16,(M107/($D107^0.727399687532279)*'Hintergrund Berechnung'!$I$3165)*0.67,M107/($D107^0.727399687532279)*'Hintergrund Berechnung'!$I$3166)))</f>
        <v>#DIV/0!</v>
      </c>
      <c r="AE107" s="16" t="str">
        <f t="shared" si="15"/>
        <v/>
      </c>
      <c r="AF107" s="16" t="e">
        <f>IF($A$3=FALSE,IF($C107&lt;16,O107/($D107^0.727399687532279)*'Hintergrund Berechnung'!$I$3165,O107/($D107^0.727399687532279)*'Hintergrund Berechnung'!$I$3166),IF($C107&lt;13,(O107/($D107^0.727399687532279)*'Hintergrund Berechnung'!$I$3165)*0.5,IF($C107&lt;16,(O107/($D107^0.727399687532279)*'Hintergrund Berechnung'!$I$3165)*0.67,O107/($D107^0.727399687532279)*'Hintergrund Berechnung'!$I$3166)))</f>
        <v>#DIV/0!</v>
      </c>
      <c r="AG107" s="16" t="str">
        <f t="shared" si="16"/>
        <v/>
      </c>
      <c r="AH107" s="16" t="e">
        <f t="shared" si="17"/>
        <v>#DIV/0!</v>
      </c>
      <c r="AI107" s="16" t="e">
        <f>ROUND(IF(C107&lt;16,$Q107/($D107^0.515518364833551)*'Hintergrund Berechnung'!$K$3165,$Q107/($D107^0.515518364833551)*'Hintergrund Berechnung'!$K$3166),0)</f>
        <v>#DIV/0!</v>
      </c>
      <c r="AJ107" s="16">
        <f>ROUND(IF(C107&lt;16,$R107*'Hintergrund Berechnung'!$L$3165,$R107*'Hintergrund Berechnung'!$L$3166),0)</f>
        <v>0</v>
      </c>
      <c r="AK107" s="16">
        <f>ROUND(IF(C107&lt;16,IF(S107&gt;0,(25-$S107)*'Hintergrund Berechnung'!$M$3165,0),IF(S107&gt;0,(25-$S107)*'Hintergrund Berechnung'!$M$3166,0)),0)</f>
        <v>0</v>
      </c>
      <c r="AL107" s="18" t="e">
        <f t="shared" si="18"/>
        <v>#DIV/0!</v>
      </c>
    </row>
    <row r="108" spans="21:38" x14ac:dyDescent="0.5">
      <c r="U108" s="16">
        <f t="shared" si="10"/>
        <v>0</v>
      </c>
      <c r="V108" s="16" t="e">
        <f>IF($A$3=FALSE,IF($C108&lt;16,E108/($D108^0.727399687532279)*'Hintergrund Berechnung'!$I$3165,E108/($D108^0.727399687532279)*'Hintergrund Berechnung'!$I$3166),IF($C108&lt;13,(E108/($D108^0.727399687532279)*'Hintergrund Berechnung'!$I$3165)*0.5,IF($C108&lt;16,(E108/($D108^0.727399687532279)*'Hintergrund Berechnung'!$I$3165)*0.67,E108/($D108^0.727399687532279)*'Hintergrund Berechnung'!$I$3166)))</f>
        <v>#DIV/0!</v>
      </c>
      <c r="W108" s="16" t="str">
        <f t="shared" si="11"/>
        <v/>
      </c>
      <c r="X108" s="16" t="e">
        <f>IF($A$3=FALSE,IF($C108&lt;16,G108/($D108^0.727399687532279)*'Hintergrund Berechnung'!$I$3165,G108/($D108^0.727399687532279)*'Hintergrund Berechnung'!$I$3166),IF($C108&lt;13,(G108/($D108^0.727399687532279)*'Hintergrund Berechnung'!$I$3165)*0.5,IF($C108&lt;16,(G108/($D108^0.727399687532279)*'Hintergrund Berechnung'!$I$3165)*0.67,G108/($D108^0.727399687532279)*'Hintergrund Berechnung'!$I$3166)))</f>
        <v>#DIV/0!</v>
      </c>
      <c r="Y108" s="16" t="str">
        <f t="shared" si="12"/>
        <v/>
      </c>
      <c r="Z108" s="16" t="e">
        <f>IF($A$3=FALSE,IF($C108&lt;16,I108/($D108^0.727399687532279)*'Hintergrund Berechnung'!$I$3165,I108/($D108^0.727399687532279)*'Hintergrund Berechnung'!$I$3166),IF($C108&lt;13,(I108/($D108^0.727399687532279)*'Hintergrund Berechnung'!$I$3165)*0.5,IF($C108&lt;16,(I108/($D108^0.727399687532279)*'Hintergrund Berechnung'!$I$3165)*0.67,I108/($D108^0.727399687532279)*'Hintergrund Berechnung'!$I$3166)))</f>
        <v>#DIV/0!</v>
      </c>
      <c r="AA108" s="16" t="str">
        <f t="shared" si="13"/>
        <v/>
      </c>
      <c r="AB108" s="16" t="e">
        <f>IF($A$3=FALSE,IF($C108&lt;16,K108/($D108^0.727399687532279)*'Hintergrund Berechnung'!$I$3165,K108/($D108^0.727399687532279)*'Hintergrund Berechnung'!$I$3166),IF($C108&lt;13,(K108/($D108^0.727399687532279)*'Hintergrund Berechnung'!$I$3165)*0.5,IF($C108&lt;16,(K108/($D108^0.727399687532279)*'Hintergrund Berechnung'!$I$3165)*0.67,K108/($D108^0.727399687532279)*'Hintergrund Berechnung'!$I$3166)))</f>
        <v>#DIV/0!</v>
      </c>
      <c r="AC108" s="16" t="str">
        <f t="shared" si="14"/>
        <v/>
      </c>
      <c r="AD108" s="16" t="e">
        <f>IF($A$3=FALSE,IF($C108&lt;16,M108/($D108^0.727399687532279)*'Hintergrund Berechnung'!$I$3165,M108/($D108^0.727399687532279)*'Hintergrund Berechnung'!$I$3166),IF($C108&lt;13,(M108/($D108^0.727399687532279)*'Hintergrund Berechnung'!$I$3165)*0.5,IF($C108&lt;16,(M108/($D108^0.727399687532279)*'Hintergrund Berechnung'!$I$3165)*0.67,M108/($D108^0.727399687532279)*'Hintergrund Berechnung'!$I$3166)))</f>
        <v>#DIV/0!</v>
      </c>
      <c r="AE108" s="16" t="str">
        <f t="shared" si="15"/>
        <v/>
      </c>
      <c r="AF108" s="16" t="e">
        <f>IF($A$3=FALSE,IF($C108&lt;16,O108/($D108^0.727399687532279)*'Hintergrund Berechnung'!$I$3165,O108/($D108^0.727399687532279)*'Hintergrund Berechnung'!$I$3166),IF($C108&lt;13,(O108/($D108^0.727399687532279)*'Hintergrund Berechnung'!$I$3165)*0.5,IF($C108&lt;16,(O108/($D108^0.727399687532279)*'Hintergrund Berechnung'!$I$3165)*0.67,O108/($D108^0.727399687532279)*'Hintergrund Berechnung'!$I$3166)))</f>
        <v>#DIV/0!</v>
      </c>
      <c r="AG108" s="16" t="str">
        <f t="shared" si="16"/>
        <v/>
      </c>
      <c r="AH108" s="16" t="e">
        <f t="shared" si="17"/>
        <v>#DIV/0!</v>
      </c>
      <c r="AI108" s="16" t="e">
        <f>ROUND(IF(C108&lt;16,$Q108/($D108^0.515518364833551)*'Hintergrund Berechnung'!$K$3165,$Q108/($D108^0.515518364833551)*'Hintergrund Berechnung'!$K$3166),0)</f>
        <v>#DIV/0!</v>
      </c>
      <c r="AJ108" s="16">
        <f>ROUND(IF(C108&lt;16,$R108*'Hintergrund Berechnung'!$L$3165,$R108*'Hintergrund Berechnung'!$L$3166),0)</f>
        <v>0</v>
      </c>
      <c r="AK108" s="16">
        <f>ROUND(IF(C108&lt;16,IF(S108&gt;0,(25-$S108)*'Hintergrund Berechnung'!$M$3165,0),IF(S108&gt;0,(25-$S108)*'Hintergrund Berechnung'!$M$3166,0)),0)</f>
        <v>0</v>
      </c>
      <c r="AL108" s="18" t="e">
        <f t="shared" si="18"/>
        <v>#DIV/0!</v>
      </c>
    </row>
    <row r="109" spans="21:38" x14ac:dyDescent="0.5">
      <c r="U109" s="16">
        <f t="shared" si="10"/>
        <v>0</v>
      </c>
      <c r="V109" s="16" t="e">
        <f>IF($A$3=FALSE,IF($C109&lt;16,E109/($D109^0.727399687532279)*'Hintergrund Berechnung'!$I$3165,E109/($D109^0.727399687532279)*'Hintergrund Berechnung'!$I$3166),IF($C109&lt;13,(E109/($D109^0.727399687532279)*'Hintergrund Berechnung'!$I$3165)*0.5,IF($C109&lt;16,(E109/($D109^0.727399687532279)*'Hintergrund Berechnung'!$I$3165)*0.67,E109/($D109^0.727399687532279)*'Hintergrund Berechnung'!$I$3166)))</f>
        <v>#DIV/0!</v>
      </c>
      <c r="W109" s="16" t="str">
        <f t="shared" si="11"/>
        <v/>
      </c>
      <c r="X109" s="16" t="e">
        <f>IF($A$3=FALSE,IF($C109&lt;16,G109/($D109^0.727399687532279)*'Hintergrund Berechnung'!$I$3165,G109/($D109^0.727399687532279)*'Hintergrund Berechnung'!$I$3166),IF($C109&lt;13,(G109/($D109^0.727399687532279)*'Hintergrund Berechnung'!$I$3165)*0.5,IF($C109&lt;16,(G109/($D109^0.727399687532279)*'Hintergrund Berechnung'!$I$3165)*0.67,G109/($D109^0.727399687532279)*'Hintergrund Berechnung'!$I$3166)))</f>
        <v>#DIV/0!</v>
      </c>
      <c r="Y109" s="16" t="str">
        <f t="shared" si="12"/>
        <v/>
      </c>
      <c r="Z109" s="16" t="e">
        <f>IF($A$3=FALSE,IF($C109&lt;16,I109/($D109^0.727399687532279)*'Hintergrund Berechnung'!$I$3165,I109/($D109^0.727399687532279)*'Hintergrund Berechnung'!$I$3166),IF($C109&lt;13,(I109/($D109^0.727399687532279)*'Hintergrund Berechnung'!$I$3165)*0.5,IF($C109&lt;16,(I109/($D109^0.727399687532279)*'Hintergrund Berechnung'!$I$3165)*0.67,I109/($D109^0.727399687532279)*'Hintergrund Berechnung'!$I$3166)))</f>
        <v>#DIV/0!</v>
      </c>
      <c r="AA109" s="16" t="str">
        <f t="shared" si="13"/>
        <v/>
      </c>
      <c r="AB109" s="16" t="e">
        <f>IF($A$3=FALSE,IF($C109&lt;16,K109/($D109^0.727399687532279)*'Hintergrund Berechnung'!$I$3165,K109/($D109^0.727399687532279)*'Hintergrund Berechnung'!$I$3166),IF($C109&lt;13,(K109/($D109^0.727399687532279)*'Hintergrund Berechnung'!$I$3165)*0.5,IF($C109&lt;16,(K109/($D109^0.727399687532279)*'Hintergrund Berechnung'!$I$3165)*0.67,K109/($D109^0.727399687532279)*'Hintergrund Berechnung'!$I$3166)))</f>
        <v>#DIV/0!</v>
      </c>
      <c r="AC109" s="16" t="str">
        <f t="shared" si="14"/>
        <v/>
      </c>
      <c r="AD109" s="16" t="e">
        <f>IF($A$3=FALSE,IF($C109&lt;16,M109/($D109^0.727399687532279)*'Hintergrund Berechnung'!$I$3165,M109/($D109^0.727399687532279)*'Hintergrund Berechnung'!$I$3166),IF($C109&lt;13,(M109/($D109^0.727399687532279)*'Hintergrund Berechnung'!$I$3165)*0.5,IF($C109&lt;16,(M109/($D109^0.727399687532279)*'Hintergrund Berechnung'!$I$3165)*0.67,M109/($D109^0.727399687532279)*'Hintergrund Berechnung'!$I$3166)))</f>
        <v>#DIV/0!</v>
      </c>
      <c r="AE109" s="16" t="str">
        <f t="shared" si="15"/>
        <v/>
      </c>
      <c r="AF109" s="16" t="e">
        <f>IF($A$3=FALSE,IF($C109&lt;16,O109/($D109^0.727399687532279)*'Hintergrund Berechnung'!$I$3165,O109/($D109^0.727399687532279)*'Hintergrund Berechnung'!$I$3166),IF($C109&lt;13,(O109/($D109^0.727399687532279)*'Hintergrund Berechnung'!$I$3165)*0.5,IF($C109&lt;16,(O109/($D109^0.727399687532279)*'Hintergrund Berechnung'!$I$3165)*0.67,O109/($D109^0.727399687532279)*'Hintergrund Berechnung'!$I$3166)))</f>
        <v>#DIV/0!</v>
      </c>
      <c r="AG109" s="16" t="str">
        <f t="shared" si="16"/>
        <v/>
      </c>
      <c r="AH109" s="16" t="e">
        <f t="shared" si="17"/>
        <v>#DIV/0!</v>
      </c>
      <c r="AI109" s="16" t="e">
        <f>ROUND(IF(C109&lt;16,$Q109/($D109^0.515518364833551)*'Hintergrund Berechnung'!$K$3165,$Q109/($D109^0.515518364833551)*'Hintergrund Berechnung'!$K$3166),0)</f>
        <v>#DIV/0!</v>
      </c>
      <c r="AJ109" s="16">
        <f>ROUND(IF(C109&lt;16,$R109*'Hintergrund Berechnung'!$L$3165,$R109*'Hintergrund Berechnung'!$L$3166),0)</f>
        <v>0</v>
      </c>
      <c r="AK109" s="16">
        <f>ROUND(IF(C109&lt;16,IF(S109&gt;0,(25-$S109)*'Hintergrund Berechnung'!$M$3165,0),IF(S109&gt;0,(25-$S109)*'Hintergrund Berechnung'!$M$3166,0)),0)</f>
        <v>0</v>
      </c>
      <c r="AL109" s="18" t="e">
        <f t="shared" si="18"/>
        <v>#DIV/0!</v>
      </c>
    </row>
    <row r="110" spans="21:38" x14ac:dyDescent="0.5">
      <c r="U110" s="16">
        <f t="shared" si="10"/>
        <v>0</v>
      </c>
      <c r="V110" s="16" t="e">
        <f>IF($A$3=FALSE,IF($C110&lt;16,E110/($D110^0.727399687532279)*'Hintergrund Berechnung'!$I$3165,E110/($D110^0.727399687532279)*'Hintergrund Berechnung'!$I$3166),IF($C110&lt;13,(E110/($D110^0.727399687532279)*'Hintergrund Berechnung'!$I$3165)*0.5,IF($C110&lt;16,(E110/($D110^0.727399687532279)*'Hintergrund Berechnung'!$I$3165)*0.67,E110/($D110^0.727399687532279)*'Hintergrund Berechnung'!$I$3166)))</f>
        <v>#DIV/0!</v>
      </c>
      <c r="W110" s="16" t="str">
        <f t="shared" si="11"/>
        <v/>
      </c>
      <c r="X110" s="16" t="e">
        <f>IF($A$3=FALSE,IF($C110&lt;16,G110/($D110^0.727399687532279)*'Hintergrund Berechnung'!$I$3165,G110/($D110^0.727399687532279)*'Hintergrund Berechnung'!$I$3166),IF($C110&lt;13,(G110/($D110^0.727399687532279)*'Hintergrund Berechnung'!$I$3165)*0.5,IF($C110&lt;16,(G110/($D110^0.727399687532279)*'Hintergrund Berechnung'!$I$3165)*0.67,G110/($D110^0.727399687532279)*'Hintergrund Berechnung'!$I$3166)))</f>
        <v>#DIV/0!</v>
      </c>
      <c r="Y110" s="16" t="str">
        <f t="shared" si="12"/>
        <v/>
      </c>
      <c r="Z110" s="16" t="e">
        <f>IF($A$3=FALSE,IF($C110&lt;16,I110/($D110^0.727399687532279)*'Hintergrund Berechnung'!$I$3165,I110/($D110^0.727399687532279)*'Hintergrund Berechnung'!$I$3166),IF($C110&lt;13,(I110/($D110^0.727399687532279)*'Hintergrund Berechnung'!$I$3165)*0.5,IF($C110&lt;16,(I110/($D110^0.727399687532279)*'Hintergrund Berechnung'!$I$3165)*0.67,I110/($D110^0.727399687532279)*'Hintergrund Berechnung'!$I$3166)))</f>
        <v>#DIV/0!</v>
      </c>
      <c r="AA110" s="16" t="str">
        <f t="shared" si="13"/>
        <v/>
      </c>
      <c r="AB110" s="16" t="e">
        <f>IF($A$3=FALSE,IF($C110&lt;16,K110/($D110^0.727399687532279)*'Hintergrund Berechnung'!$I$3165,K110/($D110^0.727399687532279)*'Hintergrund Berechnung'!$I$3166),IF($C110&lt;13,(K110/($D110^0.727399687532279)*'Hintergrund Berechnung'!$I$3165)*0.5,IF($C110&lt;16,(K110/($D110^0.727399687532279)*'Hintergrund Berechnung'!$I$3165)*0.67,K110/($D110^0.727399687532279)*'Hintergrund Berechnung'!$I$3166)))</f>
        <v>#DIV/0!</v>
      </c>
      <c r="AC110" s="16" t="str">
        <f t="shared" si="14"/>
        <v/>
      </c>
      <c r="AD110" s="16" t="e">
        <f>IF($A$3=FALSE,IF($C110&lt;16,M110/($D110^0.727399687532279)*'Hintergrund Berechnung'!$I$3165,M110/($D110^0.727399687532279)*'Hintergrund Berechnung'!$I$3166),IF($C110&lt;13,(M110/($D110^0.727399687532279)*'Hintergrund Berechnung'!$I$3165)*0.5,IF($C110&lt;16,(M110/($D110^0.727399687532279)*'Hintergrund Berechnung'!$I$3165)*0.67,M110/($D110^0.727399687532279)*'Hintergrund Berechnung'!$I$3166)))</f>
        <v>#DIV/0!</v>
      </c>
      <c r="AE110" s="16" t="str">
        <f t="shared" si="15"/>
        <v/>
      </c>
      <c r="AF110" s="16" t="e">
        <f>IF($A$3=FALSE,IF($C110&lt;16,O110/($D110^0.727399687532279)*'Hintergrund Berechnung'!$I$3165,O110/($D110^0.727399687532279)*'Hintergrund Berechnung'!$I$3166),IF($C110&lt;13,(O110/($D110^0.727399687532279)*'Hintergrund Berechnung'!$I$3165)*0.5,IF($C110&lt;16,(O110/($D110^0.727399687532279)*'Hintergrund Berechnung'!$I$3165)*0.67,O110/($D110^0.727399687532279)*'Hintergrund Berechnung'!$I$3166)))</f>
        <v>#DIV/0!</v>
      </c>
      <c r="AG110" s="16" t="str">
        <f t="shared" si="16"/>
        <v/>
      </c>
      <c r="AH110" s="16" t="e">
        <f t="shared" si="17"/>
        <v>#DIV/0!</v>
      </c>
      <c r="AI110" s="16" t="e">
        <f>ROUND(IF(C110&lt;16,$Q110/($D110^0.515518364833551)*'Hintergrund Berechnung'!$K$3165,$Q110/($D110^0.515518364833551)*'Hintergrund Berechnung'!$K$3166),0)</f>
        <v>#DIV/0!</v>
      </c>
      <c r="AJ110" s="16">
        <f>ROUND(IF(C110&lt;16,$R110*'Hintergrund Berechnung'!$L$3165,$R110*'Hintergrund Berechnung'!$L$3166),0)</f>
        <v>0</v>
      </c>
      <c r="AK110" s="16">
        <f>ROUND(IF(C110&lt;16,IF(S110&gt;0,(25-$S110)*'Hintergrund Berechnung'!$M$3165,0),IF(S110&gt;0,(25-$S110)*'Hintergrund Berechnung'!$M$3166,0)),0)</f>
        <v>0</v>
      </c>
      <c r="AL110" s="18" t="e">
        <f t="shared" si="18"/>
        <v>#DIV/0!</v>
      </c>
    </row>
    <row r="111" spans="21:38" x14ac:dyDescent="0.5">
      <c r="U111" s="16">
        <f t="shared" si="10"/>
        <v>0</v>
      </c>
      <c r="V111" s="16" t="e">
        <f>IF($A$3=FALSE,IF($C111&lt;16,E111/($D111^0.727399687532279)*'Hintergrund Berechnung'!$I$3165,E111/($D111^0.727399687532279)*'Hintergrund Berechnung'!$I$3166),IF($C111&lt;13,(E111/($D111^0.727399687532279)*'Hintergrund Berechnung'!$I$3165)*0.5,IF($C111&lt;16,(E111/($D111^0.727399687532279)*'Hintergrund Berechnung'!$I$3165)*0.67,E111/($D111^0.727399687532279)*'Hintergrund Berechnung'!$I$3166)))</f>
        <v>#DIV/0!</v>
      </c>
      <c r="W111" s="16" t="str">
        <f t="shared" si="11"/>
        <v/>
      </c>
      <c r="X111" s="16" t="e">
        <f>IF($A$3=FALSE,IF($C111&lt;16,G111/($D111^0.727399687532279)*'Hintergrund Berechnung'!$I$3165,G111/($D111^0.727399687532279)*'Hintergrund Berechnung'!$I$3166),IF($C111&lt;13,(G111/($D111^0.727399687532279)*'Hintergrund Berechnung'!$I$3165)*0.5,IF($C111&lt;16,(G111/($D111^0.727399687532279)*'Hintergrund Berechnung'!$I$3165)*0.67,G111/($D111^0.727399687532279)*'Hintergrund Berechnung'!$I$3166)))</f>
        <v>#DIV/0!</v>
      </c>
      <c r="Y111" s="16" t="str">
        <f t="shared" si="12"/>
        <v/>
      </c>
      <c r="Z111" s="16" t="e">
        <f>IF($A$3=FALSE,IF($C111&lt;16,I111/($D111^0.727399687532279)*'Hintergrund Berechnung'!$I$3165,I111/($D111^0.727399687532279)*'Hintergrund Berechnung'!$I$3166),IF($C111&lt;13,(I111/($D111^0.727399687532279)*'Hintergrund Berechnung'!$I$3165)*0.5,IF($C111&lt;16,(I111/($D111^0.727399687532279)*'Hintergrund Berechnung'!$I$3165)*0.67,I111/($D111^0.727399687532279)*'Hintergrund Berechnung'!$I$3166)))</f>
        <v>#DIV/0!</v>
      </c>
      <c r="AA111" s="16" t="str">
        <f t="shared" si="13"/>
        <v/>
      </c>
      <c r="AB111" s="16" t="e">
        <f>IF($A$3=FALSE,IF($C111&lt;16,K111/($D111^0.727399687532279)*'Hintergrund Berechnung'!$I$3165,K111/($D111^0.727399687532279)*'Hintergrund Berechnung'!$I$3166),IF($C111&lt;13,(K111/($D111^0.727399687532279)*'Hintergrund Berechnung'!$I$3165)*0.5,IF($C111&lt;16,(K111/($D111^0.727399687532279)*'Hintergrund Berechnung'!$I$3165)*0.67,K111/($D111^0.727399687532279)*'Hintergrund Berechnung'!$I$3166)))</f>
        <v>#DIV/0!</v>
      </c>
      <c r="AC111" s="16" t="str">
        <f t="shared" si="14"/>
        <v/>
      </c>
      <c r="AD111" s="16" t="e">
        <f>IF($A$3=FALSE,IF($C111&lt;16,M111/($D111^0.727399687532279)*'Hintergrund Berechnung'!$I$3165,M111/($D111^0.727399687532279)*'Hintergrund Berechnung'!$I$3166),IF($C111&lt;13,(M111/($D111^0.727399687532279)*'Hintergrund Berechnung'!$I$3165)*0.5,IF($C111&lt;16,(M111/($D111^0.727399687532279)*'Hintergrund Berechnung'!$I$3165)*0.67,M111/($D111^0.727399687532279)*'Hintergrund Berechnung'!$I$3166)))</f>
        <v>#DIV/0!</v>
      </c>
      <c r="AE111" s="16" t="str">
        <f t="shared" si="15"/>
        <v/>
      </c>
      <c r="AF111" s="16" t="e">
        <f>IF($A$3=FALSE,IF($C111&lt;16,O111/($D111^0.727399687532279)*'Hintergrund Berechnung'!$I$3165,O111/($D111^0.727399687532279)*'Hintergrund Berechnung'!$I$3166),IF($C111&lt;13,(O111/($D111^0.727399687532279)*'Hintergrund Berechnung'!$I$3165)*0.5,IF($C111&lt;16,(O111/($D111^0.727399687532279)*'Hintergrund Berechnung'!$I$3165)*0.67,O111/($D111^0.727399687532279)*'Hintergrund Berechnung'!$I$3166)))</f>
        <v>#DIV/0!</v>
      </c>
      <c r="AG111" s="16" t="str">
        <f t="shared" si="16"/>
        <v/>
      </c>
      <c r="AH111" s="16" t="e">
        <f t="shared" si="17"/>
        <v>#DIV/0!</v>
      </c>
      <c r="AI111" s="16" t="e">
        <f>ROUND(IF(C111&lt;16,$Q111/($D111^0.515518364833551)*'Hintergrund Berechnung'!$K$3165,$Q111/($D111^0.515518364833551)*'Hintergrund Berechnung'!$K$3166),0)</f>
        <v>#DIV/0!</v>
      </c>
      <c r="AJ111" s="16">
        <f>ROUND(IF(C111&lt;16,$R111*'Hintergrund Berechnung'!$L$3165,$R111*'Hintergrund Berechnung'!$L$3166),0)</f>
        <v>0</v>
      </c>
      <c r="AK111" s="16">
        <f>ROUND(IF(C111&lt;16,IF(S111&gt;0,(25-$S111)*'Hintergrund Berechnung'!$M$3165,0),IF(S111&gt;0,(25-$S111)*'Hintergrund Berechnung'!$M$3166,0)),0)</f>
        <v>0</v>
      </c>
      <c r="AL111" s="18" t="e">
        <f t="shared" si="18"/>
        <v>#DIV/0!</v>
      </c>
    </row>
    <row r="112" spans="21:38" x14ac:dyDescent="0.5">
      <c r="U112" s="16">
        <f t="shared" si="10"/>
        <v>0</v>
      </c>
      <c r="V112" s="16" t="e">
        <f>IF($A$3=FALSE,IF($C112&lt;16,E112/($D112^0.727399687532279)*'Hintergrund Berechnung'!$I$3165,E112/($D112^0.727399687532279)*'Hintergrund Berechnung'!$I$3166),IF($C112&lt;13,(E112/($D112^0.727399687532279)*'Hintergrund Berechnung'!$I$3165)*0.5,IF($C112&lt;16,(E112/($D112^0.727399687532279)*'Hintergrund Berechnung'!$I$3165)*0.67,E112/($D112^0.727399687532279)*'Hintergrund Berechnung'!$I$3166)))</f>
        <v>#DIV/0!</v>
      </c>
      <c r="W112" s="16" t="str">
        <f t="shared" si="11"/>
        <v/>
      </c>
      <c r="X112" s="16" t="e">
        <f>IF($A$3=FALSE,IF($C112&lt;16,G112/($D112^0.727399687532279)*'Hintergrund Berechnung'!$I$3165,G112/($D112^0.727399687532279)*'Hintergrund Berechnung'!$I$3166),IF($C112&lt;13,(G112/($D112^0.727399687532279)*'Hintergrund Berechnung'!$I$3165)*0.5,IF($C112&lt;16,(G112/($D112^0.727399687532279)*'Hintergrund Berechnung'!$I$3165)*0.67,G112/($D112^0.727399687532279)*'Hintergrund Berechnung'!$I$3166)))</f>
        <v>#DIV/0!</v>
      </c>
      <c r="Y112" s="16" t="str">
        <f t="shared" si="12"/>
        <v/>
      </c>
      <c r="Z112" s="16" t="e">
        <f>IF($A$3=FALSE,IF($C112&lt;16,I112/($D112^0.727399687532279)*'Hintergrund Berechnung'!$I$3165,I112/($D112^0.727399687532279)*'Hintergrund Berechnung'!$I$3166),IF($C112&lt;13,(I112/($D112^0.727399687532279)*'Hintergrund Berechnung'!$I$3165)*0.5,IF($C112&lt;16,(I112/($D112^0.727399687532279)*'Hintergrund Berechnung'!$I$3165)*0.67,I112/($D112^0.727399687532279)*'Hintergrund Berechnung'!$I$3166)))</f>
        <v>#DIV/0!</v>
      </c>
      <c r="AA112" s="16" t="str">
        <f t="shared" si="13"/>
        <v/>
      </c>
      <c r="AB112" s="16" t="e">
        <f>IF($A$3=FALSE,IF($C112&lt;16,K112/($D112^0.727399687532279)*'Hintergrund Berechnung'!$I$3165,K112/($D112^0.727399687532279)*'Hintergrund Berechnung'!$I$3166),IF($C112&lt;13,(K112/($D112^0.727399687532279)*'Hintergrund Berechnung'!$I$3165)*0.5,IF($C112&lt;16,(K112/($D112^0.727399687532279)*'Hintergrund Berechnung'!$I$3165)*0.67,K112/($D112^0.727399687532279)*'Hintergrund Berechnung'!$I$3166)))</f>
        <v>#DIV/0!</v>
      </c>
      <c r="AC112" s="16" t="str">
        <f t="shared" si="14"/>
        <v/>
      </c>
      <c r="AD112" s="16" t="e">
        <f>IF($A$3=FALSE,IF($C112&lt;16,M112/($D112^0.727399687532279)*'Hintergrund Berechnung'!$I$3165,M112/($D112^0.727399687532279)*'Hintergrund Berechnung'!$I$3166),IF($C112&lt;13,(M112/($D112^0.727399687532279)*'Hintergrund Berechnung'!$I$3165)*0.5,IF($C112&lt;16,(M112/($D112^0.727399687532279)*'Hintergrund Berechnung'!$I$3165)*0.67,M112/($D112^0.727399687532279)*'Hintergrund Berechnung'!$I$3166)))</f>
        <v>#DIV/0!</v>
      </c>
      <c r="AE112" s="16" t="str">
        <f t="shared" si="15"/>
        <v/>
      </c>
      <c r="AF112" s="16" t="e">
        <f>IF($A$3=FALSE,IF($C112&lt;16,O112/($D112^0.727399687532279)*'Hintergrund Berechnung'!$I$3165,O112/($D112^0.727399687532279)*'Hintergrund Berechnung'!$I$3166),IF($C112&lt;13,(O112/($D112^0.727399687532279)*'Hintergrund Berechnung'!$I$3165)*0.5,IF($C112&lt;16,(O112/($D112^0.727399687532279)*'Hintergrund Berechnung'!$I$3165)*0.67,O112/($D112^0.727399687532279)*'Hintergrund Berechnung'!$I$3166)))</f>
        <v>#DIV/0!</v>
      </c>
      <c r="AG112" s="16" t="str">
        <f t="shared" si="16"/>
        <v/>
      </c>
      <c r="AH112" s="16" t="e">
        <f t="shared" si="17"/>
        <v>#DIV/0!</v>
      </c>
      <c r="AI112" s="16" t="e">
        <f>ROUND(IF(C112&lt;16,$Q112/($D112^0.515518364833551)*'Hintergrund Berechnung'!$K$3165,$Q112/($D112^0.515518364833551)*'Hintergrund Berechnung'!$K$3166),0)</f>
        <v>#DIV/0!</v>
      </c>
      <c r="AJ112" s="16">
        <f>ROUND(IF(C112&lt;16,$R112*'Hintergrund Berechnung'!$L$3165,$R112*'Hintergrund Berechnung'!$L$3166),0)</f>
        <v>0</v>
      </c>
      <c r="AK112" s="16">
        <f>ROUND(IF(C112&lt;16,IF(S112&gt;0,(25-$S112)*'Hintergrund Berechnung'!$M$3165,0),IF(S112&gt;0,(25-$S112)*'Hintergrund Berechnung'!$M$3166,0)),0)</f>
        <v>0</v>
      </c>
      <c r="AL112" s="18" t="e">
        <f t="shared" si="18"/>
        <v>#DIV/0!</v>
      </c>
    </row>
    <row r="113" spans="21:38" x14ac:dyDescent="0.5">
      <c r="U113" s="16">
        <f t="shared" si="10"/>
        <v>0</v>
      </c>
      <c r="V113" s="16" t="e">
        <f>IF($A$3=FALSE,IF($C113&lt;16,E113/($D113^0.727399687532279)*'Hintergrund Berechnung'!$I$3165,E113/($D113^0.727399687532279)*'Hintergrund Berechnung'!$I$3166),IF($C113&lt;13,(E113/($D113^0.727399687532279)*'Hintergrund Berechnung'!$I$3165)*0.5,IF($C113&lt;16,(E113/($D113^0.727399687532279)*'Hintergrund Berechnung'!$I$3165)*0.67,E113/($D113^0.727399687532279)*'Hintergrund Berechnung'!$I$3166)))</f>
        <v>#DIV/0!</v>
      </c>
      <c r="W113" s="16" t="str">
        <f t="shared" si="11"/>
        <v/>
      </c>
      <c r="X113" s="16" t="e">
        <f>IF($A$3=FALSE,IF($C113&lt;16,G113/($D113^0.727399687532279)*'Hintergrund Berechnung'!$I$3165,G113/($D113^0.727399687532279)*'Hintergrund Berechnung'!$I$3166),IF($C113&lt;13,(G113/($D113^0.727399687532279)*'Hintergrund Berechnung'!$I$3165)*0.5,IF($C113&lt;16,(G113/($D113^0.727399687532279)*'Hintergrund Berechnung'!$I$3165)*0.67,G113/($D113^0.727399687532279)*'Hintergrund Berechnung'!$I$3166)))</f>
        <v>#DIV/0!</v>
      </c>
      <c r="Y113" s="16" t="str">
        <f t="shared" si="12"/>
        <v/>
      </c>
      <c r="Z113" s="16" t="e">
        <f>IF($A$3=FALSE,IF($C113&lt;16,I113/($D113^0.727399687532279)*'Hintergrund Berechnung'!$I$3165,I113/($D113^0.727399687532279)*'Hintergrund Berechnung'!$I$3166),IF($C113&lt;13,(I113/($D113^0.727399687532279)*'Hintergrund Berechnung'!$I$3165)*0.5,IF($C113&lt;16,(I113/($D113^0.727399687532279)*'Hintergrund Berechnung'!$I$3165)*0.67,I113/($D113^0.727399687532279)*'Hintergrund Berechnung'!$I$3166)))</f>
        <v>#DIV/0!</v>
      </c>
      <c r="AA113" s="16" t="str">
        <f t="shared" si="13"/>
        <v/>
      </c>
      <c r="AB113" s="16" t="e">
        <f>IF($A$3=FALSE,IF($C113&lt;16,K113/($D113^0.727399687532279)*'Hintergrund Berechnung'!$I$3165,K113/($D113^0.727399687532279)*'Hintergrund Berechnung'!$I$3166),IF($C113&lt;13,(K113/($D113^0.727399687532279)*'Hintergrund Berechnung'!$I$3165)*0.5,IF($C113&lt;16,(K113/($D113^0.727399687532279)*'Hintergrund Berechnung'!$I$3165)*0.67,K113/($D113^0.727399687532279)*'Hintergrund Berechnung'!$I$3166)))</f>
        <v>#DIV/0!</v>
      </c>
      <c r="AC113" s="16" t="str">
        <f t="shared" si="14"/>
        <v/>
      </c>
      <c r="AD113" s="16" t="e">
        <f>IF($A$3=FALSE,IF($C113&lt;16,M113/($D113^0.727399687532279)*'Hintergrund Berechnung'!$I$3165,M113/($D113^0.727399687532279)*'Hintergrund Berechnung'!$I$3166),IF($C113&lt;13,(M113/($D113^0.727399687532279)*'Hintergrund Berechnung'!$I$3165)*0.5,IF($C113&lt;16,(M113/($D113^0.727399687532279)*'Hintergrund Berechnung'!$I$3165)*0.67,M113/($D113^0.727399687532279)*'Hintergrund Berechnung'!$I$3166)))</f>
        <v>#DIV/0!</v>
      </c>
      <c r="AE113" s="16" t="str">
        <f t="shared" si="15"/>
        <v/>
      </c>
      <c r="AF113" s="16" t="e">
        <f>IF($A$3=FALSE,IF($C113&lt;16,O113/($D113^0.727399687532279)*'Hintergrund Berechnung'!$I$3165,O113/($D113^0.727399687532279)*'Hintergrund Berechnung'!$I$3166),IF($C113&lt;13,(O113/($D113^0.727399687532279)*'Hintergrund Berechnung'!$I$3165)*0.5,IF($C113&lt;16,(O113/($D113^0.727399687532279)*'Hintergrund Berechnung'!$I$3165)*0.67,O113/($D113^0.727399687532279)*'Hintergrund Berechnung'!$I$3166)))</f>
        <v>#DIV/0!</v>
      </c>
      <c r="AG113" s="16" t="str">
        <f t="shared" si="16"/>
        <v/>
      </c>
      <c r="AH113" s="16" t="e">
        <f t="shared" si="17"/>
        <v>#DIV/0!</v>
      </c>
      <c r="AI113" s="16" t="e">
        <f>ROUND(IF(C113&lt;16,$Q113/($D113^0.515518364833551)*'Hintergrund Berechnung'!$K$3165,$Q113/($D113^0.515518364833551)*'Hintergrund Berechnung'!$K$3166),0)</f>
        <v>#DIV/0!</v>
      </c>
      <c r="AJ113" s="16">
        <f>ROUND(IF(C113&lt;16,$R113*'Hintergrund Berechnung'!$L$3165,$R113*'Hintergrund Berechnung'!$L$3166),0)</f>
        <v>0</v>
      </c>
      <c r="AK113" s="16">
        <f>ROUND(IF(C113&lt;16,IF(S113&gt;0,(25-$S113)*'Hintergrund Berechnung'!$M$3165,0),IF(S113&gt;0,(25-$S113)*'Hintergrund Berechnung'!$M$3166,0)),0)</f>
        <v>0</v>
      </c>
      <c r="AL113" s="18" t="e">
        <f t="shared" si="18"/>
        <v>#DIV/0!</v>
      </c>
    </row>
    <row r="114" spans="21:38" x14ac:dyDescent="0.5">
      <c r="U114" s="16">
        <f t="shared" si="10"/>
        <v>0</v>
      </c>
      <c r="V114" s="16" t="e">
        <f>IF($A$3=FALSE,IF($C114&lt;16,E114/($D114^0.727399687532279)*'Hintergrund Berechnung'!$I$3165,E114/($D114^0.727399687532279)*'Hintergrund Berechnung'!$I$3166),IF($C114&lt;13,(E114/($D114^0.727399687532279)*'Hintergrund Berechnung'!$I$3165)*0.5,IF($C114&lt;16,(E114/($D114^0.727399687532279)*'Hintergrund Berechnung'!$I$3165)*0.67,E114/($D114^0.727399687532279)*'Hintergrund Berechnung'!$I$3166)))</f>
        <v>#DIV/0!</v>
      </c>
      <c r="W114" s="16" t="str">
        <f t="shared" si="11"/>
        <v/>
      </c>
      <c r="X114" s="16" t="e">
        <f>IF($A$3=FALSE,IF($C114&lt;16,G114/($D114^0.727399687532279)*'Hintergrund Berechnung'!$I$3165,G114/($D114^0.727399687532279)*'Hintergrund Berechnung'!$I$3166),IF($C114&lt;13,(G114/($D114^0.727399687532279)*'Hintergrund Berechnung'!$I$3165)*0.5,IF($C114&lt;16,(G114/($D114^0.727399687532279)*'Hintergrund Berechnung'!$I$3165)*0.67,G114/($D114^0.727399687532279)*'Hintergrund Berechnung'!$I$3166)))</f>
        <v>#DIV/0!</v>
      </c>
      <c r="Y114" s="16" t="str">
        <f t="shared" si="12"/>
        <v/>
      </c>
      <c r="Z114" s="16" t="e">
        <f>IF($A$3=FALSE,IF($C114&lt;16,I114/($D114^0.727399687532279)*'Hintergrund Berechnung'!$I$3165,I114/($D114^0.727399687532279)*'Hintergrund Berechnung'!$I$3166),IF($C114&lt;13,(I114/($D114^0.727399687532279)*'Hintergrund Berechnung'!$I$3165)*0.5,IF($C114&lt;16,(I114/($D114^0.727399687532279)*'Hintergrund Berechnung'!$I$3165)*0.67,I114/($D114^0.727399687532279)*'Hintergrund Berechnung'!$I$3166)))</f>
        <v>#DIV/0!</v>
      </c>
      <c r="AA114" s="16" t="str">
        <f t="shared" si="13"/>
        <v/>
      </c>
      <c r="AB114" s="16" t="e">
        <f>IF($A$3=FALSE,IF($C114&lt;16,K114/($D114^0.727399687532279)*'Hintergrund Berechnung'!$I$3165,K114/($D114^0.727399687532279)*'Hintergrund Berechnung'!$I$3166),IF($C114&lt;13,(K114/($D114^0.727399687532279)*'Hintergrund Berechnung'!$I$3165)*0.5,IF($C114&lt;16,(K114/($D114^0.727399687532279)*'Hintergrund Berechnung'!$I$3165)*0.67,K114/($D114^0.727399687532279)*'Hintergrund Berechnung'!$I$3166)))</f>
        <v>#DIV/0!</v>
      </c>
      <c r="AC114" s="16" t="str">
        <f t="shared" si="14"/>
        <v/>
      </c>
      <c r="AD114" s="16" t="e">
        <f>IF($A$3=FALSE,IF($C114&lt;16,M114/($D114^0.727399687532279)*'Hintergrund Berechnung'!$I$3165,M114/($D114^0.727399687532279)*'Hintergrund Berechnung'!$I$3166),IF($C114&lt;13,(M114/($D114^0.727399687532279)*'Hintergrund Berechnung'!$I$3165)*0.5,IF($C114&lt;16,(M114/($D114^0.727399687532279)*'Hintergrund Berechnung'!$I$3165)*0.67,M114/($D114^0.727399687532279)*'Hintergrund Berechnung'!$I$3166)))</f>
        <v>#DIV/0!</v>
      </c>
      <c r="AE114" s="16" t="str">
        <f t="shared" si="15"/>
        <v/>
      </c>
      <c r="AF114" s="16" t="e">
        <f>IF($A$3=FALSE,IF($C114&lt;16,O114/($D114^0.727399687532279)*'Hintergrund Berechnung'!$I$3165,O114/($D114^0.727399687532279)*'Hintergrund Berechnung'!$I$3166),IF($C114&lt;13,(O114/($D114^0.727399687532279)*'Hintergrund Berechnung'!$I$3165)*0.5,IF($C114&lt;16,(O114/($D114^0.727399687532279)*'Hintergrund Berechnung'!$I$3165)*0.67,O114/($D114^0.727399687532279)*'Hintergrund Berechnung'!$I$3166)))</f>
        <v>#DIV/0!</v>
      </c>
      <c r="AG114" s="16" t="str">
        <f t="shared" si="16"/>
        <v/>
      </c>
      <c r="AH114" s="16" t="e">
        <f t="shared" si="17"/>
        <v>#DIV/0!</v>
      </c>
      <c r="AI114" s="16" t="e">
        <f>ROUND(IF(C114&lt;16,$Q114/($D114^0.515518364833551)*'Hintergrund Berechnung'!$K$3165,$Q114/($D114^0.515518364833551)*'Hintergrund Berechnung'!$K$3166),0)</f>
        <v>#DIV/0!</v>
      </c>
      <c r="AJ114" s="16">
        <f>ROUND(IF(C114&lt;16,$R114*'Hintergrund Berechnung'!$L$3165,$R114*'Hintergrund Berechnung'!$L$3166),0)</f>
        <v>0</v>
      </c>
      <c r="AK114" s="16">
        <f>ROUND(IF(C114&lt;16,IF(S114&gt;0,(25-$S114)*'Hintergrund Berechnung'!$M$3165,0),IF(S114&gt;0,(25-$S114)*'Hintergrund Berechnung'!$M$3166,0)),0)</f>
        <v>0</v>
      </c>
      <c r="AL114" s="18" t="e">
        <f t="shared" si="18"/>
        <v>#DIV/0!</v>
      </c>
    </row>
    <row r="115" spans="21:38" x14ac:dyDescent="0.5">
      <c r="U115" s="16">
        <f t="shared" si="10"/>
        <v>0</v>
      </c>
      <c r="V115" s="16" t="e">
        <f>IF($A$3=FALSE,IF($C115&lt;16,E115/($D115^0.727399687532279)*'Hintergrund Berechnung'!$I$3165,E115/($D115^0.727399687532279)*'Hintergrund Berechnung'!$I$3166),IF($C115&lt;13,(E115/($D115^0.727399687532279)*'Hintergrund Berechnung'!$I$3165)*0.5,IF($C115&lt;16,(E115/($D115^0.727399687532279)*'Hintergrund Berechnung'!$I$3165)*0.67,E115/($D115^0.727399687532279)*'Hintergrund Berechnung'!$I$3166)))</f>
        <v>#DIV/0!</v>
      </c>
      <c r="W115" s="16" t="str">
        <f t="shared" si="11"/>
        <v/>
      </c>
      <c r="X115" s="16" t="e">
        <f>IF($A$3=FALSE,IF($C115&lt;16,G115/($D115^0.727399687532279)*'Hintergrund Berechnung'!$I$3165,G115/($D115^0.727399687532279)*'Hintergrund Berechnung'!$I$3166),IF($C115&lt;13,(G115/($D115^0.727399687532279)*'Hintergrund Berechnung'!$I$3165)*0.5,IF($C115&lt;16,(G115/($D115^0.727399687532279)*'Hintergrund Berechnung'!$I$3165)*0.67,G115/($D115^0.727399687532279)*'Hintergrund Berechnung'!$I$3166)))</f>
        <v>#DIV/0!</v>
      </c>
      <c r="Y115" s="16" t="str">
        <f t="shared" si="12"/>
        <v/>
      </c>
      <c r="Z115" s="16" t="e">
        <f>IF($A$3=FALSE,IF($C115&lt;16,I115/($D115^0.727399687532279)*'Hintergrund Berechnung'!$I$3165,I115/($D115^0.727399687532279)*'Hintergrund Berechnung'!$I$3166),IF($C115&lt;13,(I115/($D115^0.727399687532279)*'Hintergrund Berechnung'!$I$3165)*0.5,IF($C115&lt;16,(I115/($D115^0.727399687532279)*'Hintergrund Berechnung'!$I$3165)*0.67,I115/($D115^0.727399687532279)*'Hintergrund Berechnung'!$I$3166)))</f>
        <v>#DIV/0!</v>
      </c>
      <c r="AA115" s="16" t="str">
        <f t="shared" si="13"/>
        <v/>
      </c>
      <c r="AB115" s="16" t="e">
        <f>IF($A$3=FALSE,IF($C115&lt;16,K115/($D115^0.727399687532279)*'Hintergrund Berechnung'!$I$3165,K115/($D115^0.727399687532279)*'Hintergrund Berechnung'!$I$3166),IF($C115&lt;13,(K115/($D115^0.727399687532279)*'Hintergrund Berechnung'!$I$3165)*0.5,IF($C115&lt;16,(K115/($D115^0.727399687532279)*'Hintergrund Berechnung'!$I$3165)*0.67,K115/($D115^0.727399687532279)*'Hintergrund Berechnung'!$I$3166)))</f>
        <v>#DIV/0!</v>
      </c>
      <c r="AC115" s="16" t="str">
        <f t="shared" si="14"/>
        <v/>
      </c>
      <c r="AD115" s="16" t="e">
        <f>IF($A$3=FALSE,IF($C115&lt;16,M115/($D115^0.727399687532279)*'Hintergrund Berechnung'!$I$3165,M115/($D115^0.727399687532279)*'Hintergrund Berechnung'!$I$3166),IF($C115&lt;13,(M115/($D115^0.727399687532279)*'Hintergrund Berechnung'!$I$3165)*0.5,IF($C115&lt;16,(M115/($D115^0.727399687532279)*'Hintergrund Berechnung'!$I$3165)*0.67,M115/($D115^0.727399687532279)*'Hintergrund Berechnung'!$I$3166)))</f>
        <v>#DIV/0!</v>
      </c>
      <c r="AE115" s="16" t="str">
        <f t="shared" si="15"/>
        <v/>
      </c>
      <c r="AF115" s="16" t="e">
        <f>IF($A$3=FALSE,IF($C115&lt;16,O115/($D115^0.727399687532279)*'Hintergrund Berechnung'!$I$3165,O115/($D115^0.727399687532279)*'Hintergrund Berechnung'!$I$3166),IF($C115&lt;13,(O115/($D115^0.727399687532279)*'Hintergrund Berechnung'!$I$3165)*0.5,IF($C115&lt;16,(O115/($D115^0.727399687532279)*'Hintergrund Berechnung'!$I$3165)*0.67,O115/($D115^0.727399687532279)*'Hintergrund Berechnung'!$I$3166)))</f>
        <v>#DIV/0!</v>
      </c>
      <c r="AG115" s="16" t="str">
        <f t="shared" si="16"/>
        <v/>
      </c>
      <c r="AH115" s="16" t="e">
        <f t="shared" si="17"/>
        <v>#DIV/0!</v>
      </c>
      <c r="AI115" s="16" t="e">
        <f>ROUND(IF(C115&lt;16,$Q115/($D115^0.515518364833551)*'Hintergrund Berechnung'!$K$3165,$Q115/($D115^0.515518364833551)*'Hintergrund Berechnung'!$K$3166),0)</f>
        <v>#DIV/0!</v>
      </c>
      <c r="AJ115" s="16">
        <f>ROUND(IF(C115&lt;16,$R115*'Hintergrund Berechnung'!$L$3165,$R115*'Hintergrund Berechnung'!$L$3166),0)</f>
        <v>0</v>
      </c>
      <c r="AK115" s="16">
        <f>ROUND(IF(C115&lt;16,IF(S115&gt;0,(25-$S115)*'Hintergrund Berechnung'!$M$3165,0),IF(S115&gt;0,(25-$S115)*'Hintergrund Berechnung'!$M$3166,0)),0)</f>
        <v>0</v>
      </c>
      <c r="AL115" s="18" t="e">
        <f t="shared" si="18"/>
        <v>#DIV/0!</v>
      </c>
    </row>
    <row r="116" spans="21:38" x14ac:dyDescent="0.5">
      <c r="U116" s="16">
        <f t="shared" si="10"/>
        <v>0</v>
      </c>
      <c r="V116" s="16" t="e">
        <f>IF($A$3=FALSE,IF($C116&lt;16,E116/($D116^0.727399687532279)*'Hintergrund Berechnung'!$I$3165,E116/($D116^0.727399687532279)*'Hintergrund Berechnung'!$I$3166),IF($C116&lt;13,(E116/($D116^0.727399687532279)*'Hintergrund Berechnung'!$I$3165)*0.5,IF($C116&lt;16,(E116/($D116^0.727399687532279)*'Hintergrund Berechnung'!$I$3165)*0.67,E116/($D116^0.727399687532279)*'Hintergrund Berechnung'!$I$3166)))</f>
        <v>#DIV/0!</v>
      </c>
      <c r="W116" s="16" t="str">
        <f t="shared" si="11"/>
        <v/>
      </c>
      <c r="X116" s="16" t="e">
        <f>IF($A$3=FALSE,IF($C116&lt;16,G116/($D116^0.727399687532279)*'Hintergrund Berechnung'!$I$3165,G116/($D116^0.727399687532279)*'Hintergrund Berechnung'!$I$3166),IF($C116&lt;13,(G116/($D116^0.727399687532279)*'Hintergrund Berechnung'!$I$3165)*0.5,IF($C116&lt;16,(G116/($D116^0.727399687532279)*'Hintergrund Berechnung'!$I$3165)*0.67,G116/($D116^0.727399687532279)*'Hintergrund Berechnung'!$I$3166)))</f>
        <v>#DIV/0!</v>
      </c>
      <c r="Y116" s="16" t="str">
        <f t="shared" si="12"/>
        <v/>
      </c>
      <c r="Z116" s="16" t="e">
        <f>IF($A$3=FALSE,IF($C116&lt;16,I116/($D116^0.727399687532279)*'Hintergrund Berechnung'!$I$3165,I116/($D116^0.727399687532279)*'Hintergrund Berechnung'!$I$3166),IF($C116&lt;13,(I116/($D116^0.727399687532279)*'Hintergrund Berechnung'!$I$3165)*0.5,IF($C116&lt;16,(I116/($D116^0.727399687532279)*'Hintergrund Berechnung'!$I$3165)*0.67,I116/($D116^0.727399687532279)*'Hintergrund Berechnung'!$I$3166)))</f>
        <v>#DIV/0!</v>
      </c>
      <c r="AA116" s="16" t="str">
        <f t="shared" si="13"/>
        <v/>
      </c>
      <c r="AB116" s="16" t="e">
        <f>IF($A$3=FALSE,IF($C116&lt;16,K116/($D116^0.727399687532279)*'Hintergrund Berechnung'!$I$3165,K116/($D116^0.727399687532279)*'Hintergrund Berechnung'!$I$3166),IF($C116&lt;13,(K116/($D116^0.727399687532279)*'Hintergrund Berechnung'!$I$3165)*0.5,IF($C116&lt;16,(K116/($D116^0.727399687532279)*'Hintergrund Berechnung'!$I$3165)*0.67,K116/($D116^0.727399687532279)*'Hintergrund Berechnung'!$I$3166)))</f>
        <v>#DIV/0!</v>
      </c>
      <c r="AC116" s="16" t="str">
        <f t="shared" si="14"/>
        <v/>
      </c>
      <c r="AD116" s="16" t="e">
        <f>IF($A$3=FALSE,IF($C116&lt;16,M116/($D116^0.727399687532279)*'Hintergrund Berechnung'!$I$3165,M116/($D116^0.727399687532279)*'Hintergrund Berechnung'!$I$3166),IF($C116&lt;13,(M116/($D116^0.727399687532279)*'Hintergrund Berechnung'!$I$3165)*0.5,IF($C116&lt;16,(M116/($D116^0.727399687532279)*'Hintergrund Berechnung'!$I$3165)*0.67,M116/($D116^0.727399687532279)*'Hintergrund Berechnung'!$I$3166)))</f>
        <v>#DIV/0!</v>
      </c>
      <c r="AE116" s="16" t="str">
        <f t="shared" si="15"/>
        <v/>
      </c>
      <c r="AF116" s="16" t="e">
        <f>IF($A$3=FALSE,IF($C116&lt;16,O116/($D116^0.727399687532279)*'Hintergrund Berechnung'!$I$3165,O116/($D116^0.727399687532279)*'Hintergrund Berechnung'!$I$3166),IF($C116&lt;13,(O116/($D116^0.727399687532279)*'Hintergrund Berechnung'!$I$3165)*0.5,IF($C116&lt;16,(O116/($D116^0.727399687532279)*'Hintergrund Berechnung'!$I$3165)*0.67,O116/($D116^0.727399687532279)*'Hintergrund Berechnung'!$I$3166)))</f>
        <v>#DIV/0!</v>
      </c>
      <c r="AG116" s="16" t="str">
        <f t="shared" si="16"/>
        <v/>
      </c>
      <c r="AH116" s="16" t="e">
        <f t="shared" si="17"/>
        <v>#DIV/0!</v>
      </c>
      <c r="AI116" s="16" t="e">
        <f>ROUND(IF(C116&lt;16,$Q116/($D116^0.515518364833551)*'Hintergrund Berechnung'!$K$3165,$Q116/($D116^0.515518364833551)*'Hintergrund Berechnung'!$K$3166),0)</f>
        <v>#DIV/0!</v>
      </c>
      <c r="AJ116" s="16">
        <f>ROUND(IF(C116&lt;16,$R116*'Hintergrund Berechnung'!$L$3165,$R116*'Hintergrund Berechnung'!$L$3166),0)</f>
        <v>0</v>
      </c>
      <c r="AK116" s="16">
        <f>ROUND(IF(C116&lt;16,IF(S116&gt;0,(25-$S116)*'Hintergrund Berechnung'!$M$3165,0),IF(S116&gt;0,(25-$S116)*'Hintergrund Berechnung'!$M$3166,0)),0)</f>
        <v>0</v>
      </c>
      <c r="AL116" s="18" t="e">
        <f t="shared" si="18"/>
        <v>#DIV/0!</v>
      </c>
    </row>
    <row r="117" spans="21:38" x14ac:dyDescent="0.5">
      <c r="U117" s="16">
        <f t="shared" si="10"/>
        <v>0</v>
      </c>
      <c r="V117" s="16" t="e">
        <f>IF($A$3=FALSE,IF($C117&lt;16,E117/($D117^0.727399687532279)*'Hintergrund Berechnung'!$I$3165,E117/($D117^0.727399687532279)*'Hintergrund Berechnung'!$I$3166),IF($C117&lt;13,(E117/($D117^0.727399687532279)*'Hintergrund Berechnung'!$I$3165)*0.5,IF($C117&lt;16,(E117/($D117^0.727399687532279)*'Hintergrund Berechnung'!$I$3165)*0.67,E117/($D117^0.727399687532279)*'Hintergrund Berechnung'!$I$3166)))</f>
        <v>#DIV/0!</v>
      </c>
      <c r="W117" s="16" t="str">
        <f t="shared" si="11"/>
        <v/>
      </c>
      <c r="X117" s="16" t="e">
        <f>IF($A$3=FALSE,IF($C117&lt;16,G117/($D117^0.727399687532279)*'Hintergrund Berechnung'!$I$3165,G117/($D117^0.727399687532279)*'Hintergrund Berechnung'!$I$3166),IF($C117&lt;13,(G117/($D117^0.727399687532279)*'Hintergrund Berechnung'!$I$3165)*0.5,IF($C117&lt;16,(G117/($D117^0.727399687532279)*'Hintergrund Berechnung'!$I$3165)*0.67,G117/($D117^0.727399687532279)*'Hintergrund Berechnung'!$I$3166)))</f>
        <v>#DIV/0!</v>
      </c>
      <c r="Y117" s="16" t="str">
        <f t="shared" si="12"/>
        <v/>
      </c>
      <c r="Z117" s="16" t="e">
        <f>IF($A$3=FALSE,IF($C117&lt;16,I117/($D117^0.727399687532279)*'Hintergrund Berechnung'!$I$3165,I117/($D117^0.727399687532279)*'Hintergrund Berechnung'!$I$3166),IF($C117&lt;13,(I117/($D117^0.727399687532279)*'Hintergrund Berechnung'!$I$3165)*0.5,IF($C117&lt;16,(I117/($D117^0.727399687532279)*'Hintergrund Berechnung'!$I$3165)*0.67,I117/($D117^0.727399687532279)*'Hintergrund Berechnung'!$I$3166)))</f>
        <v>#DIV/0!</v>
      </c>
      <c r="AA117" s="16" t="str">
        <f t="shared" si="13"/>
        <v/>
      </c>
      <c r="AB117" s="16" t="e">
        <f>IF($A$3=FALSE,IF($C117&lt;16,K117/($D117^0.727399687532279)*'Hintergrund Berechnung'!$I$3165,K117/($D117^0.727399687532279)*'Hintergrund Berechnung'!$I$3166),IF($C117&lt;13,(K117/($D117^0.727399687532279)*'Hintergrund Berechnung'!$I$3165)*0.5,IF($C117&lt;16,(K117/($D117^0.727399687532279)*'Hintergrund Berechnung'!$I$3165)*0.67,K117/($D117^0.727399687532279)*'Hintergrund Berechnung'!$I$3166)))</f>
        <v>#DIV/0!</v>
      </c>
      <c r="AC117" s="16" t="str">
        <f t="shared" si="14"/>
        <v/>
      </c>
      <c r="AD117" s="16" t="e">
        <f>IF($A$3=FALSE,IF($C117&lt;16,M117/($D117^0.727399687532279)*'Hintergrund Berechnung'!$I$3165,M117/($D117^0.727399687532279)*'Hintergrund Berechnung'!$I$3166),IF($C117&lt;13,(M117/($D117^0.727399687532279)*'Hintergrund Berechnung'!$I$3165)*0.5,IF($C117&lt;16,(M117/($D117^0.727399687532279)*'Hintergrund Berechnung'!$I$3165)*0.67,M117/($D117^0.727399687532279)*'Hintergrund Berechnung'!$I$3166)))</f>
        <v>#DIV/0!</v>
      </c>
      <c r="AE117" s="16" t="str">
        <f t="shared" si="15"/>
        <v/>
      </c>
      <c r="AF117" s="16" t="e">
        <f>IF($A$3=FALSE,IF($C117&lt;16,O117/($D117^0.727399687532279)*'Hintergrund Berechnung'!$I$3165,O117/($D117^0.727399687532279)*'Hintergrund Berechnung'!$I$3166),IF($C117&lt;13,(O117/($D117^0.727399687532279)*'Hintergrund Berechnung'!$I$3165)*0.5,IF($C117&lt;16,(O117/($D117^0.727399687532279)*'Hintergrund Berechnung'!$I$3165)*0.67,O117/($D117^0.727399687532279)*'Hintergrund Berechnung'!$I$3166)))</f>
        <v>#DIV/0!</v>
      </c>
      <c r="AG117" s="16" t="str">
        <f t="shared" si="16"/>
        <v/>
      </c>
      <c r="AH117" s="16" t="e">
        <f t="shared" si="17"/>
        <v>#DIV/0!</v>
      </c>
      <c r="AI117" s="16" t="e">
        <f>ROUND(IF(C117&lt;16,$Q117/($D117^0.515518364833551)*'Hintergrund Berechnung'!$K$3165,$Q117/($D117^0.515518364833551)*'Hintergrund Berechnung'!$K$3166),0)</f>
        <v>#DIV/0!</v>
      </c>
      <c r="AJ117" s="16">
        <f>ROUND(IF(C117&lt;16,$R117*'Hintergrund Berechnung'!$L$3165,$R117*'Hintergrund Berechnung'!$L$3166),0)</f>
        <v>0</v>
      </c>
      <c r="AK117" s="16">
        <f>ROUND(IF(C117&lt;16,IF(S117&gt;0,(25-$S117)*'Hintergrund Berechnung'!$M$3165,0),IF(S117&gt;0,(25-$S117)*'Hintergrund Berechnung'!$M$3166,0)),0)</f>
        <v>0</v>
      </c>
      <c r="AL117" s="18" t="e">
        <f t="shared" si="18"/>
        <v>#DIV/0!</v>
      </c>
    </row>
    <row r="118" spans="21:38" x14ac:dyDescent="0.5">
      <c r="U118" s="16">
        <f t="shared" si="10"/>
        <v>0</v>
      </c>
      <c r="V118" s="16" t="e">
        <f>IF($A$3=FALSE,IF($C118&lt;16,E118/($D118^0.727399687532279)*'Hintergrund Berechnung'!$I$3165,E118/($D118^0.727399687532279)*'Hintergrund Berechnung'!$I$3166),IF($C118&lt;13,(E118/($D118^0.727399687532279)*'Hintergrund Berechnung'!$I$3165)*0.5,IF($C118&lt;16,(E118/($D118^0.727399687532279)*'Hintergrund Berechnung'!$I$3165)*0.67,E118/($D118^0.727399687532279)*'Hintergrund Berechnung'!$I$3166)))</f>
        <v>#DIV/0!</v>
      </c>
      <c r="W118" s="16" t="str">
        <f t="shared" si="11"/>
        <v/>
      </c>
      <c r="X118" s="16" t="e">
        <f>IF($A$3=FALSE,IF($C118&lt;16,G118/($D118^0.727399687532279)*'Hintergrund Berechnung'!$I$3165,G118/($D118^0.727399687532279)*'Hintergrund Berechnung'!$I$3166),IF($C118&lt;13,(G118/($D118^0.727399687532279)*'Hintergrund Berechnung'!$I$3165)*0.5,IF($C118&lt;16,(G118/($D118^0.727399687532279)*'Hintergrund Berechnung'!$I$3165)*0.67,G118/($D118^0.727399687532279)*'Hintergrund Berechnung'!$I$3166)))</f>
        <v>#DIV/0!</v>
      </c>
      <c r="Y118" s="16" t="str">
        <f t="shared" si="12"/>
        <v/>
      </c>
      <c r="Z118" s="16" t="e">
        <f>IF($A$3=FALSE,IF($C118&lt;16,I118/($D118^0.727399687532279)*'Hintergrund Berechnung'!$I$3165,I118/($D118^0.727399687532279)*'Hintergrund Berechnung'!$I$3166),IF($C118&lt;13,(I118/($D118^0.727399687532279)*'Hintergrund Berechnung'!$I$3165)*0.5,IF($C118&lt;16,(I118/($D118^0.727399687532279)*'Hintergrund Berechnung'!$I$3165)*0.67,I118/($D118^0.727399687532279)*'Hintergrund Berechnung'!$I$3166)))</f>
        <v>#DIV/0!</v>
      </c>
      <c r="AA118" s="16" t="str">
        <f t="shared" si="13"/>
        <v/>
      </c>
      <c r="AB118" s="16" t="e">
        <f>IF($A$3=FALSE,IF($C118&lt;16,K118/($D118^0.727399687532279)*'Hintergrund Berechnung'!$I$3165,K118/($D118^0.727399687532279)*'Hintergrund Berechnung'!$I$3166),IF($C118&lt;13,(K118/($D118^0.727399687532279)*'Hintergrund Berechnung'!$I$3165)*0.5,IF($C118&lt;16,(K118/($D118^0.727399687532279)*'Hintergrund Berechnung'!$I$3165)*0.67,K118/($D118^0.727399687532279)*'Hintergrund Berechnung'!$I$3166)))</f>
        <v>#DIV/0!</v>
      </c>
      <c r="AC118" s="16" t="str">
        <f t="shared" si="14"/>
        <v/>
      </c>
      <c r="AD118" s="16" t="e">
        <f>IF($A$3=FALSE,IF($C118&lt;16,M118/($D118^0.727399687532279)*'Hintergrund Berechnung'!$I$3165,M118/($D118^0.727399687532279)*'Hintergrund Berechnung'!$I$3166),IF($C118&lt;13,(M118/($D118^0.727399687532279)*'Hintergrund Berechnung'!$I$3165)*0.5,IF($C118&lt;16,(M118/($D118^0.727399687532279)*'Hintergrund Berechnung'!$I$3165)*0.67,M118/($D118^0.727399687532279)*'Hintergrund Berechnung'!$I$3166)))</f>
        <v>#DIV/0!</v>
      </c>
      <c r="AE118" s="16" t="str">
        <f t="shared" si="15"/>
        <v/>
      </c>
      <c r="AF118" s="16" t="e">
        <f>IF($A$3=FALSE,IF($C118&lt;16,O118/($D118^0.727399687532279)*'Hintergrund Berechnung'!$I$3165,O118/($D118^0.727399687532279)*'Hintergrund Berechnung'!$I$3166),IF($C118&lt;13,(O118/($D118^0.727399687532279)*'Hintergrund Berechnung'!$I$3165)*0.5,IF($C118&lt;16,(O118/($D118^0.727399687532279)*'Hintergrund Berechnung'!$I$3165)*0.67,O118/($D118^0.727399687532279)*'Hintergrund Berechnung'!$I$3166)))</f>
        <v>#DIV/0!</v>
      </c>
      <c r="AG118" s="16" t="str">
        <f t="shared" si="16"/>
        <v/>
      </c>
      <c r="AH118" s="16" t="e">
        <f t="shared" si="17"/>
        <v>#DIV/0!</v>
      </c>
      <c r="AI118" s="16" t="e">
        <f>ROUND(IF(C118&lt;16,$Q118/($D118^0.515518364833551)*'Hintergrund Berechnung'!$K$3165,$Q118/($D118^0.515518364833551)*'Hintergrund Berechnung'!$K$3166),0)</f>
        <v>#DIV/0!</v>
      </c>
      <c r="AJ118" s="16">
        <f>ROUND(IF(C118&lt;16,$R118*'Hintergrund Berechnung'!$L$3165,$R118*'Hintergrund Berechnung'!$L$3166),0)</f>
        <v>0</v>
      </c>
      <c r="AK118" s="16">
        <f>ROUND(IF(C118&lt;16,IF(S118&gt;0,(25-$S118)*'Hintergrund Berechnung'!$M$3165,0),IF(S118&gt;0,(25-$S118)*'Hintergrund Berechnung'!$M$3166,0)),0)</f>
        <v>0</v>
      </c>
      <c r="AL118" s="18" t="e">
        <f t="shared" si="18"/>
        <v>#DIV/0!</v>
      </c>
    </row>
    <row r="119" spans="21:38" x14ac:dyDescent="0.5">
      <c r="U119" s="16">
        <f t="shared" si="10"/>
        <v>0</v>
      </c>
      <c r="V119" s="16" t="e">
        <f>IF($A$3=FALSE,IF($C119&lt;16,E119/($D119^0.727399687532279)*'Hintergrund Berechnung'!$I$3165,E119/($D119^0.727399687532279)*'Hintergrund Berechnung'!$I$3166),IF($C119&lt;13,(E119/($D119^0.727399687532279)*'Hintergrund Berechnung'!$I$3165)*0.5,IF($C119&lt;16,(E119/($D119^0.727399687532279)*'Hintergrund Berechnung'!$I$3165)*0.67,E119/($D119^0.727399687532279)*'Hintergrund Berechnung'!$I$3166)))</f>
        <v>#DIV/0!</v>
      </c>
      <c r="W119" s="16" t="str">
        <f t="shared" si="11"/>
        <v/>
      </c>
      <c r="X119" s="16" t="e">
        <f>IF($A$3=FALSE,IF($C119&lt;16,G119/($D119^0.727399687532279)*'Hintergrund Berechnung'!$I$3165,G119/($D119^0.727399687532279)*'Hintergrund Berechnung'!$I$3166),IF($C119&lt;13,(G119/($D119^0.727399687532279)*'Hintergrund Berechnung'!$I$3165)*0.5,IF($C119&lt;16,(G119/($D119^0.727399687532279)*'Hintergrund Berechnung'!$I$3165)*0.67,G119/($D119^0.727399687532279)*'Hintergrund Berechnung'!$I$3166)))</f>
        <v>#DIV/0!</v>
      </c>
      <c r="Y119" s="16" t="str">
        <f t="shared" si="12"/>
        <v/>
      </c>
      <c r="Z119" s="16" t="e">
        <f>IF($A$3=FALSE,IF($C119&lt;16,I119/($D119^0.727399687532279)*'Hintergrund Berechnung'!$I$3165,I119/($D119^0.727399687532279)*'Hintergrund Berechnung'!$I$3166),IF($C119&lt;13,(I119/($D119^0.727399687532279)*'Hintergrund Berechnung'!$I$3165)*0.5,IF($C119&lt;16,(I119/($D119^0.727399687532279)*'Hintergrund Berechnung'!$I$3165)*0.67,I119/($D119^0.727399687532279)*'Hintergrund Berechnung'!$I$3166)))</f>
        <v>#DIV/0!</v>
      </c>
      <c r="AA119" s="16" t="str">
        <f t="shared" si="13"/>
        <v/>
      </c>
      <c r="AB119" s="16" t="e">
        <f>IF($A$3=FALSE,IF($C119&lt;16,K119/($D119^0.727399687532279)*'Hintergrund Berechnung'!$I$3165,K119/($D119^0.727399687532279)*'Hintergrund Berechnung'!$I$3166),IF($C119&lt;13,(K119/($D119^0.727399687532279)*'Hintergrund Berechnung'!$I$3165)*0.5,IF($C119&lt;16,(K119/($D119^0.727399687532279)*'Hintergrund Berechnung'!$I$3165)*0.67,K119/($D119^0.727399687532279)*'Hintergrund Berechnung'!$I$3166)))</f>
        <v>#DIV/0!</v>
      </c>
      <c r="AC119" s="16" t="str">
        <f t="shared" si="14"/>
        <v/>
      </c>
      <c r="AD119" s="16" t="e">
        <f>IF($A$3=FALSE,IF($C119&lt;16,M119/($D119^0.727399687532279)*'Hintergrund Berechnung'!$I$3165,M119/($D119^0.727399687532279)*'Hintergrund Berechnung'!$I$3166),IF($C119&lt;13,(M119/($D119^0.727399687532279)*'Hintergrund Berechnung'!$I$3165)*0.5,IF($C119&lt;16,(M119/($D119^0.727399687532279)*'Hintergrund Berechnung'!$I$3165)*0.67,M119/($D119^0.727399687532279)*'Hintergrund Berechnung'!$I$3166)))</f>
        <v>#DIV/0!</v>
      </c>
      <c r="AE119" s="16" t="str">
        <f t="shared" si="15"/>
        <v/>
      </c>
      <c r="AF119" s="16" t="e">
        <f>IF($A$3=FALSE,IF($C119&lt;16,O119/($D119^0.727399687532279)*'Hintergrund Berechnung'!$I$3165,O119/($D119^0.727399687532279)*'Hintergrund Berechnung'!$I$3166),IF($C119&lt;13,(O119/($D119^0.727399687532279)*'Hintergrund Berechnung'!$I$3165)*0.5,IF($C119&lt;16,(O119/($D119^0.727399687532279)*'Hintergrund Berechnung'!$I$3165)*0.67,O119/($D119^0.727399687532279)*'Hintergrund Berechnung'!$I$3166)))</f>
        <v>#DIV/0!</v>
      </c>
      <c r="AG119" s="16" t="str">
        <f t="shared" si="16"/>
        <v/>
      </c>
      <c r="AH119" s="16" t="e">
        <f t="shared" si="17"/>
        <v>#DIV/0!</v>
      </c>
      <c r="AI119" s="16" t="e">
        <f>ROUND(IF(C119&lt;16,$Q119/($D119^0.515518364833551)*'Hintergrund Berechnung'!$K$3165,$Q119/($D119^0.515518364833551)*'Hintergrund Berechnung'!$K$3166),0)</f>
        <v>#DIV/0!</v>
      </c>
      <c r="AJ119" s="16">
        <f>ROUND(IF(C119&lt;16,$R119*'Hintergrund Berechnung'!$L$3165,$R119*'Hintergrund Berechnung'!$L$3166),0)</f>
        <v>0</v>
      </c>
      <c r="AK119" s="16">
        <f>ROUND(IF(C119&lt;16,IF(S119&gt;0,(25-$S119)*'Hintergrund Berechnung'!$M$3165,0),IF(S119&gt;0,(25-$S119)*'Hintergrund Berechnung'!$M$3166,0)),0)</f>
        <v>0</v>
      </c>
      <c r="AL119" s="18" t="e">
        <f t="shared" si="18"/>
        <v>#DIV/0!</v>
      </c>
    </row>
    <row r="120" spans="21:38" x14ac:dyDescent="0.5">
      <c r="U120" s="16">
        <f t="shared" si="10"/>
        <v>0</v>
      </c>
      <c r="V120" s="16" t="e">
        <f>IF($A$3=FALSE,IF($C120&lt;16,E120/($D120^0.727399687532279)*'Hintergrund Berechnung'!$I$3165,E120/($D120^0.727399687532279)*'Hintergrund Berechnung'!$I$3166),IF($C120&lt;13,(E120/($D120^0.727399687532279)*'Hintergrund Berechnung'!$I$3165)*0.5,IF($C120&lt;16,(E120/($D120^0.727399687532279)*'Hintergrund Berechnung'!$I$3165)*0.67,E120/($D120^0.727399687532279)*'Hintergrund Berechnung'!$I$3166)))</f>
        <v>#DIV/0!</v>
      </c>
      <c r="W120" s="16" t="str">
        <f t="shared" si="11"/>
        <v/>
      </c>
      <c r="X120" s="16" t="e">
        <f>IF($A$3=FALSE,IF($C120&lt;16,G120/($D120^0.727399687532279)*'Hintergrund Berechnung'!$I$3165,G120/($D120^0.727399687532279)*'Hintergrund Berechnung'!$I$3166),IF($C120&lt;13,(G120/($D120^0.727399687532279)*'Hintergrund Berechnung'!$I$3165)*0.5,IF($C120&lt;16,(G120/($D120^0.727399687532279)*'Hintergrund Berechnung'!$I$3165)*0.67,G120/($D120^0.727399687532279)*'Hintergrund Berechnung'!$I$3166)))</f>
        <v>#DIV/0!</v>
      </c>
      <c r="Y120" s="16" t="str">
        <f t="shared" si="12"/>
        <v/>
      </c>
      <c r="Z120" s="16" t="e">
        <f>IF($A$3=FALSE,IF($C120&lt;16,I120/($D120^0.727399687532279)*'Hintergrund Berechnung'!$I$3165,I120/($D120^0.727399687532279)*'Hintergrund Berechnung'!$I$3166),IF($C120&lt;13,(I120/($D120^0.727399687532279)*'Hintergrund Berechnung'!$I$3165)*0.5,IF($C120&lt;16,(I120/($D120^0.727399687532279)*'Hintergrund Berechnung'!$I$3165)*0.67,I120/($D120^0.727399687532279)*'Hintergrund Berechnung'!$I$3166)))</f>
        <v>#DIV/0!</v>
      </c>
      <c r="AA120" s="16" t="str">
        <f t="shared" si="13"/>
        <v/>
      </c>
      <c r="AB120" s="16" t="e">
        <f>IF($A$3=FALSE,IF($C120&lt;16,K120/($D120^0.727399687532279)*'Hintergrund Berechnung'!$I$3165,K120/($D120^0.727399687532279)*'Hintergrund Berechnung'!$I$3166),IF($C120&lt;13,(K120/($D120^0.727399687532279)*'Hintergrund Berechnung'!$I$3165)*0.5,IF($C120&lt;16,(K120/($D120^0.727399687532279)*'Hintergrund Berechnung'!$I$3165)*0.67,K120/($D120^0.727399687532279)*'Hintergrund Berechnung'!$I$3166)))</f>
        <v>#DIV/0!</v>
      </c>
      <c r="AC120" s="16" t="str">
        <f t="shared" si="14"/>
        <v/>
      </c>
      <c r="AD120" s="16" t="e">
        <f>IF($A$3=FALSE,IF($C120&lt;16,M120/($D120^0.727399687532279)*'Hintergrund Berechnung'!$I$3165,M120/($D120^0.727399687532279)*'Hintergrund Berechnung'!$I$3166),IF($C120&lt;13,(M120/($D120^0.727399687532279)*'Hintergrund Berechnung'!$I$3165)*0.5,IF($C120&lt;16,(M120/($D120^0.727399687532279)*'Hintergrund Berechnung'!$I$3165)*0.67,M120/($D120^0.727399687532279)*'Hintergrund Berechnung'!$I$3166)))</f>
        <v>#DIV/0!</v>
      </c>
      <c r="AE120" s="16" t="str">
        <f t="shared" si="15"/>
        <v/>
      </c>
      <c r="AF120" s="16" t="e">
        <f>IF($A$3=FALSE,IF($C120&lt;16,O120/($D120^0.727399687532279)*'Hintergrund Berechnung'!$I$3165,O120/($D120^0.727399687532279)*'Hintergrund Berechnung'!$I$3166),IF($C120&lt;13,(O120/($D120^0.727399687532279)*'Hintergrund Berechnung'!$I$3165)*0.5,IF($C120&lt;16,(O120/($D120^0.727399687532279)*'Hintergrund Berechnung'!$I$3165)*0.67,O120/($D120^0.727399687532279)*'Hintergrund Berechnung'!$I$3166)))</f>
        <v>#DIV/0!</v>
      </c>
      <c r="AG120" s="16" t="str">
        <f t="shared" si="16"/>
        <v/>
      </c>
      <c r="AH120" s="16" t="e">
        <f t="shared" si="17"/>
        <v>#DIV/0!</v>
      </c>
      <c r="AI120" s="16" t="e">
        <f>ROUND(IF(C120&lt;16,$Q120/($D120^0.515518364833551)*'Hintergrund Berechnung'!$K$3165,$Q120/($D120^0.515518364833551)*'Hintergrund Berechnung'!$K$3166),0)</f>
        <v>#DIV/0!</v>
      </c>
      <c r="AJ120" s="16">
        <f>ROUND(IF(C120&lt;16,$R120*'Hintergrund Berechnung'!$L$3165,$R120*'Hintergrund Berechnung'!$L$3166),0)</f>
        <v>0</v>
      </c>
      <c r="AK120" s="16">
        <f>ROUND(IF(C120&lt;16,IF(S120&gt;0,(25-$S120)*'Hintergrund Berechnung'!$M$3165,0),IF(S120&gt;0,(25-$S120)*'Hintergrund Berechnung'!$M$3166,0)),0)</f>
        <v>0</v>
      </c>
      <c r="AL120" s="18" t="e">
        <f t="shared" si="18"/>
        <v>#DIV/0!</v>
      </c>
    </row>
    <row r="121" spans="21:38" x14ac:dyDescent="0.5">
      <c r="U121" s="16">
        <f t="shared" si="10"/>
        <v>0</v>
      </c>
      <c r="V121" s="16" t="e">
        <f>IF($A$3=FALSE,IF($C121&lt;16,E121/($D121^0.727399687532279)*'Hintergrund Berechnung'!$I$3165,E121/($D121^0.727399687532279)*'Hintergrund Berechnung'!$I$3166),IF($C121&lt;13,(E121/($D121^0.727399687532279)*'Hintergrund Berechnung'!$I$3165)*0.5,IF($C121&lt;16,(E121/($D121^0.727399687532279)*'Hintergrund Berechnung'!$I$3165)*0.67,E121/($D121^0.727399687532279)*'Hintergrund Berechnung'!$I$3166)))</f>
        <v>#DIV/0!</v>
      </c>
      <c r="W121" s="16" t="str">
        <f t="shared" si="11"/>
        <v/>
      </c>
      <c r="X121" s="16" t="e">
        <f>IF($A$3=FALSE,IF($C121&lt;16,G121/($D121^0.727399687532279)*'Hintergrund Berechnung'!$I$3165,G121/($D121^0.727399687532279)*'Hintergrund Berechnung'!$I$3166),IF($C121&lt;13,(G121/($D121^0.727399687532279)*'Hintergrund Berechnung'!$I$3165)*0.5,IF($C121&lt;16,(G121/($D121^0.727399687532279)*'Hintergrund Berechnung'!$I$3165)*0.67,G121/($D121^0.727399687532279)*'Hintergrund Berechnung'!$I$3166)))</f>
        <v>#DIV/0!</v>
      </c>
      <c r="Y121" s="16" t="str">
        <f t="shared" si="12"/>
        <v/>
      </c>
      <c r="Z121" s="16" t="e">
        <f>IF($A$3=FALSE,IF($C121&lt;16,I121/($D121^0.727399687532279)*'Hintergrund Berechnung'!$I$3165,I121/($D121^0.727399687532279)*'Hintergrund Berechnung'!$I$3166),IF($C121&lt;13,(I121/($D121^0.727399687532279)*'Hintergrund Berechnung'!$I$3165)*0.5,IF($C121&lt;16,(I121/($D121^0.727399687532279)*'Hintergrund Berechnung'!$I$3165)*0.67,I121/($D121^0.727399687532279)*'Hintergrund Berechnung'!$I$3166)))</f>
        <v>#DIV/0!</v>
      </c>
      <c r="AA121" s="16" t="str">
        <f t="shared" si="13"/>
        <v/>
      </c>
      <c r="AB121" s="16" t="e">
        <f>IF($A$3=FALSE,IF($C121&lt;16,K121/($D121^0.727399687532279)*'Hintergrund Berechnung'!$I$3165,K121/($D121^0.727399687532279)*'Hintergrund Berechnung'!$I$3166),IF($C121&lt;13,(K121/($D121^0.727399687532279)*'Hintergrund Berechnung'!$I$3165)*0.5,IF($C121&lt;16,(K121/($D121^0.727399687532279)*'Hintergrund Berechnung'!$I$3165)*0.67,K121/($D121^0.727399687532279)*'Hintergrund Berechnung'!$I$3166)))</f>
        <v>#DIV/0!</v>
      </c>
      <c r="AC121" s="16" t="str">
        <f t="shared" si="14"/>
        <v/>
      </c>
      <c r="AD121" s="16" t="e">
        <f>IF($A$3=FALSE,IF($C121&lt;16,M121/($D121^0.727399687532279)*'Hintergrund Berechnung'!$I$3165,M121/($D121^0.727399687532279)*'Hintergrund Berechnung'!$I$3166),IF($C121&lt;13,(M121/($D121^0.727399687532279)*'Hintergrund Berechnung'!$I$3165)*0.5,IF($C121&lt;16,(M121/($D121^0.727399687532279)*'Hintergrund Berechnung'!$I$3165)*0.67,M121/($D121^0.727399687532279)*'Hintergrund Berechnung'!$I$3166)))</f>
        <v>#DIV/0!</v>
      </c>
      <c r="AE121" s="16" t="str">
        <f t="shared" si="15"/>
        <v/>
      </c>
      <c r="AF121" s="16" t="e">
        <f>IF($A$3=FALSE,IF($C121&lt;16,O121/($D121^0.727399687532279)*'Hintergrund Berechnung'!$I$3165,O121/($D121^0.727399687532279)*'Hintergrund Berechnung'!$I$3166),IF($C121&lt;13,(O121/($D121^0.727399687532279)*'Hintergrund Berechnung'!$I$3165)*0.5,IF($C121&lt;16,(O121/($D121^0.727399687532279)*'Hintergrund Berechnung'!$I$3165)*0.67,O121/($D121^0.727399687532279)*'Hintergrund Berechnung'!$I$3166)))</f>
        <v>#DIV/0!</v>
      </c>
      <c r="AG121" s="16" t="str">
        <f t="shared" si="16"/>
        <v/>
      </c>
      <c r="AH121" s="16" t="e">
        <f t="shared" si="17"/>
        <v>#DIV/0!</v>
      </c>
      <c r="AI121" s="16" t="e">
        <f>ROUND(IF(C121&lt;16,$Q121/($D121^0.515518364833551)*'Hintergrund Berechnung'!$K$3165,$Q121/($D121^0.515518364833551)*'Hintergrund Berechnung'!$K$3166),0)</f>
        <v>#DIV/0!</v>
      </c>
      <c r="AJ121" s="16">
        <f>ROUND(IF(C121&lt;16,$R121*'Hintergrund Berechnung'!$L$3165,$R121*'Hintergrund Berechnung'!$L$3166),0)</f>
        <v>0</v>
      </c>
      <c r="AK121" s="16">
        <f>ROUND(IF(C121&lt;16,IF(S121&gt;0,(25-$S121)*'Hintergrund Berechnung'!$M$3165,0),IF(S121&gt;0,(25-$S121)*'Hintergrund Berechnung'!$M$3166,0)),0)</f>
        <v>0</v>
      </c>
      <c r="AL121" s="18" t="e">
        <f t="shared" si="18"/>
        <v>#DIV/0!</v>
      </c>
    </row>
    <row r="122" spans="21:38" x14ac:dyDescent="0.5">
      <c r="U122" s="16">
        <f t="shared" si="10"/>
        <v>0</v>
      </c>
      <c r="V122" s="16" t="e">
        <f>IF($A$3=FALSE,IF($C122&lt;16,E122/($D122^0.727399687532279)*'Hintergrund Berechnung'!$I$3165,E122/($D122^0.727399687532279)*'Hintergrund Berechnung'!$I$3166),IF($C122&lt;13,(E122/($D122^0.727399687532279)*'Hintergrund Berechnung'!$I$3165)*0.5,IF($C122&lt;16,(E122/($D122^0.727399687532279)*'Hintergrund Berechnung'!$I$3165)*0.67,E122/($D122^0.727399687532279)*'Hintergrund Berechnung'!$I$3166)))</f>
        <v>#DIV/0!</v>
      </c>
      <c r="W122" s="16" t="str">
        <f t="shared" si="11"/>
        <v/>
      </c>
      <c r="X122" s="16" t="e">
        <f>IF($A$3=FALSE,IF($C122&lt;16,G122/($D122^0.727399687532279)*'Hintergrund Berechnung'!$I$3165,G122/($D122^0.727399687532279)*'Hintergrund Berechnung'!$I$3166),IF($C122&lt;13,(G122/($D122^0.727399687532279)*'Hintergrund Berechnung'!$I$3165)*0.5,IF($C122&lt;16,(G122/($D122^0.727399687532279)*'Hintergrund Berechnung'!$I$3165)*0.67,G122/($D122^0.727399687532279)*'Hintergrund Berechnung'!$I$3166)))</f>
        <v>#DIV/0!</v>
      </c>
      <c r="Y122" s="16" t="str">
        <f t="shared" si="12"/>
        <v/>
      </c>
      <c r="Z122" s="16" t="e">
        <f>IF($A$3=FALSE,IF($C122&lt;16,I122/($D122^0.727399687532279)*'Hintergrund Berechnung'!$I$3165,I122/($D122^0.727399687532279)*'Hintergrund Berechnung'!$I$3166),IF($C122&lt;13,(I122/($D122^0.727399687532279)*'Hintergrund Berechnung'!$I$3165)*0.5,IF($C122&lt;16,(I122/($D122^0.727399687532279)*'Hintergrund Berechnung'!$I$3165)*0.67,I122/($D122^0.727399687532279)*'Hintergrund Berechnung'!$I$3166)))</f>
        <v>#DIV/0!</v>
      </c>
      <c r="AA122" s="16" t="str">
        <f t="shared" si="13"/>
        <v/>
      </c>
      <c r="AB122" s="16" t="e">
        <f>IF($A$3=FALSE,IF($C122&lt;16,K122/($D122^0.727399687532279)*'Hintergrund Berechnung'!$I$3165,K122/($D122^0.727399687532279)*'Hintergrund Berechnung'!$I$3166),IF($C122&lt;13,(K122/($D122^0.727399687532279)*'Hintergrund Berechnung'!$I$3165)*0.5,IF($C122&lt;16,(K122/($D122^0.727399687532279)*'Hintergrund Berechnung'!$I$3165)*0.67,K122/($D122^0.727399687532279)*'Hintergrund Berechnung'!$I$3166)))</f>
        <v>#DIV/0!</v>
      </c>
      <c r="AC122" s="16" t="str">
        <f t="shared" si="14"/>
        <v/>
      </c>
      <c r="AD122" s="16" t="e">
        <f>IF($A$3=FALSE,IF($C122&lt;16,M122/($D122^0.727399687532279)*'Hintergrund Berechnung'!$I$3165,M122/($D122^0.727399687532279)*'Hintergrund Berechnung'!$I$3166),IF($C122&lt;13,(M122/($D122^0.727399687532279)*'Hintergrund Berechnung'!$I$3165)*0.5,IF($C122&lt;16,(M122/($D122^0.727399687532279)*'Hintergrund Berechnung'!$I$3165)*0.67,M122/($D122^0.727399687532279)*'Hintergrund Berechnung'!$I$3166)))</f>
        <v>#DIV/0!</v>
      </c>
      <c r="AE122" s="16" t="str">
        <f t="shared" si="15"/>
        <v/>
      </c>
      <c r="AF122" s="16" t="e">
        <f>IF($A$3=FALSE,IF($C122&lt;16,O122/($D122^0.727399687532279)*'Hintergrund Berechnung'!$I$3165,O122/($D122^0.727399687532279)*'Hintergrund Berechnung'!$I$3166),IF($C122&lt;13,(O122/($D122^0.727399687532279)*'Hintergrund Berechnung'!$I$3165)*0.5,IF($C122&lt;16,(O122/($D122^0.727399687532279)*'Hintergrund Berechnung'!$I$3165)*0.67,O122/($D122^0.727399687532279)*'Hintergrund Berechnung'!$I$3166)))</f>
        <v>#DIV/0!</v>
      </c>
      <c r="AG122" s="16" t="str">
        <f t="shared" si="16"/>
        <v/>
      </c>
      <c r="AH122" s="16" t="e">
        <f t="shared" si="17"/>
        <v>#DIV/0!</v>
      </c>
      <c r="AI122" s="16" t="e">
        <f>ROUND(IF(C122&lt;16,$Q122/($D122^0.515518364833551)*'Hintergrund Berechnung'!$K$3165,$Q122/($D122^0.515518364833551)*'Hintergrund Berechnung'!$K$3166),0)</f>
        <v>#DIV/0!</v>
      </c>
      <c r="AJ122" s="16">
        <f>ROUND(IF(C122&lt;16,$R122*'Hintergrund Berechnung'!$L$3165,$R122*'Hintergrund Berechnung'!$L$3166),0)</f>
        <v>0</v>
      </c>
      <c r="AK122" s="16">
        <f>ROUND(IF(C122&lt;16,IF(S122&gt;0,(25-$S122)*'Hintergrund Berechnung'!$M$3165,0),IF(S122&gt;0,(25-$S122)*'Hintergrund Berechnung'!$M$3166,0)),0)</f>
        <v>0</v>
      </c>
      <c r="AL122" s="18" t="e">
        <f t="shared" si="18"/>
        <v>#DIV/0!</v>
      </c>
    </row>
    <row r="123" spans="21:38" x14ac:dyDescent="0.5">
      <c r="U123" s="16">
        <f t="shared" si="10"/>
        <v>0</v>
      </c>
      <c r="V123" s="16" t="e">
        <f>IF($A$3=FALSE,IF($C123&lt;16,E123/($D123^0.727399687532279)*'Hintergrund Berechnung'!$I$3165,E123/($D123^0.727399687532279)*'Hintergrund Berechnung'!$I$3166),IF($C123&lt;13,(E123/($D123^0.727399687532279)*'Hintergrund Berechnung'!$I$3165)*0.5,IF($C123&lt;16,(E123/($D123^0.727399687532279)*'Hintergrund Berechnung'!$I$3165)*0.67,E123/($D123^0.727399687532279)*'Hintergrund Berechnung'!$I$3166)))</f>
        <v>#DIV/0!</v>
      </c>
      <c r="W123" s="16" t="str">
        <f t="shared" si="11"/>
        <v/>
      </c>
      <c r="X123" s="16" t="e">
        <f>IF($A$3=FALSE,IF($C123&lt;16,G123/($D123^0.727399687532279)*'Hintergrund Berechnung'!$I$3165,G123/($D123^0.727399687532279)*'Hintergrund Berechnung'!$I$3166),IF($C123&lt;13,(G123/($D123^0.727399687532279)*'Hintergrund Berechnung'!$I$3165)*0.5,IF($C123&lt;16,(G123/($D123^0.727399687532279)*'Hintergrund Berechnung'!$I$3165)*0.67,G123/($D123^0.727399687532279)*'Hintergrund Berechnung'!$I$3166)))</f>
        <v>#DIV/0!</v>
      </c>
      <c r="Y123" s="16" t="str">
        <f t="shared" si="12"/>
        <v/>
      </c>
      <c r="Z123" s="16" t="e">
        <f>IF($A$3=FALSE,IF($C123&lt;16,I123/($D123^0.727399687532279)*'Hintergrund Berechnung'!$I$3165,I123/($D123^0.727399687532279)*'Hintergrund Berechnung'!$I$3166),IF($C123&lt;13,(I123/($D123^0.727399687532279)*'Hintergrund Berechnung'!$I$3165)*0.5,IF($C123&lt;16,(I123/($D123^0.727399687532279)*'Hintergrund Berechnung'!$I$3165)*0.67,I123/($D123^0.727399687532279)*'Hintergrund Berechnung'!$I$3166)))</f>
        <v>#DIV/0!</v>
      </c>
      <c r="AA123" s="16" t="str">
        <f t="shared" si="13"/>
        <v/>
      </c>
      <c r="AB123" s="16" t="e">
        <f>IF($A$3=FALSE,IF($C123&lt;16,K123/($D123^0.727399687532279)*'Hintergrund Berechnung'!$I$3165,K123/($D123^0.727399687532279)*'Hintergrund Berechnung'!$I$3166),IF($C123&lt;13,(K123/($D123^0.727399687532279)*'Hintergrund Berechnung'!$I$3165)*0.5,IF($C123&lt;16,(K123/($D123^0.727399687532279)*'Hintergrund Berechnung'!$I$3165)*0.67,K123/($D123^0.727399687532279)*'Hintergrund Berechnung'!$I$3166)))</f>
        <v>#DIV/0!</v>
      </c>
      <c r="AC123" s="16" t="str">
        <f t="shared" si="14"/>
        <v/>
      </c>
      <c r="AD123" s="16" t="e">
        <f>IF($A$3=FALSE,IF($C123&lt;16,M123/($D123^0.727399687532279)*'Hintergrund Berechnung'!$I$3165,M123/($D123^0.727399687532279)*'Hintergrund Berechnung'!$I$3166),IF($C123&lt;13,(M123/($D123^0.727399687532279)*'Hintergrund Berechnung'!$I$3165)*0.5,IF($C123&lt;16,(M123/($D123^0.727399687532279)*'Hintergrund Berechnung'!$I$3165)*0.67,M123/($D123^0.727399687532279)*'Hintergrund Berechnung'!$I$3166)))</f>
        <v>#DIV/0!</v>
      </c>
      <c r="AE123" s="16" t="str">
        <f t="shared" si="15"/>
        <v/>
      </c>
      <c r="AF123" s="16" t="e">
        <f>IF($A$3=FALSE,IF($C123&lt;16,O123/($D123^0.727399687532279)*'Hintergrund Berechnung'!$I$3165,O123/($D123^0.727399687532279)*'Hintergrund Berechnung'!$I$3166),IF($C123&lt;13,(O123/($D123^0.727399687532279)*'Hintergrund Berechnung'!$I$3165)*0.5,IF($C123&lt;16,(O123/($D123^0.727399687532279)*'Hintergrund Berechnung'!$I$3165)*0.67,O123/($D123^0.727399687532279)*'Hintergrund Berechnung'!$I$3166)))</f>
        <v>#DIV/0!</v>
      </c>
      <c r="AG123" s="16" t="str">
        <f t="shared" si="16"/>
        <v/>
      </c>
      <c r="AH123" s="16" t="e">
        <f t="shared" si="17"/>
        <v>#DIV/0!</v>
      </c>
      <c r="AI123" s="16" t="e">
        <f>ROUND(IF(C123&lt;16,$Q123/($D123^0.515518364833551)*'Hintergrund Berechnung'!$K$3165,$Q123/($D123^0.515518364833551)*'Hintergrund Berechnung'!$K$3166),0)</f>
        <v>#DIV/0!</v>
      </c>
      <c r="AJ123" s="16">
        <f>ROUND(IF(C123&lt;16,$R123*'Hintergrund Berechnung'!$L$3165,$R123*'Hintergrund Berechnung'!$L$3166),0)</f>
        <v>0</v>
      </c>
      <c r="AK123" s="16">
        <f>ROUND(IF(C123&lt;16,IF(S123&gt;0,(25-$S123)*'Hintergrund Berechnung'!$M$3165,0),IF(S123&gt;0,(25-$S123)*'Hintergrund Berechnung'!$M$3166,0)),0)</f>
        <v>0</v>
      </c>
      <c r="AL123" s="18" t="e">
        <f t="shared" si="18"/>
        <v>#DIV/0!</v>
      </c>
    </row>
    <row r="124" spans="21:38" x14ac:dyDescent="0.5">
      <c r="U124" s="16">
        <f t="shared" si="10"/>
        <v>0</v>
      </c>
      <c r="V124" s="16" t="e">
        <f>IF($A$3=FALSE,IF($C124&lt;16,E124/($D124^0.727399687532279)*'Hintergrund Berechnung'!$I$3165,E124/($D124^0.727399687532279)*'Hintergrund Berechnung'!$I$3166),IF($C124&lt;13,(E124/($D124^0.727399687532279)*'Hintergrund Berechnung'!$I$3165)*0.5,IF($C124&lt;16,(E124/($D124^0.727399687532279)*'Hintergrund Berechnung'!$I$3165)*0.67,E124/($D124^0.727399687532279)*'Hintergrund Berechnung'!$I$3166)))</f>
        <v>#DIV/0!</v>
      </c>
      <c r="W124" s="16" t="str">
        <f t="shared" si="11"/>
        <v/>
      </c>
      <c r="X124" s="16" t="e">
        <f>IF($A$3=FALSE,IF($C124&lt;16,G124/($D124^0.727399687532279)*'Hintergrund Berechnung'!$I$3165,G124/($D124^0.727399687532279)*'Hintergrund Berechnung'!$I$3166),IF($C124&lt;13,(G124/($D124^0.727399687532279)*'Hintergrund Berechnung'!$I$3165)*0.5,IF($C124&lt;16,(G124/($D124^0.727399687532279)*'Hintergrund Berechnung'!$I$3165)*0.67,G124/($D124^0.727399687532279)*'Hintergrund Berechnung'!$I$3166)))</f>
        <v>#DIV/0!</v>
      </c>
      <c r="Y124" s="16" t="str">
        <f t="shared" si="12"/>
        <v/>
      </c>
      <c r="Z124" s="16" t="e">
        <f>IF($A$3=FALSE,IF($C124&lt;16,I124/($D124^0.727399687532279)*'Hintergrund Berechnung'!$I$3165,I124/($D124^0.727399687532279)*'Hintergrund Berechnung'!$I$3166),IF($C124&lt;13,(I124/($D124^0.727399687532279)*'Hintergrund Berechnung'!$I$3165)*0.5,IF($C124&lt;16,(I124/($D124^0.727399687532279)*'Hintergrund Berechnung'!$I$3165)*0.67,I124/($D124^0.727399687532279)*'Hintergrund Berechnung'!$I$3166)))</f>
        <v>#DIV/0!</v>
      </c>
      <c r="AA124" s="16" t="str">
        <f t="shared" si="13"/>
        <v/>
      </c>
      <c r="AB124" s="16" t="e">
        <f>IF($A$3=FALSE,IF($C124&lt;16,K124/($D124^0.727399687532279)*'Hintergrund Berechnung'!$I$3165,K124/($D124^0.727399687532279)*'Hintergrund Berechnung'!$I$3166),IF($C124&lt;13,(K124/($D124^0.727399687532279)*'Hintergrund Berechnung'!$I$3165)*0.5,IF($C124&lt;16,(K124/($D124^0.727399687532279)*'Hintergrund Berechnung'!$I$3165)*0.67,K124/($D124^0.727399687532279)*'Hintergrund Berechnung'!$I$3166)))</f>
        <v>#DIV/0!</v>
      </c>
      <c r="AC124" s="16" t="str">
        <f t="shared" si="14"/>
        <v/>
      </c>
      <c r="AD124" s="16" t="e">
        <f>IF($A$3=FALSE,IF($C124&lt;16,M124/($D124^0.727399687532279)*'Hintergrund Berechnung'!$I$3165,M124/($D124^0.727399687532279)*'Hintergrund Berechnung'!$I$3166),IF($C124&lt;13,(M124/($D124^0.727399687532279)*'Hintergrund Berechnung'!$I$3165)*0.5,IF($C124&lt;16,(M124/($D124^0.727399687532279)*'Hintergrund Berechnung'!$I$3165)*0.67,M124/($D124^0.727399687532279)*'Hintergrund Berechnung'!$I$3166)))</f>
        <v>#DIV/0!</v>
      </c>
      <c r="AE124" s="16" t="str">
        <f t="shared" si="15"/>
        <v/>
      </c>
      <c r="AF124" s="16" t="e">
        <f>IF($A$3=FALSE,IF($C124&lt;16,O124/($D124^0.727399687532279)*'Hintergrund Berechnung'!$I$3165,O124/($D124^0.727399687532279)*'Hintergrund Berechnung'!$I$3166),IF($C124&lt;13,(O124/($D124^0.727399687532279)*'Hintergrund Berechnung'!$I$3165)*0.5,IF($C124&lt;16,(O124/($D124^0.727399687532279)*'Hintergrund Berechnung'!$I$3165)*0.67,O124/($D124^0.727399687532279)*'Hintergrund Berechnung'!$I$3166)))</f>
        <v>#DIV/0!</v>
      </c>
      <c r="AG124" s="16" t="str">
        <f t="shared" si="16"/>
        <v/>
      </c>
      <c r="AH124" s="16" t="e">
        <f t="shared" si="17"/>
        <v>#DIV/0!</v>
      </c>
      <c r="AI124" s="16" t="e">
        <f>ROUND(IF(C124&lt;16,$Q124/($D124^0.515518364833551)*'Hintergrund Berechnung'!$K$3165,$Q124/($D124^0.515518364833551)*'Hintergrund Berechnung'!$K$3166),0)</f>
        <v>#DIV/0!</v>
      </c>
      <c r="AJ124" s="16">
        <f>ROUND(IF(C124&lt;16,$R124*'Hintergrund Berechnung'!$L$3165,$R124*'Hintergrund Berechnung'!$L$3166),0)</f>
        <v>0</v>
      </c>
      <c r="AK124" s="16">
        <f>ROUND(IF(C124&lt;16,IF(S124&gt;0,(25-$S124)*'Hintergrund Berechnung'!$M$3165,0),IF(S124&gt;0,(25-$S124)*'Hintergrund Berechnung'!$M$3166,0)),0)</f>
        <v>0</v>
      </c>
      <c r="AL124" s="18" t="e">
        <f t="shared" si="18"/>
        <v>#DIV/0!</v>
      </c>
    </row>
    <row r="125" spans="21:38" x14ac:dyDescent="0.5">
      <c r="U125" s="16">
        <f t="shared" si="10"/>
        <v>0</v>
      </c>
      <c r="V125" s="16" t="e">
        <f>IF($A$3=FALSE,IF($C125&lt;16,E125/($D125^0.727399687532279)*'Hintergrund Berechnung'!$I$3165,E125/($D125^0.727399687532279)*'Hintergrund Berechnung'!$I$3166),IF($C125&lt;13,(E125/($D125^0.727399687532279)*'Hintergrund Berechnung'!$I$3165)*0.5,IF($C125&lt;16,(E125/($D125^0.727399687532279)*'Hintergrund Berechnung'!$I$3165)*0.67,E125/($D125^0.727399687532279)*'Hintergrund Berechnung'!$I$3166)))</f>
        <v>#DIV/0!</v>
      </c>
      <c r="W125" s="16" t="str">
        <f t="shared" si="11"/>
        <v/>
      </c>
      <c r="X125" s="16" t="e">
        <f>IF($A$3=FALSE,IF($C125&lt;16,G125/($D125^0.727399687532279)*'Hintergrund Berechnung'!$I$3165,G125/($D125^0.727399687532279)*'Hintergrund Berechnung'!$I$3166),IF($C125&lt;13,(G125/($D125^0.727399687532279)*'Hintergrund Berechnung'!$I$3165)*0.5,IF($C125&lt;16,(G125/($D125^0.727399687532279)*'Hintergrund Berechnung'!$I$3165)*0.67,G125/($D125^0.727399687532279)*'Hintergrund Berechnung'!$I$3166)))</f>
        <v>#DIV/0!</v>
      </c>
      <c r="Y125" s="16" t="str">
        <f t="shared" si="12"/>
        <v/>
      </c>
      <c r="Z125" s="16" t="e">
        <f>IF($A$3=FALSE,IF($C125&lt;16,I125/($D125^0.727399687532279)*'Hintergrund Berechnung'!$I$3165,I125/($D125^0.727399687532279)*'Hintergrund Berechnung'!$I$3166),IF($C125&lt;13,(I125/($D125^0.727399687532279)*'Hintergrund Berechnung'!$I$3165)*0.5,IF($C125&lt;16,(I125/($D125^0.727399687532279)*'Hintergrund Berechnung'!$I$3165)*0.67,I125/($D125^0.727399687532279)*'Hintergrund Berechnung'!$I$3166)))</f>
        <v>#DIV/0!</v>
      </c>
      <c r="AA125" s="16" t="str">
        <f t="shared" si="13"/>
        <v/>
      </c>
      <c r="AB125" s="16" t="e">
        <f>IF($A$3=FALSE,IF($C125&lt;16,K125/($D125^0.727399687532279)*'Hintergrund Berechnung'!$I$3165,K125/($D125^0.727399687532279)*'Hintergrund Berechnung'!$I$3166),IF($C125&lt;13,(K125/($D125^0.727399687532279)*'Hintergrund Berechnung'!$I$3165)*0.5,IF($C125&lt;16,(K125/($D125^0.727399687532279)*'Hintergrund Berechnung'!$I$3165)*0.67,K125/($D125^0.727399687532279)*'Hintergrund Berechnung'!$I$3166)))</f>
        <v>#DIV/0!</v>
      </c>
      <c r="AC125" s="16" t="str">
        <f t="shared" si="14"/>
        <v/>
      </c>
      <c r="AD125" s="16" t="e">
        <f>IF($A$3=FALSE,IF($C125&lt;16,M125/($D125^0.727399687532279)*'Hintergrund Berechnung'!$I$3165,M125/($D125^0.727399687532279)*'Hintergrund Berechnung'!$I$3166),IF($C125&lt;13,(M125/($D125^0.727399687532279)*'Hintergrund Berechnung'!$I$3165)*0.5,IF($C125&lt;16,(M125/($D125^0.727399687532279)*'Hintergrund Berechnung'!$I$3165)*0.67,M125/($D125^0.727399687532279)*'Hintergrund Berechnung'!$I$3166)))</f>
        <v>#DIV/0!</v>
      </c>
      <c r="AE125" s="16" t="str">
        <f t="shared" si="15"/>
        <v/>
      </c>
      <c r="AF125" s="16" t="e">
        <f>IF($A$3=FALSE,IF($C125&lt;16,O125/($D125^0.727399687532279)*'Hintergrund Berechnung'!$I$3165,O125/($D125^0.727399687532279)*'Hintergrund Berechnung'!$I$3166),IF($C125&lt;13,(O125/($D125^0.727399687532279)*'Hintergrund Berechnung'!$I$3165)*0.5,IF($C125&lt;16,(O125/($D125^0.727399687532279)*'Hintergrund Berechnung'!$I$3165)*0.67,O125/($D125^0.727399687532279)*'Hintergrund Berechnung'!$I$3166)))</f>
        <v>#DIV/0!</v>
      </c>
      <c r="AG125" s="16" t="str">
        <f t="shared" si="16"/>
        <v/>
      </c>
      <c r="AH125" s="16" t="e">
        <f t="shared" si="17"/>
        <v>#DIV/0!</v>
      </c>
      <c r="AI125" s="16" t="e">
        <f>ROUND(IF(C125&lt;16,$Q125/($D125^0.515518364833551)*'Hintergrund Berechnung'!$K$3165,$Q125/($D125^0.515518364833551)*'Hintergrund Berechnung'!$K$3166),0)</f>
        <v>#DIV/0!</v>
      </c>
      <c r="AJ125" s="16">
        <f>ROUND(IF(C125&lt;16,$R125*'Hintergrund Berechnung'!$L$3165,$R125*'Hintergrund Berechnung'!$L$3166),0)</f>
        <v>0</v>
      </c>
      <c r="AK125" s="16">
        <f>ROUND(IF(C125&lt;16,IF(S125&gt;0,(25-$S125)*'Hintergrund Berechnung'!$M$3165,0),IF(S125&gt;0,(25-$S125)*'Hintergrund Berechnung'!$M$3166,0)),0)</f>
        <v>0</v>
      </c>
      <c r="AL125" s="18" t="e">
        <f t="shared" si="18"/>
        <v>#DIV/0!</v>
      </c>
    </row>
    <row r="126" spans="21:38" x14ac:dyDescent="0.5">
      <c r="U126" s="16">
        <f t="shared" si="10"/>
        <v>0</v>
      </c>
      <c r="V126" s="16" t="e">
        <f>IF($A$3=FALSE,IF($C126&lt;16,E126/($D126^0.727399687532279)*'Hintergrund Berechnung'!$I$3165,E126/($D126^0.727399687532279)*'Hintergrund Berechnung'!$I$3166),IF($C126&lt;13,(E126/($D126^0.727399687532279)*'Hintergrund Berechnung'!$I$3165)*0.5,IF($C126&lt;16,(E126/($D126^0.727399687532279)*'Hintergrund Berechnung'!$I$3165)*0.67,E126/($D126^0.727399687532279)*'Hintergrund Berechnung'!$I$3166)))</f>
        <v>#DIV/0!</v>
      </c>
      <c r="W126" s="16" t="str">
        <f t="shared" si="11"/>
        <v/>
      </c>
      <c r="X126" s="16" t="e">
        <f>IF($A$3=FALSE,IF($C126&lt;16,G126/($D126^0.727399687532279)*'Hintergrund Berechnung'!$I$3165,G126/($D126^0.727399687532279)*'Hintergrund Berechnung'!$I$3166),IF($C126&lt;13,(G126/($D126^0.727399687532279)*'Hintergrund Berechnung'!$I$3165)*0.5,IF($C126&lt;16,(G126/($D126^0.727399687532279)*'Hintergrund Berechnung'!$I$3165)*0.67,G126/($D126^0.727399687532279)*'Hintergrund Berechnung'!$I$3166)))</f>
        <v>#DIV/0!</v>
      </c>
      <c r="Y126" s="16" t="str">
        <f t="shared" si="12"/>
        <v/>
      </c>
      <c r="Z126" s="16" t="e">
        <f>IF($A$3=FALSE,IF($C126&lt;16,I126/($D126^0.727399687532279)*'Hintergrund Berechnung'!$I$3165,I126/($D126^0.727399687532279)*'Hintergrund Berechnung'!$I$3166),IF($C126&lt;13,(I126/($D126^0.727399687532279)*'Hintergrund Berechnung'!$I$3165)*0.5,IF($C126&lt;16,(I126/($D126^0.727399687532279)*'Hintergrund Berechnung'!$I$3165)*0.67,I126/($D126^0.727399687532279)*'Hintergrund Berechnung'!$I$3166)))</f>
        <v>#DIV/0!</v>
      </c>
      <c r="AA126" s="16" t="str">
        <f t="shared" si="13"/>
        <v/>
      </c>
      <c r="AB126" s="16" t="e">
        <f>IF($A$3=FALSE,IF($C126&lt;16,K126/($D126^0.727399687532279)*'Hintergrund Berechnung'!$I$3165,K126/($D126^0.727399687532279)*'Hintergrund Berechnung'!$I$3166),IF($C126&lt;13,(K126/($D126^0.727399687532279)*'Hintergrund Berechnung'!$I$3165)*0.5,IF($C126&lt;16,(K126/($D126^0.727399687532279)*'Hintergrund Berechnung'!$I$3165)*0.67,K126/($D126^0.727399687532279)*'Hintergrund Berechnung'!$I$3166)))</f>
        <v>#DIV/0!</v>
      </c>
      <c r="AC126" s="16" t="str">
        <f t="shared" si="14"/>
        <v/>
      </c>
      <c r="AD126" s="16" t="e">
        <f>IF($A$3=FALSE,IF($C126&lt;16,M126/($D126^0.727399687532279)*'Hintergrund Berechnung'!$I$3165,M126/($D126^0.727399687532279)*'Hintergrund Berechnung'!$I$3166),IF($C126&lt;13,(M126/($D126^0.727399687532279)*'Hintergrund Berechnung'!$I$3165)*0.5,IF($C126&lt;16,(M126/($D126^0.727399687532279)*'Hintergrund Berechnung'!$I$3165)*0.67,M126/($D126^0.727399687532279)*'Hintergrund Berechnung'!$I$3166)))</f>
        <v>#DIV/0!</v>
      </c>
      <c r="AE126" s="16" t="str">
        <f t="shared" si="15"/>
        <v/>
      </c>
      <c r="AF126" s="16" t="e">
        <f>IF($A$3=FALSE,IF($C126&lt;16,O126/($D126^0.727399687532279)*'Hintergrund Berechnung'!$I$3165,O126/($D126^0.727399687532279)*'Hintergrund Berechnung'!$I$3166),IF($C126&lt;13,(O126/($D126^0.727399687532279)*'Hintergrund Berechnung'!$I$3165)*0.5,IF($C126&lt;16,(O126/($D126^0.727399687532279)*'Hintergrund Berechnung'!$I$3165)*0.67,O126/($D126^0.727399687532279)*'Hintergrund Berechnung'!$I$3166)))</f>
        <v>#DIV/0!</v>
      </c>
      <c r="AG126" s="16" t="str">
        <f t="shared" si="16"/>
        <v/>
      </c>
      <c r="AH126" s="16" t="e">
        <f t="shared" si="17"/>
        <v>#DIV/0!</v>
      </c>
      <c r="AI126" s="16" t="e">
        <f>ROUND(IF(C126&lt;16,$Q126/($D126^0.515518364833551)*'Hintergrund Berechnung'!$K$3165,$Q126/($D126^0.515518364833551)*'Hintergrund Berechnung'!$K$3166),0)</f>
        <v>#DIV/0!</v>
      </c>
      <c r="AJ126" s="16">
        <f>ROUND(IF(C126&lt;16,$R126*'Hintergrund Berechnung'!$L$3165,$R126*'Hintergrund Berechnung'!$L$3166),0)</f>
        <v>0</v>
      </c>
      <c r="AK126" s="16">
        <f>ROUND(IF(C126&lt;16,IF(S126&gt;0,(25-$S126)*'Hintergrund Berechnung'!$M$3165,0),IF(S126&gt;0,(25-$S126)*'Hintergrund Berechnung'!$M$3166,0)),0)</f>
        <v>0</v>
      </c>
      <c r="AL126" s="18" t="e">
        <f t="shared" si="18"/>
        <v>#DIV/0!</v>
      </c>
    </row>
    <row r="127" spans="21:38" x14ac:dyDescent="0.5">
      <c r="U127" s="16">
        <f t="shared" si="10"/>
        <v>0</v>
      </c>
      <c r="V127" s="16" t="e">
        <f>IF($A$3=FALSE,IF($C127&lt;16,E127/($D127^0.727399687532279)*'Hintergrund Berechnung'!$I$3165,E127/($D127^0.727399687532279)*'Hintergrund Berechnung'!$I$3166),IF($C127&lt;13,(E127/($D127^0.727399687532279)*'Hintergrund Berechnung'!$I$3165)*0.5,IF($C127&lt;16,(E127/($D127^0.727399687532279)*'Hintergrund Berechnung'!$I$3165)*0.67,E127/($D127^0.727399687532279)*'Hintergrund Berechnung'!$I$3166)))</f>
        <v>#DIV/0!</v>
      </c>
      <c r="W127" s="16" t="str">
        <f t="shared" si="11"/>
        <v/>
      </c>
      <c r="X127" s="16" t="e">
        <f>IF($A$3=FALSE,IF($C127&lt;16,G127/($D127^0.727399687532279)*'Hintergrund Berechnung'!$I$3165,G127/($D127^0.727399687532279)*'Hintergrund Berechnung'!$I$3166),IF($C127&lt;13,(G127/($D127^0.727399687532279)*'Hintergrund Berechnung'!$I$3165)*0.5,IF($C127&lt;16,(G127/($D127^0.727399687532279)*'Hintergrund Berechnung'!$I$3165)*0.67,G127/($D127^0.727399687532279)*'Hintergrund Berechnung'!$I$3166)))</f>
        <v>#DIV/0!</v>
      </c>
      <c r="Y127" s="16" t="str">
        <f t="shared" si="12"/>
        <v/>
      </c>
      <c r="Z127" s="16" t="e">
        <f>IF($A$3=FALSE,IF($C127&lt;16,I127/($D127^0.727399687532279)*'Hintergrund Berechnung'!$I$3165,I127/($D127^0.727399687532279)*'Hintergrund Berechnung'!$I$3166),IF($C127&lt;13,(I127/($D127^0.727399687532279)*'Hintergrund Berechnung'!$I$3165)*0.5,IF($C127&lt;16,(I127/($D127^0.727399687532279)*'Hintergrund Berechnung'!$I$3165)*0.67,I127/($D127^0.727399687532279)*'Hintergrund Berechnung'!$I$3166)))</f>
        <v>#DIV/0!</v>
      </c>
      <c r="AA127" s="16" t="str">
        <f t="shared" si="13"/>
        <v/>
      </c>
      <c r="AB127" s="16" t="e">
        <f>IF($A$3=FALSE,IF($C127&lt;16,K127/($D127^0.727399687532279)*'Hintergrund Berechnung'!$I$3165,K127/($D127^0.727399687532279)*'Hintergrund Berechnung'!$I$3166),IF($C127&lt;13,(K127/($D127^0.727399687532279)*'Hintergrund Berechnung'!$I$3165)*0.5,IF($C127&lt;16,(K127/($D127^0.727399687532279)*'Hintergrund Berechnung'!$I$3165)*0.67,K127/($D127^0.727399687532279)*'Hintergrund Berechnung'!$I$3166)))</f>
        <v>#DIV/0!</v>
      </c>
      <c r="AC127" s="16" t="str">
        <f t="shared" si="14"/>
        <v/>
      </c>
      <c r="AD127" s="16" t="e">
        <f>IF($A$3=FALSE,IF($C127&lt;16,M127/($D127^0.727399687532279)*'Hintergrund Berechnung'!$I$3165,M127/($D127^0.727399687532279)*'Hintergrund Berechnung'!$I$3166),IF($C127&lt;13,(M127/($D127^0.727399687532279)*'Hintergrund Berechnung'!$I$3165)*0.5,IF($C127&lt;16,(M127/($D127^0.727399687532279)*'Hintergrund Berechnung'!$I$3165)*0.67,M127/($D127^0.727399687532279)*'Hintergrund Berechnung'!$I$3166)))</f>
        <v>#DIV/0!</v>
      </c>
      <c r="AE127" s="16" t="str">
        <f t="shared" si="15"/>
        <v/>
      </c>
      <c r="AF127" s="16" t="e">
        <f>IF($A$3=FALSE,IF($C127&lt;16,O127/($D127^0.727399687532279)*'Hintergrund Berechnung'!$I$3165,O127/($D127^0.727399687532279)*'Hintergrund Berechnung'!$I$3166),IF($C127&lt;13,(O127/($D127^0.727399687532279)*'Hintergrund Berechnung'!$I$3165)*0.5,IF($C127&lt;16,(O127/($D127^0.727399687532279)*'Hintergrund Berechnung'!$I$3165)*0.67,O127/($D127^0.727399687532279)*'Hintergrund Berechnung'!$I$3166)))</f>
        <v>#DIV/0!</v>
      </c>
      <c r="AG127" s="16" t="str">
        <f t="shared" si="16"/>
        <v/>
      </c>
      <c r="AH127" s="16" t="e">
        <f t="shared" si="17"/>
        <v>#DIV/0!</v>
      </c>
      <c r="AI127" s="16" t="e">
        <f>ROUND(IF(C127&lt;16,$Q127/($D127^0.515518364833551)*'Hintergrund Berechnung'!$K$3165,$Q127/($D127^0.515518364833551)*'Hintergrund Berechnung'!$K$3166),0)</f>
        <v>#DIV/0!</v>
      </c>
      <c r="AJ127" s="16">
        <f>ROUND(IF(C127&lt;16,$R127*'Hintergrund Berechnung'!$L$3165,$R127*'Hintergrund Berechnung'!$L$3166),0)</f>
        <v>0</v>
      </c>
      <c r="AK127" s="16">
        <f>ROUND(IF(C127&lt;16,IF(S127&gt;0,(25-$S127)*'Hintergrund Berechnung'!$M$3165,0),IF(S127&gt;0,(25-$S127)*'Hintergrund Berechnung'!$M$3166,0)),0)</f>
        <v>0</v>
      </c>
      <c r="AL127" s="18" t="e">
        <f t="shared" si="18"/>
        <v>#DIV/0!</v>
      </c>
    </row>
    <row r="128" spans="21:38" x14ac:dyDescent="0.5">
      <c r="U128" s="16">
        <f t="shared" si="10"/>
        <v>0</v>
      </c>
      <c r="V128" s="16" t="e">
        <f>IF($A$3=FALSE,IF($C128&lt;16,E128/($D128^0.727399687532279)*'Hintergrund Berechnung'!$I$3165,E128/($D128^0.727399687532279)*'Hintergrund Berechnung'!$I$3166),IF($C128&lt;13,(E128/($D128^0.727399687532279)*'Hintergrund Berechnung'!$I$3165)*0.5,IF($C128&lt;16,(E128/($D128^0.727399687532279)*'Hintergrund Berechnung'!$I$3165)*0.67,E128/($D128^0.727399687532279)*'Hintergrund Berechnung'!$I$3166)))</f>
        <v>#DIV/0!</v>
      </c>
      <c r="W128" s="16" t="str">
        <f t="shared" si="11"/>
        <v/>
      </c>
      <c r="X128" s="16" t="e">
        <f>IF($A$3=FALSE,IF($C128&lt;16,G128/($D128^0.727399687532279)*'Hintergrund Berechnung'!$I$3165,G128/($D128^0.727399687532279)*'Hintergrund Berechnung'!$I$3166),IF($C128&lt;13,(G128/($D128^0.727399687532279)*'Hintergrund Berechnung'!$I$3165)*0.5,IF($C128&lt;16,(G128/($D128^0.727399687532279)*'Hintergrund Berechnung'!$I$3165)*0.67,G128/($D128^0.727399687532279)*'Hintergrund Berechnung'!$I$3166)))</f>
        <v>#DIV/0!</v>
      </c>
      <c r="Y128" s="16" t="str">
        <f t="shared" si="12"/>
        <v/>
      </c>
      <c r="Z128" s="16" t="e">
        <f>IF($A$3=FALSE,IF($C128&lt;16,I128/($D128^0.727399687532279)*'Hintergrund Berechnung'!$I$3165,I128/($D128^0.727399687532279)*'Hintergrund Berechnung'!$I$3166),IF($C128&lt;13,(I128/($D128^0.727399687532279)*'Hintergrund Berechnung'!$I$3165)*0.5,IF($C128&lt;16,(I128/($D128^0.727399687532279)*'Hintergrund Berechnung'!$I$3165)*0.67,I128/($D128^0.727399687532279)*'Hintergrund Berechnung'!$I$3166)))</f>
        <v>#DIV/0!</v>
      </c>
      <c r="AA128" s="16" t="str">
        <f t="shared" si="13"/>
        <v/>
      </c>
      <c r="AB128" s="16" t="e">
        <f>IF($A$3=FALSE,IF($C128&lt;16,K128/($D128^0.727399687532279)*'Hintergrund Berechnung'!$I$3165,K128/($D128^0.727399687532279)*'Hintergrund Berechnung'!$I$3166),IF($C128&lt;13,(K128/($D128^0.727399687532279)*'Hintergrund Berechnung'!$I$3165)*0.5,IF($C128&lt;16,(K128/($D128^0.727399687532279)*'Hintergrund Berechnung'!$I$3165)*0.67,K128/($D128^0.727399687532279)*'Hintergrund Berechnung'!$I$3166)))</f>
        <v>#DIV/0!</v>
      </c>
      <c r="AC128" s="16" t="str">
        <f t="shared" si="14"/>
        <v/>
      </c>
      <c r="AD128" s="16" t="e">
        <f>IF($A$3=FALSE,IF($C128&lt;16,M128/($D128^0.727399687532279)*'Hintergrund Berechnung'!$I$3165,M128/($D128^0.727399687532279)*'Hintergrund Berechnung'!$I$3166),IF($C128&lt;13,(M128/($D128^0.727399687532279)*'Hintergrund Berechnung'!$I$3165)*0.5,IF($C128&lt;16,(M128/($D128^0.727399687532279)*'Hintergrund Berechnung'!$I$3165)*0.67,M128/($D128^0.727399687532279)*'Hintergrund Berechnung'!$I$3166)))</f>
        <v>#DIV/0!</v>
      </c>
      <c r="AE128" s="16" t="str">
        <f t="shared" si="15"/>
        <v/>
      </c>
      <c r="AF128" s="16" t="e">
        <f>IF($A$3=FALSE,IF($C128&lt;16,O128/($D128^0.727399687532279)*'Hintergrund Berechnung'!$I$3165,O128/($D128^0.727399687532279)*'Hintergrund Berechnung'!$I$3166),IF($C128&lt;13,(O128/($D128^0.727399687532279)*'Hintergrund Berechnung'!$I$3165)*0.5,IF($C128&lt;16,(O128/($D128^0.727399687532279)*'Hintergrund Berechnung'!$I$3165)*0.67,O128/($D128^0.727399687532279)*'Hintergrund Berechnung'!$I$3166)))</f>
        <v>#DIV/0!</v>
      </c>
      <c r="AG128" s="16" t="str">
        <f t="shared" si="16"/>
        <v/>
      </c>
      <c r="AH128" s="16" t="e">
        <f t="shared" si="17"/>
        <v>#DIV/0!</v>
      </c>
      <c r="AI128" s="16" t="e">
        <f>ROUND(IF(C128&lt;16,$Q128/($D128^0.515518364833551)*'Hintergrund Berechnung'!$K$3165,$Q128/($D128^0.515518364833551)*'Hintergrund Berechnung'!$K$3166),0)</f>
        <v>#DIV/0!</v>
      </c>
      <c r="AJ128" s="16">
        <f>ROUND(IF(C128&lt;16,$R128*'Hintergrund Berechnung'!$L$3165,$R128*'Hintergrund Berechnung'!$L$3166),0)</f>
        <v>0</v>
      </c>
      <c r="AK128" s="16">
        <f>ROUND(IF(C128&lt;16,IF(S128&gt;0,(25-$S128)*'Hintergrund Berechnung'!$M$3165,0),IF(S128&gt;0,(25-$S128)*'Hintergrund Berechnung'!$M$3166,0)),0)</f>
        <v>0</v>
      </c>
      <c r="AL128" s="18" t="e">
        <f t="shared" si="18"/>
        <v>#DIV/0!</v>
      </c>
    </row>
    <row r="129" spans="21:38" x14ac:dyDescent="0.5">
      <c r="U129" s="16">
        <f t="shared" si="10"/>
        <v>0</v>
      </c>
      <c r="V129" s="16" t="e">
        <f>IF($A$3=FALSE,IF($C129&lt;16,E129/($D129^0.727399687532279)*'Hintergrund Berechnung'!$I$3165,E129/($D129^0.727399687532279)*'Hintergrund Berechnung'!$I$3166),IF($C129&lt;13,(E129/($D129^0.727399687532279)*'Hintergrund Berechnung'!$I$3165)*0.5,IF($C129&lt;16,(E129/($D129^0.727399687532279)*'Hintergrund Berechnung'!$I$3165)*0.67,E129/($D129^0.727399687532279)*'Hintergrund Berechnung'!$I$3166)))</f>
        <v>#DIV/0!</v>
      </c>
      <c r="W129" s="16" t="str">
        <f t="shared" si="11"/>
        <v/>
      </c>
      <c r="X129" s="16" t="e">
        <f>IF($A$3=FALSE,IF($C129&lt;16,G129/($D129^0.727399687532279)*'Hintergrund Berechnung'!$I$3165,G129/($D129^0.727399687532279)*'Hintergrund Berechnung'!$I$3166),IF($C129&lt;13,(G129/($D129^0.727399687532279)*'Hintergrund Berechnung'!$I$3165)*0.5,IF($C129&lt;16,(G129/($D129^0.727399687532279)*'Hintergrund Berechnung'!$I$3165)*0.67,G129/($D129^0.727399687532279)*'Hintergrund Berechnung'!$I$3166)))</f>
        <v>#DIV/0!</v>
      </c>
      <c r="Y129" s="16" t="str">
        <f t="shared" si="12"/>
        <v/>
      </c>
      <c r="Z129" s="16" t="e">
        <f>IF($A$3=FALSE,IF($C129&lt;16,I129/($D129^0.727399687532279)*'Hintergrund Berechnung'!$I$3165,I129/($D129^0.727399687532279)*'Hintergrund Berechnung'!$I$3166),IF($C129&lt;13,(I129/($D129^0.727399687532279)*'Hintergrund Berechnung'!$I$3165)*0.5,IF($C129&lt;16,(I129/($D129^0.727399687532279)*'Hintergrund Berechnung'!$I$3165)*0.67,I129/($D129^0.727399687532279)*'Hintergrund Berechnung'!$I$3166)))</f>
        <v>#DIV/0!</v>
      </c>
      <c r="AA129" s="16" t="str">
        <f t="shared" si="13"/>
        <v/>
      </c>
      <c r="AB129" s="16" t="e">
        <f>IF($A$3=FALSE,IF($C129&lt;16,K129/($D129^0.727399687532279)*'Hintergrund Berechnung'!$I$3165,K129/($D129^0.727399687532279)*'Hintergrund Berechnung'!$I$3166),IF($C129&lt;13,(K129/($D129^0.727399687532279)*'Hintergrund Berechnung'!$I$3165)*0.5,IF($C129&lt;16,(K129/($D129^0.727399687532279)*'Hintergrund Berechnung'!$I$3165)*0.67,K129/($D129^0.727399687532279)*'Hintergrund Berechnung'!$I$3166)))</f>
        <v>#DIV/0!</v>
      </c>
      <c r="AC129" s="16" t="str">
        <f t="shared" si="14"/>
        <v/>
      </c>
      <c r="AD129" s="16" t="e">
        <f>IF($A$3=FALSE,IF($C129&lt;16,M129/($D129^0.727399687532279)*'Hintergrund Berechnung'!$I$3165,M129/($D129^0.727399687532279)*'Hintergrund Berechnung'!$I$3166),IF($C129&lt;13,(M129/($D129^0.727399687532279)*'Hintergrund Berechnung'!$I$3165)*0.5,IF($C129&lt;16,(M129/($D129^0.727399687532279)*'Hintergrund Berechnung'!$I$3165)*0.67,M129/($D129^0.727399687532279)*'Hintergrund Berechnung'!$I$3166)))</f>
        <v>#DIV/0!</v>
      </c>
      <c r="AE129" s="16" t="str">
        <f t="shared" si="15"/>
        <v/>
      </c>
      <c r="AF129" s="16" t="e">
        <f>IF($A$3=FALSE,IF($C129&lt;16,O129/($D129^0.727399687532279)*'Hintergrund Berechnung'!$I$3165,O129/($D129^0.727399687532279)*'Hintergrund Berechnung'!$I$3166),IF($C129&lt;13,(O129/($D129^0.727399687532279)*'Hintergrund Berechnung'!$I$3165)*0.5,IF($C129&lt;16,(O129/($D129^0.727399687532279)*'Hintergrund Berechnung'!$I$3165)*0.67,O129/($D129^0.727399687532279)*'Hintergrund Berechnung'!$I$3166)))</f>
        <v>#DIV/0!</v>
      </c>
      <c r="AG129" s="16" t="str">
        <f t="shared" si="16"/>
        <v/>
      </c>
      <c r="AH129" s="16" t="e">
        <f t="shared" si="17"/>
        <v>#DIV/0!</v>
      </c>
      <c r="AI129" s="16" t="e">
        <f>ROUND(IF(C129&lt;16,$Q129/($D129^0.515518364833551)*'Hintergrund Berechnung'!$K$3165,$Q129/($D129^0.515518364833551)*'Hintergrund Berechnung'!$K$3166),0)</f>
        <v>#DIV/0!</v>
      </c>
      <c r="AJ129" s="16">
        <f>ROUND(IF(C129&lt;16,$R129*'Hintergrund Berechnung'!$L$3165,$R129*'Hintergrund Berechnung'!$L$3166),0)</f>
        <v>0</v>
      </c>
      <c r="AK129" s="16">
        <f>ROUND(IF(C129&lt;16,IF(S129&gt;0,(25-$S129)*'Hintergrund Berechnung'!$M$3165,0),IF(S129&gt;0,(25-$S129)*'Hintergrund Berechnung'!$M$3166,0)),0)</f>
        <v>0</v>
      </c>
      <c r="AL129" s="18" t="e">
        <f t="shared" si="18"/>
        <v>#DIV/0!</v>
      </c>
    </row>
    <row r="130" spans="21:38" x14ac:dyDescent="0.5">
      <c r="U130" s="16">
        <f t="shared" si="10"/>
        <v>0</v>
      </c>
      <c r="V130" s="16" t="e">
        <f>IF($A$3=FALSE,IF($C130&lt;16,E130/($D130^0.727399687532279)*'Hintergrund Berechnung'!$I$3165,E130/($D130^0.727399687532279)*'Hintergrund Berechnung'!$I$3166),IF($C130&lt;13,(E130/($D130^0.727399687532279)*'Hintergrund Berechnung'!$I$3165)*0.5,IF($C130&lt;16,(E130/($D130^0.727399687532279)*'Hintergrund Berechnung'!$I$3165)*0.67,E130/($D130^0.727399687532279)*'Hintergrund Berechnung'!$I$3166)))</f>
        <v>#DIV/0!</v>
      </c>
      <c r="W130" s="16" t="str">
        <f t="shared" si="11"/>
        <v/>
      </c>
      <c r="X130" s="16" t="e">
        <f>IF($A$3=FALSE,IF($C130&lt;16,G130/($D130^0.727399687532279)*'Hintergrund Berechnung'!$I$3165,G130/($D130^0.727399687532279)*'Hintergrund Berechnung'!$I$3166),IF($C130&lt;13,(G130/($D130^0.727399687532279)*'Hintergrund Berechnung'!$I$3165)*0.5,IF($C130&lt;16,(G130/($D130^0.727399687532279)*'Hintergrund Berechnung'!$I$3165)*0.67,G130/($D130^0.727399687532279)*'Hintergrund Berechnung'!$I$3166)))</f>
        <v>#DIV/0!</v>
      </c>
      <c r="Y130" s="16" t="str">
        <f t="shared" si="12"/>
        <v/>
      </c>
      <c r="Z130" s="16" t="e">
        <f>IF($A$3=FALSE,IF($C130&lt;16,I130/($D130^0.727399687532279)*'Hintergrund Berechnung'!$I$3165,I130/($D130^0.727399687532279)*'Hintergrund Berechnung'!$I$3166),IF($C130&lt;13,(I130/($D130^0.727399687532279)*'Hintergrund Berechnung'!$I$3165)*0.5,IF($C130&lt;16,(I130/($D130^0.727399687532279)*'Hintergrund Berechnung'!$I$3165)*0.67,I130/($D130^0.727399687532279)*'Hintergrund Berechnung'!$I$3166)))</f>
        <v>#DIV/0!</v>
      </c>
      <c r="AA130" s="16" t="str">
        <f t="shared" si="13"/>
        <v/>
      </c>
      <c r="AB130" s="16" t="e">
        <f>IF($A$3=FALSE,IF($C130&lt;16,K130/($D130^0.727399687532279)*'Hintergrund Berechnung'!$I$3165,K130/($D130^0.727399687532279)*'Hintergrund Berechnung'!$I$3166),IF($C130&lt;13,(K130/($D130^0.727399687532279)*'Hintergrund Berechnung'!$I$3165)*0.5,IF($C130&lt;16,(K130/($D130^0.727399687532279)*'Hintergrund Berechnung'!$I$3165)*0.67,K130/($D130^0.727399687532279)*'Hintergrund Berechnung'!$I$3166)))</f>
        <v>#DIV/0!</v>
      </c>
      <c r="AC130" s="16" t="str">
        <f t="shared" si="14"/>
        <v/>
      </c>
      <c r="AD130" s="16" t="e">
        <f>IF($A$3=FALSE,IF($C130&lt;16,M130/($D130^0.727399687532279)*'Hintergrund Berechnung'!$I$3165,M130/($D130^0.727399687532279)*'Hintergrund Berechnung'!$I$3166),IF($C130&lt;13,(M130/($D130^0.727399687532279)*'Hintergrund Berechnung'!$I$3165)*0.5,IF($C130&lt;16,(M130/($D130^0.727399687532279)*'Hintergrund Berechnung'!$I$3165)*0.67,M130/($D130^0.727399687532279)*'Hintergrund Berechnung'!$I$3166)))</f>
        <v>#DIV/0!</v>
      </c>
      <c r="AE130" s="16" t="str">
        <f t="shared" si="15"/>
        <v/>
      </c>
      <c r="AF130" s="16" t="e">
        <f>IF($A$3=FALSE,IF($C130&lt;16,O130/($D130^0.727399687532279)*'Hintergrund Berechnung'!$I$3165,O130/($D130^0.727399687532279)*'Hintergrund Berechnung'!$I$3166),IF($C130&lt;13,(O130/($D130^0.727399687532279)*'Hintergrund Berechnung'!$I$3165)*0.5,IF($C130&lt;16,(O130/($D130^0.727399687532279)*'Hintergrund Berechnung'!$I$3165)*0.67,O130/($D130^0.727399687532279)*'Hintergrund Berechnung'!$I$3166)))</f>
        <v>#DIV/0!</v>
      </c>
      <c r="AG130" s="16" t="str">
        <f t="shared" si="16"/>
        <v/>
      </c>
      <c r="AH130" s="16" t="e">
        <f t="shared" si="17"/>
        <v>#DIV/0!</v>
      </c>
      <c r="AI130" s="16" t="e">
        <f>ROUND(IF(C130&lt;16,$Q130/($D130^0.515518364833551)*'Hintergrund Berechnung'!$K$3165,$Q130/($D130^0.515518364833551)*'Hintergrund Berechnung'!$K$3166),0)</f>
        <v>#DIV/0!</v>
      </c>
      <c r="AJ130" s="16">
        <f>ROUND(IF(C130&lt;16,$R130*'Hintergrund Berechnung'!$L$3165,$R130*'Hintergrund Berechnung'!$L$3166),0)</f>
        <v>0</v>
      </c>
      <c r="AK130" s="16">
        <f>ROUND(IF(C130&lt;16,IF(S130&gt;0,(25-$S130)*'Hintergrund Berechnung'!$M$3165,0),IF(S130&gt;0,(25-$S130)*'Hintergrund Berechnung'!$M$3166,0)),0)</f>
        <v>0</v>
      </c>
      <c r="AL130" s="18" t="e">
        <f t="shared" si="18"/>
        <v>#DIV/0!</v>
      </c>
    </row>
    <row r="131" spans="21:38" x14ac:dyDescent="0.5">
      <c r="U131" s="16">
        <f t="shared" si="10"/>
        <v>0</v>
      </c>
      <c r="V131" s="16" t="e">
        <f>IF($A$3=FALSE,IF($C131&lt;16,E131/($D131^0.727399687532279)*'Hintergrund Berechnung'!$I$3165,E131/($D131^0.727399687532279)*'Hintergrund Berechnung'!$I$3166),IF($C131&lt;13,(E131/($D131^0.727399687532279)*'Hintergrund Berechnung'!$I$3165)*0.5,IF($C131&lt;16,(E131/($D131^0.727399687532279)*'Hintergrund Berechnung'!$I$3165)*0.67,E131/($D131^0.727399687532279)*'Hintergrund Berechnung'!$I$3166)))</f>
        <v>#DIV/0!</v>
      </c>
      <c r="W131" s="16" t="str">
        <f t="shared" si="11"/>
        <v/>
      </c>
      <c r="X131" s="16" t="e">
        <f>IF($A$3=FALSE,IF($C131&lt;16,G131/($D131^0.727399687532279)*'Hintergrund Berechnung'!$I$3165,G131/($D131^0.727399687532279)*'Hintergrund Berechnung'!$I$3166),IF($C131&lt;13,(G131/($D131^0.727399687532279)*'Hintergrund Berechnung'!$I$3165)*0.5,IF($C131&lt;16,(G131/($D131^0.727399687532279)*'Hintergrund Berechnung'!$I$3165)*0.67,G131/($D131^0.727399687532279)*'Hintergrund Berechnung'!$I$3166)))</f>
        <v>#DIV/0!</v>
      </c>
      <c r="Y131" s="16" t="str">
        <f t="shared" si="12"/>
        <v/>
      </c>
      <c r="Z131" s="16" t="e">
        <f>IF($A$3=FALSE,IF($C131&lt;16,I131/($D131^0.727399687532279)*'Hintergrund Berechnung'!$I$3165,I131/($D131^0.727399687532279)*'Hintergrund Berechnung'!$I$3166),IF($C131&lt;13,(I131/($D131^0.727399687532279)*'Hintergrund Berechnung'!$I$3165)*0.5,IF($C131&lt;16,(I131/($D131^0.727399687532279)*'Hintergrund Berechnung'!$I$3165)*0.67,I131/($D131^0.727399687532279)*'Hintergrund Berechnung'!$I$3166)))</f>
        <v>#DIV/0!</v>
      </c>
      <c r="AA131" s="16" t="str">
        <f t="shared" si="13"/>
        <v/>
      </c>
      <c r="AB131" s="16" t="e">
        <f>IF($A$3=FALSE,IF($C131&lt;16,K131/($D131^0.727399687532279)*'Hintergrund Berechnung'!$I$3165,K131/($D131^0.727399687532279)*'Hintergrund Berechnung'!$I$3166),IF($C131&lt;13,(K131/($D131^0.727399687532279)*'Hintergrund Berechnung'!$I$3165)*0.5,IF($C131&lt;16,(K131/($D131^0.727399687532279)*'Hintergrund Berechnung'!$I$3165)*0.67,K131/($D131^0.727399687532279)*'Hintergrund Berechnung'!$I$3166)))</f>
        <v>#DIV/0!</v>
      </c>
      <c r="AC131" s="16" t="str">
        <f t="shared" si="14"/>
        <v/>
      </c>
      <c r="AD131" s="16" t="e">
        <f>IF($A$3=FALSE,IF($C131&lt;16,M131/($D131^0.727399687532279)*'Hintergrund Berechnung'!$I$3165,M131/($D131^0.727399687532279)*'Hintergrund Berechnung'!$I$3166),IF($C131&lt;13,(M131/($D131^0.727399687532279)*'Hintergrund Berechnung'!$I$3165)*0.5,IF($C131&lt;16,(M131/($D131^0.727399687532279)*'Hintergrund Berechnung'!$I$3165)*0.67,M131/($D131^0.727399687532279)*'Hintergrund Berechnung'!$I$3166)))</f>
        <v>#DIV/0!</v>
      </c>
      <c r="AE131" s="16" t="str">
        <f t="shared" si="15"/>
        <v/>
      </c>
      <c r="AF131" s="16" t="e">
        <f>IF($A$3=FALSE,IF($C131&lt;16,O131/($D131^0.727399687532279)*'Hintergrund Berechnung'!$I$3165,O131/($D131^0.727399687532279)*'Hintergrund Berechnung'!$I$3166),IF($C131&lt;13,(O131/($D131^0.727399687532279)*'Hintergrund Berechnung'!$I$3165)*0.5,IF($C131&lt;16,(O131/($D131^0.727399687532279)*'Hintergrund Berechnung'!$I$3165)*0.67,O131/($D131^0.727399687532279)*'Hintergrund Berechnung'!$I$3166)))</f>
        <v>#DIV/0!</v>
      </c>
      <c r="AG131" s="16" t="str">
        <f t="shared" si="16"/>
        <v/>
      </c>
      <c r="AH131" s="16" t="e">
        <f t="shared" si="17"/>
        <v>#DIV/0!</v>
      </c>
      <c r="AI131" s="16" t="e">
        <f>ROUND(IF(C131&lt;16,$Q131/($D131^0.515518364833551)*'Hintergrund Berechnung'!$K$3165,$Q131/($D131^0.515518364833551)*'Hintergrund Berechnung'!$K$3166),0)</f>
        <v>#DIV/0!</v>
      </c>
      <c r="AJ131" s="16">
        <f>ROUND(IF(C131&lt;16,$R131*'Hintergrund Berechnung'!$L$3165,$R131*'Hintergrund Berechnung'!$L$3166),0)</f>
        <v>0</v>
      </c>
      <c r="AK131" s="16">
        <f>ROUND(IF(C131&lt;16,IF(S131&gt;0,(25-$S131)*'Hintergrund Berechnung'!$M$3165,0),IF(S131&gt;0,(25-$S131)*'Hintergrund Berechnung'!$M$3166,0)),0)</f>
        <v>0</v>
      </c>
      <c r="AL131" s="18" t="e">
        <f t="shared" si="18"/>
        <v>#DIV/0!</v>
      </c>
    </row>
    <row r="132" spans="21:38" x14ac:dyDescent="0.5">
      <c r="U132" s="16">
        <f t="shared" si="10"/>
        <v>0</v>
      </c>
      <c r="V132" s="16" t="e">
        <f>IF($A$3=FALSE,IF($C132&lt;16,E132/($D132^0.727399687532279)*'Hintergrund Berechnung'!$I$3165,E132/($D132^0.727399687532279)*'Hintergrund Berechnung'!$I$3166),IF($C132&lt;13,(E132/($D132^0.727399687532279)*'Hintergrund Berechnung'!$I$3165)*0.5,IF($C132&lt;16,(E132/($D132^0.727399687532279)*'Hintergrund Berechnung'!$I$3165)*0.67,E132/($D132^0.727399687532279)*'Hintergrund Berechnung'!$I$3166)))</f>
        <v>#DIV/0!</v>
      </c>
      <c r="W132" s="16" t="str">
        <f t="shared" si="11"/>
        <v/>
      </c>
      <c r="X132" s="16" t="e">
        <f>IF($A$3=FALSE,IF($C132&lt;16,G132/($D132^0.727399687532279)*'Hintergrund Berechnung'!$I$3165,G132/($D132^0.727399687532279)*'Hintergrund Berechnung'!$I$3166),IF($C132&lt;13,(G132/($D132^0.727399687532279)*'Hintergrund Berechnung'!$I$3165)*0.5,IF($C132&lt;16,(G132/($D132^0.727399687532279)*'Hintergrund Berechnung'!$I$3165)*0.67,G132/($D132^0.727399687532279)*'Hintergrund Berechnung'!$I$3166)))</f>
        <v>#DIV/0!</v>
      </c>
      <c r="Y132" s="16" t="str">
        <f t="shared" si="12"/>
        <v/>
      </c>
      <c r="Z132" s="16" t="e">
        <f>IF($A$3=FALSE,IF($C132&lt;16,I132/($D132^0.727399687532279)*'Hintergrund Berechnung'!$I$3165,I132/($D132^0.727399687532279)*'Hintergrund Berechnung'!$I$3166),IF($C132&lt;13,(I132/($D132^0.727399687532279)*'Hintergrund Berechnung'!$I$3165)*0.5,IF($C132&lt;16,(I132/($D132^0.727399687532279)*'Hintergrund Berechnung'!$I$3165)*0.67,I132/($D132^0.727399687532279)*'Hintergrund Berechnung'!$I$3166)))</f>
        <v>#DIV/0!</v>
      </c>
      <c r="AA132" s="16" t="str">
        <f t="shared" si="13"/>
        <v/>
      </c>
      <c r="AB132" s="16" t="e">
        <f>IF($A$3=FALSE,IF($C132&lt;16,K132/($D132^0.727399687532279)*'Hintergrund Berechnung'!$I$3165,K132/($D132^0.727399687532279)*'Hintergrund Berechnung'!$I$3166),IF($C132&lt;13,(K132/($D132^0.727399687532279)*'Hintergrund Berechnung'!$I$3165)*0.5,IF($C132&lt;16,(K132/($D132^0.727399687532279)*'Hintergrund Berechnung'!$I$3165)*0.67,K132/($D132^0.727399687532279)*'Hintergrund Berechnung'!$I$3166)))</f>
        <v>#DIV/0!</v>
      </c>
      <c r="AC132" s="16" t="str">
        <f t="shared" si="14"/>
        <v/>
      </c>
      <c r="AD132" s="16" t="e">
        <f>IF($A$3=FALSE,IF($C132&lt;16,M132/($D132^0.727399687532279)*'Hintergrund Berechnung'!$I$3165,M132/($D132^0.727399687532279)*'Hintergrund Berechnung'!$I$3166),IF($C132&lt;13,(M132/($D132^0.727399687532279)*'Hintergrund Berechnung'!$I$3165)*0.5,IF($C132&lt;16,(M132/($D132^0.727399687532279)*'Hintergrund Berechnung'!$I$3165)*0.67,M132/($D132^0.727399687532279)*'Hintergrund Berechnung'!$I$3166)))</f>
        <v>#DIV/0!</v>
      </c>
      <c r="AE132" s="16" t="str">
        <f t="shared" si="15"/>
        <v/>
      </c>
      <c r="AF132" s="16" t="e">
        <f>IF($A$3=FALSE,IF($C132&lt;16,O132/($D132^0.727399687532279)*'Hintergrund Berechnung'!$I$3165,O132/($D132^0.727399687532279)*'Hintergrund Berechnung'!$I$3166),IF($C132&lt;13,(O132/($D132^0.727399687532279)*'Hintergrund Berechnung'!$I$3165)*0.5,IF($C132&lt;16,(O132/($D132^0.727399687532279)*'Hintergrund Berechnung'!$I$3165)*0.67,O132/($D132^0.727399687532279)*'Hintergrund Berechnung'!$I$3166)))</f>
        <v>#DIV/0!</v>
      </c>
      <c r="AG132" s="16" t="str">
        <f t="shared" si="16"/>
        <v/>
      </c>
      <c r="AH132" s="16" t="e">
        <f t="shared" si="17"/>
        <v>#DIV/0!</v>
      </c>
      <c r="AI132" s="16" t="e">
        <f>ROUND(IF(C132&lt;16,$Q132/($D132^0.515518364833551)*'Hintergrund Berechnung'!$K$3165,$Q132/($D132^0.515518364833551)*'Hintergrund Berechnung'!$K$3166),0)</f>
        <v>#DIV/0!</v>
      </c>
      <c r="AJ132" s="16">
        <f>ROUND(IF(C132&lt;16,$R132*'Hintergrund Berechnung'!$L$3165,$R132*'Hintergrund Berechnung'!$L$3166),0)</f>
        <v>0</v>
      </c>
      <c r="AK132" s="16">
        <f>ROUND(IF(C132&lt;16,IF(S132&gt;0,(25-$S132)*'Hintergrund Berechnung'!$M$3165,0),IF(S132&gt;0,(25-$S132)*'Hintergrund Berechnung'!$M$3166,0)),0)</f>
        <v>0</v>
      </c>
      <c r="AL132" s="18" t="e">
        <f t="shared" si="18"/>
        <v>#DIV/0!</v>
      </c>
    </row>
    <row r="133" spans="21:38" x14ac:dyDescent="0.5">
      <c r="U133" s="16">
        <f t="shared" si="10"/>
        <v>0</v>
      </c>
      <c r="V133" s="16" t="e">
        <f>IF($A$3=FALSE,IF($C133&lt;16,E133/($D133^0.727399687532279)*'Hintergrund Berechnung'!$I$3165,E133/($D133^0.727399687532279)*'Hintergrund Berechnung'!$I$3166),IF($C133&lt;13,(E133/($D133^0.727399687532279)*'Hintergrund Berechnung'!$I$3165)*0.5,IF($C133&lt;16,(E133/($D133^0.727399687532279)*'Hintergrund Berechnung'!$I$3165)*0.67,E133/($D133^0.727399687532279)*'Hintergrund Berechnung'!$I$3166)))</f>
        <v>#DIV/0!</v>
      </c>
      <c r="W133" s="16" t="str">
        <f t="shared" si="11"/>
        <v/>
      </c>
      <c r="X133" s="16" t="e">
        <f>IF($A$3=FALSE,IF($C133&lt;16,G133/($D133^0.727399687532279)*'Hintergrund Berechnung'!$I$3165,G133/($D133^0.727399687532279)*'Hintergrund Berechnung'!$I$3166),IF($C133&lt;13,(G133/($D133^0.727399687532279)*'Hintergrund Berechnung'!$I$3165)*0.5,IF($C133&lt;16,(G133/($D133^0.727399687532279)*'Hintergrund Berechnung'!$I$3165)*0.67,G133/($D133^0.727399687532279)*'Hintergrund Berechnung'!$I$3166)))</f>
        <v>#DIV/0!</v>
      </c>
      <c r="Y133" s="16" t="str">
        <f t="shared" si="12"/>
        <v/>
      </c>
      <c r="Z133" s="16" t="e">
        <f>IF($A$3=FALSE,IF($C133&lt;16,I133/($D133^0.727399687532279)*'Hintergrund Berechnung'!$I$3165,I133/($D133^0.727399687532279)*'Hintergrund Berechnung'!$I$3166),IF($C133&lt;13,(I133/($D133^0.727399687532279)*'Hintergrund Berechnung'!$I$3165)*0.5,IF($C133&lt;16,(I133/($D133^0.727399687532279)*'Hintergrund Berechnung'!$I$3165)*0.67,I133/($D133^0.727399687532279)*'Hintergrund Berechnung'!$I$3166)))</f>
        <v>#DIV/0!</v>
      </c>
      <c r="AA133" s="16" t="str">
        <f t="shared" si="13"/>
        <v/>
      </c>
      <c r="AB133" s="16" t="e">
        <f>IF($A$3=FALSE,IF($C133&lt;16,K133/($D133^0.727399687532279)*'Hintergrund Berechnung'!$I$3165,K133/($D133^0.727399687532279)*'Hintergrund Berechnung'!$I$3166),IF($C133&lt;13,(K133/($D133^0.727399687532279)*'Hintergrund Berechnung'!$I$3165)*0.5,IF($C133&lt;16,(K133/($D133^0.727399687532279)*'Hintergrund Berechnung'!$I$3165)*0.67,K133/($D133^0.727399687532279)*'Hintergrund Berechnung'!$I$3166)))</f>
        <v>#DIV/0!</v>
      </c>
      <c r="AC133" s="16" t="str">
        <f t="shared" si="14"/>
        <v/>
      </c>
      <c r="AD133" s="16" t="e">
        <f>IF($A$3=FALSE,IF($C133&lt;16,M133/($D133^0.727399687532279)*'Hintergrund Berechnung'!$I$3165,M133/($D133^0.727399687532279)*'Hintergrund Berechnung'!$I$3166),IF($C133&lt;13,(M133/($D133^0.727399687532279)*'Hintergrund Berechnung'!$I$3165)*0.5,IF($C133&lt;16,(M133/($D133^0.727399687532279)*'Hintergrund Berechnung'!$I$3165)*0.67,M133/($D133^0.727399687532279)*'Hintergrund Berechnung'!$I$3166)))</f>
        <v>#DIV/0!</v>
      </c>
      <c r="AE133" s="16" t="str">
        <f t="shared" si="15"/>
        <v/>
      </c>
      <c r="AF133" s="16" t="e">
        <f>IF($A$3=FALSE,IF($C133&lt;16,O133/($D133^0.727399687532279)*'Hintergrund Berechnung'!$I$3165,O133/($D133^0.727399687532279)*'Hintergrund Berechnung'!$I$3166),IF($C133&lt;13,(O133/($D133^0.727399687532279)*'Hintergrund Berechnung'!$I$3165)*0.5,IF($C133&lt;16,(O133/($D133^0.727399687532279)*'Hintergrund Berechnung'!$I$3165)*0.67,O133/($D133^0.727399687532279)*'Hintergrund Berechnung'!$I$3166)))</f>
        <v>#DIV/0!</v>
      </c>
      <c r="AG133" s="16" t="str">
        <f t="shared" si="16"/>
        <v/>
      </c>
      <c r="AH133" s="16" t="e">
        <f t="shared" si="17"/>
        <v>#DIV/0!</v>
      </c>
      <c r="AI133" s="16" t="e">
        <f>ROUND(IF(C133&lt;16,$Q133/($D133^0.515518364833551)*'Hintergrund Berechnung'!$K$3165,$Q133/($D133^0.515518364833551)*'Hintergrund Berechnung'!$K$3166),0)</f>
        <v>#DIV/0!</v>
      </c>
      <c r="AJ133" s="16">
        <f>ROUND(IF(C133&lt;16,$R133*'Hintergrund Berechnung'!$L$3165,$R133*'Hintergrund Berechnung'!$L$3166),0)</f>
        <v>0</v>
      </c>
      <c r="AK133" s="16">
        <f>ROUND(IF(C133&lt;16,IF(S133&gt;0,(25-$S133)*'Hintergrund Berechnung'!$M$3165,0),IF(S133&gt;0,(25-$S133)*'Hintergrund Berechnung'!$M$3166,0)),0)</f>
        <v>0</v>
      </c>
      <c r="AL133" s="18" t="e">
        <f t="shared" si="18"/>
        <v>#DIV/0!</v>
      </c>
    </row>
    <row r="134" spans="21:38" x14ac:dyDescent="0.5">
      <c r="U134" s="16">
        <f t="shared" si="10"/>
        <v>0</v>
      </c>
      <c r="V134" s="16" t="e">
        <f>IF($A$3=FALSE,IF($C134&lt;16,E134/($D134^0.727399687532279)*'Hintergrund Berechnung'!$I$3165,E134/($D134^0.727399687532279)*'Hintergrund Berechnung'!$I$3166),IF($C134&lt;13,(E134/($D134^0.727399687532279)*'Hintergrund Berechnung'!$I$3165)*0.5,IF($C134&lt;16,(E134/($D134^0.727399687532279)*'Hintergrund Berechnung'!$I$3165)*0.67,E134/($D134^0.727399687532279)*'Hintergrund Berechnung'!$I$3166)))</f>
        <v>#DIV/0!</v>
      </c>
      <c r="W134" s="16" t="str">
        <f t="shared" si="11"/>
        <v/>
      </c>
      <c r="X134" s="16" t="e">
        <f>IF($A$3=FALSE,IF($C134&lt;16,G134/($D134^0.727399687532279)*'Hintergrund Berechnung'!$I$3165,G134/($D134^0.727399687532279)*'Hintergrund Berechnung'!$I$3166),IF($C134&lt;13,(G134/($D134^0.727399687532279)*'Hintergrund Berechnung'!$I$3165)*0.5,IF($C134&lt;16,(G134/($D134^0.727399687532279)*'Hintergrund Berechnung'!$I$3165)*0.67,G134/($D134^0.727399687532279)*'Hintergrund Berechnung'!$I$3166)))</f>
        <v>#DIV/0!</v>
      </c>
      <c r="Y134" s="16" t="str">
        <f t="shared" si="12"/>
        <v/>
      </c>
      <c r="Z134" s="16" t="e">
        <f>IF($A$3=FALSE,IF($C134&lt;16,I134/($D134^0.727399687532279)*'Hintergrund Berechnung'!$I$3165,I134/($D134^0.727399687532279)*'Hintergrund Berechnung'!$I$3166),IF($C134&lt;13,(I134/($D134^0.727399687532279)*'Hintergrund Berechnung'!$I$3165)*0.5,IF($C134&lt;16,(I134/($D134^0.727399687532279)*'Hintergrund Berechnung'!$I$3165)*0.67,I134/($D134^0.727399687532279)*'Hintergrund Berechnung'!$I$3166)))</f>
        <v>#DIV/0!</v>
      </c>
      <c r="AA134" s="16" t="str">
        <f t="shared" si="13"/>
        <v/>
      </c>
      <c r="AB134" s="16" t="e">
        <f>IF($A$3=FALSE,IF($C134&lt;16,K134/($D134^0.727399687532279)*'Hintergrund Berechnung'!$I$3165,K134/($D134^0.727399687532279)*'Hintergrund Berechnung'!$I$3166),IF($C134&lt;13,(K134/($D134^0.727399687532279)*'Hintergrund Berechnung'!$I$3165)*0.5,IF($C134&lt;16,(K134/($D134^0.727399687532279)*'Hintergrund Berechnung'!$I$3165)*0.67,K134/($D134^0.727399687532279)*'Hintergrund Berechnung'!$I$3166)))</f>
        <v>#DIV/0!</v>
      </c>
      <c r="AC134" s="16" t="str">
        <f t="shared" si="14"/>
        <v/>
      </c>
      <c r="AD134" s="16" t="e">
        <f>IF($A$3=FALSE,IF($C134&lt;16,M134/($D134^0.727399687532279)*'Hintergrund Berechnung'!$I$3165,M134/($D134^0.727399687532279)*'Hintergrund Berechnung'!$I$3166),IF($C134&lt;13,(M134/($D134^0.727399687532279)*'Hintergrund Berechnung'!$I$3165)*0.5,IF($C134&lt;16,(M134/($D134^0.727399687532279)*'Hintergrund Berechnung'!$I$3165)*0.67,M134/($D134^0.727399687532279)*'Hintergrund Berechnung'!$I$3166)))</f>
        <v>#DIV/0!</v>
      </c>
      <c r="AE134" s="16" t="str">
        <f t="shared" si="15"/>
        <v/>
      </c>
      <c r="AF134" s="16" t="e">
        <f>IF($A$3=FALSE,IF($C134&lt;16,O134/($D134^0.727399687532279)*'Hintergrund Berechnung'!$I$3165,O134/($D134^0.727399687532279)*'Hintergrund Berechnung'!$I$3166),IF($C134&lt;13,(O134/($D134^0.727399687532279)*'Hintergrund Berechnung'!$I$3165)*0.5,IF($C134&lt;16,(O134/($D134^0.727399687532279)*'Hintergrund Berechnung'!$I$3165)*0.67,O134/($D134^0.727399687532279)*'Hintergrund Berechnung'!$I$3166)))</f>
        <v>#DIV/0!</v>
      </c>
      <c r="AG134" s="16" t="str">
        <f t="shared" si="16"/>
        <v/>
      </c>
      <c r="AH134" s="16" t="e">
        <f t="shared" si="17"/>
        <v>#DIV/0!</v>
      </c>
      <c r="AI134" s="16" t="e">
        <f>ROUND(IF(C134&lt;16,$Q134/($D134^0.515518364833551)*'Hintergrund Berechnung'!$K$3165,$Q134/($D134^0.515518364833551)*'Hintergrund Berechnung'!$K$3166),0)</f>
        <v>#DIV/0!</v>
      </c>
      <c r="AJ134" s="16">
        <f>ROUND(IF(C134&lt;16,$R134*'Hintergrund Berechnung'!$L$3165,$R134*'Hintergrund Berechnung'!$L$3166),0)</f>
        <v>0</v>
      </c>
      <c r="AK134" s="16">
        <f>ROUND(IF(C134&lt;16,IF(S134&gt;0,(25-$S134)*'Hintergrund Berechnung'!$M$3165,0),IF(S134&gt;0,(25-$S134)*'Hintergrund Berechnung'!$M$3166,0)),0)</f>
        <v>0</v>
      </c>
      <c r="AL134" s="18" t="e">
        <f t="shared" si="18"/>
        <v>#DIV/0!</v>
      </c>
    </row>
    <row r="135" spans="21:38" x14ac:dyDescent="0.5">
      <c r="U135" s="16">
        <f t="shared" ref="U135:U198" si="19">MAX(E135,G135,I135)+MAX(K135,M135,O135)</f>
        <v>0</v>
      </c>
      <c r="V135" s="16" t="e">
        <f>IF($A$3=FALSE,IF($C135&lt;16,E135/($D135^0.727399687532279)*'Hintergrund Berechnung'!$I$3165,E135/($D135^0.727399687532279)*'Hintergrund Berechnung'!$I$3166),IF($C135&lt;13,(E135/($D135^0.727399687532279)*'Hintergrund Berechnung'!$I$3165)*0.5,IF($C135&lt;16,(E135/($D135^0.727399687532279)*'Hintergrund Berechnung'!$I$3165)*0.67,E135/($D135^0.727399687532279)*'Hintergrund Berechnung'!$I$3166)))</f>
        <v>#DIV/0!</v>
      </c>
      <c r="W135" s="16" t="str">
        <f t="shared" ref="W135:W198" si="20">IF(AND($A$3=TRUE,$C135&lt;13),F135,IF(AND($A$3=TRUE,$C135&lt;16),F135*0.67,""))</f>
        <v/>
      </c>
      <c r="X135" s="16" t="e">
        <f>IF($A$3=FALSE,IF($C135&lt;16,G135/($D135^0.727399687532279)*'Hintergrund Berechnung'!$I$3165,G135/($D135^0.727399687532279)*'Hintergrund Berechnung'!$I$3166),IF($C135&lt;13,(G135/($D135^0.727399687532279)*'Hintergrund Berechnung'!$I$3165)*0.5,IF($C135&lt;16,(G135/($D135^0.727399687532279)*'Hintergrund Berechnung'!$I$3165)*0.67,G135/($D135^0.727399687532279)*'Hintergrund Berechnung'!$I$3166)))</f>
        <v>#DIV/0!</v>
      </c>
      <c r="Y135" s="16" t="str">
        <f t="shared" ref="Y135:Y198" si="21">IF(AND($A$3=TRUE,$C135&lt;13),H135,IF(AND($A$3=TRUE,$C135&lt;16),H135*0.67,""))</f>
        <v/>
      </c>
      <c r="Z135" s="16" t="e">
        <f>IF($A$3=FALSE,IF($C135&lt;16,I135/($D135^0.727399687532279)*'Hintergrund Berechnung'!$I$3165,I135/($D135^0.727399687532279)*'Hintergrund Berechnung'!$I$3166),IF($C135&lt;13,(I135/($D135^0.727399687532279)*'Hintergrund Berechnung'!$I$3165)*0.5,IF($C135&lt;16,(I135/($D135^0.727399687532279)*'Hintergrund Berechnung'!$I$3165)*0.67,I135/($D135^0.727399687532279)*'Hintergrund Berechnung'!$I$3166)))</f>
        <v>#DIV/0!</v>
      </c>
      <c r="AA135" s="16" t="str">
        <f t="shared" ref="AA135:AA198" si="22">IF(AND($A$3=TRUE,$C135&lt;13),J135,IF(AND($A$3=TRUE,$C135&lt;16),J135*0.67,""))</f>
        <v/>
      </c>
      <c r="AB135" s="16" t="e">
        <f>IF($A$3=FALSE,IF($C135&lt;16,K135/($D135^0.727399687532279)*'Hintergrund Berechnung'!$I$3165,K135/($D135^0.727399687532279)*'Hintergrund Berechnung'!$I$3166),IF($C135&lt;13,(K135/($D135^0.727399687532279)*'Hintergrund Berechnung'!$I$3165)*0.5,IF($C135&lt;16,(K135/($D135^0.727399687532279)*'Hintergrund Berechnung'!$I$3165)*0.67,K135/($D135^0.727399687532279)*'Hintergrund Berechnung'!$I$3166)))</f>
        <v>#DIV/0!</v>
      </c>
      <c r="AC135" s="16" t="str">
        <f t="shared" ref="AC135:AC198" si="23">IF(AND($A$3=TRUE,$C135&lt;13),L135,IF(AND($A$3=TRUE,$C135&lt;16),L135*0.67,""))</f>
        <v/>
      </c>
      <c r="AD135" s="16" t="e">
        <f>IF($A$3=FALSE,IF($C135&lt;16,M135/($D135^0.727399687532279)*'Hintergrund Berechnung'!$I$3165,M135/($D135^0.727399687532279)*'Hintergrund Berechnung'!$I$3166),IF($C135&lt;13,(M135/($D135^0.727399687532279)*'Hintergrund Berechnung'!$I$3165)*0.5,IF($C135&lt;16,(M135/($D135^0.727399687532279)*'Hintergrund Berechnung'!$I$3165)*0.67,M135/($D135^0.727399687532279)*'Hintergrund Berechnung'!$I$3166)))</f>
        <v>#DIV/0!</v>
      </c>
      <c r="AE135" s="16" t="str">
        <f t="shared" ref="AE135:AE198" si="24">IF(AND($A$3=TRUE,$C135&lt;13),N135,IF(AND($A$3=TRUE,$C135&lt;16),N135*0.67,""))</f>
        <v/>
      </c>
      <c r="AF135" s="16" t="e">
        <f>IF($A$3=FALSE,IF($C135&lt;16,O135/($D135^0.727399687532279)*'Hintergrund Berechnung'!$I$3165,O135/($D135^0.727399687532279)*'Hintergrund Berechnung'!$I$3166),IF($C135&lt;13,(O135/($D135^0.727399687532279)*'Hintergrund Berechnung'!$I$3165)*0.5,IF($C135&lt;16,(O135/($D135^0.727399687532279)*'Hintergrund Berechnung'!$I$3165)*0.67,O135/($D135^0.727399687532279)*'Hintergrund Berechnung'!$I$3166)))</f>
        <v>#DIV/0!</v>
      </c>
      <c r="AG135" s="16" t="str">
        <f t="shared" ref="AG135:AG198" si="25">IF(AND($A$3=TRUE,$C135&lt;13),P135,IF(AND($A$3=TRUE,$C135&lt;16),P135*0.67,""))</f>
        <v/>
      </c>
      <c r="AH135" s="16" t="e">
        <f t="shared" ref="AH135:AH198" si="26">MAX(SUM(V135:W135),SUM(X135:Y135),SUM(Z135:AA135))+MAX(SUM(AB135:AC135),SUM(AD135:AE135),SUM(AF135:AG135))</f>
        <v>#DIV/0!</v>
      </c>
      <c r="AI135" s="16" t="e">
        <f>ROUND(IF(C135&lt;16,$Q135/($D135^0.515518364833551)*'Hintergrund Berechnung'!$K$3165,$Q135/($D135^0.515518364833551)*'Hintergrund Berechnung'!$K$3166),0)</f>
        <v>#DIV/0!</v>
      </c>
      <c r="AJ135" s="16">
        <f>ROUND(IF(C135&lt;16,$R135*'Hintergrund Berechnung'!$L$3165,$R135*'Hintergrund Berechnung'!$L$3166),0)</f>
        <v>0</v>
      </c>
      <c r="AK135" s="16">
        <f>ROUND(IF(C135&lt;16,IF(S135&gt;0,(25-$S135)*'Hintergrund Berechnung'!$M$3165,0),IF(S135&gt;0,(25-$S135)*'Hintergrund Berechnung'!$M$3166,0)),0)</f>
        <v>0</v>
      </c>
      <c r="AL135" s="18" t="e">
        <f t="shared" ref="AL135:AL198" si="27">ROUND(SUM(AH135:AK135),0)</f>
        <v>#DIV/0!</v>
      </c>
    </row>
    <row r="136" spans="21:38" x14ac:dyDescent="0.5">
      <c r="U136" s="16">
        <f t="shared" si="19"/>
        <v>0</v>
      </c>
      <c r="V136" s="16" t="e">
        <f>IF($A$3=FALSE,IF($C136&lt;16,E136/($D136^0.727399687532279)*'Hintergrund Berechnung'!$I$3165,E136/($D136^0.727399687532279)*'Hintergrund Berechnung'!$I$3166),IF($C136&lt;13,(E136/($D136^0.727399687532279)*'Hintergrund Berechnung'!$I$3165)*0.5,IF($C136&lt;16,(E136/($D136^0.727399687532279)*'Hintergrund Berechnung'!$I$3165)*0.67,E136/($D136^0.727399687532279)*'Hintergrund Berechnung'!$I$3166)))</f>
        <v>#DIV/0!</v>
      </c>
      <c r="W136" s="16" t="str">
        <f t="shared" si="20"/>
        <v/>
      </c>
      <c r="X136" s="16" t="e">
        <f>IF($A$3=FALSE,IF($C136&lt;16,G136/($D136^0.727399687532279)*'Hintergrund Berechnung'!$I$3165,G136/($D136^0.727399687532279)*'Hintergrund Berechnung'!$I$3166),IF($C136&lt;13,(G136/($D136^0.727399687532279)*'Hintergrund Berechnung'!$I$3165)*0.5,IF($C136&lt;16,(G136/($D136^0.727399687532279)*'Hintergrund Berechnung'!$I$3165)*0.67,G136/($D136^0.727399687532279)*'Hintergrund Berechnung'!$I$3166)))</f>
        <v>#DIV/0!</v>
      </c>
      <c r="Y136" s="16" t="str">
        <f t="shared" si="21"/>
        <v/>
      </c>
      <c r="Z136" s="16" t="e">
        <f>IF($A$3=FALSE,IF($C136&lt;16,I136/($D136^0.727399687532279)*'Hintergrund Berechnung'!$I$3165,I136/($D136^0.727399687532279)*'Hintergrund Berechnung'!$I$3166),IF($C136&lt;13,(I136/($D136^0.727399687532279)*'Hintergrund Berechnung'!$I$3165)*0.5,IF($C136&lt;16,(I136/($D136^0.727399687532279)*'Hintergrund Berechnung'!$I$3165)*0.67,I136/($D136^0.727399687532279)*'Hintergrund Berechnung'!$I$3166)))</f>
        <v>#DIV/0!</v>
      </c>
      <c r="AA136" s="16" t="str">
        <f t="shared" si="22"/>
        <v/>
      </c>
      <c r="AB136" s="16" t="e">
        <f>IF($A$3=FALSE,IF($C136&lt;16,K136/($D136^0.727399687532279)*'Hintergrund Berechnung'!$I$3165,K136/($D136^0.727399687532279)*'Hintergrund Berechnung'!$I$3166),IF($C136&lt;13,(K136/($D136^0.727399687532279)*'Hintergrund Berechnung'!$I$3165)*0.5,IF($C136&lt;16,(K136/($D136^0.727399687532279)*'Hintergrund Berechnung'!$I$3165)*0.67,K136/($D136^0.727399687532279)*'Hintergrund Berechnung'!$I$3166)))</f>
        <v>#DIV/0!</v>
      </c>
      <c r="AC136" s="16" t="str">
        <f t="shared" si="23"/>
        <v/>
      </c>
      <c r="AD136" s="16" t="e">
        <f>IF($A$3=FALSE,IF($C136&lt;16,M136/($D136^0.727399687532279)*'Hintergrund Berechnung'!$I$3165,M136/($D136^0.727399687532279)*'Hintergrund Berechnung'!$I$3166),IF($C136&lt;13,(M136/($D136^0.727399687532279)*'Hintergrund Berechnung'!$I$3165)*0.5,IF($C136&lt;16,(M136/($D136^0.727399687532279)*'Hintergrund Berechnung'!$I$3165)*0.67,M136/($D136^0.727399687532279)*'Hintergrund Berechnung'!$I$3166)))</f>
        <v>#DIV/0!</v>
      </c>
      <c r="AE136" s="16" t="str">
        <f t="shared" si="24"/>
        <v/>
      </c>
      <c r="AF136" s="16" t="e">
        <f>IF($A$3=FALSE,IF($C136&lt;16,O136/($D136^0.727399687532279)*'Hintergrund Berechnung'!$I$3165,O136/($D136^0.727399687532279)*'Hintergrund Berechnung'!$I$3166),IF($C136&lt;13,(O136/($D136^0.727399687532279)*'Hintergrund Berechnung'!$I$3165)*0.5,IF($C136&lt;16,(O136/($D136^0.727399687532279)*'Hintergrund Berechnung'!$I$3165)*0.67,O136/($D136^0.727399687532279)*'Hintergrund Berechnung'!$I$3166)))</f>
        <v>#DIV/0!</v>
      </c>
      <c r="AG136" s="16" t="str">
        <f t="shared" si="25"/>
        <v/>
      </c>
      <c r="AH136" s="16" t="e">
        <f t="shared" si="26"/>
        <v>#DIV/0!</v>
      </c>
      <c r="AI136" s="16" t="e">
        <f>ROUND(IF(C136&lt;16,$Q136/($D136^0.515518364833551)*'Hintergrund Berechnung'!$K$3165,$Q136/($D136^0.515518364833551)*'Hintergrund Berechnung'!$K$3166),0)</f>
        <v>#DIV/0!</v>
      </c>
      <c r="AJ136" s="16">
        <f>ROUND(IF(C136&lt;16,$R136*'Hintergrund Berechnung'!$L$3165,$R136*'Hintergrund Berechnung'!$L$3166),0)</f>
        <v>0</v>
      </c>
      <c r="AK136" s="16">
        <f>ROUND(IF(C136&lt;16,IF(S136&gt;0,(25-$S136)*'Hintergrund Berechnung'!$M$3165,0),IF(S136&gt;0,(25-$S136)*'Hintergrund Berechnung'!$M$3166,0)),0)</f>
        <v>0</v>
      </c>
      <c r="AL136" s="18" t="e">
        <f t="shared" si="27"/>
        <v>#DIV/0!</v>
      </c>
    </row>
    <row r="137" spans="21:38" x14ac:dyDescent="0.5">
      <c r="U137" s="16">
        <f t="shared" si="19"/>
        <v>0</v>
      </c>
      <c r="V137" s="16" t="e">
        <f>IF($A$3=FALSE,IF($C137&lt;16,E137/($D137^0.727399687532279)*'Hintergrund Berechnung'!$I$3165,E137/($D137^0.727399687532279)*'Hintergrund Berechnung'!$I$3166),IF($C137&lt;13,(E137/($D137^0.727399687532279)*'Hintergrund Berechnung'!$I$3165)*0.5,IF($C137&lt;16,(E137/($D137^0.727399687532279)*'Hintergrund Berechnung'!$I$3165)*0.67,E137/($D137^0.727399687532279)*'Hintergrund Berechnung'!$I$3166)))</f>
        <v>#DIV/0!</v>
      </c>
      <c r="W137" s="16" t="str">
        <f t="shared" si="20"/>
        <v/>
      </c>
      <c r="X137" s="16" t="e">
        <f>IF($A$3=FALSE,IF($C137&lt;16,G137/($D137^0.727399687532279)*'Hintergrund Berechnung'!$I$3165,G137/($D137^0.727399687532279)*'Hintergrund Berechnung'!$I$3166),IF($C137&lt;13,(G137/($D137^0.727399687532279)*'Hintergrund Berechnung'!$I$3165)*0.5,IF($C137&lt;16,(G137/($D137^0.727399687532279)*'Hintergrund Berechnung'!$I$3165)*0.67,G137/($D137^0.727399687532279)*'Hintergrund Berechnung'!$I$3166)))</f>
        <v>#DIV/0!</v>
      </c>
      <c r="Y137" s="16" t="str">
        <f t="shared" si="21"/>
        <v/>
      </c>
      <c r="Z137" s="16" t="e">
        <f>IF($A$3=FALSE,IF($C137&lt;16,I137/($D137^0.727399687532279)*'Hintergrund Berechnung'!$I$3165,I137/($D137^0.727399687532279)*'Hintergrund Berechnung'!$I$3166),IF($C137&lt;13,(I137/($D137^0.727399687532279)*'Hintergrund Berechnung'!$I$3165)*0.5,IF($C137&lt;16,(I137/($D137^0.727399687532279)*'Hintergrund Berechnung'!$I$3165)*0.67,I137/($D137^0.727399687532279)*'Hintergrund Berechnung'!$I$3166)))</f>
        <v>#DIV/0!</v>
      </c>
      <c r="AA137" s="16" t="str">
        <f t="shared" si="22"/>
        <v/>
      </c>
      <c r="AB137" s="16" t="e">
        <f>IF($A$3=FALSE,IF($C137&lt;16,K137/($D137^0.727399687532279)*'Hintergrund Berechnung'!$I$3165,K137/($D137^0.727399687532279)*'Hintergrund Berechnung'!$I$3166),IF($C137&lt;13,(K137/($D137^0.727399687532279)*'Hintergrund Berechnung'!$I$3165)*0.5,IF($C137&lt;16,(K137/($D137^0.727399687532279)*'Hintergrund Berechnung'!$I$3165)*0.67,K137/($D137^0.727399687532279)*'Hintergrund Berechnung'!$I$3166)))</f>
        <v>#DIV/0!</v>
      </c>
      <c r="AC137" s="16" t="str">
        <f t="shared" si="23"/>
        <v/>
      </c>
      <c r="AD137" s="16" t="e">
        <f>IF($A$3=FALSE,IF($C137&lt;16,M137/($D137^0.727399687532279)*'Hintergrund Berechnung'!$I$3165,M137/($D137^0.727399687532279)*'Hintergrund Berechnung'!$I$3166),IF($C137&lt;13,(M137/($D137^0.727399687532279)*'Hintergrund Berechnung'!$I$3165)*0.5,IF($C137&lt;16,(M137/($D137^0.727399687532279)*'Hintergrund Berechnung'!$I$3165)*0.67,M137/($D137^0.727399687532279)*'Hintergrund Berechnung'!$I$3166)))</f>
        <v>#DIV/0!</v>
      </c>
      <c r="AE137" s="16" t="str">
        <f t="shared" si="24"/>
        <v/>
      </c>
      <c r="AF137" s="16" t="e">
        <f>IF($A$3=FALSE,IF($C137&lt;16,O137/($D137^0.727399687532279)*'Hintergrund Berechnung'!$I$3165,O137/($D137^0.727399687532279)*'Hintergrund Berechnung'!$I$3166),IF($C137&lt;13,(O137/($D137^0.727399687532279)*'Hintergrund Berechnung'!$I$3165)*0.5,IF($C137&lt;16,(O137/($D137^0.727399687532279)*'Hintergrund Berechnung'!$I$3165)*0.67,O137/($D137^0.727399687532279)*'Hintergrund Berechnung'!$I$3166)))</f>
        <v>#DIV/0!</v>
      </c>
      <c r="AG137" s="16" t="str">
        <f t="shared" si="25"/>
        <v/>
      </c>
      <c r="AH137" s="16" t="e">
        <f t="shared" si="26"/>
        <v>#DIV/0!</v>
      </c>
      <c r="AI137" s="16" t="e">
        <f>ROUND(IF(C137&lt;16,$Q137/($D137^0.515518364833551)*'Hintergrund Berechnung'!$K$3165,$Q137/($D137^0.515518364833551)*'Hintergrund Berechnung'!$K$3166),0)</f>
        <v>#DIV/0!</v>
      </c>
      <c r="AJ137" s="16">
        <f>ROUND(IF(C137&lt;16,$R137*'Hintergrund Berechnung'!$L$3165,$R137*'Hintergrund Berechnung'!$L$3166),0)</f>
        <v>0</v>
      </c>
      <c r="AK137" s="16">
        <f>ROUND(IF(C137&lt;16,IF(S137&gt;0,(25-$S137)*'Hintergrund Berechnung'!$M$3165,0),IF(S137&gt;0,(25-$S137)*'Hintergrund Berechnung'!$M$3166,0)),0)</f>
        <v>0</v>
      </c>
      <c r="AL137" s="18" t="e">
        <f t="shared" si="27"/>
        <v>#DIV/0!</v>
      </c>
    </row>
    <row r="138" spans="21:38" x14ac:dyDescent="0.5">
      <c r="U138" s="16">
        <f t="shared" si="19"/>
        <v>0</v>
      </c>
      <c r="V138" s="16" t="e">
        <f>IF($A$3=FALSE,IF($C138&lt;16,E138/($D138^0.727399687532279)*'Hintergrund Berechnung'!$I$3165,E138/($D138^0.727399687532279)*'Hintergrund Berechnung'!$I$3166),IF($C138&lt;13,(E138/($D138^0.727399687532279)*'Hintergrund Berechnung'!$I$3165)*0.5,IF($C138&lt;16,(E138/($D138^0.727399687532279)*'Hintergrund Berechnung'!$I$3165)*0.67,E138/($D138^0.727399687532279)*'Hintergrund Berechnung'!$I$3166)))</f>
        <v>#DIV/0!</v>
      </c>
      <c r="W138" s="16" t="str">
        <f t="shared" si="20"/>
        <v/>
      </c>
      <c r="X138" s="16" t="e">
        <f>IF($A$3=FALSE,IF($C138&lt;16,G138/($D138^0.727399687532279)*'Hintergrund Berechnung'!$I$3165,G138/($D138^0.727399687532279)*'Hintergrund Berechnung'!$I$3166),IF($C138&lt;13,(G138/($D138^0.727399687532279)*'Hintergrund Berechnung'!$I$3165)*0.5,IF($C138&lt;16,(G138/($D138^0.727399687532279)*'Hintergrund Berechnung'!$I$3165)*0.67,G138/($D138^0.727399687532279)*'Hintergrund Berechnung'!$I$3166)))</f>
        <v>#DIV/0!</v>
      </c>
      <c r="Y138" s="16" t="str">
        <f t="shared" si="21"/>
        <v/>
      </c>
      <c r="Z138" s="16" t="e">
        <f>IF($A$3=FALSE,IF($C138&lt;16,I138/($D138^0.727399687532279)*'Hintergrund Berechnung'!$I$3165,I138/($D138^0.727399687532279)*'Hintergrund Berechnung'!$I$3166),IF($C138&lt;13,(I138/($D138^0.727399687532279)*'Hintergrund Berechnung'!$I$3165)*0.5,IF($C138&lt;16,(I138/($D138^0.727399687532279)*'Hintergrund Berechnung'!$I$3165)*0.67,I138/($D138^0.727399687532279)*'Hintergrund Berechnung'!$I$3166)))</f>
        <v>#DIV/0!</v>
      </c>
      <c r="AA138" s="16" t="str">
        <f t="shared" si="22"/>
        <v/>
      </c>
      <c r="AB138" s="16" t="e">
        <f>IF($A$3=FALSE,IF($C138&lt;16,K138/($D138^0.727399687532279)*'Hintergrund Berechnung'!$I$3165,K138/($D138^0.727399687532279)*'Hintergrund Berechnung'!$I$3166),IF($C138&lt;13,(K138/($D138^0.727399687532279)*'Hintergrund Berechnung'!$I$3165)*0.5,IF($C138&lt;16,(K138/($D138^0.727399687532279)*'Hintergrund Berechnung'!$I$3165)*0.67,K138/($D138^0.727399687532279)*'Hintergrund Berechnung'!$I$3166)))</f>
        <v>#DIV/0!</v>
      </c>
      <c r="AC138" s="16" t="str">
        <f t="shared" si="23"/>
        <v/>
      </c>
      <c r="AD138" s="16" t="e">
        <f>IF($A$3=FALSE,IF($C138&lt;16,M138/($D138^0.727399687532279)*'Hintergrund Berechnung'!$I$3165,M138/($D138^0.727399687532279)*'Hintergrund Berechnung'!$I$3166),IF($C138&lt;13,(M138/($D138^0.727399687532279)*'Hintergrund Berechnung'!$I$3165)*0.5,IF($C138&lt;16,(M138/($D138^0.727399687532279)*'Hintergrund Berechnung'!$I$3165)*0.67,M138/($D138^0.727399687532279)*'Hintergrund Berechnung'!$I$3166)))</f>
        <v>#DIV/0!</v>
      </c>
      <c r="AE138" s="16" t="str">
        <f t="shared" si="24"/>
        <v/>
      </c>
      <c r="AF138" s="16" t="e">
        <f>IF($A$3=FALSE,IF($C138&lt;16,O138/($D138^0.727399687532279)*'Hintergrund Berechnung'!$I$3165,O138/($D138^0.727399687532279)*'Hintergrund Berechnung'!$I$3166),IF($C138&lt;13,(O138/($D138^0.727399687532279)*'Hintergrund Berechnung'!$I$3165)*0.5,IF($C138&lt;16,(O138/($D138^0.727399687532279)*'Hintergrund Berechnung'!$I$3165)*0.67,O138/($D138^0.727399687532279)*'Hintergrund Berechnung'!$I$3166)))</f>
        <v>#DIV/0!</v>
      </c>
      <c r="AG138" s="16" t="str">
        <f t="shared" si="25"/>
        <v/>
      </c>
      <c r="AH138" s="16" t="e">
        <f t="shared" si="26"/>
        <v>#DIV/0!</v>
      </c>
      <c r="AI138" s="16" t="e">
        <f>ROUND(IF(C138&lt;16,$Q138/($D138^0.515518364833551)*'Hintergrund Berechnung'!$K$3165,$Q138/($D138^0.515518364833551)*'Hintergrund Berechnung'!$K$3166),0)</f>
        <v>#DIV/0!</v>
      </c>
      <c r="AJ138" s="16">
        <f>ROUND(IF(C138&lt;16,$R138*'Hintergrund Berechnung'!$L$3165,$R138*'Hintergrund Berechnung'!$L$3166),0)</f>
        <v>0</v>
      </c>
      <c r="AK138" s="16">
        <f>ROUND(IF(C138&lt;16,IF(S138&gt;0,(25-$S138)*'Hintergrund Berechnung'!$M$3165,0),IF(S138&gt;0,(25-$S138)*'Hintergrund Berechnung'!$M$3166,0)),0)</f>
        <v>0</v>
      </c>
      <c r="AL138" s="18" t="e">
        <f t="shared" si="27"/>
        <v>#DIV/0!</v>
      </c>
    </row>
    <row r="139" spans="21:38" x14ac:dyDescent="0.5">
      <c r="U139" s="16">
        <f t="shared" si="19"/>
        <v>0</v>
      </c>
      <c r="V139" s="16" t="e">
        <f>IF($A$3=FALSE,IF($C139&lt;16,E139/($D139^0.727399687532279)*'Hintergrund Berechnung'!$I$3165,E139/($D139^0.727399687532279)*'Hintergrund Berechnung'!$I$3166),IF($C139&lt;13,(E139/($D139^0.727399687532279)*'Hintergrund Berechnung'!$I$3165)*0.5,IF($C139&lt;16,(E139/($D139^0.727399687532279)*'Hintergrund Berechnung'!$I$3165)*0.67,E139/($D139^0.727399687532279)*'Hintergrund Berechnung'!$I$3166)))</f>
        <v>#DIV/0!</v>
      </c>
      <c r="W139" s="16" t="str">
        <f t="shared" si="20"/>
        <v/>
      </c>
      <c r="X139" s="16" t="e">
        <f>IF($A$3=FALSE,IF($C139&lt;16,G139/($D139^0.727399687532279)*'Hintergrund Berechnung'!$I$3165,G139/($D139^0.727399687532279)*'Hintergrund Berechnung'!$I$3166),IF($C139&lt;13,(G139/($D139^0.727399687532279)*'Hintergrund Berechnung'!$I$3165)*0.5,IF($C139&lt;16,(G139/($D139^0.727399687532279)*'Hintergrund Berechnung'!$I$3165)*0.67,G139/($D139^0.727399687532279)*'Hintergrund Berechnung'!$I$3166)))</f>
        <v>#DIV/0!</v>
      </c>
      <c r="Y139" s="16" t="str">
        <f t="shared" si="21"/>
        <v/>
      </c>
      <c r="Z139" s="16" t="e">
        <f>IF($A$3=FALSE,IF($C139&lt;16,I139/($D139^0.727399687532279)*'Hintergrund Berechnung'!$I$3165,I139/($D139^0.727399687532279)*'Hintergrund Berechnung'!$I$3166),IF($C139&lt;13,(I139/($D139^0.727399687532279)*'Hintergrund Berechnung'!$I$3165)*0.5,IF($C139&lt;16,(I139/($D139^0.727399687532279)*'Hintergrund Berechnung'!$I$3165)*0.67,I139/($D139^0.727399687532279)*'Hintergrund Berechnung'!$I$3166)))</f>
        <v>#DIV/0!</v>
      </c>
      <c r="AA139" s="16" t="str">
        <f t="shared" si="22"/>
        <v/>
      </c>
      <c r="AB139" s="16" t="e">
        <f>IF($A$3=FALSE,IF($C139&lt;16,K139/($D139^0.727399687532279)*'Hintergrund Berechnung'!$I$3165,K139/($D139^0.727399687532279)*'Hintergrund Berechnung'!$I$3166),IF($C139&lt;13,(K139/($D139^0.727399687532279)*'Hintergrund Berechnung'!$I$3165)*0.5,IF($C139&lt;16,(K139/($D139^0.727399687532279)*'Hintergrund Berechnung'!$I$3165)*0.67,K139/($D139^0.727399687532279)*'Hintergrund Berechnung'!$I$3166)))</f>
        <v>#DIV/0!</v>
      </c>
      <c r="AC139" s="16" t="str">
        <f t="shared" si="23"/>
        <v/>
      </c>
      <c r="AD139" s="16" t="e">
        <f>IF($A$3=FALSE,IF($C139&lt;16,M139/($D139^0.727399687532279)*'Hintergrund Berechnung'!$I$3165,M139/($D139^0.727399687532279)*'Hintergrund Berechnung'!$I$3166),IF($C139&lt;13,(M139/($D139^0.727399687532279)*'Hintergrund Berechnung'!$I$3165)*0.5,IF($C139&lt;16,(M139/($D139^0.727399687532279)*'Hintergrund Berechnung'!$I$3165)*0.67,M139/($D139^0.727399687532279)*'Hintergrund Berechnung'!$I$3166)))</f>
        <v>#DIV/0!</v>
      </c>
      <c r="AE139" s="16" t="str">
        <f t="shared" si="24"/>
        <v/>
      </c>
      <c r="AF139" s="16" t="e">
        <f>IF($A$3=FALSE,IF($C139&lt;16,O139/($D139^0.727399687532279)*'Hintergrund Berechnung'!$I$3165,O139/($D139^0.727399687532279)*'Hintergrund Berechnung'!$I$3166),IF($C139&lt;13,(O139/($D139^0.727399687532279)*'Hintergrund Berechnung'!$I$3165)*0.5,IF($C139&lt;16,(O139/($D139^0.727399687532279)*'Hintergrund Berechnung'!$I$3165)*0.67,O139/($D139^0.727399687532279)*'Hintergrund Berechnung'!$I$3166)))</f>
        <v>#DIV/0!</v>
      </c>
      <c r="AG139" s="16" t="str">
        <f t="shared" si="25"/>
        <v/>
      </c>
      <c r="AH139" s="16" t="e">
        <f t="shared" si="26"/>
        <v>#DIV/0!</v>
      </c>
      <c r="AI139" s="16" t="e">
        <f>ROUND(IF(C139&lt;16,$Q139/($D139^0.515518364833551)*'Hintergrund Berechnung'!$K$3165,$Q139/($D139^0.515518364833551)*'Hintergrund Berechnung'!$K$3166),0)</f>
        <v>#DIV/0!</v>
      </c>
      <c r="AJ139" s="16">
        <f>ROUND(IF(C139&lt;16,$R139*'Hintergrund Berechnung'!$L$3165,$R139*'Hintergrund Berechnung'!$L$3166),0)</f>
        <v>0</v>
      </c>
      <c r="AK139" s="16">
        <f>ROUND(IF(C139&lt;16,IF(S139&gt;0,(25-$S139)*'Hintergrund Berechnung'!$M$3165,0),IF(S139&gt;0,(25-$S139)*'Hintergrund Berechnung'!$M$3166,0)),0)</f>
        <v>0</v>
      </c>
      <c r="AL139" s="18" t="e">
        <f t="shared" si="27"/>
        <v>#DIV/0!</v>
      </c>
    </row>
    <row r="140" spans="21:38" x14ac:dyDescent="0.5">
      <c r="U140" s="16">
        <f t="shared" si="19"/>
        <v>0</v>
      </c>
      <c r="V140" s="16" t="e">
        <f>IF($A$3=FALSE,IF($C140&lt;16,E140/($D140^0.727399687532279)*'Hintergrund Berechnung'!$I$3165,E140/($D140^0.727399687532279)*'Hintergrund Berechnung'!$I$3166),IF($C140&lt;13,(E140/($D140^0.727399687532279)*'Hintergrund Berechnung'!$I$3165)*0.5,IF($C140&lt;16,(E140/($D140^0.727399687532279)*'Hintergrund Berechnung'!$I$3165)*0.67,E140/($D140^0.727399687532279)*'Hintergrund Berechnung'!$I$3166)))</f>
        <v>#DIV/0!</v>
      </c>
      <c r="W140" s="16" t="str">
        <f t="shared" si="20"/>
        <v/>
      </c>
      <c r="X140" s="16" t="e">
        <f>IF($A$3=FALSE,IF($C140&lt;16,G140/($D140^0.727399687532279)*'Hintergrund Berechnung'!$I$3165,G140/($D140^0.727399687532279)*'Hintergrund Berechnung'!$I$3166),IF($C140&lt;13,(G140/($D140^0.727399687532279)*'Hintergrund Berechnung'!$I$3165)*0.5,IF($C140&lt;16,(G140/($D140^0.727399687532279)*'Hintergrund Berechnung'!$I$3165)*0.67,G140/($D140^0.727399687532279)*'Hintergrund Berechnung'!$I$3166)))</f>
        <v>#DIV/0!</v>
      </c>
      <c r="Y140" s="16" t="str">
        <f t="shared" si="21"/>
        <v/>
      </c>
      <c r="Z140" s="16" t="e">
        <f>IF($A$3=FALSE,IF($C140&lt;16,I140/($D140^0.727399687532279)*'Hintergrund Berechnung'!$I$3165,I140/($D140^0.727399687532279)*'Hintergrund Berechnung'!$I$3166),IF($C140&lt;13,(I140/($D140^0.727399687532279)*'Hintergrund Berechnung'!$I$3165)*0.5,IF($C140&lt;16,(I140/($D140^0.727399687532279)*'Hintergrund Berechnung'!$I$3165)*0.67,I140/($D140^0.727399687532279)*'Hintergrund Berechnung'!$I$3166)))</f>
        <v>#DIV/0!</v>
      </c>
      <c r="AA140" s="16" t="str">
        <f t="shared" si="22"/>
        <v/>
      </c>
      <c r="AB140" s="16" t="e">
        <f>IF($A$3=FALSE,IF($C140&lt;16,K140/($D140^0.727399687532279)*'Hintergrund Berechnung'!$I$3165,K140/($D140^0.727399687532279)*'Hintergrund Berechnung'!$I$3166),IF($C140&lt;13,(K140/($D140^0.727399687532279)*'Hintergrund Berechnung'!$I$3165)*0.5,IF($C140&lt;16,(K140/($D140^0.727399687532279)*'Hintergrund Berechnung'!$I$3165)*0.67,K140/($D140^0.727399687532279)*'Hintergrund Berechnung'!$I$3166)))</f>
        <v>#DIV/0!</v>
      </c>
      <c r="AC140" s="16" t="str">
        <f t="shared" si="23"/>
        <v/>
      </c>
      <c r="AD140" s="16" t="e">
        <f>IF($A$3=FALSE,IF($C140&lt;16,M140/($D140^0.727399687532279)*'Hintergrund Berechnung'!$I$3165,M140/($D140^0.727399687532279)*'Hintergrund Berechnung'!$I$3166),IF($C140&lt;13,(M140/($D140^0.727399687532279)*'Hintergrund Berechnung'!$I$3165)*0.5,IF($C140&lt;16,(M140/($D140^0.727399687532279)*'Hintergrund Berechnung'!$I$3165)*0.67,M140/($D140^0.727399687532279)*'Hintergrund Berechnung'!$I$3166)))</f>
        <v>#DIV/0!</v>
      </c>
      <c r="AE140" s="16" t="str">
        <f t="shared" si="24"/>
        <v/>
      </c>
      <c r="AF140" s="16" t="e">
        <f>IF($A$3=FALSE,IF($C140&lt;16,O140/($D140^0.727399687532279)*'Hintergrund Berechnung'!$I$3165,O140/($D140^0.727399687532279)*'Hintergrund Berechnung'!$I$3166),IF($C140&lt;13,(O140/($D140^0.727399687532279)*'Hintergrund Berechnung'!$I$3165)*0.5,IF($C140&lt;16,(O140/($D140^0.727399687532279)*'Hintergrund Berechnung'!$I$3165)*0.67,O140/($D140^0.727399687532279)*'Hintergrund Berechnung'!$I$3166)))</f>
        <v>#DIV/0!</v>
      </c>
      <c r="AG140" s="16" t="str">
        <f t="shared" si="25"/>
        <v/>
      </c>
      <c r="AH140" s="16" t="e">
        <f t="shared" si="26"/>
        <v>#DIV/0!</v>
      </c>
      <c r="AI140" s="16" t="e">
        <f>ROUND(IF(C140&lt;16,$Q140/($D140^0.515518364833551)*'Hintergrund Berechnung'!$K$3165,$Q140/($D140^0.515518364833551)*'Hintergrund Berechnung'!$K$3166),0)</f>
        <v>#DIV/0!</v>
      </c>
      <c r="AJ140" s="16">
        <f>ROUND(IF(C140&lt;16,$R140*'Hintergrund Berechnung'!$L$3165,$R140*'Hintergrund Berechnung'!$L$3166),0)</f>
        <v>0</v>
      </c>
      <c r="AK140" s="16">
        <f>ROUND(IF(C140&lt;16,IF(S140&gt;0,(25-$S140)*'Hintergrund Berechnung'!$M$3165,0),IF(S140&gt;0,(25-$S140)*'Hintergrund Berechnung'!$M$3166,0)),0)</f>
        <v>0</v>
      </c>
      <c r="AL140" s="18" t="e">
        <f t="shared" si="27"/>
        <v>#DIV/0!</v>
      </c>
    </row>
    <row r="141" spans="21:38" x14ac:dyDescent="0.5">
      <c r="U141" s="16">
        <f t="shared" si="19"/>
        <v>0</v>
      </c>
      <c r="V141" s="16" t="e">
        <f>IF($A$3=FALSE,IF($C141&lt;16,E141/($D141^0.727399687532279)*'Hintergrund Berechnung'!$I$3165,E141/($D141^0.727399687532279)*'Hintergrund Berechnung'!$I$3166),IF($C141&lt;13,(E141/($D141^0.727399687532279)*'Hintergrund Berechnung'!$I$3165)*0.5,IF($C141&lt;16,(E141/($D141^0.727399687532279)*'Hintergrund Berechnung'!$I$3165)*0.67,E141/($D141^0.727399687532279)*'Hintergrund Berechnung'!$I$3166)))</f>
        <v>#DIV/0!</v>
      </c>
      <c r="W141" s="16" t="str">
        <f t="shared" si="20"/>
        <v/>
      </c>
      <c r="X141" s="16" t="e">
        <f>IF($A$3=FALSE,IF($C141&lt;16,G141/($D141^0.727399687532279)*'Hintergrund Berechnung'!$I$3165,G141/($D141^0.727399687532279)*'Hintergrund Berechnung'!$I$3166),IF($C141&lt;13,(G141/($D141^0.727399687532279)*'Hintergrund Berechnung'!$I$3165)*0.5,IF($C141&lt;16,(G141/($D141^0.727399687532279)*'Hintergrund Berechnung'!$I$3165)*0.67,G141/($D141^0.727399687532279)*'Hintergrund Berechnung'!$I$3166)))</f>
        <v>#DIV/0!</v>
      </c>
      <c r="Y141" s="16" t="str">
        <f t="shared" si="21"/>
        <v/>
      </c>
      <c r="Z141" s="16" t="e">
        <f>IF($A$3=FALSE,IF($C141&lt;16,I141/($D141^0.727399687532279)*'Hintergrund Berechnung'!$I$3165,I141/($D141^0.727399687532279)*'Hintergrund Berechnung'!$I$3166),IF($C141&lt;13,(I141/($D141^0.727399687532279)*'Hintergrund Berechnung'!$I$3165)*0.5,IF($C141&lt;16,(I141/($D141^0.727399687532279)*'Hintergrund Berechnung'!$I$3165)*0.67,I141/($D141^0.727399687532279)*'Hintergrund Berechnung'!$I$3166)))</f>
        <v>#DIV/0!</v>
      </c>
      <c r="AA141" s="16" t="str">
        <f t="shared" si="22"/>
        <v/>
      </c>
      <c r="AB141" s="16" t="e">
        <f>IF($A$3=FALSE,IF($C141&lt;16,K141/($D141^0.727399687532279)*'Hintergrund Berechnung'!$I$3165,K141/($D141^0.727399687532279)*'Hintergrund Berechnung'!$I$3166),IF($C141&lt;13,(K141/($D141^0.727399687532279)*'Hintergrund Berechnung'!$I$3165)*0.5,IF($C141&lt;16,(K141/($D141^0.727399687532279)*'Hintergrund Berechnung'!$I$3165)*0.67,K141/($D141^0.727399687532279)*'Hintergrund Berechnung'!$I$3166)))</f>
        <v>#DIV/0!</v>
      </c>
      <c r="AC141" s="16" t="str">
        <f t="shared" si="23"/>
        <v/>
      </c>
      <c r="AD141" s="16" t="e">
        <f>IF($A$3=FALSE,IF($C141&lt;16,M141/($D141^0.727399687532279)*'Hintergrund Berechnung'!$I$3165,M141/($D141^0.727399687532279)*'Hintergrund Berechnung'!$I$3166),IF($C141&lt;13,(M141/($D141^0.727399687532279)*'Hintergrund Berechnung'!$I$3165)*0.5,IF($C141&lt;16,(M141/($D141^0.727399687532279)*'Hintergrund Berechnung'!$I$3165)*0.67,M141/($D141^0.727399687532279)*'Hintergrund Berechnung'!$I$3166)))</f>
        <v>#DIV/0!</v>
      </c>
      <c r="AE141" s="16" t="str">
        <f t="shared" si="24"/>
        <v/>
      </c>
      <c r="AF141" s="16" t="e">
        <f>IF($A$3=FALSE,IF($C141&lt;16,O141/($D141^0.727399687532279)*'Hintergrund Berechnung'!$I$3165,O141/($D141^0.727399687532279)*'Hintergrund Berechnung'!$I$3166),IF($C141&lt;13,(O141/($D141^0.727399687532279)*'Hintergrund Berechnung'!$I$3165)*0.5,IF($C141&lt;16,(O141/($D141^0.727399687532279)*'Hintergrund Berechnung'!$I$3165)*0.67,O141/($D141^0.727399687532279)*'Hintergrund Berechnung'!$I$3166)))</f>
        <v>#DIV/0!</v>
      </c>
      <c r="AG141" s="16" t="str">
        <f t="shared" si="25"/>
        <v/>
      </c>
      <c r="AH141" s="16" t="e">
        <f t="shared" si="26"/>
        <v>#DIV/0!</v>
      </c>
      <c r="AI141" s="16" t="e">
        <f>ROUND(IF(C141&lt;16,$Q141/($D141^0.515518364833551)*'Hintergrund Berechnung'!$K$3165,$Q141/($D141^0.515518364833551)*'Hintergrund Berechnung'!$K$3166),0)</f>
        <v>#DIV/0!</v>
      </c>
      <c r="AJ141" s="16">
        <f>ROUND(IF(C141&lt;16,$R141*'Hintergrund Berechnung'!$L$3165,$R141*'Hintergrund Berechnung'!$L$3166),0)</f>
        <v>0</v>
      </c>
      <c r="AK141" s="16">
        <f>ROUND(IF(C141&lt;16,IF(S141&gt;0,(25-$S141)*'Hintergrund Berechnung'!$M$3165,0),IF(S141&gt;0,(25-$S141)*'Hintergrund Berechnung'!$M$3166,0)),0)</f>
        <v>0</v>
      </c>
      <c r="AL141" s="18" t="e">
        <f t="shared" si="27"/>
        <v>#DIV/0!</v>
      </c>
    </row>
    <row r="142" spans="21:38" x14ac:dyDescent="0.5">
      <c r="U142" s="16">
        <f t="shared" si="19"/>
        <v>0</v>
      </c>
      <c r="V142" s="16" t="e">
        <f>IF($A$3=FALSE,IF($C142&lt;16,E142/($D142^0.727399687532279)*'Hintergrund Berechnung'!$I$3165,E142/($D142^0.727399687532279)*'Hintergrund Berechnung'!$I$3166),IF($C142&lt;13,(E142/($D142^0.727399687532279)*'Hintergrund Berechnung'!$I$3165)*0.5,IF($C142&lt;16,(E142/($D142^0.727399687532279)*'Hintergrund Berechnung'!$I$3165)*0.67,E142/($D142^0.727399687532279)*'Hintergrund Berechnung'!$I$3166)))</f>
        <v>#DIV/0!</v>
      </c>
      <c r="W142" s="16" t="str">
        <f t="shared" si="20"/>
        <v/>
      </c>
      <c r="X142" s="16" t="e">
        <f>IF($A$3=FALSE,IF($C142&lt;16,G142/($D142^0.727399687532279)*'Hintergrund Berechnung'!$I$3165,G142/($D142^0.727399687532279)*'Hintergrund Berechnung'!$I$3166),IF($C142&lt;13,(G142/($D142^0.727399687532279)*'Hintergrund Berechnung'!$I$3165)*0.5,IF($C142&lt;16,(G142/($D142^0.727399687532279)*'Hintergrund Berechnung'!$I$3165)*0.67,G142/($D142^0.727399687532279)*'Hintergrund Berechnung'!$I$3166)))</f>
        <v>#DIV/0!</v>
      </c>
      <c r="Y142" s="16" t="str">
        <f t="shared" si="21"/>
        <v/>
      </c>
      <c r="Z142" s="16" t="e">
        <f>IF($A$3=FALSE,IF($C142&lt;16,I142/($D142^0.727399687532279)*'Hintergrund Berechnung'!$I$3165,I142/($D142^0.727399687532279)*'Hintergrund Berechnung'!$I$3166),IF($C142&lt;13,(I142/($D142^0.727399687532279)*'Hintergrund Berechnung'!$I$3165)*0.5,IF($C142&lt;16,(I142/($D142^0.727399687532279)*'Hintergrund Berechnung'!$I$3165)*0.67,I142/($D142^0.727399687532279)*'Hintergrund Berechnung'!$I$3166)))</f>
        <v>#DIV/0!</v>
      </c>
      <c r="AA142" s="16" t="str">
        <f t="shared" si="22"/>
        <v/>
      </c>
      <c r="AB142" s="16" t="e">
        <f>IF($A$3=FALSE,IF($C142&lt;16,K142/($D142^0.727399687532279)*'Hintergrund Berechnung'!$I$3165,K142/($D142^0.727399687532279)*'Hintergrund Berechnung'!$I$3166),IF($C142&lt;13,(K142/($D142^0.727399687532279)*'Hintergrund Berechnung'!$I$3165)*0.5,IF($C142&lt;16,(K142/($D142^0.727399687532279)*'Hintergrund Berechnung'!$I$3165)*0.67,K142/($D142^0.727399687532279)*'Hintergrund Berechnung'!$I$3166)))</f>
        <v>#DIV/0!</v>
      </c>
      <c r="AC142" s="16" t="str">
        <f t="shared" si="23"/>
        <v/>
      </c>
      <c r="AD142" s="16" t="e">
        <f>IF($A$3=FALSE,IF($C142&lt;16,M142/($D142^0.727399687532279)*'Hintergrund Berechnung'!$I$3165,M142/($D142^0.727399687532279)*'Hintergrund Berechnung'!$I$3166),IF($C142&lt;13,(M142/($D142^0.727399687532279)*'Hintergrund Berechnung'!$I$3165)*0.5,IF($C142&lt;16,(M142/($D142^0.727399687532279)*'Hintergrund Berechnung'!$I$3165)*0.67,M142/($D142^0.727399687532279)*'Hintergrund Berechnung'!$I$3166)))</f>
        <v>#DIV/0!</v>
      </c>
      <c r="AE142" s="16" t="str">
        <f t="shared" si="24"/>
        <v/>
      </c>
      <c r="AF142" s="16" t="e">
        <f>IF($A$3=FALSE,IF($C142&lt;16,O142/($D142^0.727399687532279)*'Hintergrund Berechnung'!$I$3165,O142/($D142^0.727399687532279)*'Hintergrund Berechnung'!$I$3166),IF($C142&lt;13,(O142/($D142^0.727399687532279)*'Hintergrund Berechnung'!$I$3165)*0.5,IF($C142&lt;16,(O142/($D142^0.727399687532279)*'Hintergrund Berechnung'!$I$3165)*0.67,O142/($D142^0.727399687532279)*'Hintergrund Berechnung'!$I$3166)))</f>
        <v>#DIV/0!</v>
      </c>
      <c r="AG142" s="16" t="str">
        <f t="shared" si="25"/>
        <v/>
      </c>
      <c r="AH142" s="16" t="e">
        <f t="shared" si="26"/>
        <v>#DIV/0!</v>
      </c>
      <c r="AI142" s="16" t="e">
        <f>ROUND(IF(C142&lt;16,$Q142/($D142^0.515518364833551)*'Hintergrund Berechnung'!$K$3165,$Q142/($D142^0.515518364833551)*'Hintergrund Berechnung'!$K$3166),0)</f>
        <v>#DIV/0!</v>
      </c>
      <c r="AJ142" s="16">
        <f>ROUND(IF(C142&lt;16,$R142*'Hintergrund Berechnung'!$L$3165,$R142*'Hintergrund Berechnung'!$L$3166),0)</f>
        <v>0</v>
      </c>
      <c r="AK142" s="16">
        <f>ROUND(IF(C142&lt;16,IF(S142&gt;0,(25-$S142)*'Hintergrund Berechnung'!$M$3165,0),IF(S142&gt;0,(25-$S142)*'Hintergrund Berechnung'!$M$3166,0)),0)</f>
        <v>0</v>
      </c>
      <c r="AL142" s="18" t="e">
        <f t="shared" si="27"/>
        <v>#DIV/0!</v>
      </c>
    </row>
    <row r="143" spans="21:38" x14ac:dyDescent="0.5">
      <c r="U143" s="16">
        <f t="shared" si="19"/>
        <v>0</v>
      </c>
      <c r="V143" s="16" t="e">
        <f>IF($A$3=FALSE,IF($C143&lt;16,E143/($D143^0.727399687532279)*'Hintergrund Berechnung'!$I$3165,E143/($D143^0.727399687532279)*'Hintergrund Berechnung'!$I$3166),IF($C143&lt;13,(E143/($D143^0.727399687532279)*'Hintergrund Berechnung'!$I$3165)*0.5,IF($C143&lt;16,(E143/($D143^0.727399687532279)*'Hintergrund Berechnung'!$I$3165)*0.67,E143/($D143^0.727399687532279)*'Hintergrund Berechnung'!$I$3166)))</f>
        <v>#DIV/0!</v>
      </c>
      <c r="W143" s="16" t="str">
        <f t="shared" si="20"/>
        <v/>
      </c>
      <c r="X143" s="16" t="e">
        <f>IF($A$3=FALSE,IF($C143&lt;16,G143/($D143^0.727399687532279)*'Hintergrund Berechnung'!$I$3165,G143/($D143^0.727399687532279)*'Hintergrund Berechnung'!$I$3166),IF($C143&lt;13,(G143/($D143^0.727399687532279)*'Hintergrund Berechnung'!$I$3165)*0.5,IF($C143&lt;16,(G143/($D143^0.727399687532279)*'Hintergrund Berechnung'!$I$3165)*0.67,G143/($D143^0.727399687532279)*'Hintergrund Berechnung'!$I$3166)))</f>
        <v>#DIV/0!</v>
      </c>
      <c r="Y143" s="16" t="str">
        <f t="shared" si="21"/>
        <v/>
      </c>
      <c r="Z143" s="16" t="e">
        <f>IF($A$3=FALSE,IF($C143&lt;16,I143/($D143^0.727399687532279)*'Hintergrund Berechnung'!$I$3165,I143/($D143^0.727399687532279)*'Hintergrund Berechnung'!$I$3166),IF($C143&lt;13,(I143/($D143^0.727399687532279)*'Hintergrund Berechnung'!$I$3165)*0.5,IF($C143&lt;16,(I143/($D143^0.727399687532279)*'Hintergrund Berechnung'!$I$3165)*0.67,I143/($D143^0.727399687532279)*'Hintergrund Berechnung'!$I$3166)))</f>
        <v>#DIV/0!</v>
      </c>
      <c r="AA143" s="16" t="str">
        <f t="shared" si="22"/>
        <v/>
      </c>
      <c r="AB143" s="16" t="e">
        <f>IF($A$3=FALSE,IF($C143&lt;16,K143/($D143^0.727399687532279)*'Hintergrund Berechnung'!$I$3165,K143/($D143^0.727399687532279)*'Hintergrund Berechnung'!$I$3166),IF($C143&lt;13,(K143/($D143^0.727399687532279)*'Hintergrund Berechnung'!$I$3165)*0.5,IF($C143&lt;16,(K143/($D143^0.727399687532279)*'Hintergrund Berechnung'!$I$3165)*0.67,K143/($D143^0.727399687532279)*'Hintergrund Berechnung'!$I$3166)))</f>
        <v>#DIV/0!</v>
      </c>
      <c r="AC143" s="16" t="str">
        <f t="shared" si="23"/>
        <v/>
      </c>
      <c r="AD143" s="16" t="e">
        <f>IF($A$3=FALSE,IF($C143&lt;16,M143/($D143^0.727399687532279)*'Hintergrund Berechnung'!$I$3165,M143/($D143^0.727399687532279)*'Hintergrund Berechnung'!$I$3166),IF($C143&lt;13,(M143/($D143^0.727399687532279)*'Hintergrund Berechnung'!$I$3165)*0.5,IF($C143&lt;16,(M143/($D143^0.727399687532279)*'Hintergrund Berechnung'!$I$3165)*0.67,M143/($D143^0.727399687532279)*'Hintergrund Berechnung'!$I$3166)))</f>
        <v>#DIV/0!</v>
      </c>
      <c r="AE143" s="16" t="str">
        <f t="shared" si="24"/>
        <v/>
      </c>
      <c r="AF143" s="16" t="e">
        <f>IF($A$3=FALSE,IF($C143&lt;16,O143/($D143^0.727399687532279)*'Hintergrund Berechnung'!$I$3165,O143/($D143^0.727399687532279)*'Hintergrund Berechnung'!$I$3166),IF($C143&lt;13,(O143/($D143^0.727399687532279)*'Hintergrund Berechnung'!$I$3165)*0.5,IF($C143&lt;16,(O143/($D143^0.727399687532279)*'Hintergrund Berechnung'!$I$3165)*0.67,O143/($D143^0.727399687532279)*'Hintergrund Berechnung'!$I$3166)))</f>
        <v>#DIV/0!</v>
      </c>
      <c r="AG143" s="16" t="str">
        <f t="shared" si="25"/>
        <v/>
      </c>
      <c r="AH143" s="16" t="e">
        <f t="shared" si="26"/>
        <v>#DIV/0!</v>
      </c>
      <c r="AI143" s="16" t="e">
        <f>ROUND(IF(C143&lt;16,$Q143/($D143^0.515518364833551)*'Hintergrund Berechnung'!$K$3165,$Q143/($D143^0.515518364833551)*'Hintergrund Berechnung'!$K$3166),0)</f>
        <v>#DIV/0!</v>
      </c>
      <c r="AJ143" s="16">
        <f>ROUND(IF(C143&lt;16,$R143*'Hintergrund Berechnung'!$L$3165,$R143*'Hintergrund Berechnung'!$L$3166),0)</f>
        <v>0</v>
      </c>
      <c r="AK143" s="16">
        <f>ROUND(IF(C143&lt;16,IF(S143&gt;0,(25-$S143)*'Hintergrund Berechnung'!$M$3165,0),IF(S143&gt;0,(25-$S143)*'Hintergrund Berechnung'!$M$3166,0)),0)</f>
        <v>0</v>
      </c>
      <c r="AL143" s="18" t="e">
        <f t="shared" si="27"/>
        <v>#DIV/0!</v>
      </c>
    </row>
    <row r="144" spans="21:38" x14ac:dyDescent="0.5">
      <c r="U144" s="16">
        <f t="shared" si="19"/>
        <v>0</v>
      </c>
      <c r="V144" s="16" t="e">
        <f>IF($A$3=FALSE,IF($C144&lt;16,E144/($D144^0.727399687532279)*'Hintergrund Berechnung'!$I$3165,E144/($D144^0.727399687532279)*'Hintergrund Berechnung'!$I$3166),IF($C144&lt;13,(E144/($D144^0.727399687532279)*'Hintergrund Berechnung'!$I$3165)*0.5,IF($C144&lt;16,(E144/($D144^0.727399687532279)*'Hintergrund Berechnung'!$I$3165)*0.67,E144/($D144^0.727399687532279)*'Hintergrund Berechnung'!$I$3166)))</f>
        <v>#DIV/0!</v>
      </c>
      <c r="W144" s="16" t="str">
        <f t="shared" si="20"/>
        <v/>
      </c>
      <c r="X144" s="16" t="e">
        <f>IF($A$3=FALSE,IF($C144&lt;16,G144/($D144^0.727399687532279)*'Hintergrund Berechnung'!$I$3165,G144/($D144^0.727399687532279)*'Hintergrund Berechnung'!$I$3166),IF($C144&lt;13,(G144/($D144^0.727399687532279)*'Hintergrund Berechnung'!$I$3165)*0.5,IF($C144&lt;16,(G144/($D144^0.727399687532279)*'Hintergrund Berechnung'!$I$3165)*0.67,G144/($D144^0.727399687532279)*'Hintergrund Berechnung'!$I$3166)))</f>
        <v>#DIV/0!</v>
      </c>
      <c r="Y144" s="16" t="str">
        <f t="shared" si="21"/>
        <v/>
      </c>
      <c r="Z144" s="16" t="e">
        <f>IF($A$3=FALSE,IF($C144&lt;16,I144/($D144^0.727399687532279)*'Hintergrund Berechnung'!$I$3165,I144/($D144^0.727399687532279)*'Hintergrund Berechnung'!$I$3166),IF($C144&lt;13,(I144/($D144^0.727399687532279)*'Hintergrund Berechnung'!$I$3165)*0.5,IF($C144&lt;16,(I144/($D144^0.727399687532279)*'Hintergrund Berechnung'!$I$3165)*0.67,I144/($D144^0.727399687532279)*'Hintergrund Berechnung'!$I$3166)))</f>
        <v>#DIV/0!</v>
      </c>
      <c r="AA144" s="16" t="str">
        <f t="shared" si="22"/>
        <v/>
      </c>
      <c r="AB144" s="16" t="e">
        <f>IF($A$3=FALSE,IF($C144&lt;16,K144/($D144^0.727399687532279)*'Hintergrund Berechnung'!$I$3165,K144/($D144^0.727399687532279)*'Hintergrund Berechnung'!$I$3166),IF($C144&lt;13,(K144/($D144^0.727399687532279)*'Hintergrund Berechnung'!$I$3165)*0.5,IF($C144&lt;16,(K144/($D144^0.727399687532279)*'Hintergrund Berechnung'!$I$3165)*0.67,K144/($D144^0.727399687532279)*'Hintergrund Berechnung'!$I$3166)))</f>
        <v>#DIV/0!</v>
      </c>
      <c r="AC144" s="16" t="str">
        <f t="shared" si="23"/>
        <v/>
      </c>
      <c r="AD144" s="16" t="e">
        <f>IF($A$3=FALSE,IF($C144&lt;16,M144/($D144^0.727399687532279)*'Hintergrund Berechnung'!$I$3165,M144/($D144^0.727399687532279)*'Hintergrund Berechnung'!$I$3166),IF($C144&lt;13,(M144/($D144^0.727399687532279)*'Hintergrund Berechnung'!$I$3165)*0.5,IF($C144&lt;16,(M144/($D144^0.727399687532279)*'Hintergrund Berechnung'!$I$3165)*0.67,M144/($D144^0.727399687532279)*'Hintergrund Berechnung'!$I$3166)))</f>
        <v>#DIV/0!</v>
      </c>
      <c r="AE144" s="16" t="str">
        <f t="shared" si="24"/>
        <v/>
      </c>
      <c r="AF144" s="16" t="e">
        <f>IF($A$3=FALSE,IF($C144&lt;16,O144/($D144^0.727399687532279)*'Hintergrund Berechnung'!$I$3165,O144/($D144^0.727399687532279)*'Hintergrund Berechnung'!$I$3166),IF($C144&lt;13,(O144/($D144^0.727399687532279)*'Hintergrund Berechnung'!$I$3165)*0.5,IF($C144&lt;16,(O144/($D144^0.727399687532279)*'Hintergrund Berechnung'!$I$3165)*0.67,O144/($D144^0.727399687532279)*'Hintergrund Berechnung'!$I$3166)))</f>
        <v>#DIV/0!</v>
      </c>
      <c r="AG144" s="16" t="str">
        <f t="shared" si="25"/>
        <v/>
      </c>
      <c r="AH144" s="16" t="e">
        <f t="shared" si="26"/>
        <v>#DIV/0!</v>
      </c>
      <c r="AI144" s="16" t="e">
        <f>ROUND(IF(C144&lt;16,$Q144/($D144^0.515518364833551)*'Hintergrund Berechnung'!$K$3165,$Q144/($D144^0.515518364833551)*'Hintergrund Berechnung'!$K$3166),0)</f>
        <v>#DIV/0!</v>
      </c>
      <c r="AJ144" s="16">
        <f>ROUND(IF(C144&lt;16,$R144*'Hintergrund Berechnung'!$L$3165,$R144*'Hintergrund Berechnung'!$L$3166),0)</f>
        <v>0</v>
      </c>
      <c r="AK144" s="16">
        <f>ROUND(IF(C144&lt;16,IF(S144&gt;0,(25-$S144)*'Hintergrund Berechnung'!$M$3165,0),IF(S144&gt;0,(25-$S144)*'Hintergrund Berechnung'!$M$3166,0)),0)</f>
        <v>0</v>
      </c>
      <c r="AL144" s="18" t="e">
        <f t="shared" si="27"/>
        <v>#DIV/0!</v>
      </c>
    </row>
    <row r="145" spans="21:38" x14ac:dyDescent="0.5">
      <c r="U145" s="16">
        <f t="shared" si="19"/>
        <v>0</v>
      </c>
      <c r="V145" s="16" t="e">
        <f>IF($A$3=FALSE,IF($C145&lt;16,E145/($D145^0.727399687532279)*'Hintergrund Berechnung'!$I$3165,E145/($D145^0.727399687532279)*'Hintergrund Berechnung'!$I$3166),IF($C145&lt;13,(E145/($D145^0.727399687532279)*'Hintergrund Berechnung'!$I$3165)*0.5,IF($C145&lt;16,(E145/($D145^0.727399687532279)*'Hintergrund Berechnung'!$I$3165)*0.67,E145/($D145^0.727399687532279)*'Hintergrund Berechnung'!$I$3166)))</f>
        <v>#DIV/0!</v>
      </c>
      <c r="W145" s="16" t="str">
        <f t="shared" si="20"/>
        <v/>
      </c>
      <c r="X145" s="16" t="e">
        <f>IF($A$3=FALSE,IF($C145&lt;16,G145/($D145^0.727399687532279)*'Hintergrund Berechnung'!$I$3165,G145/($D145^0.727399687532279)*'Hintergrund Berechnung'!$I$3166),IF($C145&lt;13,(G145/($D145^0.727399687532279)*'Hintergrund Berechnung'!$I$3165)*0.5,IF($C145&lt;16,(G145/($D145^0.727399687532279)*'Hintergrund Berechnung'!$I$3165)*0.67,G145/($D145^0.727399687532279)*'Hintergrund Berechnung'!$I$3166)))</f>
        <v>#DIV/0!</v>
      </c>
      <c r="Y145" s="16" t="str">
        <f t="shared" si="21"/>
        <v/>
      </c>
      <c r="Z145" s="16" t="e">
        <f>IF($A$3=FALSE,IF($C145&lt;16,I145/($D145^0.727399687532279)*'Hintergrund Berechnung'!$I$3165,I145/($D145^0.727399687532279)*'Hintergrund Berechnung'!$I$3166),IF($C145&lt;13,(I145/($D145^0.727399687532279)*'Hintergrund Berechnung'!$I$3165)*0.5,IF($C145&lt;16,(I145/($D145^0.727399687532279)*'Hintergrund Berechnung'!$I$3165)*0.67,I145/($D145^0.727399687532279)*'Hintergrund Berechnung'!$I$3166)))</f>
        <v>#DIV/0!</v>
      </c>
      <c r="AA145" s="16" t="str">
        <f t="shared" si="22"/>
        <v/>
      </c>
      <c r="AB145" s="16" t="e">
        <f>IF($A$3=FALSE,IF($C145&lt;16,K145/($D145^0.727399687532279)*'Hintergrund Berechnung'!$I$3165,K145/($D145^0.727399687532279)*'Hintergrund Berechnung'!$I$3166),IF($C145&lt;13,(K145/($D145^0.727399687532279)*'Hintergrund Berechnung'!$I$3165)*0.5,IF($C145&lt;16,(K145/($D145^0.727399687532279)*'Hintergrund Berechnung'!$I$3165)*0.67,K145/($D145^0.727399687532279)*'Hintergrund Berechnung'!$I$3166)))</f>
        <v>#DIV/0!</v>
      </c>
      <c r="AC145" s="16" t="str">
        <f t="shared" si="23"/>
        <v/>
      </c>
      <c r="AD145" s="16" t="e">
        <f>IF($A$3=FALSE,IF($C145&lt;16,M145/($D145^0.727399687532279)*'Hintergrund Berechnung'!$I$3165,M145/($D145^0.727399687532279)*'Hintergrund Berechnung'!$I$3166),IF($C145&lt;13,(M145/($D145^0.727399687532279)*'Hintergrund Berechnung'!$I$3165)*0.5,IF($C145&lt;16,(M145/($D145^0.727399687532279)*'Hintergrund Berechnung'!$I$3165)*0.67,M145/($D145^0.727399687532279)*'Hintergrund Berechnung'!$I$3166)))</f>
        <v>#DIV/0!</v>
      </c>
      <c r="AE145" s="16" t="str">
        <f t="shared" si="24"/>
        <v/>
      </c>
      <c r="AF145" s="16" t="e">
        <f>IF($A$3=FALSE,IF($C145&lt;16,O145/($D145^0.727399687532279)*'Hintergrund Berechnung'!$I$3165,O145/($D145^0.727399687532279)*'Hintergrund Berechnung'!$I$3166),IF($C145&lt;13,(O145/($D145^0.727399687532279)*'Hintergrund Berechnung'!$I$3165)*0.5,IF($C145&lt;16,(O145/($D145^0.727399687532279)*'Hintergrund Berechnung'!$I$3165)*0.67,O145/($D145^0.727399687532279)*'Hintergrund Berechnung'!$I$3166)))</f>
        <v>#DIV/0!</v>
      </c>
      <c r="AG145" s="16" t="str">
        <f t="shared" si="25"/>
        <v/>
      </c>
      <c r="AH145" s="16" t="e">
        <f t="shared" si="26"/>
        <v>#DIV/0!</v>
      </c>
      <c r="AI145" s="16" t="e">
        <f>ROUND(IF(C145&lt;16,$Q145/($D145^0.515518364833551)*'Hintergrund Berechnung'!$K$3165,$Q145/($D145^0.515518364833551)*'Hintergrund Berechnung'!$K$3166),0)</f>
        <v>#DIV/0!</v>
      </c>
      <c r="AJ145" s="16">
        <f>ROUND(IF(C145&lt;16,$R145*'Hintergrund Berechnung'!$L$3165,$R145*'Hintergrund Berechnung'!$L$3166),0)</f>
        <v>0</v>
      </c>
      <c r="AK145" s="16">
        <f>ROUND(IF(C145&lt;16,IF(S145&gt;0,(25-$S145)*'Hintergrund Berechnung'!$M$3165,0),IF(S145&gt;0,(25-$S145)*'Hintergrund Berechnung'!$M$3166,0)),0)</f>
        <v>0</v>
      </c>
      <c r="AL145" s="18" t="e">
        <f t="shared" si="27"/>
        <v>#DIV/0!</v>
      </c>
    </row>
    <row r="146" spans="21:38" x14ac:dyDescent="0.5">
      <c r="U146" s="16">
        <f t="shared" si="19"/>
        <v>0</v>
      </c>
      <c r="V146" s="16" t="e">
        <f>IF($A$3=FALSE,IF($C146&lt;16,E146/($D146^0.727399687532279)*'Hintergrund Berechnung'!$I$3165,E146/($D146^0.727399687532279)*'Hintergrund Berechnung'!$I$3166),IF($C146&lt;13,(E146/($D146^0.727399687532279)*'Hintergrund Berechnung'!$I$3165)*0.5,IF($C146&lt;16,(E146/($D146^0.727399687532279)*'Hintergrund Berechnung'!$I$3165)*0.67,E146/($D146^0.727399687532279)*'Hintergrund Berechnung'!$I$3166)))</f>
        <v>#DIV/0!</v>
      </c>
      <c r="W146" s="16" t="str">
        <f t="shared" si="20"/>
        <v/>
      </c>
      <c r="X146" s="16" t="e">
        <f>IF($A$3=FALSE,IF($C146&lt;16,G146/($D146^0.727399687532279)*'Hintergrund Berechnung'!$I$3165,G146/($D146^0.727399687532279)*'Hintergrund Berechnung'!$I$3166),IF($C146&lt;13,(G146/($D146^0.727399687532279)*'Hintergrund Berechnung'!$I$3165)*0.5,IF($C146&lt;16,(G146/($D146^0.727399687532279)*'Hintergrund Berechnung'!$I$3165)*0.67,G146/($D146^0.727399687532279)*'Hintergrund Berechnung'!$I$3166)))</f>
        <v>#DIV/0!</v>
      </c>
      <c r="Y146" s="16" t="str">
        <f t="shared" si="21"/>
        <v/>
      </c>
      <c r="Z146" s="16" t="e">
        <f>IF($A$3=FALSE,IF($C146&lt;16,I146/($D146^0.727399687532279)*'Hintergrund Berechnung'!$I$3165,I146/($D146^0.727399687532279)*'Hintergrund Berechnung'!$I$3166),IF($C146&lt;13,(I146/($D146^0.727399687532279)*'Hintergrund Berechnung'!$I$3165)*0.5,IF($C146&lt;16,(I146/($D146^0.727399687532279)*'Hintergrund Berechnung'!$I$3165)*0.67,I146/($D146^0.727399687532279)*'Hintergrund Berechnung'!$I$3166)))</f>
        <v>#DIV/0!</v>
      </c>
      <c r="AA146" s="16" t="str">
        <f t="shared" si="22"/>
        <v/>
      </c>
      <c r="AB146" s="16" t="e">
        <f>IF($A$3=FALSE,IF($C146&lt;16,K146/($D146^0.727399687532279)*'Hintergrund Berechnung'!$I$3165,K146/($D146^0.727399687532279)*'Hintergrund Berechnung'!$I$3166),IF($C146&lt;13,(K146/($D146^0.727399687532279)*'Hintergrund Berechnung'!$I$3165)*0.5,IF($C146&lt;16,(K146/($D146^0.727399687532279)*'Hintergrund Berechnung'!$I$3165)*0.67,K146/($D146^0.727399687532279)*'Hintergrund Berechnung'!$I$3166)))</f>
        <v>#DIV/0!</v>
      </c>
      <c r="AC146" s="16" t="str">
        <f t="shared" si="23"/>
        <v/>
      </c>
      <c r="AD146" s="16" t="e">
        <f>IF($A$3=FALSE,IF($C146&lt;16,M146/($D146^0.727399687532279)*'Hintergrund Berechnung'!$I$3165,M146/($D146^0.727399687532279)*'Hintergrund Berechnung'!$I$3166),IF($C146&lt;13,(M146/($D146^0.727399687532279)*'Hintergrund Berechnung'!$I$3165)*0.5,IF($C146&lt;16,(M146/($D146^0.727399687532279)*'Hintergrund Berechnung'!$I$3165)*0.67,M146/($D146^0.727399687532279)*'Hintergrund Berechnung'!$I$3166)))</f>
        <v>#DIV/0!</v>
      </c>
      <c r="AE146" s="16" t="str">
        <f t="shared" si="24"/>
        <v/>
      </c>
      <c r="AF146" s="16" t="e">
        <f>IF($A$3=FALSE,IF($C146&lt;16,O146/($D146^0.727399687532279)*'Hintergrund Berechnung'!$I$3165,O146/($D146^0.727399687532279)*'Hintergrund Berechnung'!$I$3166),IF($C146&lt;13,(O146/($D146^0.727399687532279)*'Hintergrund Berechnung'!$I$3165)*0.5,IF($C146&lt;16,(O146/($D146^0.727399687532279)*'Hintergrund Berechnung'!$I$3165)*0.67,O146/($D146^0.727399687532279)*'Hintergrund Berechnung'!$I$3166)))</f>
        <v>#DIV/0!</v>
      </c>
      <c r="AG146" s="16" t="str">
        <f t="shared" si="25"/>
        <v/>
      </c>
      <c r="AH146" s="16" t="e">
        <f t="shared" si="26"/>
        <v>#DIV/0!</v>
      </c>
      <c r="AI146" s="16" t="e">
        <f>ROUND(IF(C146&lt;16,$Q146/($D146^0.515518364833551)*'Hintergrund Berechnung'!$K$3165,$Q146/($D146^0.515518364833551)*'Hintergrund Berechnung'!$K$3166),0)</f>
        <v>#DIV/0!</v>
      </c>
      <c r="AJ146" s="16">
        <f>ROUND(IF(C146&lt;16,$R146*'Hintergrund Berechnung'!$L$3165,$R146*'Hintergrund Berechnung'!$L$3166),0)</f>
        <v>0</v>
      </c>
      <c r="AK146" s="16">
        <f>ROUND(IF(C146&lt;16,IF(S146&gt;0,(25-$S146)*'Hintergrund Berechnung'!$M$3165,0),IF(S146&gt;0,(25-$S146)*'Hintergrund Berechnung'!$M$3166,0)),0)</f>
        <v>0</v>
      </c>
      <c r="AL146" s="18" t="e">
        <f t="shared" si="27"/>
        <v>#DIV/0!</v>
      </c>
    </row>
    <row r="147" spans="21:38" x14ac:dyDescent="0.5">
      <c r="U147" s="16">
        <f t="shared" si="19"/>
        <v>0</v>
      </c>
      <c r="V147" s="16" t="e">
        <f>IF($A$3=FALSE,IF($C147&lt;16,E147/($D147^0.727399687532279)*'Hintergrund Berechnung'!$I$3165,E147/($D147^0.727399687532279)*'Hintergrund Berechnung'!$I$3166),IF($C147&lt;13,(E147/($D147^0.727399687532279)*'Hintergrund Berechnung'!$I$3165)*0.5,IF($C147&lt;16,(E147/($D147^0.727399687532279)*'Hintergrund Berechnung'!$I$3165)*0.67,E147/($D147^0.727399687532279)*'Hintergrund Berechnung'!$I$3166)))</f>
        <v>#DIV/0!</v>
      </c>
      <c r="W147" s="16" t="str">
        <f t="shared" si="20"/>
        <v/>
      </c>
      <c r="X147" s="16" t="e">
        <f>IF($A$3=FALSE,IF($C147&lt;16,G147/($D147^0.727399687532279)*'Hintergrund Berechnung'!$I$3165,G147/($D147^0.727399687532279)*'Hintergrund Berechnung'!$I$3166),IF($C147&lt;13,(G147/($D147^0.727399687532279)*'Hintergrund Berechnung'!$I$3165)*0.5,IF($C147&lt;16,(G147/($D147^0.727399687532279)*'Hintergrund Berechnung'!$I$3165)*0.67,G147/($D147^0.727399687532279)*'Hintergrund Berechnung'!$I$3166)))</f>
        <v>#DIV/0!</v>
      </c>
      <c r="Y147" s="16" t="str">
        <f t="shared" si="21"/>
        <v/>
      </c>
      <c r="Z147" s="16" t="e">
        <f>IF($A$3=FALSE,IF($C147&lt;16,I147/($D147^0.727399687532279)*'Hintergrund Berechnung'!$I$3165,I147/($D147^0.727399687532279)*'Hintergrund Berechnung'!$I$3166),IF($C147&lt;13,(I147/($D147^0.727399687532279)*'Hintergrund Berechnung'!$I$3165)*0.5,IF($C147&lt;16,(I147/($D147^0.727399687532279)*'Hintergrund Berechnung'!$I$3165)*0.67,I147/($D147^0.727399687532279)*'Hintergrund Berechnung'!$I$3166)))</f>
        <v>#DIV/0!</v>
      </c>
      <c r="AA147" s="16" t="str">
        <f t="shared" si="22"/>
        <v/>
      </c>
      <c r="AB147" s="16" t="e">
        <f>IF($A$3=FALSE,IF($C147&lt;16,K147/($D147^0.727399687532279)*'Hintergrund Berechnung'!$I$3165,K147/($D147^0.727399687532279)*'Hintergrund Berechnung'!$I$3166),IF($C147&lt;13,(K147/($D147^0.727399687532279)*'Hintergrund Berechnung'!$I$3165)*0.5,IF($C147&lt;16,(K147/($D147^0.727399687532279)*'Hintergrund Berechnung'!$I$3165)*0.67,K147/($D147^0.727399687532279)*'Hintergrund Berechnung'!$I$3166)))</f>
        <v>#DIV/0!</v>
      </c>
      <c r="AC147" s="16" t="str">
        <f t="shared" si="23"/>
        <v/>
      </c>
      <c r="AD147" s="16" t="e">
        <f>IF($A$3=FALSE,IF($C147&lt;16,M147/($D147^0.727399687532279)*'Hintergrund Berechnung'!$I$3165,M147/($D147^0.727399687532279)*'Hintergrund Berechnung'!$I$3166),IF($C147&lt;13,(M147/($D147^0.727399687532279)*'Hintergrund Berechnung'!$I$3165)*0.5,IF($C147&lt;16,(M147/($D147^0.727399687532279)*'Hintergrund Berechnung'!$I$3165)*0.67,M147/($D147^0.727399687532279)*'Hintergrund Berechnung'!$I$3166)))</f>
        <v>#DIV/0!</v>
      </c>
      <c r="AE147" s="16" t="str">
        <f t="shared" si="24"/>
        <v/>
      </c>
      <c r="AF147" s="16" t="e">
        <f>IF($A$3=FALSE,IF($C147&lt;16,O147/($D147^0.727399687532279)*'Hintergrund Berechnung'!$I$3165,O147/($D147^0.727399687532279)*'Hintergrund Berechnung'!$I$3166),IF($C147&lt;13,(O147/($D147^0.727399687532279)*'Hintergrund Berechnung'!$I$3165)*0.5,IF($C147&lt;16,(O147/($D147^0.727399687532279)*'Hintergrund Berechnung'!$I$3165)*0.67,O147/($D147^0.727399687532279)*'Hintergrund Berechnung'!$I$3166)))</f>
        <v>#DIV/0!</v>
      </c>
      <c r="AG147" s="16" t="str">
        <f t="shared" si="25"/>
        <v/>
      </c>
      <c r="AH147" s="16" t="e">
        <f t="shared" si="26"/>
        <v>#DIV/0!</v>
      </c>
      <c r="AI147" s="16" t="e">
        <f>ROUND(IF(C147&lt;16,$Q147/($D147^0.515518364833551)*'Hintergrund Berechnung'!$K$3165,$Q147/($D147^0.515518364833551)*'Hintergrund Berechnung'!$K$3166),0)</f>
        <v>#DIV/0!</v>
      </c>
      <c r="AJ147" s="16">
        <f>ROUND(IF(C147&lt;16,$R147*'Hintergrund Berechnung'!$L$3165,$R147*'Hintergrund Berechnung'!$L$3166),0)</f>
        <v>0</v>
      </c>
      <c r="AK147" s="16">
        <f>ROUND(IF(C147&lt;16,IF(S147&gt;0,(25-$S147)*'Hintergrund Berechnung'!$M$3165,0),IF(S147&gt;0,(25-$S147)*'Hintergrund Berechnung'!$M$3166,0)),0)</f>
        <v>0</v>
      </c>
      <c r="AL147" s="18" t="e">
        <f t="shared" si="27"/>
        <v>#DIV/0!</v>
      </c>
    </row>
    <row r="148" spans="21:38" x14ac:dyDescent="0.5">
      <c r="U148" s="16">
        <f t="shared" si="19"/>
        <v>0</v>
      </c>
      <c r="V148" s="16" t="e">
        <f>IF($A$3=FALSE,IF($C148&lt;16,E148/($D148^0.727399687532279)*'Hintergrund Berechnung'!$I$3165,E148/($D148^0.727399687532279)*'Hintergrund Berechnung'!$I$3166),IF($C148&lt;13,(E148/($D148^0.727399687532279)*'Hintergrund Berechnung'!$I$3165)*0.5,IF($C148&lt;16,(E148/($D148^0.727399687532279)*'Hintergrund Berechnung'!$I$3165)*0.67,E148/($D148^0.727399687532279)*'Hintergrund Berechnung'!$I$3166)))</f>
        <v>#DIV/0!</v>
      </c>
      <c r="W148" s="16" t="str">
        <f t="shared" si="20"/>
        <v/>
      </c>
      <c r="X148" s="16" t="e">
        <f>IF($A$3=FALSE,IF($C148&lt;16,G148/($D148^0.727399687532279)*'Hintergrund Berechnung'!$I$3165,G148/($D148^0.727399687532279)*'Hintergrund Berechnung'!$I$3166),IF($C148&lt;13,(G148/($D148^0.727399687532279)*'Hintergrund Berechnung'!$I$3165)*0.5,IF($C148&lt;16,(G148/($D148^0.727399687532279)*'Hintergrund Berechnung'!$I$3165)*0.67,G148/($D148^0.727399687532279)*'Hintergrund Berechnung'!$I$3166)))</f>
        <v>#DIV/0!</v>
      </c>
      <c r="Y148" s="16" t="str">
        <f t="shared" si="21"/>
        <v/>
      </c>
      <c r="Z148" s="16" t="e">
        <f>IF($A$3=FALSE,IF($C148&lt;16,I148/($D148^0.727399687532279)*'Hintergrund Berechnung'!$I$3165,I148/($D148^0.727399687532279)*'Hintergrund Berechnung'!$I$3166),IF($C148&lt;13,(I148/($D148^0.727399687532279)*'Hintergrund Berechnung'!$I$3165)*0.5,IF($C148&lt;16,(I148/($D148^0.727399687532279)*'Hintergrund Berechnung'!$I$3165)*0.67,I148/($D148^0.727399687532279)*'Hintergrund Berechnung'!$I$3166)))</f>
        <v>#DIV/0!</v>
      </c>
      <c r="AA148" s="16" t="str">
        <f t="shared" si="22"/>
        <v/>
      </c>
      <c r="AB148" s="16" t="e">
        <f>IF($A$3=FALSE,IF($C148&lt;16,K148/($D148^0.727399687532279)*'Hintergrund Berechnung'!$I$3165,K148/($D148^0.727399687532279)*'Hintergrund Berechnung'!$I$3166),IF($C148&lt;13,(K148/($D148^0.727399687532279)*'Hintergrund Berechnung'!$I$3165)*0.5,IF($C148&lt;16,(K148/($D148^0.727399687532279)*'Hintergrund Berechnung'!$I$3165)*0.67,K148/($D148^0.727399687532279)*'Hintergrund Berechnung'!$I$3166)))</f>
        <v>#DIV/0!</v>
      </c>
      <c r="AC148" s="16" t="str">
        <f t="shared" si="23"/>
        <v/>
      </c>
      <c r="AD148" s="16" t="e">
        <f>IF($A$3=FALSE,IF($C148&lt;16,M148/($D148^0.727399687532279)*'Hintergrund Berechnung'!$I$3165,M148/($D148^0.727399687532279)*'Hintergrund Berechnung'!$I$3166),IF($C148&lt;13,(M148/($D148^0.727399687532279)*'Hintergrund Berechnung'!$I$3165)*0.5,IF($C148&lt;16,(M148/($D148^0.727399687532279)*'Hintergrund Berechnung'!$I$3165)*0.67,M148/($D148^0.727399687532279)*'Hintergrund Berechnung'!$I$3166)))</f>
        <v>#DIV/0!</v>
      </c>
      <c r="AE148" s="16" t="str">
        <f t="shared" si="24"/>
        <v/>
      </c>
      <c r="AF148" s="16" t="e">
        <f>IF($A$3=FALSE,IF($C148&lt;16,O148/($D148^0.727399687532279)*'Hintergrund Berechnung'!$I$3165,O148/($D148^0.727399687532279)*'Hintergrund Berechnung'!$I$3166),IF($C148&lt;13,(O148/($D148^0.727399687532279)*'Hintergrund Berechnung'!$I$3165)*0.5,IF($C148&lt;16,(O148/($D148^0.727399687532279)*'Hintergrund Berechnung'!$I$3165)*0.67,O148/($D148^0.727399687532279)*'Hintergrund Berechnung'!$I$3166)))</f>
        <v>#DIV/0!</v>
      </c>
      <c r="AG148" s="16" t="str">
        <f t="shared" si="25"/>
        <v/>
      </c>
      <c r="AH148" s="16" t="e">
        <f t="shared" si="26"/>
        <v>#DIV/0!</v>
      </c>
      <c r="AI148" s="16" t="e">
        <f>ROUND(IF(C148&lt;16,$Q148/($D148^0.515518364833551)*'Hintergrund Berechnung'!$K$3165,$Q148/($D148^0.515518364833551)*'Hintergrund Berechnung'!$K$3166),0)</f>
        <v>#DIV/0!</v>
      </c>
      <c r="AJ148" s="16">
        <f>ROUND(IF(C148&lt;16,$R148*'Hintergrund Berechnung'!$L$3165,$R148*'Hintergrund Berechnung'!$L$3166),0)</f>
        <v>0</v>
      </c>
      <c r="AK148" s="16">
        <f>ROUND(IF(C148&lt;16,IF(S148&gt;0,(25-$S148)*'Hintergrund Berechnung'!$M$3165,0),IF(S148&gt;0,(25-$S148)*'Hintergrund Berechnung'!$M$3166,0)),0)</f>
        <v>0</v>
      </c>
      <c r="AL148" s="18" t="e">
        <f t="shared" si="27"/>
        <v>#DIV/0!</v>
      </c>
    </row>
    <row r="149" spans="21:38" x14ac:dyDescent="0.5">
      <c r="U149" s="16">
        <f t="shared" si="19"/>
        <v>0</v>
      </c>
      <c r="V149" s="16" t="e">
        <f>IF($A$3=FALSE,IF($C149&lt;16,E149/($D149^0.727399687532279)*'Hintergrund Berechnung'!$I$3165,E149/($D149^0.727399687532279)*'Hintergrund Berechnung'!$I$3166),IF($C149&lt;13,(E149/($D149^0.727399687532279)*'Hintergrund Berechnung'!$I$3165)*0.5,IF($C149&lt;16,(E149/($D149^0.727399687532279)*'Hintergrund Berechnung'!$I$3165)*0.67,E149/($D149^0.727399687532279)*'Hintergrund Berechnung'!$I$3166)))</f>
        <v>#DIV/0!</v>
      </c>
      <c r="W149" s="16" t="str">
        <f t="shared" si="20"/>
        <v/>
      </c>
      <c r="X149" s="16" t="e">
        <f>IF($A$3=FALSE,IF($C149&lt;16,G149/($D149^0.727399687532279)*'Hintergrund Berechnung'!$I$3165,G149/($D149^0.727399687532279)*'Hintergrund Berechnung'!$I$3166),IF($C149&lt;13,(G149/($D149^0.727399687532279)*'Hintergrund Berechnung'!$I$3165)*0.5,IF($C149&lt;16,(G149/($D149^0.727399687532279)*'Hintergrund Berechnung'!$I$3165)*0.67,G149/($D149^0.727399687532279)*'Hintergrund Berechnung'!$I$3166)))</f>
        <v>#DIV/0!</v>
      </c>
      <c r="Y149" s="16" t="str">
        <f t="shared" si="21"/>
        <v/>
      </c>
      <c r="Z149" s="16" t="e">
        <f>IF($A$3=FALSE,IF($C149&lt;16,I149/($D149^0.727399687532279)*'Hintergrund Berechnung'!$I$3165,I149/($D149^0.727399687532279)*'Hintergrund Berechnung'!$I$3166),IF($C149&lt;13,(I149/($D149^0.727399687532279)*'Hintergrund Berechnung'!$I$3165)*0.5,IF($C149&lt;16,(I149/($D149^0.727399687532279)*'Hintergrund Berechnung'!$I$3165)*0.67,I149/($D149^0.727399687532279)*'Hintergrund Berechnung'!$I$3166)))</f>
        <v>#DIV/0!</v>
      </c>
      <c r="AA149" s="16" t="str">
        <f t="shared" si="22"/>
        <v/>
      </c>
      <c r="AB149" s="16" t="e">
        <f>IF($A$3=FALSE,IF($C149&lt;16,K149/($D149^0.727399687532279)*'Hintergrund Berechnung'!$I$3165,K149/($D149^0.727399687532279)*'Hintergrund Berechnung'!$I$3166),IF($C149&lt;13,(K149/($D149^0.727399687532279)*'Hintergrund Berechnung'!$I$3165)*0.5,IF($C149&lt;16,(K149/($D149^0.727399687532279)*'Hintergrund Berechnung'!$I$3165)*0.67,K149/($D149^0.727399687532279)*'Hintergrund Berechnung'!$I$3166)))</f>
        <v>#DIV/0!</v>
      </c>
      <c r="AC149" s="16" t="str">
        <f t="shared" si="23"/>
        <v/>
      </c>
      <c r="AD149" s="16" t="e">
        <f>IF($A$3=FALSE,IF($C149&lt;16,M149/($D149^0.727399687532279)*'Hintergrund Berechnung'!$I$3165,M149/($D149^0.727399687532279)*'Hintergrund Berechnung'!$I$3166),IF($C149&lt;13,(M149/($D149^0.727399687532279)*'Hintergrund Berechnung'!$I$3165)*0.5,IF($C149&lt;16,(M149/($D149^0.727399687532279)*'Hintergrund Berechnung'!$I$3165)*0.67,M149/($D149^0.727399687532279)*'Hintergrund Berechnung'!$I$3166)))</f>
        <v>#DIV/0!</v>
      </c>
      <c r="AE149" s="16" t="str">
        <f t="shared" si="24"/>
        <v/>
      </c>
      <c r="AF149" s="16" t="e">
        <f>IF($A$3=FALSE,IF($C149&lt;16,O149/($D149^0.727399687532279)*'Hintergrund Berechnung'!$I$3165,O149/($D149^0.727399687532279)*'Hintergrund Berechnung'!$I$3166),IF($C149&lt;13,(O149/($D149^0.727399687532279)*'Hintergrund Berechnung'!$I$3165)*0.5,IF($C149&lt;16,(O149/($D149^0.727399687532279)*'Hintergrund Berechnung'!$I$3165)*0.67,O149/($D149^0.727399687532279)*'Hintergrund Berechnung'!$I$3166)))</f>
        <v>#DIV/0!</v>
      </c>
      <c r="AG149" s="16" t="str">
        <f t="shared" si="25"/>
        <v/>
      </c>
      <c r="AH149" s="16" t="e">
        <f t="shared" si="26"/>
        <v>#DIV/0!</v>
      </c>
      <c r="AI149" s="16" t="e">
        <f>ROUND(IF(C149&lt;16,$Q149/($D149^0.515518364833551)*'Hintergrund Berechnung'!$K$3165,$Q149/($D149^0.515518364833551)*'Hintergrund Berechnung'!$K$3166),0)</f>
        <v>#DIV/0!</v>
      </c>
      <c r="AJ149" s="16">
        <f>ROUND(IF(C149&lt;16,$R149*'Hintergrund Berechnung'!$L$3165,$R149*'Hintergrund Berechnung'!$L$3166),0)</f>
        <v>0</v>
      </c>
      <c r="AK149" s="16">
        <f>ROUND(IF(C149&lt;16,IF(S149&gt;0,(25-$S149)*'Hintergrund Berechnung'!$M$3165,0),IF(S149&gt;0,(25-$S149)*'Hintergrund Berechnung'!$M$3166,0)),0)</f>
        <v>0</v>
      </c>
      <c r="AL149" s="18" t="e">
        <f t="shared" si="27"/>
        <v>#DIV/0!</v>
      </c>
    </row>
    <row r="150" spans="21:38" x14ac:dyDescent="0.5">
      <c r="U150" s="16">
        <f t="shared" si="19"/>
        <v>0</v>
      </c>
      <c r="V150" s="16" t="e">
        <f>IF($A$3=FALSE,IF($C150&lt;16,E150/($D150^0.727399687532279)*'Hintergrund Berechnung'!$I$3165,E150/($D150^0.727399687532279)*'Hintergrund Berechnung'!$I$3166),IF($C150&lt;13,(E150/($D150^0.727399687532279)*'Hintergrund Berechnung'!$I$3165)*0.5,IF($C150&lt;16,(E150/($D150^0.727399687532279)*'Hintergrund Berechnung'!$I$3165)*0.67,E150/($D150^0.727399687532279)*'Hintergrund Berechnung'!$I$3166)))</f>
        <v>#DIV/0!</v>
      </c>
      <c r="W150" s="16" t="str">
        <f t="shared" si="20"/>
        <v/>
      </c>
      <c r="X150" s="16" t="e">
        <f>IF($A$3=FALSE,IF($C150&lt;16,G150/($D150^0.727399687532279)*'Hintergrund Berechnung'!$I$3165,G150/($D150^0.727399687532279)*'Hintergrund Berechnung'!$I$3166),IF($C150&lt;13,(G150/($D150^0.727399687532279)*'Hintergrund Berechnung'!$I$3165)*0.5,IF($C150&lt;16,(G150/($D150^0.727399687532279)*'Hintergrund Berechnung'!$I$3165)*0.67,G150/($D150^0.727399687532279)*'Hintergrund Berechnung'!$I$3166)))</f>
        <v>#DIV/0!</v>
      </c>
      <c r="Y150" s="16" t="str">
        <f t="shared" si="21"/>
        <v/>
      </c>
      <c r="Z150" s="16" t="e">
        <f>IF($A$3=FALSE,IF($C150&lt;16,I150/($D150^0.727399687532279)*'Hintergrund Berechnung'!$I$3165,I150/($D150^0.727399687532279)*'Hintergrund Berechnung'!$I$3166),IF($C150&lt;13,(I150/($D150^0.727399687532279)*'Hintergrund Berechnung'!$I$3165)*0.5,IF($C150&lt;16,(I150/($D150^0.727399687532279)*'Hintergrund Berechnung'!$I$3165)*0.67,I150/($D150^0.727399687532279)*'Hintergrund Berechnung'!$I$3166)))</f>
        <v>#DIV/0!</v>
      </c>
      <c r="AA150" s="16" t="str">
        <f t="shared" si="22"/>
        <v/>
      </c>
      <c r="AB150" s="16" t="e">
        <f>IF($A$3=FALSE,IF($C150&lt;16,K150/($D150^0.727399687532279)*'Hintergrund Berechnung'!$I$3165,K150/($D150^0.727399687532279)*'Hintergrund Berechnung'!$I$3166),IF($C150&lt;13,(K150/($D150^0.727399687532279)*'Hintergrund Berechnung'!$I$3165)*0.5,IF($C150&lt;16,(K150/($D150^0.727399687532279)*'Hintergrund Berechnung'!$I$3165)*0.67,K150/($D150^0.727399687532279)*'Hintergrund Berechnung'!$I$3166)))</f>
        <v>#DIV/0!</v>
      </c>
      <c r="AC150" s="16" t="str">
        <f t="shared" si="23"/>
        <v/>
      </c>
      <c r="AD150" s="16" t="e">
        <f>IF($A$3=FALSE,IF($C150&lt;16,M150/($D150^0.727399687532279)*'Hintergrund Berechnung'!$I$3165,M150/($D150^0.727399687532279)*'Hintergrund Berechnung'!$I$3166),IF($C150&lt;13,(M150/($D150^0.727399687532279)*'Hintergrund Berechnung'!$I$3165)*0.5,IF($C150&lt;16,(M150/($D150^0.727399687532279)*'Hintergrund Berechnung'!$I$3165)*0.67,M150/($D150^0.727399687532279)*'Hintergrund Berechnung'!$I$3166)))</f>
        <v>#DIV/0!</v>
      </c>
      <c r="AE150" s="16" t="str">
        <f t="shared" si="24"/>
        <v/>
      </c>
      <c r="AF150" s="16" t="e">
        <f>IF($A$3=FALSE,IF($C150&lt;16,O150/($D150^0.727399687532279)*'Hintergrund Berechnung'!$I$3165,O150/($D150^0.727399687532279)*'Hintergrund Berechnung'!$I$3166),IF($C150&lt;13,(O150/($D150^0.727399687532279)*'Hintergrund Berechnung'!$I$3165)*0.5,IF($C150&lt;16,(O150/($D150^0.727399687532279)*'Hintergrund Berechnung'!$I$3165)*0.67,O150/($D150^0.727399687532279)*'Hintergrund Berechnung'!$I$3166)))</f>
        <v>#DIV/0!</v>
      </c>
      <c r="AG150" s="16" t="str">
        <f t="shared" si="25"/>
        <v/>
      </c>
      <c r="AH150" s="16" t="e">
        <f t="shared" si="26"/>
        <v>#DIV/0!</v>
      </c>
      <c r="AI150" s="16" t="e">
        <f>ROUND(IF(C150&lt;16,$Q150/($D150^0.515518364833551)*'Hintergrund Berechnung'!$K$3165,$Q150/($D150^0.515518364833551)*'Hintergrund Berechnung'!$K$3166),0)</f>
        <v>#DIV/0!</v>
      </c>
      <c r="AJ150" s="16">
        <f>ROUND(IF(C150&lt;16,$R150*'Hintergrund Berechnung'!$L$3165,$R150*'Hintergrund Berechnung'!$L$3166),0)</f>
        <v>0</v>
      </c>
      <c r="AK150" s="16">
        <f>ROUND(IF(C150&lt;16,IF(S150&gt;0,(25-$S150)*'Hintergrund Berechnung'!$M$3165,0),IF(S150&gt;0,(25-$S150)*'Hintergrund Berechnung'!$M$3166,0)),0)</f>
        <v>0</v>
      </c>
      <c r="AL150" s="18" t="e">
        <f t="shared" si="27"/>
        <v>#DIV/0!</v>
      </c>
    </row>
    <row r="151" spans="21:38" x14ac:dyDescent="0.5">
      <c r="U151" s="16">
        <f t="shared" si="19"/>
        <v>0</v>
      </c>
      <c r="V151" s="16" t="e">
        <f>IF($A$3=FALSE,IF($C151&lt;16,E151/($D151^0.727399687532279)*'Hintergrund Berechnung'!$I$3165,E151/($D151^0.727399687532279)*'Hintergrund Berechnung'!$I$3166),IF($C151&lt;13,(E151/($D151^0.727399687532279)*'Hintergrund Berechnung'!$I$3165)*0.5,IF($C151&lt;16,(E151/($D151^0.727399687532279)*'Hintergrund Berechnung'!$I$3165)*0.67,E151/($D151^0.727399687532279)*'Hintergrund Berechnung'!$I$3166)))</f>
        <v>#DIV/0!</v>
      </c>
      <c r="W151" s="16" t="str">
        <f t="shared" si="20"/>
        <v/>
      </c>
      <c r="X151" s="16" t="e">
        <f>IF($A$3=FALSE,IF($C151&lt;16,G151/($D151^0.727399687532279)*'Hintergrund Berechnung'!$I$3165,G151/($D151^0.727399687532279)*'Hintergrund Berechnung'!$I$3166),IF($C151&lt;13,(G151/($D151^0.727399687532279)*'Hintergrund Berechnung'!$I$3165)*0.5,IF($C151&lt;16,(G151/($D151^0.727399687532279)*'Hintergrund Berechnung'!$I$3165)*0.67,G151/($D151^0.727399687532279)*'Hintergrund Berechnung'!$I$3166)))</f>
        <v>#DIV/0!</v>
      </c>
      <c r="Y151" s="16" t="str">
        <f t="shared" si="21"/>
        <v/>
      </c>
      <c r="Z151" s="16" t="e">
        <f>IF($A$3=FALSE,IF($C151&lt;16,I151/($D151^0.727399687532279)*'Hintergrund Berechnung'!$I$3165,I151/($D151^0.727399687532279)*'Hintergrund Berechnung'!$I$3166),IF($C151&lt;13,(I151/($D151^0.727399687532279)*'Hintergrund Berechnung'!$I$3165)*0.5,IF($C151&lt;16,(I151/($D151^0.727399687532279)*'Hintergrund Berechnung'!$I$3165)*0.67,I151/($D151^0.727399687532279)*'Hintergrund Berechnung'!$I$3166)))</f>
        <v>#DIV/0!</v>
      </c>
      <c r="AA151" s="16" t="str">
        <f t="shared" si="22"/>
        <v/>
      </c>
      <c r="AB151" s="16" t="e">
        <f>IF($A$3=FALSE,IF($C151&lt;16,K151/($D151^0.727399687532279)*'Hintergrund Berechnung'!$I$3165,K151/($D151^0.727399687532279)*'Hintergrund Berechnung'!$I$3166),IF($C151&lt;13,(K151/($D151^0.727399687532279)*'Hintergrund Berechnung'!$I$3165)*0.5,IF($C151&lt;16,(K151/($D151^0.727399687532279)*'Hintergrund Berechnung'!$I$3165)*0.67,K151/($D151^0.727399687532279)*'Hintergrund Berechnung'!$I$3166)))</f>
        <v>#DIV/0!</v>
      </c>
      <c r="AC151" s="16" t="str">
        <f t="shared" si="23"/>
        <v/>
      </c>
      <c r="AD151" s="16" t="e">
        <f>IF($A$3=FALSE,IF($C151&lt;16,M151/($D151^0.727399687532279)*'Hintergrund Berechnung'!$I$3165,M151/($D151^0.727399687532279)*'Hintergrund Berechnung'!$I$3166),IF($C151&lt;13,(M151/($D151^0.727399687532279)*'Hintergrund Berechnung'!$I$3165)*0.5,IF($C151&lt;16,(M151/($D151^0.727399687532279)*'Hintergrund Berechnung'!$I$3165)*0.67,M151/($D151^0.727399687532279)*'Hintergrund Berechnung'!$I$3166)))</f>
        <v>#DIV/0!</v>
      </c>
      <c r="AE151" s="16" t="str">
        <f t="shared" si="24"/>
        <v/>
      </c>
      <c r="AF151" s="16" t="e">
        <f>IF($A$3=FALSE,IF($C151&lt;16,O151/($D151^0.727399687532279)*'Hintergrund Berechnung'!$I$3165,O151/($D151^0.727399687532279)*'Hintergrund Berechnung'!$I$3166),IF($C151&lt;13,(O151/($D151^0.727399687532279)*'Hintergrund Berechnung'!$I$3165)*0.5,IF($C151&lt;16,(O151/($D151^0.727399687532279)*'Hintergrund Berechnung'!$I$3165)*0.67,O151/($D151^0.727399687532279)*'Hintergrund Berechnung'!$I$3166)))</f>
        <v>#DIV/0!</v>
      </c>
      <c r="AG151" s="16" t="str">
        <f t="shared" si="25"/>
        <v/>
      </c>
      <c r="AH151" s="16" t="e">
        <f t="shared" si="26"/>
        <v>#DIV/0!</v>
      </c>
      <c r="AI151" s="16" t="e">
        <f>ROUND(IF(C151&lt;16,$Q151/($D151^0.515518364833551)*'Hintergrund Berechnung'!$K$3165,$Q151/($D151^0.515518364833551)*'Hintergrund Berechnung'!$K$3166),0)</f>
        <v>#DIV/0!</v>
      </c>
      <c r="AJ151" s="16">
        <f>ROUND(IF(C151&lt;16,$R151*'Hintergrund Berechnung'!$L$3165,$R151*'Hintergrund Berechnung'!$L$3166),0)</f>
        <v>0</v>
      </c>
      <c r="AK151" s="16">
        <f>ROUND(IF(C151&lt;16,IF(S151&gt;0,(25-$S151)*'Hintergrund Berechnung'!$M$3165,0),IF(S151&gt;0,(25-$S151)*'Hintergrund Berechnung'!$M$3166,0)),0)</f>
        <v>0</v>
      </c>
      <c r="AL151" s="18" t="e">
        <f t="shared" si="27"/>
        <v>#DIV/0!</v>
      </c>
    </row>
    <row r="152" spans="21:38" x14ac:dyDescent="0.5">
      <c r="U152" s="16">
        <f t="shared" si="19"/>
        <v>0</v>
      </c>
      <c r="V152" s="16" t="e">
        <f>IF($A$3=FALSE,IF($C152&lt;16,E152/($D152^0.727399687532279)*'Hintergrund Berechnung'!$I$3165,E152/($D152^0.727399687532279)*'Hintergrund Berechnung'!$I$3166),IF($C152&lt;13,(E152/($D152^0.727399687532279)*'Hintergrund Berechnung'!$I$3165)*0.5,IF($C152&lt;16,(E152/($D152^0.727399687532279)*'Hintergrund Berechnung'!$I$3165)*0.67,E152/($D152^0.727399687532279)*'Hintergrund Berechnung'!$I$3166)))</f>
        <v>#DIV/0!</v>
      </c>
      <c r="W152" s="16" t="str">
        <f t="shared" si="20"/>
        <v/>
      </c>
      <c r="X152" s="16" t="e">
        <f>IF($A$3=FALSE,IF($C152&lt;16,G152/($D152^0.727399687532279)*'Hintergrund Berechnung'!$I$3165,G152/($D152^0.727399687532279)*'Hintergrund Berechnung'!$I$3166),IF($C152&lt;13,(G152/($D152^0.727399687532279)*'Hintergrund Berechnung'!$I$3165)*0.5,IF($C152&lt;16,(G152/($D152^0.727399687532279)*'Hintergrund Berechnung'!$I$3165)*0.67,G152/($D152^0.727399687532279)*'Hintergrund Berechnung'!$I$3166)))</f>
        <v>#DIV/0!</v>
      </c>
      <c r="Y152" s="16" t="str">
        <f t="shared" si="21"/>
        <v/>
      </c>
      <c r="Z152" s="16" t="e">
        <f>IF($A$3=FALSE,IF($C152&lt;16,I152/($D152^0.727399687532279)*'Hintergrund Berechnung'!$I$3165,I152/($D152^0.727399687532279)*'Hintergrund Berechnung'!$I$3166),IF($C152&lt;13,(I152/($D152^0.727399687532279)*'Hintergrund Berechnung'!$I$3165)*0.5,IF($C152&lt;16,(I152/($D152^0.727399687532279)*'Hintergrund Berechnung'!$I$3165)*0.67,I152/($D152^0.727399687532279)*'Hintergrund Berechnung'!$I$3166)))</f>
        <v>#DIV/0!</v>
      </c>
      <c r="AA152" s="16" t="str">
        <f t="shared" si="22"/>
        <v/>
      </c>
      <c r="AB152" s="16" t="e">
        <f>IF($A$3=FALSE,IF($C152&lt;16,K152/($D152^0.727399687532279)*'Hintergrund Berechnung'!$I$3165,K152/($D152^0.727399687532279)*'Hintergrund Berechnung'!$I$3166),IF($C152&lt;13,(K152/($D152^0.727399687532279)*'Hintergrund Berechnung'!$I$3165)*0.5,IF($C152&lt;16,(K152/($D152^0.727399687532279)*'Hintergrund Berechnung'!$I$3165)*0.67,K152/($D152^0.727399687532279)*'Hintergrund Berechnung'!$I$3166)))</f>
        <v>#DIV/0!</v>
      </c>
      <c r="AC152" s="16" t="str">
        <f t="shared" si="23"/>
        <v/>
      </c>
      <c r="AD152" s="16" t="e">
        <f>IF($A$3=FALSE,IF($C152&lt;16,M152/($D152^0.727399687532279)*'Hintergrund Berechnung'!$I$3165,M152/($D152^0.727399687532279)*'Hintergrund Berechnung'!$I$3166),IF($C152&lt;13,(M152/($D152^0.727399687532279)*'Hintergrund Berechnung'!$I$3165)*0.5,IF($C152&lt;16,(M152/($D152^0.727399687532279)*'Hintergrund Berechnung'!$I$3165)*0.67,M152/($D152^0.727399687532279)*'Hintergrund Berechnung'!$I$3166)))</f>
        <v>#DIV/0!</v>
      </c>
      <c r="AE152" s="16" t="str">
        <f t="shared" si="24"/>
        <v/>
      </c>
      <c r="AF152" s="16" t="e">
        <f>IF($A$3=FALSE,IF($C152&lt;16,O152/($D152^0.727399687532279)*'Hintergrund Berechnung'!$I$3165,O152/($D152^0.727399687532279)*'Hintergrund Berechnung'!$I$3166),IF($C152&lt;13,(O152/($D152^0.727399687532279)*'Hintergrund Berechnung'!$I$3165)*0.5,IF($C152&lt;16,(O152/($D152^0.727399687532279)*'Hintergrund Berechnung'!$I$3165)*0.67,O152/($D152^0.727399687532279)*'Hintergrund Berechnung'!$I$3166)))</f>
        <v>#DIV/0!</v>
      </c>
      <c r="AG152" s="16" t="str">
        <f t="shared" si="25"/>
        <v/>
      </c>
      <c r="AH152" s="16" t="e">
        <f t="shared" si="26"/>
        <v>#DIV/0!</v>
      </c>
      <c r="AI152" s="16" t="e">
        <f>ROUND(IF(C152&lt;16,$Q152/($D152^0.515518364833551)*'Hintergrund Berechnung'!$K$3165,$Q152/($D152^0.515518364833551)*'Hintergrund Berechnung'!$K$3166),0)</f>
        <v>#DIV/0!</v>
      </c>
      <c r="AJ152" s="16">
        <f>ROUND(IF(C152&lt;16,$R152*'Hintergrund Berechnung'!$L$3165,$R152*'Hintergrund Berechnung'!$L$3166),0)</f>
        <v>0</v>
      </c>
      <c r="AK152" s="16">
        <f>ROUND(IF(C152&lt;16,IF(S152&gt;0,(25-$S152)*'Hintergrund Berechnung'!$M$3165,0),IF(S152&gt;0,(25-$S152)*'Hintergrund Berechnung'!$M$3166,0)),0)</f>
        <v>0</v>
      </c>
      <c r="AL152" s="18" t="e">
        <f t="shared" si="27"/>
        <v>#DIV/0!</v>
      </c>
    </row>
    <row r="153" spans="21:38" x14ac:dyDescent="0.5">
      <c r="U153" s="16">
        <f t="shared" si="19"/>
        <v>0</v>
      </c>
      <c r="V153" s="16" t="e">
        <f>IF($A$3=FALSE,IF($C153&lt;16,E153/($D153^0.727399687532279)*'Hintergrund Berechnung'!$I$3165,E153/($D153^0.727399687532279)*'Hintergrund Berechnung'!$I$3166),IF($C153&lt;13,(E153/($D153^0.727399687532279)*'Hintergrund Berechnung'!$I$3165)*0.5,IF($C153&lt;16,(E153/($D153^0.727399687532279)*'Hintergrund Berechnung'!$I$3165)*0.67,E153/($D153^0.727399687532279)*'Hintergrund Berechnung'!$I$3166)))</f>
        <v>#DIV/0!</v>
      </c>
      <c r="W153" s="16" t="str">
        <f t="shared" si="20"/>
        <v/>
      </c>
      <c r="X153" s="16" t="e">
        <f>IF($A$3=FALSE,IF($C153&lt;16,G153/($D153^0.727399687532279)*'Hintergrund Berechnung'!$I$3165,G153/($D153^0.727399687532279)*'Hintergrund Berechnung'!$I$3166),IF($C153&lt;13,(G153/($D153^0.727399687532279)*'Hintergrund Berechnung'!$I$3165)*0.5,IF($C153&lt;16,(G153/($D153^0.727399687532279)*'Hintergrund Berechnung'!$I$3165)*0.67,G153/($D153^0.727399687532279)*'Hintergrund Berechnung'!$I$3166)))</f>
        <v>#DIV/0!</v>
      </c>
      <c r="Y153" s="16" t="str">
        <f t="shared" si="21"/>
        <v/>
      </c>
      <c r="Z153" s="16" t="e">
        <f>IF($A$3=FALSE,IF($C153&lt;16,I153/($D153^0.727399687532279)*'Hintergrund Berechnung'!$I$3165,I153/($D153^0.727399687532279)*'Hintergrund Berechnung'!$I$3166),IF($C153&lt;13,(I153/($D153^0.727399687532279)*'Hintergrund Berechnung'!$I$3165)*0.5,IF($C153&lt;16,(I153/($D153^0.727399687532279)*'Hintergrund Berechnung'!$I$3165)*0.67,I153/($D153^0.727399687532279)*'Hintergrund Berechnung'!$I$3166)))</f>
        <v>#DIV/0!</v>
      </c>
      <c r="AA153" s="16" t="str">
        <f t="shared" si="22"/>
        <v/>
      </c>
      <c r="AB153" s="16" t="e">
        <f>IF($A$3=FALSE,IF($C153&lt;16,K153/($D153^0.727399687532279)*'Hintergrund Berechnung'!$I$3165,K153/($D153^0.727399687532279)*'Hintergrund Berechnung'!$I$3166),IF($C153&lt;13,(K153/($D153^0.727399687532279)*'Hintergrund Berechnung'!$I$3165)*0.5,IF($C153&lt;16,(K153/($D153^0.727399687532279)*'Hintergrund Berechnung'!$I$3165)*0.67,K153/($D153^0.727399687532279)*'Hintergrund Berechnung'!$I$3166)))</f>
        <v>#DIV/0!</v>
      </c>
      <c r="AC153" s="16" t="str">
        <f t="shared" si="23"/>
        <v/>
      </c>
      <c r="AD153" s="16" t="e">
        <f>IF($A$3=FALSE,IF($C153&lt;16,M153/($D153^0.727399687532279)*'Hintergrund Berechnung'!$I$3165,M153/($D153^0.727399687532279)*'Hintergrund Berechnung'!$I$3166),IF($C153&lt;13,(M153/($D153^0.727399687532279)*'Hintergrund Berechnung'!$I$3165)*0.5,IF($C153&lt;16,(M153/($D153^0.727399687532279)*'Hintergrund Berechnung'!$I$3165)*0.67,M153/($D153^0.727399687532279)*'Hintergrund Berechnung'!$I$3166)))</f>
        <v>#DIV/0!</v>
      </c>
      <c r="AE153" s="16" t="str">
        <f t="shared" si="24"/>
        <v/>
      </c>
      <c r="AF153" s="16" t="e">
        <f>IF($A$3=FALSE,IF($C153&lt;16,O153/($D153^0.727399687532279)*'Hintergrund Berechnung'!$I$3165,O153/($D153^0.727399687532279)*'Hintergrund Berechnung'!$I$3166),IF($C153&lt;13,(O153/($D153^0.727399687532279)*'Hintergrund Berechnung'!$I$3165)*0.5,IF($C153&lt;16,(O153/($D153^0.727399687532279)*'Hintergrund Berechnung'!$I$3165)*0.67,O153/($D153^0.727399687532279)*'Hintergrund Berechnung'!$I$3166)))</f>
        <v>#DIV/0!</v>
      </c>
      <c r="AG153" s="16" t="str">
        <f t="shared" si="25"/>
        <v/>
      </c>
      <c r="AH153" s="16" t="e">
        <f t="shared" si="26"/>
        <v>#DIV/0!</v>
      </c>
      <c r="AI153" s="16" t="e">
        <f>ROUND(IF(C153&lt;16,$Q153/($D153^0.515518364833551)*'Hintergrund Berechnung'!$K$3165,$Q153/($D153^0.515518364833551)*'Hintergrund Berechnung'!$K$3166),0)</f>
        <v>#DIV/0!</v>
      </c>
      <c r="AJ153" s="16">
        <f>ROUND(IF(C153&lt;16,$R153*'Hintergrund Berechnung'!$L$3165,$R153*'Hintergrund Berechnung'!$L$3166),0)</f>
        <v>0</v>
      </c>
      <c r="AK153" s="16">
        <f>ROUND(IF(C153&lt;16,IF(S153&gt;0,(25-$S153)*'Hintergrund Berechnung'!$M$3165,0),IF(S153&gt;0,(25-$S153)*'Hintergrund Berechnung'!$M$3166,0)),0)</f>
        <v>0</v>
      </c>
      <c r="AL153" s="18" t="e">
        <f t="shared" si="27"/>
        <v>#DIV/0!</v>
      </c>
    </row>
    <row r="154" spans="21:38" x14ac:dyDescent="0.5">
      <c r="U154" s="16">
        <f t="shared" si="19"/>
        <v>0</v>
      </c>
      <c r="V154" s="16" t="e">
        <f>IF($A$3=FALSE,IF($C154&lt;16,E154/($D154^0.727399687532279)*'Hintergrund Berechnung'!$I$3165,E154/($D154^0.727399687532279)*'Hintergrund Berechnung'!$I$3166),IF($C154&lt;13,(E154/($D154^0.727399687532279)*'Hintergrund Berechnung'!$I$3165)*0.5,IF($C154&lt;16,(E154/($D154^0.727399687532279)*'Hintergrund Berechnung'!$I$3165)*0.67,E154/($D154^0.727399687532279)*'Hintergrund Berechnung'!$I$3166)))</f>
        <v>#DIV/0!</v>
      </c>
      <c r="W154" s="16" t="str">
        <f t="shared" si="20"/>
        <v/>
      </c>
      <c r="X154" s="16" t="e">
        <f>IF($A$3=FALSE,IF($C154&lt;16,G154/($D154^0.727399687532279)*'Hintergrund Berechnung'!$I$3165,G154/($D154^0.727399687532279)*'Hintergrund Berechnung'!$I$3166),IF($C154&lt;13,(G154/($D154^0.727399687532279)*'Hintergrund Berechnung'!$I$3165)*0.5,IF($C154&lt;16,(G154/($D154^0.727399687532279)*'Hintergrund Berechnung'!$I$3165)*0.67,G154/($D154^0.727399687532279)*'Hintergrund Berechnung'!$I$3166)))</f>
        <v>#DIV/0!</v>
      </c>
      <c r="Y154" s="16" t="str">
        <f t="shared" si="21"/>
        <v/>
      </c>
      <c r="Z154" s="16" t="e">
        <f>IF($A$3=FALSE,IF($C154&lt;16,I154/($D154^0.727399687532279)*'Hintergrund Berechnung'!$I$3165,I154/($D154^0.727399687532279)*'Hintergrund Berechnung'!$I$3166),IF($C154&lt;13,(I154/($D154^0.727399687532279)*'Hintergrund Berechnung'!$I$3165)*0.5,IF($C154&lt;16,(I154/($D154^0.727399687532279)*'Hintergrund Berechnung'!$I$3165)*0.67,I154/($D154^0.727399687532279)*'Hintergrund Berechnung'!$I$3166)))</f>
        <v>#DIV/0!</v>
      </c>
      <c r="AA154" s="16" t="str">
        <f t="shared" si="22"/>
        <v/>
      </c>
      <c r="AB154" s="16" t="e">
        <f>IF($A$3=FALSE,IF($C154&lt;16,K154/($D154^0.727399687532279)*'Hintergrund Berechnung'!$I$3165,K154/($D154^0.727399687532279)*'Hintergrund Berechnung'!$I$3166),IF($C154&lt;13,(K154/($D154^0.727399687532279)*'Hintergrund Berechnung'!$I$3165)*0.5,IF($C154&lt;16,(K154/($D154^0.727399687532279)*'Hintergrund Berechnung'!$I$3165)*0.67,K154/($D154^0.727399687532279)*'Hintergrund Berechnung'!$I$3166)))</f>
        <v>#DIV/0!</v>
      </c>
      <c r="AC154" s="16" t="str">
        <f t="shared" si="23"/>
        <v/>
      </c>
      <c r="AD154" s="16" t="e">
        <f>IF($A$3=FALSE,IF($C154&lt;16,M154/($D154^0.727399687532279)*'Hintergrund Berechnung'!$I$3165,M154/($D154^0.727399687532279)*'Hintergrund Berechnung'!$I$3166),IF($C154&lt;13,(M154/($D154^0.727399687532279)*'Hintergrund Berechnung'!$I$3165)*0.5,IF($C154&lt;16,(M154/($D154^0.727399687532279)*'Hintergrund Berechnung'!$I$3165)*0.67,M154/($D154^0.727399687532279)*'Hintergrund Berechnung'!$I$3166)))</f>
        <v>#DIV/0!</v>
      </c>
      <c r="AE154" s="16" t="str">
        <f t="shared" si="24"/>
        <v/>
      </c>
      <c r="AF154" s="16" t="e">
        <f>IF($A$3=FALSE,IF($C154&lt;16,O154/($D154^0.727399687532279)*'Hintergrund Berechnung'!$I$3165,O154/($D154^0.727399687532279)*'Hintergrund Berechnung'!$I$3166),IF($C154&lt;13,(O154/($D154^0.727399687532279)*'Hintergrund Berechnung'!$I$3165)*0.5,IF($C154&lt;16,(O154/($D154^0.727399687532279)*'Hintergrund Berechnung'!$I$3165)*0.67,O154/($D154^0.727399687532279)*'Hintergrund Berechnung'!$I$3166)))</f>
        <v>#DIV/0!</v>
      </c>
      <c r="AG154" s="16" t="str">
        <f t="shared" si="25"/>
        <v/>
      </c>
      <c r="AH154" s="16" t="e">
        <f t="shared" si="26"/>
        <v>#DIV/0!</v>
      </c>
      <c r="AI154" s="16" t="e">
        <f>ROUND(IF(C154&lt;16,$Q154/($D154^0.515518364833551)*'Hintergrund Berechnung'!$K$3165,$Q154/($D154^0.515518364833551)*'Hintergrund Berechnung'!$K$3166),0)</f>
        <v>#DIV/0!</v>
      </c>
      <c r="AJ154" s="16">
        <f>ROUND(IF(C154&lt;16,$R154*'Hintergrund Berechnung'!$L$3165,$R154*'Hintergrund Berechnung'!$L$3166),0)</f>
        <v>0</v>
      </c>
      <c r="AK154" s="16">
        <f>ROUND(IF(C154&lt;16,IF(S154&gt;0,(25-$S154)*'Hintergrund Berechnung'!$M$3165,0),IF(S154&gt;0,(25-$S154)*'Hintergrund Berechnung'!$M$3166,0)),0)</f>
        <v>0</v>
      </c>
      <c r="AL154" s="18" t="e">
        <f t="shared" si="27"/>
        <v>#DIV/0!</v>
      </c>
    </row>
    <row r="155" spans="21:38" x14ac:dyDescent="0.5">
      <c r="U155" s="16">
        <f t="shared" si="19"/>
        <v>0</v>
      </c>
      <c r="V155" s="16" t="e">
        <f>IF($A$3=FALSE,IF($C155&lt;16,E155/($D155^0.727399687532279)*'Hintergrund Berechnung'!$I$3165,E155/($D155^0.727399687532279)*'Hintergrund Berechnung'!$I$3166),IF($C155&lt;13,(E155/($D155^0.727399687532279)*'Hintergrund Berechnung'!$I$3165)*0.5,IF($C155&lt;16,(E155/($D155^0.727399687532279)*'Hintergrund Berechnung'!$I$3165)*0.67,E155/($D155^0.727399687532279)*'Hintergrund Berechnung'!$I$3166)))</f>
        <v>#DIV/0!</v>
      </c>
      <c r="W155" s="16" t="str">
        <f t="shared" si="20"/>
        <v/>
      </c>
      <c r="X155" s="16" t="e">
        <f>IF($A$3=FALSE,IF($C155&lt;16,G155/($D155^0.727399687532279)*'Hintergrund Berechnung'!$I$3165,G155/($D155^0.727399687532279)*'Hintergrund Berechnung'!$I$3166),IF($C155&lt;13,(G155/($D155^0.727399687532279)*'Hintergrund Berechnung'!$I$3165)*0.5,IF($C155&lt;16,(G155/($D155^0.727399687532279)*'Hintergrund Berechnung'!$I$3165)*0.67,G155/($D155^0.727399687532279)*'Hintergrund Berechnung'!$I$3166)))</f>
        <v>#DIV/0!</v>
      </c>
      <c r="Y155" s="16" t="str">
        <f t="shared" si="21"/>
        <v/>
      </c>
      <c r="Z155" s="16" t="e">
        <f>IF($A$3=FALSE,IF($C155&lt;16,I155/($D155^0.727399687532279)*'Hintergrund Berechnung'!$I$3165,I155/($D155^0.727399687532279)*'Hintergrund Berechnung'!$I$3166),IF($C155&lt;13,(I155/($D155^0.727399687532279)*'Hintergrund Berechnung'!$I$3165)*0.5,IF($C155&lt;16,(I155/($D155^0.727399687532279)*'Hintergrund Berechnung'!$I$3165)*0.67,I155/($D155^0.727399687532279)*'Hintergrund Berechnung'!$I$3166)))</f>
        <v>#DIV/0!</v>
      </c>
      <c r="AA155" s="16" t="str">
        <f t="shared" si="22"/>
        <v/>
      </c>
      <c r="AB155" s="16" t="e">
        <f>IF($A$3=FALSE,IF($C155&lt;16,K155/($D155^0.727399687532279)*'Hintergrund Berechnung'!$I$3165,K155/($D155^0.727399687532279)*'Hintergrund Berechnung'!$I$3166),IF($C155&lt;13,(K155/($D155^0.727399687532279)*'Hintergrund Berechnung'!$I$3165)*0.5,IF($C155&lt;16,(K155/($D155^0.727399687532279)*'Hintergrund Berechnung'!$I$3165)*0.67,K155/($D155^0.727399687532279)*'Hintergrund Berechnung'!$I$3166)))</f>
        <v>#DIV/0!</v>
      </c>
      <c r="AC155" s="16" t="str">
        <f t="shared" si="23"/>
        <v/>
      </c>
      <c r="AD155" s="16" t="e">
        <f>IF($A$3=FALSE,IF($C155&lt;16,M155/($D155^0.727399687532279)*'Hintergrund Berechnung'!$I$3165,M155/($D155^0.727399687532279)*'Hintergrund Berechnung'!$I$3166),IF($C155&lt;13,(M155/($D155^0.727399687532279)*'Hintergrund Berechnung'!$I$3165)*0.5,IF($C155&lt;16,(M155/($D155^0.727399687532279)*'Hintergrund Berechnung'!$I$3165)*0.67,M155/($D155^0.727399687532279)*'Hintergrund Berechnung'!$I$3166)))</f>
        <v>#DIV/0!</v>
      </c>
      <c r="AE155" s="16" t="str">
        <f t="shared" si="24"/>
        <v/>
      </c>
      <c r="AF155" s="16" t="e">
        <f>IF($A$3=FALSE,IF($C155&lt;16,O155/($D155^0.727399687532279)*'Hintergrund Berechnung'!$I$3165,O155/($D155^0.727399687532279)*'Hintergrund Berechnung'!$I$3166),IF($C155&lt;13,(O155/($D155^0.727399687532279)*'Hintergrund Berechnung'!$I$3165)*0.5,IF($C155&lt;16,(O155/($D155^0.727399687532279)*'Hintergrund Berechnung'!$I$3165)*0.67,O155/($D155^0.727399687532279)*'Hintergrund Berechnung'!$I$3166)))</f>
        <v>#DIV/0!</v>
      </c>
      <c r="AG155" s="16" t="str">
        <f t="shared" si="25"/>
        <v/>
      </c>
      <c r="AH155" s="16" t="e">
        <f t="shared" si="26"/>
        <v>#DIV/0!</v>
      </c>
      <c r="AI155" s="16" t="e">
        <f>ROUND(IF(C155&lt;16,$Q155/($D155^0.515518364833551)*'Hintergrund Berechnung'!$K$3165,$Q155/($D155^0.515518364833551)*'Hintergrund Berechnung'!$K$3166),0)</f>
        <v>#DIV/0!</v>
      </c>
      <c r="AJ155" s="16">
        <f>ROUND(IF(C155&lt;16,$R155*'Hintergrund Berechnung'!$L$3165,$R155*'Hintergrund Berechnung'!$L$3166),0)</f>
        <v>0</v>
      </c>
      <c r="AK155" s="16">
        <f>ROUND(IF(C155&lt;16,IF(S155&gt;0,(25-$S155)*'Hintergrund Berechnung'!$M$3165,0),IF(S155&gt;0,(25-$S155)*'Hintergrund Berechnung'!$M$3166,0)),0)</f>
        <v>0</v>
      </c>
      <c r="AL155" s="18" t="e">
        <f t="shared" si="27"/>
        <v>#DIV/0!</v>
      </c>
    </row>
    <row r="156" spans="21:38" x14ac:dyDescent="0.5">
      <c r="U156" s="16">
        <f t="shared" si="19"/>
        <v>0</v>
      </c>
      <c r="V156" s="16" t="e">
        <f>IF($A$3=FALSE,IF($C156&lt;16,E156/($D156^0.727399687532279)*'Hintergrund Berechnung'!$I$3165,E156/($D156^0.727399687532279)*'Hintergrund Berechnung'!$I$3166),IF($C156&lt;13,(E156/($D156^0.727399687532279)*'Hintergrund Berechnung'!$I$3165)*0.5,IF($C156&lt;16,(E156/($D156^0.727399687532279)*'Hintergrund Berechnung'!$I$3165)*0.67,E156/($D156^0.727399687532279)*'Hintergrund Berechnung'!$I$3166)))</f>
        <v>#DIV/0!</v>
      </c>
      <c r="W156" s="16" t="str">
        <f t="shared" si="20"/>
        <v/>
      </c>
      <c r="X156" s="16" t="e">
        <f>IF($A$3=FALSE,IF($C156&lt;16,G156/($D156^0.727399687532279)*'Hintergrund Berechnung'!$I$3165,G156/($D156^0.727399687532279)*'Hintergrund Berechnung'!$I$3166),IF($C156&lt;13,(G156/($D156^0.727399687532279)*'Hintergrund Berechnung'!$I$3165)*0.5,IF($C156&lt;16,(G156/($D156^0.727399687532279)*'Hintergrund Berechnung'!$I$3165)*0.67,G156/($D156^0.727399687532279)*'Hintergrund Berechnung'!$I$3166)))</f>
        <v>#DIV/0!</v>
      </c>
      <c r="Y156" s="16" t="str">
        <f t="shared" si="21"/>
        <v/>
      </c>
      <c r="Z156" s="16" t="e">
        <f>IF($A$3=FALSE,IF($C156&lt;16,I156/($D156^0.727399687532279)*'Hintergrund Berechnung'!$I$3165,I156/($D156^0.727399687532279)*'Hintergrund Berechnung'!$I$3166),IF($C156&lt;13,(I156/($D156^0.727399687532279)*'Hintergrund Berechnung'!$I$3165)*0.5,IF($C156&lt;16,(I156/($D156^0.727399687532279)*'Hintergrund Berechnung'!$I$3165)*0.67,I156/($D156^0.727399687532279)*'Hintergrund Berechnung'!$I$3166)))</f>
        <v>#DIV/0!</v>
      </c>
      <c r="AA156" s="16" t="str">
        <f t="shared" si="22"/>
        <v/>
      </c>
      <c r="AB156" s="16" t="e">
        <f>IF($A$3=FALSE,IF($C156&lt;16,K156/($D156^0.727399687532279)*'Hintergrund Berechnung'!$I$3165,K156/($D156^0.727399687532279)*'Hintergrund Berechnung'!$I$3166),IF($C156&lt;13,(K156/($D156^0.727399687532279)*'Hintergrund Berechnung'!$I$3165)*0.5,IF($C156&lt;16,(K156/($D156^0.727399687532279)*'Hintergrund Berechnung'!$I$3165)*0.67,K156/($D156^0.727399687532279)*'Hintergrund Berechnung'!$I$3166)))</f>
        <v>#DIV/0!</v>
      </c>
      <c r="AC156" s="16" t="str">
        <f t="shared" si="23"/>
        <v/>
      </c>
      <c r="AD156" s="16" t="e">
        <f>IF($A$3=FALSE,IF($C156&lt;16,M156/($D156^0.727399687532279)*'Hintergrund Berechnung'!$I$3165,M156/($D156^0.727399687532279)*'Hintergrund Berechnung'!$I$3166),IF($C156&lt;13,(M156/($D156^0.727399687532279)*'Hintergrund Berechnung'!$I$3165)*0.5,IF($C156&lt;16,(M156/($D156^0.727399687532279)*'Hintergrund Berechnung'!$I$3165)*0.67,M156/($D156^0.727399687532279)*'Hintergrund Berechnung'!$I$3166)))</f>
        <v>#DIV/0!</v>
      </c>
      <c r="AE156" s="16" t="str">
        <f t="shared" si="24"/>
        <v/>
      </c>
      <c r="AF156" s="16" t="e">
        <f>IF($A$3=FALSE,IF($C156&lt;16,O156/($D156^0.727399687532279)*'Hintergrund Berechnung'!$I$3165,O156/($D156^0.727399687532279)*'Hintergrund Berechnung'!$I$3166),IF($C156&lt;13,(O156/($D156^0.727399687532279)*'Hintergrund Berechnung'!$I$3165)*0.5,IF($C156&lt;16,(O156/($D156^0.727399687532279)*'Hintergrund Berechnung'!$I$3165)*0.67,O156/($D156^0.727399687532279)*'Hintergrund Berechnung'!$I$3166)))</f>
        <v>#DIV/0!</v>
      </c>
      <c r="AG156" s="16" t="str">
        <f t="shared" si="25"/>
        <v/>
      </c>
      <c r="AH156" s="16" t="e">
        <f t="shared" si="26"/>
        <v>#DIV/0!</v>
      </c>
      <c r="AI156" s="16" t="e">
        <f>ROUND(IF(C156&lt;16,$Q156/($D156^0.515518364833551)*'Hintergrund Berechnung'!$K$3165,$Q156/($D156^0.515518364833551)*'Hintergrund Berechnung'!$K$3166),0)</f>
        <v>#DIV/0!</v>
      </c>
      <c r="AJ156" s="16">
        <f>ROUND(IF(C156&lt;16,$R156*'Hintergrund Berechnung'!$L$3165,$R156*'Hintergrund Berechnung'!$L$3166),0)</f>
        <v>0</v>
      </c>
      <c r="AK156" s="16">
        <f>ROUND(IF(C156&lt;16,IF(S156&gt;0,(25-$S156)*'Hintergrund Berechnung'!$M$3165,0),IF(S156&gt;0,(25-$S156)*'Hintergrund Berechnung'!$M$3166,0)),0)</f>
        <v>0</v>
      </c>
      <c r="AL156" s="18" t="e">
        <f t="shared" si="27"/>
        <v>#DIV/0!</v>
      </c>
    </row>
    <row r="157" spans="21:38" x14ac:dyDescent="0.5">
      <c r="U157" s="16">
        <f t="shared" si="19"/>
        <v>0</v>
      </c>
      <c r="V157" s="16" t="e">
        <f>IF($A$3=FALSE,IF($C157&lt;16,E157/($D157^0.727399687532279)*'Hintergrund Berechnung'!$I$3165,E157/($D157^0.727399687532279)*'Hintergrund Berechnung'!$I$3166),IF($C157&lt;13,(E157/($D157^0.727399687532279)*'Hintergrund Berechnung'!$I$3165)*0.5,IF($C157&lt;16,(E157/($D157^0.727399687532279)*'Hintergrund Berechnung'!$I$3165)*0.67,E157/($D157^0.727399687532279)*'Hintergrund Berechnung'!$I$3166)))</f>
        <v>#DIV/0!</v>
      </c>
      <c r="W157" s="16" t="str">
        <f t="shared" si="20"/>
        <v/>
      </c>
      <c r="X157" s="16" t="e">
        <f>IF($A$3=FALSE,IF($C157&lt;16,G157/($D157^0.727399687532279)*'Hintergrund Berechnung'!$I$3165,G157/($D157^0.727399687532279)*'Hintergrund Berechnung'!$I$3166),IF($C157&lt;13,(G157/($D157^0.727399687532279)*'Hintergrund Berechnung'!$I$3165)*0.5,IF($C157&lt;16,(G157/($D157^0.727399687532279)*'Hintergrund Berechnung'!$I$3165)*0.67,G157/($D157^0.727399687532279)*'Hintergrund Berechnung'!$I$3166)))</f>
        <v>#DIV/0!</v>
      </c>
      <c r="Y157" s="16" t="str">
        <f t="shared" si="21"/>
        <v/>
      </c>
      <c r="Z157" s="16" t="e">
        <f>IF($A$3=FALSE,IF($C157&lt;16,I157/($D157^0.727399687532279)*'Hintergrund Berechnung'!$I$3165,I157/($D157^0.727399687532279)*'Hintergrund Berechnung'!$I$3166),IF($C157&lt;13,(I157/($D157^0.727399687532279)*'Hintergrund Berechnung'!$I$3165)*0.5,IF($C157&lt;16,(I157/($D157^0.727399687532279)*'Hintergrund Berechnung'!$I$3165)*0.67,I157/($D157^0.727399687532279)*'Hintergrund Berechnung'!$I$3166)))</f>
        <v>#DIV/0!</v>
      </c>
      <c r="AA157" s="16" t="str">
        <f t="shared" si="22"/>
        <v/>
      </c>
      <c r="AB157" s="16" t="e">
        <f>IF($A$3=FALSE,IF($C157&lt;16,K157/($D157^0.727399687532279)*'Hintergrund Berechnung'!$I$3165,K157/($D157^0.727399687532279)*'Hintergrund Berechnung'!$I$3166),IF($C157&lt;13,(K157/($D157^0.727399687532279)*'Hintergrund Berechnung'!$I$3165)*0.5,IF($C157&lt;16,(K157/($D157^0.727399687532279)*'Hintergrund Berechnung'!$I$3165)*0.67,K157/($D157^0.727399687532279)*'Hintergrund Berechnung'!$I$3166)))</f>
        <v>#DIV/0!</v>
      </c>
      <c r="AC157" s="16" t="str">
        <f t="shared" si="23"/>
        <v/>
      </c>
      <c r="AD157" s="16" t="e">
        <f>IF($A$3=FALSE,IF($C157&lt;16,M157/($D157^0.727399687532279)*'Hintergrund Berechnung'!$I$3165,M157/($D157^0.727399687532279)*'Hintergrund Berechnung'!$I$3166),IF($C157&lt;13,(M157/($D157^0.727399687532279)*'Hintergrund Berechnung'!$I$3165)*0.5,IF($C157&lt;16,(M157/($D157^0.727399687532279)*'Hintergrund Berechnung'!$I$3165)*0.67,M157/($D157^0.727399687532279)*'Hintergrund Berechnung'!$I$3166)))</f>
        <v>#DIV/0!</v>
      </c>
      <c r="AE157" s="16" t="str">
        <f t="shared" si="24"/>
        <v/>
      </c>
      <c r="AF157" s="16" t="e">
        <f>IF($A$3=FALSE,IF($C157&lt;16,O157/($D157^0.727399687532279)*'Hintergrund Berechnung'!$I$3165,O157/($D157^0.727399687532279)*'Hintergrund Berechnung'!$I$3166),IF($C157&lt;13,(O157/($D157^0.727399687532279)*'Hintergrund Berechnung'!$I$3165)*0.5,IF($C157&lt;16,(O157/($D157^0.727399687532279)*'Hintergrund Berechnung'!$I$3165)*0.67,O157/($D157^0.727399687532279)*'Hintergrund Berechnung'!$I$3166)))</f>
        <v>#DIV/0!</v>
      </c>
      <c r="AG157" s="16" t="str">
        <f t="shared" si="25"/>
        <v/>
      </c>
      <c r="AH157" s="16" t="e">
        <f t="shared" si="26"/>
        <v>#DIV/0!</v>
      </c>
      <c r="AI157" s="16" t="e">
        <f>ROUND(IF(C157&lt;16,$Q157/($D157^0.515518364833551)*'Hintergrund Berechnung'!$K$3165,$Q157/($D157^0.515518364833551)*'Hintergrund Berechnung'!$K$3166),0)</f>
        <v>#DIV/0!</v>
      </c>
      <c r="AJ157" s="16">
        <f>ROUND(IF(C157&lt;16,$R157*'Hintergrund Berechnung'!$L$3165,$R157*'Hintergrund Berechnung'!$L$3166),0)</f>
        <v>0</v>
      </c>
      <c r="AK157" s="16">
        <f>ROUND(IF(C157&lt;16,IF(S157&gt;0,(25-$S157)*'Hintergrund Berechnung'!$M$3165,0),IF(S157&gt;0,(25-$S157)*'Hintergrund Berechnung'!$M$3166,0)),0)</f>
        <v>0</v>
      </c>
      <c r="AL157" s="18" t="e">
        <f t="shared" si="27"/>
        <v>#DIV/0!</v>
      </c>
    </row>
    <row r="158" spans="21:38" x14ac:dyDescent="0.5">
      <c r="U158" s="16">
        <f t="shared" si="19"/>
        <v>0</v>
      </c>
      <c r="V158" s="16" t="e">
        <f>IF($A$3=FALSE,IF($C158&lt;16,E158/($D158^0.727399687532279)*'Hintergrund Berechnung'!$I$3165,E158/($D158^0.727399687532279)*'Hintergrund Berechnung'!$I$3166),IF($C158&lt;13,(E158/($D158^0.727399687532279)*'Hintergrund Berechnung'!$I$3165)*0.5,IF($C158&lt;16,(E158/($D158^0.727399687532279)*'Hintergrund Berechnung'!$I$3165)*0.67,E158/($D158^0.727399687532279)*'Hintergrund Berechnung'!$I$3166)))</f>
        <v>#DIV/0!</v>
      </c>
      <c r="W158" s="16" t="str">
        <f t="shared" si="20"/>
        <v/>
      </c>
      <c r="X158" s="16" t="e">
        <f>IF($A$3=FALSE,IF($C158&lt;16,G158/($D158^0.727399687532279)*'Hintergrund Berechnung'!$I$3165,G158/($D158^0.727399687532279)*'Hintergrund Berechnung'!$I$3166),IF($C158&lt;13,(G158/($D158^0.727399687532279)*'Hintergrund Berechnung'!$I$3165)*0.5,IF($C158&lt;16,(G158/($D158^0.727399687532279)*'Hintergrund Berechnung'!$I$3165)*0.67,G158/($D158^0.727399687532279)*'Hintergrund Berechnung'!$I$3166)))</f>
        <v>#DIV/0!</v>
      </c>
      <c r="Y158" s="16" t="str">
        <f t="shared" si="21"/>
        <v/>
      </c>
      <c r="Z158" s="16" t="e">
        <f>IF($A$3=FALSE,IF($C158&lt;16,I158/($D158^0.727399687532279)*'Hintergrund Berechnung'!$I$3165,I158/($D158^0.727399687532279)*'Hintergrund Berechnung'!$I$3166),IF($C158&lt;13,(I158/($D158^0.727399687532279)*'Hintergrund Berechnung'!$I$3165)*0.5,IF($C158&lt;16,(I158/($D158^0.727399687532279)*'Hintergrund Berechnung'!$I$3165)*0.67,I158/($D158^0.727399687532279)*'Hintergrund Berechnung'!$I$3166)))</f>
        <v>#DIV/0!</v>
      </c>
      <c r="AA158" s="16" t="str">
        <f t="shared" si="22"/>
        <v/>
      </c>
      <c r="AB158" s="16" t="e">
        <f>IF($A$3=FALSE,IF($C158&lt;16,K158/($D158^0.727399687532279)*'Hintergrund Berechnung'!$I$3165,K158/($D158^0.727399687532279)*'Hintergrund Berechnung'!$I$3166),IF($C158&lt;13,(K158/($D158^0.727399687532279)*'Hintergrund Berechnung'!$I$3165)*0.5,IF($C158&lt;16,(K158/($D158^0.727399687532279)*'Hintergrund Berechnung'!$I$3165)*0.67,K158/($D158^0.727399687532279)*'Hintergrund Berechnung'!$I$3166)))</f>
        <v>#DIV/0!</v>
      </c>
      <c r="AC158" s="16" t="str">
        <f t="shared" si="23"/>
        <v/>
      </c>
      <c r="AD158" s="16" t="e">
        <f>IF($A$3=FALSE,IF($C158&lt;16,M158/($D158^0.727399687532279)*'Hintergrund Berechnung'!$I$3165,M158/($D158^0.727399687532279)*'Hintergrund Berechnung'!$I$3166),IF($C158&lt;13,(M158/($D158^0.727399687532279)*'Hintergrund Berechnung'!$I$3165)*0.5,IF($C158&lt;16,(M158/($D158^0.727399687532279)*'Hintergrund Berechnung'!$I$3165)*0.67,M158/($D158^0.727399687532279)*'Hintergrund Berechnung'!$I$3166)))</f>
        <v>#DIV/0!</v>
      </c>
      <c r="AE158" s="16" t="str">
        <f t="shared" si="24"/>
        <v/>
      </c>
      <c r="AF158" s="16" t="e">
        <f>IF($A$3=FALSE,IF($C158&lt;16,O158/($D158^0.727399687532279)*'Hintergrund Berechnung'!$I$3165,O158/($D158^0.727399687532279)*'Hintergrund Berechnung'!$I$3166),IF($C158&lt;13,(O158/($D158^0.727399687532279)*'Hintergrund Berechnung'!$I$3165)*0.5,IF($C158&lt;16,(O158/($D158^0.727399687532279)*'Hintergrund Berechnung'!$I$3165)*0.67,O158/($D158^0.727399687532279)*'Hintergrund Berechnung'!$I$3166)))</f>
        <v>#DIV/0!</v>
      </c>
      <c r="AG158" s="16" t="str">
        <f t="shared" si="25"/>
        <v/>
      </c>
      <c r="AH158" s="16" t="e">
        <f t="shared" si="26"/>
        <v>#DIV/0!</v>
      </c>
      <c r="AI158" s="16" t="e">
        <f>ROUND(IF(C158&lt;16,$Q158/($D158^0.515518364833551)*'Hintergrund Berechnung'!$K$3165,$Q158/($D158^0.515518364833551)*'Hintergrund Berechnung'!$K$3166),0)</f>
        <v>#DIV/0!</v>
      </c>
      <c r="AJ158" s="16">
        <f>ROUND(IF(C158&lt;16,$R158*'Hintergrund Berechnung'!$L$3165,$R158*'Hintergrund Berechnung'!$L$3166),0)</f>
        <v>0</v>
      </c>
      <c r="AK158" s="16">
        <f>ROUND(IF(C158&lt;16,IF(S158&gt;0,(25-$S158)*'Hintergrund Berechnung'!$M$3165,0),IF(S158&gt;0,(25-$S158)*'Hintergrund Berechnung'!$M$3166,0)),0)</f>
        <v>0</v>
      </c>
      <c r="AL158" s="18" t="e">
        <f t="shared" si="27"/>
        <v>#DIV/0!</v>
      </c>
    </row>
    <row r="159" spans="21:38" x14ac:dyDescent="0.5">
      <c r="U159" s="16">
        <f t="shared" si="19"/>
        <v>0</v>
      </c>
      <c r="V159" s="16" t="e">
        <f>IF($A$3=FALSE,IF($C159&lt;16,E159/($D159^0.727399687532279)*'Hintergrund Berechnung'!$I$3165,E159/($D159^0.727399687532279)*'Hintergrund Berechnung'!$I$3166),IF($C159&lt;13,(E159/($D159^0.727399687532279)*'Hintergrund Berechnung'!$I$3165)*0.5,IF($C159&lt;16,(E159/($D159^0.727399687532279)*'Hintergrund Berechnung'!$I$3165)*0.67,E159/($D159^0.727399687532279)*'Hintergrund Berechnung'!$I$3166)))</f>
        <v>#DIV/0!</v>
      </c>
      <c r="W159" s="16" t="str">
        <f t="shared" si="20"/>
        <v/>
      </c>
      <c r="X159" s="16" t="e">
        <f>IF($A$3=FALSE,IF($C159&lt;16,G159/($D159^0.727399687532279)*'Hintergrund Berechnung'!$I$3165,G159/($D159^0.727399687532279)*'Hintergrund Berechnung'!$I$3166),IF($C159&lt;13,(G159/($D159^0.727399687532279)*'Hintergrund Berechnung'!$I$3165)*0.5,IF($C159&lt;16,(G159/($D159^0.727399687532279)*'Hintergrund Berechnung'!$I$3165)*0.67,G159/($D159^0.727399687532279)*'Hintergrund Berechnung'!$I$3166)))</f>
        <v>#DIV/0!</v>
      </c>
      <c r="Y159" s="16" t="str">
        <f t="shared" si="21"/>
        <v/>
      </c>
      <c r="Z159" s="16" t="e">
        <f>IF($A$3=FALSE,IF($C159&lt;16,I159/($D159^0.727399687532279)*'Hintergrund Berechnung'!$I$3165,I159/($D159^0.727399687532279)*'Hintergrund Berechnung'!$I$3166),IF($C159&lt;13,(I159/($D159^0.727399687532279)*'Hintergrund Berechnung'!$I$3165)*0.5,IF($C159&lt;16,(I159/($D159^0.727399687532279)*'Hintergrund Berechnung'!$I$3165)*0.67,I159/($D159^0.727399687532279)*'Hintergrund Berechnung'!$I$3166)))</f>
        <v>#DIV/0!</v>
      </c>
      <c r="AA159" s="16" t="str">
        <f t="shared" si="22"/>
        <v/>
      </c>
      <c r="AB159" s="16" t="e">
        <f>IF($A$3=FALSE,IF($C159&lt;16,K159/($D159^0.727399687532279)*'Hintergrund Berechnung'!$I$3165,K159/($D159^0.727399687532279)*'Hintergrund Berechnung'!$I$3166),IF($C159&lt;13,(K159/($D159^0.727399687532279)*'Hintergrund Berechnung'!$I$3165)*0.5,IF($C159&lt;16,(K159/($D159^0.727399687532279)*'Hintergrund Berechnung'!$I$3165)*0.67,K159/($D159^0.727399687532279)*'Hintergrund Berechnung'!$I$3166)))</f>
        <v>#DIV/0!</v>
      </c>
      <c r="AC159" s="16" t="str">
        <f t="shared" si="23"/>
        <v/>
      </c>
      <c r="AD159" s="16" t="e">
        <f>IF($A$3=FALSE,IF($C159&lt;16,M159/($D159^0.727399687532279)*'Hintergrund Berechnung'!$I$3165,M159/($D159^0.727399687532279)*'Hintergrund Berechnung'!$I$3166),IF($C159&lt;13,(M159/($D159^0.727399687532279)*'Hintergrund Berechnung'!$I$3165)*0.5,IF($C159&lt;16,(M159/($D159^0.727399687532279)*'Hintergrund Berechnung'!$I$3165)*0.67,M159/($D159^0.727399687532279)*'Hintergrund Berechnung'!$I$3166)))</f>
        <v>#DIV/0!</v>
      </c>
      <c r="AE159" s="16" t="str">
        <f t="shared" si="24"/>
        <v/>
      </c>
      <c r="AF159" s="16" t="e">
        <f>IF($A$3=FALSE,IF($C159&lt;16,O159/($D159^0.727399687532279)*'Hintergrund Berechnung'!$I$3165,O159/($D159^0.727399687532279)*'Hintergrund Berechnung'!$I$3166),IF($C159&lt;13,(O159/($D159^0.727399687532279)*'Hintergrund Berechnung'!$I$3165)*0.5,IF($C159&lt;16,(O159/($D159^0.727399687532279)*'Hintergrund Berechnung'!$I$3165)*0.67,O159/($D159^0.727399687532279)*'Hintergrund Berechnung'!$I$3166)))</f>
        <v>#DIV/0!</v>
      </c>
      <c r="AG159" s="16" t="str">
        <f t="shared" si="25"/>
        <v/>
      </c>
      <c r="AH159" s="16" t="e">
        <f t="shared" si="26"/>
        <v>#DIV/0!</v>
      </c>
      <c r="AI159" s="16" t="e">
        <f>ROUND(IF(C159&lt;16,$Q159/($D159^0.515518364833551)*'Hintergrund Berechnung'!$K$3165,$Q159/($D159^0.515518364833551)*'Hintergrund Berechnung'!$K$3166),0)</f>
        <v>#DIV/0!</v>
      </c>
      <c r="AJ159" s="16">
        <f>ROUND(IF(C159&lt;16,$R159*'Hintergrund Berechnung'!$L$3165,$R159*'Hintergrund Berechnung'!$L$3166),0)</f>
        <v>0</v>
      </c>
      <c r="AK159" s="16">
        <f>ROUND(IF(C159&lt;16,IF(S159&gt;0,(25-$S159)*'Hintergrund Berechnung'!$M$3165,0),IF(S159&gt;0,(25-$S159)*'Hintergrund Berechnung'!$M$3166,0)),0)</f>
        <v>0</v>
      </c>
      <c r="AL159" s="18" t="e">
        <f t="shared" si="27"/>
        <v>#DIV/0!</v>
      </c>
    </row>
    <row r="160" spans="21:38" x14ac:dyDescent="0.5">
      <c r="U160" s="16">
        <f t="shared" si="19"/>
        <v>0</v>
      </c>
      <c r="V160" s="16" t="e">
        <f>IF($A$3=FALSE,IF($C160&lt;16,E160/($D160^0.727399687532279)*'Hintergrund Berechnung'!$I$3165,E160/($D160^0.727399687532279)*'Hintergrund Berechnung'!$I$3166),IF($C160&lt;13,(E160/($D160^0.727399687532279)*'Hintergrund Berechnung'!$I$3165)*0.5,IF($C160&lt;16,(E160/($D160^0.727399687532279)*'Hintergrund Berechnung'!$I$3165)*0.67,E160/($D160^0.727399687532279)*'Hintergrund Berechnung'!$I$3166)))</f>
        <v>#DIV/0!</v>
      </c>
      <c r="W160" s="16" t="str">
        <f t="shared" si="20"/>
        <v/>
      </c>
      <c r="X160" s="16" t="e">
        <f>IF($A$3=FALSE,IF($C160&lt;16,G160/($D160^0.727399687532279)*'Hintergrund Berechnung'!$I$3165,G160/($D160^0.727399687532279)*'Hintergrund Berechnung'!$I$3166),IF($C160&lt;13,(G160/($D160^0.727399687532279)*'Hintergrund Berechnung'!$I$3165)*0.5,IF($C160&lt;16,(G160/($D160^0.727399687532279)*'Hintergrund Berechnung'!$I$3165)*0.67,G160/($D160^0.727399687532279)*'Hintergrund Berechnung'!$I$3166)))</f>
        <v>#DIV/0!</v>
      </c>
      <c r="Y160" s="16" t="str">
        <f t="shared" si="21"/>
        <v/>
      </c>
      <c r="Z160" s="16" t="e">
        <f>IF($A$3=FALSE,IF($C160&lt;16,I160/($D160^0.727399687532279)*'Hintergrund Berechnung'!$I$3165,I160/($D160^0.727399687532279)*'Hintergrund Berechnung'!$I$3166),IF($C160&lt;13,(I160/($D160^0.727399687532279)*'Hintergrund Berechnung'!$I$3165)*0.5,IF($C160&lt;16,(I160/($D160^0.727399687532279)*'Hintergrund Berechnung'!$I$3165)*0.67,I160/($D160^0.727399687532279)*'Hintergrund Berechnung'!$I$3166)))</f>
        <v>#DIV/0!</v>
      </c>
      <c r="AA160" s="16" t="str">
        <f t="shared" si="22"/>
        <v/>
      </c>
      <c r="AB160" s="16" t="e">
        <f>IF($A$3=FALSE,IF($C160&lt;16,K160/($D160^0.727399687532279)*'Hintergrund Berechnung'!$I$3165,K160/($D160^0.727399687532279)*'Hintergrund Berechnung'!$I$3166),IF($C160&lt;13,(K160/($D160^0.727399687532279)*'Hintergrund Berechnung'!$I$3165)*0.5,IF($C160&lt;16,(K160/($D160^0.727399687532279)*'Hintergrund Berechnung'!$I$3165)*0.67,K160/($D160^0.727399687532279)*'Hintergrund Berechnung'!$I$3166)))</f>
        <v>#DIV/0!</v>
      </c>
      <c r="AC160" s="16" t="str">
        <f t="shared" si="23"/>
        <v/>
      </c>
      <c r="AD160" s="16" t="e">
        <f>IF($A$3=FALSE,IF($C160&lt;16,M160/($D160^0.727399687532279)*'Hintergrund Berechnung'!$I$3165,M160/($D160^0.727399687532279)*'Hintergrund Berechnung'!$I$3166),IF($C160&lt;13,(M160/($D160^0.727399687532279)*'Hintergrund Berechnung'!$I$3165)*0.5,IF($C160&lt;16,(M160/($D160^0.727399687532279)*'Hintergrund Berechnung'!$I$3165)*0.67,M160/($D160^0.727399687532279)*'Hintergrund Berechnung'!$I$3166)))</f>
        <v>#DIV/0!</v>
      </c>
      <c r="AE160" s="16" t="str">
        <f t="shared" si="24"/>
        <v/>
      </c>
      <c r="AF160" s="16" t="e">
        <f>IF($A$3=FALSE,IF($C160&lt;16,O160/($D160^0.727399687532279)*'Hintergrund Berechnung'!$I$3165,O160/($D160^0.727399687532279)*'Hintergrund Berechnung'!$I$3166),IF($C160&lt;13,(O160/($D160^0.727399687532279)*'Hintergrund Berechnung'!$I$3165)*0.5,IF($C160&lt;16,(O160/($D160^0.727399687532279)*'Hintergrund Berechnung'!$I$3165)*0.67,O160/($D160^0.727399687532279)*'Hintergrund Berechnung'!$I$3166)))</f>
        <v>#DIV/0!</v>
      </c>
      <c r="AG160" s="16" t="str">
        <f t="shared" si="25"/>
        <v/>
      </c>
      <c r="AH160" s="16" t="e">
        <f t="shared" si="26"/>
        <v>#DIV/0!</v>
      </c>
      <c r="AI160" s="16" t="e">
        <f>ROUND(IF(C160&lt;16,$Q160/($D160^0.515518364833551)*'Hintergrund Berechnung'!$K$3165,$Q160/($D160^0.515518364833551)*'Hintergrund Berechnung'!$K$3166),0)</f>
        <v>#DIV/0!</v>
      </c>
      <c r="AJ160" s="16">
        <f>ROUND(IF(C160&lt;16,$R160*'Hintergrund Berechnung'!$L$3165,$R160*'Hintergrund Berechnung'!$L$3166),0)</f>
        <v>0</v>
      </c>
      <c r="AK160" s="16">
        <f>ROUND(IF(C160&lt;16,IF(S160&gt;0,(25-$S160)*'Hintergrund Berechnung'!$M$3165,0),IF(S160&gt;0,(25-$S160)*'Hintergrund Berechnung'!$M$3166,0)),0)</f>
        <v>0</v>
      </c>
      <c r="AL160" s="18" t="e">
        <f t="shared" si="27"/>
        <v>#DIV/0!</v>
      </c>
    </row>
    <row r="161" spans="21:38" x14ac:dyDescent="0.5">
      <c r="U161" s="16">
        <f t="shared" si="19"/>
        <v>0</v>
      </c>
      <c r="V161" s="16" t="e">
        <f>IF($A$3=FALSE,IF($C161&lt;16,E161/($D161^0.727399687532279)*'Hintergrund Berechnung'!$I$3165,E161/($D161^0.727399687532279)*'Hintergrund Berechnung'!$I$3166),IF($C161&lt;13,(E161/($D161^0.727399687532279)*'Hintergrund Berechnung'!$I$3165)*0.5,IF($C161&lt;16,(E161/($D161^0.727399687532279)*'Hintergrund Berechnung'!$I$3165)*0.67,E161/($D161^0.727399687532279)*'Hintergrund Berechnung'!$I$3166)))</f>
        <v>#DIV/0!</v>
      </c>
      <c r="W161" s="16" t="str">
        <f t="shared" si="20"/>
        <v/>
      </c>
      <c r="X161" s="16" t="e">
        <f>IF($A$3=FALSE,IF($C161&lt;16,G161/($D161^0.727399687532279)*'Hintergrund Berechnung'!$I$3165,G161/($D161^0.727399687532279)*'Hintergrund Berechnung'!$I$3166),IF($C161&lt;13,(G161/($D161^0.727399687532279)*'Hintergrund Berechnung'!$I$3165)*0.5,IF($C161&lt;16,(G161/($D161^0.727399687532279)*'Hintergrund Berechnung'!$I$3165)*0.67,G161/($D161^0.727399687532279)*'Hintergrund Berechnung'!$I$3166)))</f>
        <v>#DIV/0!</v>
      </c>
      <c r="Y161" s="16" t="str">
        <f t="shared" si="21"/>
        <v/>
      </c>
      <c r="Z161" s="16" t="e">
        <f>IF($A$3=FALSE,IF($C161&lt;16,I161/($D161^0.727399687532279)*'Hintergrund Berechnung'!$I$3165,I161/($D161^0.727399687532279)*'Hintergrund Berechnung'!$I$3166),IF($C161&lt;13,(I161/($D161^0.727399687532279)*'Hintergrund Berechnung'!$I$3165)*0.5,IF($C161&lt;16,(I161/($D161^0.727399687532279)*'Hintergrund Berechnung'!$I$3165)*0.67,I161/($D161^0.727399687532279)*'Hintergrund Berechnung'!$I$3166)))</f>
        <v>#DIV/0!</v>
      </c>
      <c r="AA161" s="16" t="str">
        <f t="shared" si="22"/>
        <v/>
      </c>
      <c r="AB161" s="16" t="e">
        <f>IF($A$3=FALSE,IF($C161&lt;16,K161/($D161^0.727399687532279)*'Hintergrund Berechnung'!$I$3165,K161/($D161^0.727399687532279)*'Hintergrund Berechnung'!$I$3166),IF($C161&lt;13,(K161/($D161^0.727399687532279)*'Hintergrund Berechnung'!$I$3165)*0.5,IF($C161&lt;16,(K161/($D161^0.727399687532279)*'Hintergrund Berechnung'!$I$3165)*0.67,K161/($D161^0.727399687532279)*'Hintergrund Berechnung'!$I$3166)))</f>
        <v>#DIV/0!</v>
      </c>
      <c r="AC161" s="16" t="str">
        <f t="shared" si="23"/>
        <v/>
      </c>
      <c r="AD161" s="16" t="e">
        <f>IF($A$3=FALSE,IF($C161&lt;16,M161/($D161^0.727399687532279)*'Hintergrund Berechnung'!$I$3165,M161/($D161^0.727399687532279)*'Hintergrund Berechnung'!$I$3166),IF($C161&lt;13,(M161/($D161^0.727399687532279)*'Hintergrund Berechnung'!$I$3165)*0.5,IF($C161&lt;16,(M161/($D161^0.727399687532279)*'Hintergrund Berechnung'!$I$3165)*0.67,M161/($D161^0.727399687532279)*'Hintergrund Berechnung'!$I$3166)))</f>
        <v>#DIV/0!</v>
      </c>
      <c r="AE161" s="16" t="str">
        <f t="shared" si="24"/>
        <v/>
      </c>
      <c r="AF161" s="16" t="e">
        <f>IF($A$3=FALSE,IF($C161&lt;16,O161/($D161^0.727399687532279)*'Hintergrund Berechnung'!$I$3165,O161/($D161^0.727399687532279)*'Hintergrund Berechnung'!$I$3166),IF($C161&lt;13,(O161/($D161^0.727399687532279)*'Hintergrund Berechnung'!$I$3165)*0.5,IF($C161&lt;16,(O161/($D161^0.727399687532279)*'Hintergrund Berechnung'!$I$3165)*0.67,O161/($D161^0.727399687532279)*'Hintergrund Berechnung'!$I$3166)))</f>
        <v>#DIV/0!</v>
      </c>
      <c r="AG161" s="16" t="str">
        <f t="shared" si="25"/>
        <v/>
      </c>
      <c r="AH161" s="16" t="e">
        <f t="shared" si="26"/>
        <v>#DIV/0!</v>
      </c>
      <c r="AI161" s="16" t="e">
        <f>ROUND(IF(C161&lt;16,$Q161/($D161^0.515518364833551)*'Hintergrund Berechnung'!$K$3165,$Q161/($D161^0.515518364833551)*'Hintergrund Berechnung'!$K$3166),0)</f>
        <v>#DIV/0!</v>
      </c>
      <c r="AJ161" s="16">
        <f>ROUND(IF(C161&lt;16,$R161*'Hintergrund Berechnung'!$L$3165,$R161*'Hintergrund Berechnung'!$L$3166),0)</f>
        <v>0</v>
      </c>
      <c r="AK161" s="16">
        <f>ROUND(IF(C161&lt;16,IF(S161&gt;0,(25-$S161)*'Hintergrund Berechnung'!$M$3165,0),IF(S161&gt;0,(25-$S161)*'Hintergrund Berechnung'!$M$3166,0)),0)</f>
        <v>0</v>
      </c>
      <c r="AL161" s="18" t="e">
        <f t="shared" si="27"/>
        <v>#DIV/0!</v>
      </c>
    </row>
    <row r="162" spans="21:38" x14ac:dyDescent="0.5">
      <c r="U162" s="16">
        <f t="shared" si="19"/>
        <v>0</v>
      </c>
      <c r="V162" s="16" t="e">
        <f>IF($A$3=FALSE,IF($C162&lt;16,E162/($D162^0.727399687532279)*'Hintergrund Berechnung'!$I$3165,E162/($D162^0.727399687532279)*'Hintergrund Berechnung'!$I$3166),IF($C162&lt;13,(E162/($D162^0.727399687532279)*'Hintergrund Berechnung'!$I$3165)*0.5,IF($C162&lt;16,(E162/($D162^0.727399687532279)*'Hintergrund Berechnung'!$I$3165)*0.67,E162/($D162^0.727399687532279)*'Hintergrund Berechnung'!$I$3166)))</f>
        <v>#DIV/0!</v>
      </c>
      <c r="W162" s="16" t="str">
        <f t="shared" si="20"/>
        <v/>
      </c>
      <c r="X162" s="16" t="e">
        <f>IF($A$3=FALSE,IF($C162&lt;16,G162/($D162^0.727399687532279)*'Hintergrund Berechnung'!$I$3165,G162/($D162^0.727399687532279)*'Hintergrund Berechnung'!$I$3166),IF($C162&lt;13,(G162/($D162^0.727399687532279)*'Hintergrund Berechnung'!$I$3165)*0.5,IF($C162&lt;16,(G162/($D162^0.727399687532279)*'Hintergrund Berechnung'!$I$3165)*0.67,G162/($D162^0.727399687532279)*'Hintergrund Berechnung'!$I$3166)))</f>
        <v>#DIV/0!</v>
      </c>
      <c r="Y162" s="16" t="str">
        <f t="shared" si="21"/>
        <v/>
      </c>
      <c r="Z162" s="16" t="e">
        <f>IF($A$3=FALSE,IF($C162&lt;16,I162/($D162^0.727399687532279)*'Hintergrund Berechnung'!$I$3165,I162/($D162^0.727399687532279)*'Hintergrund Berechnung'!$I$3166),IF($C162&lt;13,(I162/($D162^0.727399687532279)*'Hintergrund Berechnung'!$I$3165)*0.5,IF($C162&lt;16,(I162/($D162^0.727399687532279)*'Hintergrund Berechnung'!$I$3165)*0.67,I162/($D162^0.727399687532279)*'Hintergrund Berechnung'!$I$3166)))</f>
        <v>#DIV/0!</v>
      </c>
      <c r="AA162" s="16" t="str">
        <f t="shared" si="22"/>
        <v/>
      </c>
      <c r="AB162" s="16" t="e">
        <f>IF($A$3=FALSE,IF($C162&lt;16,K162/($D162^0.727399687532279)*'Hintergrund Berechnung'!$I$3165,K162/($D162^0.727399687532279)*'Hintergrund Berechnung'!$I$3166),IF($C162&lt;13,(K162/($D162^0.727399687532279)*'Hintergrund Berechnung'!$I$3165)*0.5,IF($C162&lt;16,(K162/($D162^0.727399687532279)*'Hintergrund Berechnung'!$I$3165)*0.67,K162/($D162^0.727399687532279)*'Hintergrund Berechnung'!$I$3166)))</f>
        <v>#DIV/0!</v>
      </c>
      <c r="AC162" s="16" t="str">
        <f t="shared" si="23"/>
        <v/>
      </c>
      <c r="AD162" s="16" t="e">
        <f>IF($A$3=FALSE,IF($C162&lt;16,M162/($D162^0.727399687532279)*'Hintergrund Berechnung'!$I$3165,M162/($D162^0.727399687532279)*'Hintergrund Berechnung'!$I$3166),IF($C162&lt;13,(M162/($D162^0.727399687532279)*'Hintergrund Berechnung'!$I$3165)*0.5,IF($C162&lt;16,(M162/($D162^0.727399687532279)*'Hintergrund Berechnung'!$I$3165)*0.67,M162/($D162^0.727399687532279)*'Hintergrund Berechnung'!$I$3166)))</f>
        <v>#DIV/0!</v>
      </c>
      <c r="AE162" s="16" t="str">
        <f t="shared" si="24"/>
        <v/>
      </c>
      <c r="AF162" s="16" t="e">
        <f>IF($A$3=FALSE,IF($C162&lt;16,O162/($D162^0.727399687532279)*'Hintergrund Berechnung'!$I$3165,O162/($D162^0.727399687532279)*'Hintergrund Berechnung'!$I$3166),IF($C162&lt;13,(O162/($D162^0.727399687532279)*'Hintergrund Berechnung'!$I$3165)*0.5,IF($C162&lt;16,(O162/($D162^0.727399687532279)*'Hintergrund Berechnung'!$I$3165)*0.67,O162/($D162^0.727399687532279)*'Hintergrund Berechnung'!$I$3166)))</f>
        <v>#DIV/0!</v>
      </c>
      <c r="AG162" s="16" t="str">
        <f t="shared" si="25"/>
        <v/>
      </c>
      <c r="AH162" s="16" t="e">
        <f t="shared" si="26"/>
        <v>#DIV/0!</v>
      </c>
      <c r="AI162" s="16" t="e">
        <f>ROUND(IF(C162&lt;16,$Q162/($D162^0.515518364833551)*'Hintergrund Berechnung'!$K$3165,$Q162/($D162^0.515518364833551)*'Hintergrund Berechnung'!$K$3166),0)</f>
        <v>#DIV/0!</v>
      </c>
      <c r="AJ162" s="16">
        <f>ROUND(IF(C162&lt;16,$R162*'Hintergrund Berechnung'!$L$3165,$R162*'Hintergrund Berechnung'!$L$3166),0)</f>
        <v>0</v>
      </c>
      <c r="AK162" s="16">
        <f>ROUND(IF(C162&lt;16,IF(S162&gt;0,(25-$S162)*'Hintergrund Berechnung'!$M$3165,0),IF(S162&gt;0,(25-$S162)*'Hintergrund Berechnung'!$M$3166,0)),0)</f>
        <v>0</v>
      </c>
      <c r="AL162" s="18" t="e">
        <f t="shared" si="27"/>
        <v>#DIV/0!</v>
      </c>
    </row>
    <row r="163" spans="21:38" x14ac:dyDescent="0.5">
      <c r="U163" s="16">
        <f t="shared" si="19"/>
        <v>0</v>
      </c>
      <c r="V163" s="16" t="e">
        <f>IF($A$3=FALSE,IF($C163&lt;16,E163/($D163^0.727399687532279)*'Hintergrund Berechnung'!$I$3165,E163/($D163^0.727399687532279)*'Hintergrund Berechnung'!$I$3166),IF($C163&lt;13,(E163/($D163^0.727399687532279)*'Hintergrund Berechnung'!$I$3165)*0.5,IF($C163&lt;16,(E163/($D163^0.727399687532279)*'Hintergrund Berechnung'!$I$3165)*0.67,E163/($D163^0.727399687532279)*'Hintergrund Berechnung'!$I$3166)))</f>
        <v>#DIV/0!</v>
      </c>
      <c r="W163" s="16" t="str">
        <f t="shared" si="20"/>
        <v/>
      </c>
      <c r="X163" s="16" t="e">
        <f>IF($A$3=FALSE,IF($C163&lt;16,G163/($D163^0.727399687532279)*'Hintergrund Berechnung'!$I$3165,G163/($D163^0.727399687532279)*'Hintergrund Berechnung'!$I$3166),IF($C163&lt;13,(G163/($D163^0.727399687532279)*'Hintergrund Berechnung'!$I$3165)*0.5,IF($C163&lt;16,(G163/($D163^0.727399687532279)*'Hintergrund Berechnung'!$I$3165)*0.67,G163/($D163^0.727399687532279)*'Hintergrund Berechnung'!$I$3166)))</f>
        <v>#DIV/0!</v>
      </c>
      <c r="Y163" s="16" t="str">
        <f t="shared" si="21"/>
        <v/>
      </c>
      <c r="Z163" s="16" t="e">
        <f>IF($A$3=FALSE,IF($C163&lt;16,I163/($D163^0.727399687532279)*'Hintergrund Berechnung'!$I$3165,I163/($D163^0.727399687532279)*'Hintergrund Berechnung'!$I$3166),IF($C163&lt;13,(I163/($D163^0.727399687532279)*'Hintergrund Berechnung'!$I$3165)*0.5,IF($C163&lt;16,(I163/($D163^0.727399687532279)*'Hintergrund Berechnung'!$I$3165)*0.67,I163/($D163^0.727399687532279)*'Hintergrund Berechnung'!$I$3166)))</f>
        <v>#DIV/0!</v>
      </c>
      <c r="AA163" s="16" t="str">
        <f t="shared" si="22"/>
        <v/>
      </c>
      <c r="AB163" s="16" t="e">
        <f>IF($A$3=FALSE,IF($C163&lt;16,K163/($D163^0.727399687532279)*'Hintergrund Berechnung'!$I$3165,K163/($D163^0.727399687532279)*'Hintergrund Berechnung'!$I$3166),IF($C163&lt;13,(K163/($D163^0.727399687532279)*'Hintergrund Berechnung'!$I$3165)*0.5,IF($C163&lt;16,(K163/($D163^0.727399687532279)*'Hintergrund Berechnung'!$I$3165)*0.67,K163/($D163^0.727399687532279)*'Hintergrund Berechnung'!$I$3166)))</f>
        <v>#DIV/0!</v>
      </c>
      <c r="AC163" s="16" t="str">
        <f t="shared" si="23"/>
        <v/>
      </c>
      <c r="AD163" s="16" t="e">
        <f>IF($A$3=FALSE,IF($C163&lt;16,M163/($D163^0.727399687532279)*'Hintergrund Berechnung'!$I$3165,M163/($D163^0.727399687532279)*'Hintergrund Berechnung'!$I$3166),IF($C163&lt;13,(M163/($D163^0.727399687532279)*'Hintergrund Berechnung'!$I$3165)*0.5,IF($C163&lt;16,(M163/($D163^0.727399687532279)*'Hintergrund Berechnung'!$I$3165)*0.67,M163/($D163^0.727399687532279)*'Hintergrund Berechnung'!$I$3166)))</f>
        <v>#DIV/0!</v>
      </c>
      <c r="AE163" s="16" t="str">
        <f t="shared" si="24"/>
        <v/>
      </c>
      <c r="AF163" s="16" t="e">
        <f>IF($A$3=FALSE,IF($C163&lt;16,O163/($D163^0.727399687532279)*'Hintergrund Berechnung'!$I$3165,O163/($D163^0.727399687532279)*'Hintergrund Berechnung'!$I$3166),IF($C163&lt;13,(O163/($D163^0.727399687532279)*'Hintergrund Berechnung'!$I$3165)*0.5,IF($C163&lt;16,(O163/($D163^0.727399687532279)*'Hintergrund Berechnung'!$I$3165)*0.67,O163/($D163^0.727399687532279)*'Hintergrund Berechnung'!$I$3166)))</f>
        <v>#DIV/0!</v>
      </c>
      <c r="AG163" s="16" t="str">
        <f t="shared" si="25"/>
        <v/>
      </c>
      <c r="AH163" s="16" t="e">
        <f t="shared" si="26"/>
        <v>#DIV/0!</v>
      </c>
      <c r="AI163" s="16" t="e">
        <f>ROUND(IF(C163&lt;16,$Q163/($D163^0.515518364833551)*'Hintergrund Berechnung'!$K$3165,$Q163/($D163^0.515518364833551)*'Hintergrund Berechnung'!$K$3166),0)</f>
        <v>#DIV/0!</v>
      </c>
      <c r="AJ163" s="16">
        <f>ROUND(IF(C163&lt;16,$R163*'Hintergrund Berechnung'!$L$3165,$R163*'Hintergrund Berechnung'!$L$3166),0)</f>
        <v>0</v>
      </c>
      <c r="AK163" s="16">
        <f>ROUND(IF(C163&lt;16,IF(S163&gt;0,(25-$S163)*'Hintergrund Berechnung'!$M$3165,0),IF(S163&gt;0,(25-$S163)*'Hintergrund Berechnung'!$M$3166,0)),0)</f>
        <v>0</v>
      </c>
      <c r="AL163" s="18" t="e">
        <f t="shared" si="27"/>
        <v>#DIV/0!</v>
      </c>
    </row>
    <row r="164" spans="21:38" x14ac:dyDescent="0.5">
      <c r="U164" s="16">
        <f t="shared" si="19"/>
        <v>0</v>
      </c>
      <c r="V164" s="16" t="e">
        <f>IF($A$3=FALSE,IF($C164&lt;16,E164/($D164^0.727399687532279)*'Hintergrund Berechnung'!$I$3165,E164/($D164^0.727399687532279)*'Hintergrund Berechnung'!$I$3166),IF($C164&lt;13,(E164/($D164^0.727399687532279)*'Hintergrund Berechnung'!$I$3165)*0.5,IF($C164&lt;16,(E164/($D164^0.727399687532279)*'Hintergrund Berechnung'!$I$3165)*0.67,E164/($D164^0.727399687532279)*'Hintergrund Berechnung'!$I$3166)))</f>
        <v>#DIV/0!</v>
      </c>
      <c r="W164" s="16" t="str">
        <f t="shared" si="20"/>
        <v/>
      </c>
      <c r="X164" s="16" t="e">
        <f>IF($A$3=FALSE,IF($C164&lt;16,G164/($D164^0.727399687532279)*'Hintergrund Berechnung'!$I$3165,G164/($D164^0.727399687532279)*'Hintergrund Berechnung'!$I$3166),IF($C164&lt;13,(G164/($D164^0.727399687532279)*'Hintergrund Berechnung'!$I$3165)*0.5,IF($C164&lt;16,(G164/($D164^0.727399687532279)*'Hintergrund Berechnung'!$I$3165)*0.67,G164/($D164^0.727399687532279)*'Hintergrund Berechnung'!$I$3166)))</f>
        <v>#DIV/0!</v>
      </c>
      <c r="Y164" s="16" t="str">
        <f t="shared" si="21"/>
        <v/>
      </c>
      <c r="Z164" s="16" t="e">
        <f>IF($A$3=FALSE,IF($C164&lt;16,I164/($D164^0.727399687532279)*'Hintergrund Berechnung'!$I$3165,I164/($D164^0.727399687532279)*'Hintergrund Berechnung'!$I$3166),IF($C164&lt;13,(I164/($D164^0.727399687532279)*'Hintergrund Berechnung'!$I$3165)*0.5,IF($C164&lt;16,(I164/($D164^0.727399687532279)*'Hintergrund Berechnung'!$I$3165)*0.67,I164/($D164^0.727399687532279)*'Hintergrund Berechnung'!$I$3166)))</f>
        <v>#DIV/0!</v>
      </c>
      <c r="AA164" s="16" t="str">
        <f t="shared" si="22"/>
        <v/>
      </c>
      <c r="AB164" s="16" t="e">
        <f>IF($A$3=FALSE,IF($C164&lt;16,K164/($D164^0.727399687532279)*'Hintergrund Berechnung'!$I$3165,K164/($D164^0.727399687532279)*'Hintergrund Berechnung'!$I$3166),IF($C164&lt;13,(K164/($D164^0.727399687532279)*'Hintergrund Berechnung'!$I$3165)*0.5,IF($C164&lt;16,(K164/($D164^0.727399687532279)*'Hintergrund Berechnung'!$I$3165)*0.67,K164/($D164^0.727399687532279)*'Hintergrund Berechnung'!$I$3166)))</f>
        <v>#DIV/0!</v>
      </c>
      <c r="AC164" s="16" t="str">
        <f t="shared" si="23"/>
        <v/>
      </c>
      <c r="AD164" s="16" t="e">
        <f>IF($A$3=FALSE,IF($C164&lt;16,M164/($D164^0.727399687532279)*'Hintergrund Berechnung'!$I$3165,M164/($D164^0.727399687532279)*'Hintergrund Berechnung'!$I$3166),IF($C164&lt;13,(M164/($D164^0.727399687532279)*'Hintergrund Berechnung'!$I$3165)*0.5,IF($C164&lt;16,(M164/($D164^0.727399687532279)*'Hintergrund Berechnung'!$I$3165)*0.67,M164/($D164^0.727399687532279)*'Hintergrund Berechnung'!$I$3166)))</f>
        <v>#DIV/0!</v>
      </c>
      <c r="AE164" s="16" t="str">
        <f t="shared" si="24"/>
        <v/>
      </c>
      <c r="AF164" s="16" t="e">
        <f>IF($A$3=FALSE,IF($C164&lt;16,O164/($D164^0.727399687532279)*'Hintergrund Berechnung'!$I$3165,O164/($D164^0.727399687532279)*'Hintergrund Berechnung'!$I$3166),IF($C164&lt;13,(O164/($D164^0.727399687532279)*'Hintergrund Berechnung'!$I$3165)*0.5,IF($C164&lt;16,(O164/($D164^0.727399687532279)*'Hintergrund Berechnung'!$I$3165)*0.67,O164/($D164^0.727399687532279)*'Hintergrund Berechnung'!$I$3166)))</f>
        <v>#DIV/0!</v>
      </c>
      <c r="AG164" s="16" t="str">
        <f t="shared" si="25"/>
        <v/>
      </c>
      <c r="AH164" s="16" t="e">
        <f t="shared" si="26"/>
        <v>#DIV/0!</v>
      </c>
      <c r="AI164" s="16" t="e">
        <f>ROUND(IF(C164&lt;16,$Q164/($D164^0.515518364833551)*'Hintergrund Berechnung'!$K$3165,$Q164/($D164^0.515518364833551)*'Hintergrund Berechnung'!$K$3166),0)</f>
        <v>#DIV/0!</v>
      </c>
      <c r="AJ164" s="16">
        <f>ROUND(IF(C164&lt;16,$R164*'Hintergrund Berechnung'!$L$3165,$R164*'Hintergrund Berechnung'!$L$3166),0)</f>
        <v>0</v>
      </c>
      <c r="AK164" s="16">
        <f>ROUND(IF(C164&lt;16,IF(S164&gt;0,(25-$S164)*'Hintergrund Berechnung'!$M$3165,0),IF(S164&gt;0,(25-$S164)*'Hintergrund Berechnung'!$M$3166,0)),0)</f>
        <v>0</v>
      </c>
      <c r="AL164" s="18" t="e">
        <f t="shared" si="27"/>
        <v>#DIV/0!</v>
      </c>
    </row>
    <row r="165" spans="21:38" x14ac:dyDescent="0.5">
      <c r="U165" s="16">
        <f t="shared" si="19"/>
        <v>0</v>
      </c>
      <c r="V165" s="16" t="e">
        <f>IF($A$3=FALSE,IF($C165&lt;16,E165/($D165^0.727399687532279)*'Hintergrund Berechnung'!$I$3165,E165/($D165^0.727399687532279)*'Hintergrund Berechnung'!$I$3166),IF($C165&lt;13,(E165/($D165^0.727399687532279)*'Hintergrund Berechnung'!$I$3165)*0.5,IF($C165&lt;16,(E165/($D165^0.727399687532279)*'Hintergrund Berechnung'!$I$3165)*0.67,E165/($D165^0.727399687532279)*'Hintergrund Berechnung'!$I$3166)))</f>
        <v>#DIV/0!</v>
      </c>
      <c r="W165" s="16" t="str">
        <f t="shared" si="20"/>
        <v/>
      </c>
      <c r="X165" s="16" t="e">
        <f>IF($A$3=FALSE,IF($C165&lt;16,G165/($D165^0.727399687532279)*'Hintergrund Berechnung'!$I$3165,G165/($D165^0.727399687532279)*'Hintergrund Berechnung'!$I$3166),IF($C165&lt;13,(G165/($D165^0.727399687532279)*'Hintergrund Berechnung'!$I$3165)*0.5,IF($C165&lt;16,(G165/($D165^0.727399687532279)*'Hintergrund Berechnung'!$I$3165)*0.67,G165/($D165^0.727399687532279)*'Hintergrund Berechnung'!$I$3166)))</f>
        <v>#DIV/0!</v>
      </c>
      <c r="Y165" s="16" t="str">
        <f t="shared" si="21"/>
        <v/>
      </c>
      <c r="Z165" s="16" t="e">
        <f>IF($A$3=FALSE,IF($C165&lt;16,I165/($D165^0.727399687532279)*'Hintergrund Berechnung'!$I$3165,I165/($D165^0.727399687532279)*'Hintergrund Berechnung'!$I$3166),IF($C165&lt;13,(I165/($D165^0.727399687532279)*'Hintergrund Berechnung'!$I$3165)*0.5,IF($C165&lt;16,(I165/($D165^0.727399687532279)*'Hintergrund Berechnung'!$I$3165)*0.67,I165/($D165^0.727399687532279)*'Hintergrund Berechnung'!$I$3166)))</f>
        <v>#DIV/0!</v>
      </c>
      <c r="AA165" s="16" t="str">
        <f t="shared" si="22"/>
        <v/>
      </c>
      <c r="AB165" s="16" t="e">
        <f>IF($A$3=FALSE,IF($C165&lt;16,K165/($D165^0.727399687532279)*'Hintergrund Berechnung'!$I$3165,K165/($D165^0.727399687532279)*'Hintergrund Berechnung'!$I$3166),IF($C165&lt;13,(K165/($D165^0.727399687532279)*'Hintergrund Berechnung'!$I$3165)*0.5,IF($C165&lt;16,(K165/($D165^0.727399687532279)*'Hintergrund Berechnung'!$I$3165)*0.67,K165/($D165^0.727399687532279)*'Hintergrund Berechnung'!$I$3166)))</f>
        <v>#DIV/0!</v>
      </c>
      <c r="AC165" s="16" t="str">
        <f t="shared" si="23"/>
        <v/>
      </c>
      <c r="AD165" s="16" t="e">
        <f>IF($A$3=FALSE,IF($C165&lt;16,M165/($D165^0.727399687532279)*'Hintergrund Berechnung'!$I$3165,M165/($D165^0.727399687532279)*'Hintergrund Berechnung'!$I$3166),IF($C165&lt;13,(M165/($D165^0.727399687532279)*'Hintergrund Berechnung'!$I$3165)*0.5,IF($C165&lt;16,(M165/($D165^0.727399687532279)*'Hintergrund Berechnung'!$I$3165)*0.67,M165/($D165^0.727399687532279)*'Hintergrund Berechnung'!$I$3166)))</f>
        <v>#DIV/0!</v>
      </c>
      <c r="AE165" s="16" t="str">
        <f t="shared" si="24"/>
        <v/>
      </c>
      <c r="AF165" s="16" t="e">
        <f>IF($A$3=FALSE,IF($C165&lt;16,O165/($D165^0.727399687532279)*'Hintergrund Berechnung'!$I$3165,O165/($D165^0.727399687532279)*'Hintergrund Berechnung'!$I$3166),IF($C165&lt;13,(O165/($D165^0.727399687532279)*'Hintergrund Berechnung'!$I$3165)*0.5,IF($C165&lt;16,(O165/($D165^0.727399687532279)*'Hintergrund Berechnung'!$I$3165)*0.67,O165/($D165^0.727399687532279)*'Hintergrund Berechnung'!$I$3166)))</f>
        <v>#DIV/0!</v>
      </c>
      <c r="AG165" s="16" t="str">
        <f t="shared" si="25"/>
        <v/>
      </c>
      <c r="AH165" s="16" t="e">
        <f t="shared" si="26"/>
        <v>#DIV/0!</v>
      </c>
      <c r="AI165" s="16" t="e">
        <f>ROUND(IF(C165&lt;16,$Q165/($D165^0.515518364833551)*'Hintergrund Berechnung'!$K$3165,$Q165/($D165^0.515518364833551)*'Hintergrund Berechnung'!$K$3166),0)</f>
        <v>#DIV/0!</v>
      </c>
      <c r="AJ165" s="16">
        <f>ROUND(IF(C165&lt;16,$R165*'Hintergrund Berechnung'!$L$3165,$R165*'Hintergrund Berechnung'!$L$3166),0)</f>
        <v>0</v>
      </c>
      <c r="AK165" s="16">
        <f>ROUND(IF(C165&lt;16,IF(S165&gt;0,(25-$S165)*'Hintergrund Berechnung'!$M$3165,0),IF(S165&gt;0,(25-$S165)*'Hintergrund Berechnung'!$M$3166,0)),0)</f>
        <v>0</v>
      </c>
      <c r="AL165" s="18" t="e">
        <f t="shared" si="27"/>
        <v>#DIV/0!</v>
      </c>
    </row>
    <row r="166" spans="21:38" x14ac:dyDescent="0.5">
      <c r="U166" s="16">
        <f t="shared" si="19"/>
        <v>0</v>
      </c>
      <c r="V166" s="16" t="e">
        <f>IF($A$3=FALSE,IF($C166&lt;16,E166/($D166^0.727399687532279)*'Hintergrund Berechnung'!$I$3165,E166/($D166^0.727399687532279)*'Hintergrund Berechnung'!$I$3166),IF($C166&lt;13,(E166/($D166^0.727399687532279)*'Hintergrund Berechnung'!$I$3165)*0.5,IF($C166&lt;16,(E166/($D166^0.727399687532279)*'Hintergrund Berechnung'!$I$3165)*0.67,E166/($D166^0.727399687532279)*'Hintergrund Berechnung'!$I$3166)))</f>
        <v>#DIV/0!</v>
      </c>
      <c r="W166" s="16" t="str">
        <f t="shared" si="20"/>
        <v/>
      </c>
      <c r="X166" s="16" t="e">
        <f>IF($A$3=FALSE,IF($C166&lt;16,G166/($D166^0.727399687532279)*'Hintergrund Berechnung'!$I$3165,G166/($D166^0.727399687532279)*'Hintergrund Berechnung'!$I$3166),IF($C166&lt;13,(G166/($D166^0.727399687532279)*'Hintergrund Berechnung'!$I$3165)*0.5,IF($C166&lt;16,(G166/($D166^0.727399687532279)*'Hintergrund Berechnung'!$I$3165)*0.67,G166/($D166^0.727399687532279)*'Hintergrund Berechnung'!$I$3166)))</f>
        <v>#DIV/0!</v>
      </c>
      <c r="Y166" s="16" t="str">
        <f t="shared" si="21"/>
        <v/>
      </c>
      <c r="Z166" s="16" t="e">
        <f>IF($A$3=FALSE,IF($C166&lt;16,I166/($D166^0.727399687532279)*'Hintergrund Berechnung'!$I$3165,I166/($D166^0.727399687532279)*'Hintergrund Berechnung'!$I$3166),IF($C166&lt;13,(I166/($D166^0.727399687532279)*'Hintergrund Berechnung'!$I$3165)*0.5,IF($C166&lt;16,(I166/($D166^0.727399687532279)*'Hintergrund Berechnung'!$I$3165)*0.67,I166/($D166^0.727399687532279)*'Hintergrund Berechnung'!$I$3166)))</f>
        <v>#DIV/0!</v>
      </c>
      <c r="AA166" s="16" t="str">
        <f t="shared" si="22"/>
        <v/>
      </c>
      <c r="AB166" s="16" t="e">
        <f>IF($A$3=FALSE,IF($C166&lt;16,K166/($D166^0.727399687532279)*'Hintergrund Berechnung'!$I$3165,K166/($D166^0.727399687532279)*'Hintergrund Berechnung'!$I$3166),IF($C166&lt;13,(K166/($D166^0.727399687532279)*'Hintergrund Berechnung'!$I$3165)*0.5,IF($C166&lt;16,(K166/($D166^0.727399687532279)*'Hintergrund Berechnung'!$I$3165)*0.67,K166/($D166^0.727399687532279)*'Hintergrund Berechnung'!$I$3166)))</f>
        <v>#DIV/0!</v>
      </c>
      <c r="AC166" s="16" t="str">
        <f t="shared" si="23"/>
        <v/>
      </c>
      <c r="AD166" s="16" t="e">
        <f>IF($A$3=FALSE,IF($C166&lt;16,M166/($D166^0.727399687532279)*'Hintergrund Berechnung'!$I$3165,M166/($D166^0.727399687532279)*'Hintergrund Berechnung'!$I$3166),IF($C166&lt;13,(M166/($D166^0.727399687532279)*'Hintergrund Berechnung'!$I$3165)*0.5,IF($C166&lt;16,(M166/($D166^0.727399687532279)*'Hintergrund Berechnung'!$I$3165)*0.67,M166/($D166^0.727399687532279)*'Hintergrund Berechnung'!$I$3166)))</f>
        <v>#DIV/0!</v>
      </c>
      <c r="AE166" s="16" t="str">
        <f t="shared" si="24"/>
        <v/>
      </c>
      <c r="AF166" s="16" t="e">
        <f>IF($A$3=FALSE,IF($C166&lt;16,O166/($D166^0.727399687532279)*'Hintergrund Berechnung'!$I$3165,O166/($D166^0.727399687532279)*'Hintergrund Berechnung'!$I$3166),IF($C166&lt;13,(O166/($D166^0.727399687532279)*'Hintergrund Berechnung'!$I$3165)*0.5,IF($C166&lt;16,(O166/($D166^0.727399687532279)*'Hintergrund Berechnung'!$I$3165)*0.67,O166/($D166^0.727399687532279)*'Hintergrund Berechnung'!$I$3166)))</f>
        <v>#DIV/0!</v>
      </c>
      <c r="AG166" s="16" t="str">
        <f t="shared" si="25"/>
        <v/>
      </c>
      <c r="AH166" s="16" t="e">
        <f t="shared" si="26"/>
        <v>#DIV/0!</v>
      </c>
      <c r="AI166" s="16" t="e">
        <f>ROUND(IF(C166&lt;16,$Q166/($D166^0.515518364833551)*'Hintergrund Berechnung'!$K$3165,$Q166/($D166^0.515518364833551)*'Hintergrund Berechnung'!$K$3166),0)</f>
        <v>#DIV/0!</v>
      </c>
      <c r="AJ166" s="16">
        <f>ROUND(IF(C166&lt;16,$R166*'Hintergrund Berechnung'!$L$3165,$R166*'Hintergrund Berechnung'!$L$3166),0)</f>
        <v>0</v>
      </c>
      <c r="AK166" s="16">
        <f>ROUND(IF(C166&lt;16,IF(S166&gt;0,(25-$S166)*'Hintergrund Berechnung'!$M$3165,0),IF(S166&gt;0,(25-$S166)*'Hintergrund Berechnung'!$M$3166,0)),0)</f>
        <v>0</v>
      </c>
      <c r="AL166" s="18" t="e">
        <f t="shared" si="27"/>
        <v>#DIV/0!</v>
      </c>
    </row>
    <row r="167" spans="21:38" x14ac:dyDescent="0.5">
      <c r="U167" s="16">
        <f t="shared" si="19"/>
        <v>0</v>
      </c>
      <c r="V167" s="16" t="e">
        <f>IF($A$3=FALSE,IF($C167&lt;16,E167/($D167^0.727399687532279)*'Hintergrund Berechnung'!$I$3165,E167/($D167^0.727399687532279)*'Hintergrund Berechnung'!$I$3166),IF($C167&lt;13,(E167/($D167^0.727399687532279)*'Hintergrund Berechnung'!$I$3165)*0.5,IF($C167&lt;16,(E167/($D167^0.727399687532279)*'Hintergrund Berechnung'!$I$3165)*0.67,E167/($D167^0.727399687532279)*'Hintergrund Berechnung'!$I$3166)))</f>
        <v>#DIV/0!</v>
      </c>
      <c r="W167" s="16" t="str">
        <f t="shared" si="20"/>
        <v/>
      </c>
      <c r="X167" s="16" t="e">
        <f>IF($A$3=FALSE,IF($C167&lt;16,G167/($D167^0.727399687532279)*'Hintergrund Berechnung'!$I$3165,G167/($D167^0.727399687532279)*'Hintergrund Berechnung'!$I$3166),IF($C167&lt;13,(G167/($D167^0.727399687532279)*'Hintergrund Berechnung'!$I$3165)*0.5,IF($C167&lt;16,(G167/($D167^0.727399687532279)*'Hintergrund Berechnung'!$I$3165)*0.67,G167/($D167^0.727399687532279)*'Hintergrund Berechnung'!$I$3166)))</f>
        <v>#DIV/0!</v>
      </c>
      <c r="Y167" s="16" t="str">
        <f t="shared" si="21"/>
        <v/>
      </c>
      <c r="Z167" s="16" t="e">
        <f>IF($A$3=FALSE,IF($C167&lt;16,I167/($D167^0.727399687532279)*'Hintergrund Berechnung'!$I$3165,I167/($D167^0.727399687532279)*'Hintergrund Berechnung'!$I$3166),IF($C167&lt;13,(I167/($D167^0.727399687532279)*'Hintergrund Berechnung'!$I$3165)*0.5,IF($C167&lt;16,(I167/($D167^0.727399687532279)*'Hintergrund Berechnung'!$I$3165)*0.67,I167/($D167^0.727399687532279)*'Hintergrund Berechnung'!$I$3166)))</f>
        <v>#DIV/0!</v>
      </c>
      <c r="AA167" s="16" t="str">
        <f t="shared" si="22"/>
        <v/>
      </c>
      <c r="AB167" s="16" t="e">
        <f>IF($A$3=FALSE,IF($C167&lt;16,K167/($D167^0.727399687532279)*'Hintergrund Berechnung'!$I$3165,K167/($D167^0.727399687532279)*'Hintergrund Berechnung'!$I$3166),IF($C167&lt;13,(K167/($D167^0.727399687532279)*'Hintergrund Berechnung'!$I$3165)*0.5,IF($C167&lt;16,(K167/($D167^0.727399687532279)*'Hintergrund Berechnung'!$I$3165)*0.67,K167/($D167^0.727399687532279)*'Hintergrund Berechnung'!$I$3166)))</f>
        <v>#DIV/0!</v>
      </c>
      <c r="AC167" s="16" t="str">
        <f t="shared" si="23"/>
        <v/>
      </c>
      <c r="AD167" s="16" t="e">
        <f>IF($A$3=FALSE,IF($C167&lt;16,M167/($D167^0.727399687532279)*'Hintergrund Berechnung'!$I$3165,M167/($D167^0.727399687532279)*'Hintergrund Berechnung'!$I$3166),IF($C167&lt;13,(M167/($D167^0.727399687532279)*'Hintergrund Berechnung'!$I$3165)*0.5,IF($C167&lt;16,(M167/($D167^0.727399687532279)*'Hintergrund Berechnung'!$I$3165)*0.67,M167/($D167^0.727399687532279)*'Hintergrund Berechnung'!$I$3166)))</f>
        <v>#DIV/0!</v>
      </c>
      <c r="AE167" s="16" t="str">
        <f t="shared" si="24"/>
        <v/>
      </c>
      <c r="AF167" s="16" t="e">
        <f>IF($A$3=FALSE,IF($C167&lt;16,O167/($D167^0.727399687532279)*'Hintergrund Berechnung'!$I$3165,O167/($D167^0.727399687532279)*'Hintergrund Berechnung'!$I$3166),IF($C167&lt;13,(O167/($D167^0.727399687532279)*'Hintergrund Berechnung'!$I$3165)*0.5,IF($C167&lt;16,(O167/($D167^0.727399687532279)*'Hintergrund Berechnung'!$I$3165)*0.67,O167/($D167^0.727399687532279)*'Hintergrund Berechnung'!$I$3166)))</f>
        <v>#DIV/0!</v>
      </c>
      <c r="AG167" s="16" t="str">
        <f t="shared" si="25"/>
        <v/>
      </c>
      <c r="AH167" s="16" t="e">
        <f t="shared" si="26"/>
        <v>#DIV/0!</v>
      </c>
      <c r="AI167" s="16" t="e">
        <f>ROUND(IF(C167&lt;16,$Q167/($D167^0.515518364833551)*'Hintergrund Berechnung'!$K$3165,$Q167/($D167^0.515518364833551)*'Hintergrund Berechnung'!$K$3166),0)</f>
        <v>#DIV/0!</v>
      </c>
      <c r="AJ167" s="16">
        <f>ROUND(IF(C167&lt;16,$R167*'Hintergrund Berechnung'!$L$3165,$R167*'Hintergrund Berechnung'!$L$3166),0)</f>
        <v>0</v>
      </c>
      <c r="AK167" s="16">
        <f>ROUND(IF(C167&lt;16,IF(S167&gt;0,(25-$S167)*'Hintergrund Berechnung'!$M$3165,0),IF(S167&gt;0,(25-$S167)*'Hintergrund Berechnung'!$M$3166,0)),0)</f>
        <v>0</v>
      </c>
      <c r="AL167" s="18" t="e">
        <f t="shared" si="27"/>
        <v>#DIV/0!</v>
      </c>
    </row>
    <row r="168" spans="21:38" x14ac:dyDescent="0.5">
      <c r="U168" s="16">
        <f t="shared" si="19"/>
        <v>0</v>
      </c>
      <c r="V168" s="16" t="e">
        <f>IF($A$3=FALSE,IF($C168&lt;16,E168/($D168^0.727399687532279)*'Hintergrund Berechnung'!$I$3165,E168/($D168^0.727399687532279)*'Hintergrund Berechnung'!$I$3166),IF($C168&lt;13,(E168/($D168^0.727399687532279)*'Hintergrund Berechnung'!$I$3165)*0.5,IF($C168&lt;16,(E168/($D168^0.727399687532279)*'Hintergrund Berechnung'!$I$3165)*0.67,E168/($D168^0.727399687532279)*'Hintergrund Berechnung'!$I$3166)))</f>
        <v>#DIV/0!</v>
      </c>
      <c r="W168" s="16" t="str">
        <f t="shared" si="20"/>
        <v/>
      </c>
      <c r="X168" s="16" t="e">
        <f>IF($A$3=FALSE,IF($C168&lt;16,G168/($D168^0.727399687532279)*'Hintergrund Berechnung'!$I$3165,G168/($D168^0.727399687532279)*'Hintergrund Berechnung'!$I$3166),IF($C168&lt;13,(G168/($D168^0.727399687532279)*'Hintergrund Berechnung'!$I$3165)*0.5,IF($C168&lt;16,(G168/($D168^0.727399687532279)*'Hintergrund Berechnung'!$I$3165)*0.67,G168/($D168^0.727399687532279)*'Hintergrund Berechnung'!$I$3166)))</f>
        <v>#DIV/0!</v>
      </c>
      <c r="Y168" s="16" t="str">
        <f t="shared" si="21"/>
        <v/>
      </c>
      <c r="Z168" s="16" t="e">
        <f>IF($A$3=FALSE,IF($C168&lt;16,I168/($D168^0.727399687532279)*'Hintergrund Berechnung'!$I$3165,I168/($D168^0.727399687532279)*'Hintergrund Berechnung'!$I$3166),IF($C168&lt;13,(I168/($D168^0.727399687532279)*'Hintergrund Berechnung'!$I$3165)*0.5,IF($C168&lt;16,(I168/($D168^0.727399687532279)*'Hintergrund Berechnung'!$I$3165)*0.67,I168/($D168^0.727399687532279)*'Hintergrund Berechnung'!$I$3166)))</f>
        <v>#DIV/0!</v>
      </c>
      <c r="AA168" s="16" t="str">
        <f t="shared" si="22"/>
        <v/>
      </c>
      <c r="AB168" s="16" t="e">
        <f>IF($A$3=FALSE,IF($C168&lt;16,K168/($D168^0.727399687532279)*'Hintergrund Berechnung'!$I$3165,K168/($D168^0.727399687532279)*'Hintergrund Berechnung'!$I$3166),IF($C168&lt;13,(K168/($D168^0.727399687532279)*'Hintergrund Berechnung'!$I$3165)*0.5,IF($C168&lt;16,(K168/($D168^0.727399687532279)*'Hintergrund Berechnung'!$I$3165)*0.67,K168/($D168^0.727399687532279)*'Hintergrund Berechnung'!$I$3166)))</f>
        <v>#DIV/0!</v>
      </c>
      <c r="AC168" s="16" t="str">
        <f t="shared" si="23"/>
        <v/>
      </c>
      <c r="AD168" s="16" t="e">
        <f>IF($A$3=FALSE,IF($C168&lt;16,M168/($D168^0.727399687532279)*'Hintergrund Berechnung'!$I$3165,M168/($D168^0.727399687532279)*'Hintergrund Berechnung'!$I$3166),IF($C168&lt;13,(M168/($D168^0.727399687532279)*'Hintergrund Berechnung'!$I$3165)*0.5,IF($C168&lt;16,(M168/($D168^0.727399687532279)*'Hintergrund Berechnung'!$I$3165)*0.67,M168/($D168^0.727399687532279)*'Hintergrund Berechnung'!$I$3166)))</f>
        <v>#DIV/0!</v>
      </c>
      <c r="AE168" s="16" t="str">
        <f t="shared" si="24"/>
        <v/>
      </c>
      <c r="AF168" s="16" t="e">
        <f>IF($A$3=FALSE,IF($C168&lt;16,O168/($D168^0.727399687532279)*'Hintergrund Berechnung'!$I$3165,O168/($D168^0.727399687532279)*'Hintergrund Berechnung'!$I$3166),IF($C168&lt;13,(O168/($D168^0.727399687532279)*'Hintergrund Berechnung'!$I$3165)*0.5,IF($C168&lt;16,(O168/($D168^0.727399687532279)*'Hintergrund Berechnung'!$I$3165)*0.67,O168/($D168^0.727399687532279)*'Hintergrund Berechnung'!$I$3166)))</f>
        <v>#DIV/0!</v>
      </c>
      <c r="AG168" s="16" t="str">
        <f t="shared" si="25"/>
        <v/>
      </c>
      <c r="AH168" s="16" t="e">
        <f t="shared" si="26"/>
        <v>#DIV/0!</v>
      </c>
      <c r="AI168" s="16" t="e">
        <f>ROUND(IF(C168&lt;16,$Q168/($D168^0.515518364833551)*'Hintergrund Berechnung'!$K$3165,$Q168/($D168^0.515518364833551)*'Hintergrund Berechnung'!$K$3166),0)</f>
        <v>#DIV/0!</v>
      </c>
      <c r="AJ168" s="16">
        <f>ROUND(IF(C168&lt;16,$R168*'Hintergrund Berechnung'!$L$3165,$R168*'Hintergrund Berechnung'!$L$3166),0)</f>
        <v>0</v>
      </c>
      <c r="AK168" s="16">
        <f>ROUND(IF(C168&lt;16,IF(S168&gt;0,(25-$S168)*'Hintergrund Berechnung'!$M$3165,0),IF(S168&gt;0,(25-$S168)*'Hintergrund Berechnung'!$M$3166,0)),0)</f>
        <v>0</v>
      </c>
      <c r="AL168" s="18" t="e">
        <f t="shared" si="27"/>
        <v>#DIV/0!</v>
      </c>
    </row>
    <row r="169" spans="21:38" x14ac:dyDescent="0.5">
      <c r="U169" s="16">
        <f t="shared" si="19"/>
        <v>0</v>
      </c>
      <c r="V169" s="16" t="e">
        <f>IF($A$3=FALSE,IF($C169&lt;16,E169/($D169^0.727399687532279)*'Hintergrund Berechnung'!$I$3165,E169/($D169^0.727399687532279)*'Hintergrund Berechnung'!$I$3166),IF($C169&lt;13,(E169/($D169^0.727399687532279)*'Hintergrund Berechnung'!$I$3165)*0.5,IF($C169&lt;16,(E169/($D169^0.727399687532279)*'Hintergrund Berechnung'!$I$3165)*0.67,E169/($D169^0.727399687532279)*'Hintergrund Berechnung'!$I$3166)))</f>
        <v>#DIV/0!</v>
      </c>
      <c r="W169" s="16" t="str">
        <f t="shared" si="20"/>
        <v/>
      </c>
      <c r="X169" s="16" t="e">
        <f>IF($A$3=FALSE,IF($C169&lt;16,G169/($D169^0.727399687532279)*'Hintergrund Berechnung'!$I$3165,G169/($D169^0.727399687532279)*'Hintergrund Berechnung'!$I$3166),IF($C169&lt;13,(G169/($D169^0.727399687532279)*'Hintergrund Berechnung'!$I$3165)*0.5,IF($C169&lt;16,(G169/($D169^0.727399687532279)*'Hintergrund Berechnung'!$I$3165)*0.67,G169/($D169^0.727399687532279)*'Hintergrund Berechnung'!$I$3166)))</f>
        <v>#DIV/0!</v>
      </c>
      <c r="Y169" s="16" t="str">
        <f t="shared" si="21"/>
        <v/>
      </c>
      <c r="Z169" s="16" t="e">
        <f>IF($A$3=FALSE,IF($C169&lt;16,I169/($D169^0.727399687532279)*'Hintergrund Berechnung'!$I$3165,I169/($D169^0.727399687532279)*'Hintergrund Berechnung'!$I$3166),IF($C169&lt;13,(I169/($D169^0.727399687532279)*'Hintergrund Berechnung'!$I$3165)*0.5,IF($C169&lt;16,(I169/($D169^0.727399687532279)*'Hintergrund Berechnung'!$I$3165)*0.67,I169/($D169^0.727399687532279)*'Hintergrund Berechnung'!$I$3166)))</f>
        <v>#DIV/0!</v>
      </c>
      <c r="AA169" s="16" t="str">
        <f t="shared" si="22"/>
        <v/>
      </c>
      <c r="AB169" s="16" t="e">
        <f>IF($A$3=FALSE,IF($C169&lt;16,K169/($D169^0.727399687532279)*'Hintergrund Berechnung'!$I$3165,K169/($D169^0.727399687532279)*'Hintergrund Berechnung'!$I$3166),IF($C169&lt;13,(K169/($D169^0.727399687532279)*'Hintergrund Berechnung'!$I$3165)*0.5,IF($C169&lt;16,(K169/($D169^0.727399687532279)*'Hintergrund Berechnung'!$I$3165)*0.67,K169/($D169^0.727399687532279)*'Hintergrund Berechnung'!$I$3166)))</f>
        <v>#DIV/0!</v>
      </c>
      <c r="AC169" s="16" t="str">
        <f t="shared" si="23"/>
        <v/>
      </c>
      <c r="AD169" s="16" t="e">
        <f>IF($A$3=FALSE,IF($C169&lt;16,M169/($D169^0.727399687532279)*'Hintergrund Berechnung'!$I$3165,M169/($D169^0.727399687532279)*'Hintergrund Berechnung'!$I$3166),IF($C169&lt;13,(M169/($D169^0.727399687532279)*'Hintergrund Berechnung'!$I$3165)*0.5,IF($C169&lt;16,(M169/($D169^0.727399687532279)*'Hintergrund Berechnung'!$I$3165)*0.67,M169/($D169^0.727399687532279)*'Hintergrund Berechnung'!$I$3166)))</f>
        <v>#DIV/0!</v>
      </c>
      <c r="AE169" s="16" t="str">
        <f t="shared" si="24"/>
        <v/>
      </c>
      <c r="AF169" s="16" t="e">
        <f>IF($A$3=FALSE,IF($C169&lt;16,O169/($D169^0.727399687532279)*'Hintergrund Berechnung'!$I$3165,O169/($D169^0.727399687532279)*'Hintergrund Berechnung'!$I$3166),IF($C169&lt;13,(O169/($D169^0.727399687532279)*'Hintergrund Berechnung'!$I$3165)*0.5,IF($C169&lt;16,(O169/($D169^0.727399687532279)*'Hintergrund Berechnung'!$I$3165)*0.67,O169/($D169^0.727399687532279)*'Hintergrund Berechnung'!$I$3166)))</f>
        <v>#DIV/0!</v>
      </c>
      <c r="AG169" s="16" t="str">
        <f t="shared" si="25"/>
        <v/>
      </c>
      <c r="AH169" s="16" t="e">
        <f t="shared" si="26"/>
        <v>#DIV/0!</v>
      </c>
      <c r="AI169" s="16" t="e">
        <f>ROUND(IF(C169&lt;16,$Q169/($D169^0.515518364833551)*'Hintergrund Berechnung'!$K$3165,$Q169/($D169^0.515518364833551)*'Hintergrund Berechnung'!$K$3166),0)</f>
        <v>#DIV/0!</v>
      </c>
      <c r="AJ169" s="16">
        <f>ROUND(IF(C169&lt;16,$R169*'Hintergrund Berechnung'!$L$3165,$R169*'Hintergrund Berechnung'!$L$3166),0)</f>
        <v>0</v>
      </c>
      <c r="AK169" s="16">
        <f>ROUND(IF(C169&lt;16,IF(S169&gt;0,(25-$S169)*'Hintergrund Berechnung'!$M$3165,0),IF(S169&gt;0,(25-$S169)*'Hintergrund Berechnung'!$M$3166,0)),0)</f>
        <v>0</v>
      </c>
      <c r="AL169" s="18" t="e">
        <f t="shared" si="27"/>
        <v>#DIV/0!</v>
      </c>
    </row>
    <row r="170" spans="21:38" x14ac:dyDescent="0.5">
      <c r="U170" s="16">
        <f t="shared" si="19"/>
        <v>0</v>
      </c>
      <c r="V170" s="16" t="e">
        <f>IF($A$3=FALSE,IF($C170&lt;16,E170/($D170^0.727399687532279)*'Hintergrund Berechnung'!$I$3165,E170/($D170^0.727399687532279)*'Hintergrund Berechnung'!$I$3166),IF($C170&lt;13,(E170/($D170^0.727399687532279)*'Hintergrund Berechnung'!$I$3165)*0.5,IF($C170&lt;16,(E170/($D170^0.727399687532279)*'Hintergrund Berechnung'!$I$3165)*0.67,E170/($D170^0.727399687532279)*'Hintergrund Berechnung'!$I$3166)))</f>
        <v>#DIV/0!</v>
      </c>
      <c r="W170" s="16" t="str">
        <f t="shared" si="20"/>
        <v/>
      </c>
      <c r="X170" s="16" t="e">
        <f>IF($A$3=FALSE,IF($C170&lt;16,G170/($D170^0.727399687532279)*'Hintergrund Berechnung'!$I$3165,G170/($D170^0.727399687532279)*'Hintergrund Berechnung'!$I$3166),IF($C170&lt;13,(G170/($D170^0.727399687532279)*'Hintergrund Berechnung'!$I$3165)*0.5,IF($C170&lt;16,(G170/($D170^0.727399687532279)*'Hintergrund Berechnung'!$I$3165)*0.67,G170/($D170^0.727399687532279)*'Hintergrund Berechnung'!$I$3166)))</f>
        <v>#DIV/0!</v>
      </c>
      <c r="Y170" s="16" t="str">
        <f t="shared" si="21"/>
        <v/>
      </c>
      <c r="Z170" s="16" t="e">
        <f>IF($A$3=FALSE,IF($C170&lt;16,I170/($D170^0.727399687532279)*'Hintergrund Berechnung'!$I$3165,I170/($D170^0.727399687532279)*'Hintergrund Berechnung'!$I$3166),IF($C170&lt;13,(I170/($D170^0.727399687532279)*'Hintergrund Berechnung'!$I$3165)*0.5,IF($C170&lt;16,(I170/($D170^0.727399687532279)*'Hintergrund Berechnung'!$I$3165)*0.67,I170/($D170^0.727399687532279)*'Hintergrund Berechnung'!$I$3166)))</f>
        <v>#DIV/0!</v>
      </c>
      <c r="AA170" s="16" t="str">
        <f t="shared" si="22"/>
        <v/>
      </c>
      <c r="AB170" s="16" t="e">
        <f>IF($A$3=FALSE,IF($C170&lt;16,K170/($D170^0.727399687532279)*'Hintergrund Berechnung'!$I$3165,K170/($D170^0.727399687532279)*'Hintergrund Berechnung'!$I$3166),IF($C170&lt;13,(K170/($D170^0.727399687532279)*'Hintergrund Berechnung'!$I$3165)*0.5,IF($C170&lt;16,(K170/($D170^0.727399687532279)*'Hintergrund Berechnung'!$I$3165)*0.67,K170/($D170^0.727399687532279)*'Hintergrund Berechnung'!$I$3166)))</f>
        <v>#DIV/0!</v>
      </c>
      <c r="AC170" s="16" t="str">
        <f t="shared" si="23"/>
        <v/>
      </c>
      <c r="AD170" s="16" t="e">
        <f>IF($A$3=FALSE,IF($C170&lt;16,M170/($D170^0.727399687532279)*'Hintergrund Berechnung'!$I$3165,M170/($D170^0.727399687532279)*'Hintergrund Berechnung'!$I$3166),IF($C170&lt;13,(M170/($D170^0.727399687532279)*'Hintergrund Berechnung'!$I$3165)*0.5,IF($C170&lt;16,(M170/($D170^0.727399687532279)*'Hintergrund Berechnung'!$I$3165)*0.67,M170/($D170^0.727399687532279)*'Hintergrund Berechnung'!$I$3166)))</f>
        <v>#DIV/0!</v>
      </c>
      <c r="AE170" s="16" t="str">
        <f t="shared" si="24"/>
        <v/>
      </c>
      <c r="AF170" s="16" t="e">
        <f>IF($A$3=FALSE,IF($C170&lt;16,O170/($D170^0.727399687532279)*'Hintergrund Berechnung'!$I$3165,O170/($D170^0.727399687532279)*'Hintergrund Berechnung'!$I$3166),IF($C170&lt;13,(O170/($D170^0.727399687532279)*'Hintergrund Berechnung'!$I$3165)*0.5,IF($C170&lt;16,(O170/($D170^0.727399687532279)*'Hintergrund Berechnung'!$I$3165)*0.67,O170/($D170^0.727399687532279)*'Hintergrund Berechnung'!$I$3166)))</f>
        <v>#DIV/0!</v>
      </c>
      <c r="AG170" s="16" t="str">
        <f t="shared" si="25"/>
        <v/>
      </c>
      <c r="AH170" s="16" t="e">
        <f t="shared" si="26"/>
        <v>#DIV/0!</v>
      </c>
      <c r="AI170" s="16" t="e">
        <f>ROUND(IF(C170&lt;16,$Q170/($D170^0.515518364833551)*'Hintergrund Berechnung'!$K$3165,$Q170/($D170^0.515518364833551)*'Hintergrund Berechnung'!$K$3166),0)</f>
        <v>#DIV/0!</v>
      </c>
      <c r="AJ170" s="16">
        <f>ROUND(IF(C170&lt;16,$R170*'Hintergrund Berechnung'!$L$3165,$R170*'Hintergrund Berechnung'!$L$3166),0)</f>
        <v>0</v>
      </c>
      <c r="AK170" s="16">
        <f>ROUND(IF(C170&lt;16,IF(S170&gt;0,(25-$S170)*'Hintergrund Berechnung'!$M$3165,0),IF(S170&gt;0,(25-$S170)*'Hintergrund Berechnung'!$M$3166,0)),0)</f>
        <v>0</v>
      </c>
      <c r="AL170" s="18" t="e">
        <f t="shared" si="27"/>
        <v>#DIV/0!</v>
      </c>
    </row>
    <row r="171" spans="21:38" x14ac:dyDescent="0.5">
      <c r="U171" s="16">
        <f t="shared" si="19"/>
        <v>0</v>
      </c>
      <c r="V171" s="16" t="e">
        <f>IF($A$3=FALSE,IF($C171&lt;16,E171/($D171^0.727399687532279)*'Hintergrund Berechnung'!$I$3165,E171/($D171^0.727399687532279)*'Hintergrund Berechnung'!$I$3166),IF($C171&lt;13,(E171/($D171^0.727399687532279)*'Hintergrund Berechnung'!$I$3165)*0.5,IF($C171&lt;16,(E171/($D171^0.727399687532279)*'Hintergrund Berechnung'!$I$3165)*0.67,E171/($D171^0.727399687532279)*'Hintergrund Berechnung'!$I$3166)))</f>
        <v>#DIV/0!</v>
      </c>
      <c r="W171" s="16" t="str">
        <f t="shared" si="20"/>
        <v/>
      </c>
      <c r="X171" s="16" t="e">
        <f>IF($A$3=FALSE,IF($C171&lt;16,G171/($D171^0.727399687532279)*'Hintergrund Berechnung'!$I$3165,G171/($D171^0.727399687532279)*'Hintergrund Berechnung'!$I$3166),IF($C171&lt;13,(G171/($D171^0.727399687532279)*'Hintergrund Berechnung'!$I$3165)*0.5,IF($C171&lt;16,(G171/($D171^0.727399687532279)*'Hintergrund Berechnung'!$I$3165)*0.67,G171/($D171^0.727399687532279)*'Hintergrund Berechnung'!$I$3166)))</f>
        <v>#DIV/0!</v>
      </c>
      <c r="Y171" s="16" t="str">
        <f t="shared" si="21"/>
        <v/>
      </c>
      <c r="Z171" s="16" t="e">
        <f>IF($A$3=FALSE,IF($C171&lt;16,I171/($D171^0.727399687532279)*'Hintergrund Berechnung'!$I$3165,I171/($D171^0.727399687532279)*'Hintergrund Berechnung'!$I$3166),IF($C171&lt;13,(I171/($D171^0.727399687532279)*'Hintergrund Berechnung'!$I$3165)*0.5,IF($C171&lt;16,(I171/($D171^0.727399687532279)*'Hintergrund Berechnung'!$I$3165)*0.67,I171/($D171^0.727399687532279)*'Hintergrund Berechnung'!$I$3166)))</f>
        <v>#DIV/0!</v>
      </c>
      <c r="AA171" s="16" t="str">
        <f t="shared" si="22"/>
        <v/>
      </c>
      <c r="AB171" s="16" t="e">
        <f>IF($A$3=FALSE,IF($C171&lt;16,K171/($D171^0.727399687532279)*'Hintergrund Berechnung'!$I$3165,K171/($D171^0.727399687532279)*'Hintergrund Berechnung'!$I$3166),IF($C171&lt;13,(K171/($D171^0.727399687532279)*'Hintergrund Berechnung'!$I$3165)*0.5,IF($C171&lt;16,(K171/($D171^0.727399687532279)*'Hintergrund Berechnung'!$I$3165)*0.67,K171/($D171^0.727399687532279)*'Hintergrund Berechnung'!$I$3166)))</f>
        <v>#DIV/0!</v>
      </c>
      <c r="AC171" s="16" t="str">
        <f t="shared" si="23"/>
        <v/>
      </c>
      <c r="AD171" s="16" t="e">
        <f>IF($A$3=FALSE,IF($C171&lt;16,M171/($D171^0.727399687532279)*'Hintergrund Berechnung'!$I$3165,M171/($D171^0.727399687532279)*'Hintergrund Berechnung'!$I$3166),IF($C171&lt;13,(M171/($D171^0.727399687532279)*'Hintergrund Berechnung'!$I$3165)*0.5,IF($C171&lt;16,(M171/($D171^0.727399687532279)*'Hintergrund Berechnung'!$I$3165)*0.67,M171/($D171^0.727399687532279)*'Hintergrund Berechnung'!$I$3166)))</f>
        <v>#DIV/0!</v>
      </c>
      <c r="AE171" s="16" t="str">
        <f t="shared" si="24"/>
        <v/>
      </c>
      <c r="AF171" s="16" t="e">
        <f>IF($A$3=FALSE,IF($C171&lt;16,O171/($D171^0.727399687532279)*'Hintergrund Berechnung'!$I$3165,O171/($D171^0.727399687532279)*'Hintergrund Berechnung'!$I$3166),IF($C171&lt;13,(O171/($D171^0.727399687532279)*'Hintergrund Berechnung'!$I$3165)*0.5,IF($C171&lt;16,(O171/($D171^0.727399687532279)*'Hintergrund Berechnung'!$I$3165)*0.67,O171/($D171^0.727399687532279)*'Hintergrund Berechnung'!$I$3166)))</f>
        <v>#DIV/0!</v>
      </c>
      <c r="AG171" s="16" t="str">
        <f t="shared" si="25"/>
        <v/>
      </c>
      <c r="AH171" s="16" t="e">
        <f t="shared" si="26"/>
        <v>#DIV/0!</v>
      </c>
      <c r="AI171" s="16" t="e">
        <f>ROUND(IF(C171&lt;16,$Q171/($D171^0.515518364833551)*'Hintergrund Berechnung'!$K$3165,$Q171/($D171^0.515518364833551)*'Hintergrund Berechnung'!$K$3166),0)</f>
        <v>#DIV/0!</v>
      </c>
      <c r="AJ171" s="16">
        <f>ROUND(IF(C171&lt;16,$R171*'Hintergrund Berechnung'!$L$3165,$R171*'Hintergrund Berechnung'!$L$3166),0)</f>
        <v>0</v>
      </c>
      <c r="AK171" s="16">
        <f>ROUND(IF(C171&lt;16,IF(S171&gt;0,(25-$S171)*'Hintergrund Berechnung'!$M$3165,0),IF(S171&gt;0,(25-$S171)*'Hintergrund Berechnung'!$M$3166,0)),0)</f>
        <v>0</v>
      </c>
      <c r="AL171" s="18" t="e">
        <f t="shared" si="27"/>
        <v>#DIV/0!</v>
      </c>
    </row>
    <row r="172" spans="21:38" x14ac:dyDescent="0.5">
      <c r="U172" s="16">
        <f t="shared" si="19"/>
        <v>0</v>
      </c>
      <c r="V172" s="16" t="e">
        <f>IF($A$3=FALSE,IF($C172&lt;16,E172/($D172^0.727399687532279)*'Hintergrund Berechnung'!$I$3165,E172/($D172^0.727399687532279)*'Hintergrund Berechnung'!$I$3166),IF($C172&lt;13,(E172/($D172^0.727399687532279)*'Hintergrund Berechnung'!$I$3165)*0.5,IF($C172&lt;16,(E172/($D172^0.727399687532279)*'Hintergrund Berechnung'!$I$3165)*0.67,E172/($D172^0.727399687532279)*'Hintergrund Berechnung'!$I$3166)))</f>
        <v>#DIV/0!</v>
      </c>
      <c r="W172" s="16" t="str">
        <f t="shared" si="20"/>
        <v/>
      </c>
      <c r="X172" s="16" t="e">
        <f>IF($A$3=FALSE,IF($C172&lt;16,G172/($D172^0.727399687532279)*'Hintergrund Berechnung'!$I$3165,G172/($D172^0.727399687532279)*'Hintergrund Berechnung'!$I$3166),IF($C172&lt;13,(G172/($D172^0.727399687532279)*'Hintergrund Berechnung'!$I$3165)*0.5,IF($C172&lt;16,(G172/($D172^0.727399687532279)*'Hintergrund Berechnung'!$I$3165)*0.67,G172/($D172^0.727399687532279)*'Hintergrund Berechnung'!$I$3166)))</f>
        <v>#DIV/0!</v>
      </c>
      <c r="Y172" s="16" t="str">
        <f t="shared" si="21"/>
        <v/>
      </c>
      <c r="Z172" s="16" t="e">
        <f>IF($A$3=FALSE,IF($C172&lt;16,I172/($D172^0.727399687532279)*'Hintergrund Berechnung'!$I$3165,I172/($D172^0.727399687532279)*'Hintergrund Berechnung'!$I$3166),IF($C172&lt;13,(I172/($D172^0.727399687532279)*'Hintergrund Berechnung'!$I$3165)*0.5,IF($C172&lt;16,(I172/($D172^0.727399687532279)*'Hintergrund Berechnung'!$I$3165)*0.67,I172/($D172^0.727399687532279)*'Hintergrund Berechnung'!$I$3166)))</f>
        <v>#DIV/0!</v>
      </c>
      <c r="AA172" s="16" t="str">
        <f t="shared" si="22"/>
        <v/>
      </c>
      <c r="AB172" s="16" t="e">
        <f>IF($A$3=FALSE,IF($C172&lt;16,K172/($D172^0.727399687532279)*'Hintergrund Berechnung'!$I$3165,K172/($D172^0.727399687532279)*'Hintergrund Berechnung'!$I$3166),IF($C172&lt;13,(K172/($D172^0.727399687532279)*'Hintergrund Berechnung'!$I$3165)*0.5,IF($C172&lt;16,(K172/($D172^0.727399687532279)*'Hintergrund Berechnung'!$I$3165)*0.67,K172/($D172^0.727399687532279)*'Hintergrund Berechnung'!$I$3166)))</f>
        <v>#DIV/0!</v>
      </c>
      <c r="AC172" s="16" t="str">
        <f t="shared" si="23"/>
        <v/>
      </c>
      <c r="AD172" s="16" t="e">
        <f>IF($A$3=FALSE,IF($C172&lt;16,M172/($D172^0.727399687532279)*'Hintergrund Berechnung'!$I$3165,M172/($D172^0.727399687532279)*'Hintergrund Berechnung'!$I$3166),IF($C172&lt;13,(M172/($D172^0.727399687532279)*'Hintergrund Berechnung'!$I$3165)*0.5,IF($C172&lt;16,(M172/($D172^0.727399687532279)*'Hintergrund Berechnung'!$I$3165)*0.67,M172/($D172^0.727399687532279)*'Hintergrund Berechnung'!$I$3166)))</f>
        <v>#DIV/0!</v>
      </c>
      <c r="AE172" s="16" t="str">
        <f t="shared" si="24"/>
        <v/>
      </c>
      <c r="AF172" s="16" t="e">
        <f>IF($A$3=FALSE,IF($C172&lt;16,O172/($D172^0.727399687532279)*'Hintergrund Berechnung'!$I$3165,O172/($D172^0.727399687532279)*'Hintergrund Berechnung'!$I$3166),IF($C172&lt;13,(O172/($D172^0.727399687532279)*'Hintergrund Berechnung'!$I$3165)*0.5,IF($C172&lt;16,(O172/($D172^0.727399687532279)*'Hintergrund Berechnung'!$I$3165)*0.67,O172/($D172^0.727399687532279)*'Hintergrund Berechnung'!$I$3166)))</f>
        <v>#DIV/0!</v>
      </c>
      <c r="AG172" s="16" t="str">
        <f t="shared" si="25"/>
        <v/>
      </c>
      <c r="AH172" s="16" t="e">
        <f t="shared" si="26"/>
        <v>#DIV/0!</v>
      </c>
      <c r="AI172" s="16" t="e">
        <f>ROUND(IF(C172&lt;16,$Q172/($D172^0.515518364833551)*'Hintergrund Berechnung'!$K$3165,$Q172/($D172^0.515518364833551)*'Hintergrund Berechnung'!$K$3166),0)</f>
        <v>#DIV/0!</v>
      </c>
      <c r="AJ172" s="16">
        <f>ROUND(IF(C172&lt;16,$R172*'Hintergrund Berechnung'!$L$3165,$R172*'Hintergrund Berechnung'!$L$3166),0)</f>
        <v>0</v>
      </c>
      <c r="AK172" s="16">
        <f>ROUND(IF(C172&lt;16,IF(S172&gt;0,(25-$S172)*'Hintergrund Berechnung'!$M$3165,0),IF(S172&gt;0,(25-$S172)*'Hintergrund Berechnung'!$M$3166,0)),0)</f>
        <v>0</v>
      </c>
      <c r="AL172" s="18" t="e">
        <f t="shared" si="27"/>
        <v>#DIV/0!</v>
      </c>
    </row>
    <row r="173" spans="21:38" x14ac:dyDescent="0.5">
      <c r="U173" s="16">
        <f t="shared" si="19"/>
        <v>0</v>
      </c>
      <c r="V173" s="16" t="e">
        <f>IF($A$3=FALSE,IF($C173&lt;16,E173/($D173^0.727399687532279)*'Hintergrund Berechnung'!$I$3165,E173/($D173^0.727399687532279)*'Hintergrund Berechnung'!$I$3166),IF($C173&lt;13,(E173/($D173^0.727399687532279)*'Hintergrund Berechnung'!$I$3165)*0.5,IF($C173&lt;16,(E173/($D173^0.727399687532279)*'Hintergrund Berechnung'!$I$3165)*0.67,E173/($D173^0.727399687532279)*'Hintergrund Berechnung'!$I$3166)))</f>
        <v>#DIV/0!</v>
      </c>
      <c r="W173" s="16" t="str">
        <f t="shared" si="20"/>
        <v/>
      </c>
      <c r="X173" s="16" t="e">
        <f>IF($A$3=FALSE,IF($C173&lt;16,G173/($D173^0.727399687532279)*'Hintergrund Berechnung'!$I$3165,G173/($D173^0.727399687532279)*'Hintergrund Berechnung'!$I$3166),IF($C173&lt;13,(G173/($D173^0.727399687532279)*'Hintergrund Berechnung'!$I$3165)*0.5,IF($C173&lt;16,(G173/($D173^0.727399687532279)*'Hintergrund Berechnung'!$I$3165)*0.67,G173/($D173^0.727399687532279)*'Hintergrund Berechnung'!$I$3166)))</f>
        <v>#DIV/0!</v>
      </c>
      <c r="Y173" s="16" t="str">
        <f t="shared" si="21"/>
        <v/>
      </c>
      <c r="Z173" s="16" t="e">
        <f>IF($A$3=FALSE,IF($C173&lt;16,I173/($D173^0.727399687532279)*'Hintergrund Berechnung'!$I$3165,I173/($D173^0.727399687532279)*'Hintergrund Berechnung'!$I$3166),IF($C173&lt;13,(I173/($D173^0.727399687532279)*'Hintergrund Berechnung'!$I$3165)*0.5,IF($C173&lt;16,(I173/($D173^0.727399687532279)*'Hintergrund Berechnung'!$I$3165)*0.67,I173/($D173^0.727399687532279)*'Hintergrund Berechnung'!$I$3166)))</f>
        <v>#DIV/0!</v>
      </c>
      <c r="AA173" s="16" t="str">
        <f t="shared" si="22"/>
        <v/>
      </c>
      <c r="AB173" s="16" t="e">
        <f>IF($A$3=FALSE,IF($C173&lt;16,K173/($D173^0.727399687532279)*'Hintergrund Berechnung'!$I$3165,K173/($D173^0.727399687532279)*'Hintergrund Berechnung'!$I$3166),IF($C173&lt;13,(K173/($D173^0.727399687532279)*'Hintergrund Berechnung'!$I$3165)*0.5,IF($C173&lt;16,(K173/($D173^0.727399687532279)*'Hintergrund Berechnung'!$I$3165)*0.67,K173/($D173^0.727399687532279)*'Hintergrund Berechnung'!$I$3166)))</f>
        <v>#DIV/0!</v>
      </c>
      <c r="AC173" s="16" t="str">
        <f t="shared" si="23"/>
        <v/>
      </c>
      <c r="AD173" s="16" t="e">
        <f>IF($A$3=FALSE,IF($C173&lt;16,M173/($D173^0.727399687532279)*'Hintergrund Berechnung'!$I$3165,M173/($D173^0.727399687532279)*'Hintergrund Berechnung'!$I$3166),IF($C173&lt;13,(M173/($D173^0.727399687532279)*'Hintergrund Berechnung'!$I$3165)*0.5,IF($C173&lt;16,(M173/($D173^0.727399687532279)*'Hintergrund Berechnung'!$I$3165)*0.67,M173/($D173^0.727399687532279)*'Hintergrund Berechnung'!$I$3166)))</f>
        <v>#DIV/0!</v>
      </c>
      <c r="AE173" s="16" t="str">
        <f t="shared" si="24"/>
        <v/>
      </c>
      <c r="AF173" s="16" t="e">
        <f>IF($A$3=FALSE,IF($C173&lt;16,O173/($D173^0.727399687532279)*'Hintergrund Berechnung'!$I$3165,O173/($D173^0.727399687532279)*'Hintergrund Berechnung'!$I$3166),IF($C173&lt;13,(O173/($D173^0.727399687532279)*'Hintergrund Berechnung'!$I$3165)*0.5,IF($C173&lt;16,(O173/($D173^0.727399687532279)*'Hintergrund Berechnung'!$I$3165)*0.67,O173/($D173^0.727399687532279)*'Hintergrund Berechnung'!$I$3166)))</f>
        <v>#DIV/0!</v>
      </c>
      <c r="AG173" s="16" t="str">
        <f t="shared" si="25"/>
        <v/>
      </c>
      <c r="AH173" s="16" t="e">
        <f t="shared" si="26"/>
        <v>#DIV/0!</v>
      </c>
      <c r="AI173" s="16" t="e">
        <f>ROUND(IF(C173&lt;16,$Q173/($D173^0.515518364833551)*'Hintergrund Berechnung'!$K$3165,$Q173/($D173^0.515518364833551)*'Hintergrund Berechnung'!$K$3166),0)</f>
        <v>#DIV/0!</v>
      </c>
      <c r="AJ173" s="16">
        <f>ROUND(IF(C173&lt;16,$R173*'Hintergrund Berechnung'!$L$3165,$R173*'Hintergrund Berechnung'!$L$3166),0)</f>
        <v>0</v>
      </c>
      <c r="AK173" s="16">
        <f>ROUND(IF(C173&lt;16,IF(S173&gt;0,(25-$S173)*'Hintergrund Berechnung'!$M$3165,0),IF(S173&gt;0,(25-$S173)*'Hintergrund Berechnung'!$M$3166,0)),0)</f>
        <v>0</v>
      </c>
      <c r="AL173" s="18" t="e">
        <f t="shared" si="27"/>
        <v>#DIV/0!</v>
      </c>
    </row>
    <row r="174" spans="21:38" x14ac:dyDescent="0.5">
      <c r="U174" s="16">
        <f t="shared" si="19"/>
        <v>0</v>
      </c>
      <c r="V174" s="16" t="e">
        <f>IF($A$3=FALSE,IF($C174&lt;16,E174/($D174^0.727399687532279)*'Hintergrund Berechnung'!$I$3165,E174/($D174^0.727399687532279)*'Hintergrund Berechnung'!$I$3166),IF($C174&lt;13,(E174/($D174^0.727399687532279)*'Hintergrund Berechnung'!$I$3165)*0.5,IF($C174&lt;16,(E174/($D174^0.727399687532279)*'Hintergrund Berechnung'!$I$3165)*0.67,E174/($D174^0.727399687532279)*'Hintergrund Berechnung'!$I$3166)))</f>
        <v>#DIV/0!</v>
      </c>
      <c r="W174" s="16" t="str">
        <f t="shared" si="20"/>
        <v/>
      </c>
      <c r="X174" s="16" t="e">
        <f>IF($A$3=FALSE,IF($C174&lt;16,G174/($D174^0.727399687532279)*'Hintergrund Berechnung'!$I$3165,G174/($D174^0.727399687532279)*'Hintergrund Berechnung'!$I$3166),IF($C174&lt;13,(G174/($D174^0.727399687532279)*'Hintergrund Berechnung'!$I$3165)*0.5,IF($C174&lt;16,(G174/($D174^0.727399687532279)*'Hintergrund Berechnung'!$I$3165)*0.67,G174/($D174^0.727399687532279)*'Hintergrund Berechnung'!$I$3166)))</f>
        <v>#DIV/0!</v>
      </c>
      <c r="Y174" s="16" t="str">
        <f t="shared" si="21"/>
        <v/>
      </c>
      <c r="Z174" s="16" t="e">
        <f>IF($A$3=FALSE,IF($C174&lt;16,I174/($D174^0.727399687532279)*'Hintergrund Berechnung'!$I$3165,I174/($D174^0.727399687532279)*'Hintergrund Berechnung'!$I$3166),IF($C174&lt;13,(I174/($D174^0.727399687532279)*'Hintergrund Berechnung'!$I$3165)*0.5,IF($C174&lt;16,(I174/($D174^0.727399687532279)*'Hintergrund Berechnung'!$I$3165)*0.67,I174/($D174^0.727399687532279)*'Hintergrund Berechnung'!$I$3166)))</f>
        <v>#DIV/0!</v>
      </c>
      <c r="AA174" s="16" t="str">
        <f t="shared" si="22"/>
        <v/>
      </c>
      <c r="AB174" s="16" t="e">
        <f>IF($A$3=FALSE,IF($C174&lt;16,K174/($D174^0.727399687532279)*'Hintergrund Berechnung'!$I$3165,K174/($D174^0.727399687532279)*'Hintergrund Berechnung'!$I$3166),IF($C174&lt;13,(K174/($D174^0.727399687532279)*'Hintergrund Berechnung'!$I$3165)*0.5,IF($C174&lt;16,(K174/($D174^0.727399687532279)*'Hintergrund Berechnung'!$I$3165)*0.67,K174/($D174^0.727399687532279)*'Hintergrund Berechnung'!$I$3166)))</f>
        <v>#DIV/0!</v>
      </c>
      <c r="AC174" s="16" t="str">
        <f t="shared" si="23"/>
        <v/>
      </c>
      <c r="AD174" s="16" t="e">
        <f>IF($A$3=FALSE,IF($C174&lt;16,M174/($D174^0.727399687532279)*'Hintergrund Berechnung'!$I$3165,M174/($D174^0.727399687532279)*'Hintergrund Berechnung'!$I$3166),IF($C174&lt;13,(M174/($D174^0.727399687532279)*'Hintergrund Berechnung'!$I$3165)*0.5,IF($C174&lt;16,(M174/($D174^0.727399687532279)*'Hintergrund Berechnung'!$I$3165)*0.67,M174/($D174^0.727399687532279)*'Hintergrund Berechnung'!$I$3166)))</f>
        <v>#DIV/0!</v>
      </c>
      <c r="AE174" s="16" t="str">
        <f t="shared" si="24"/>
        <v/>
      </c>
      <c r="AF174" s="16" t="e">
        <f>IF($A$3=FALSE,IF($C174&lt;16,O174/($D174^0.727399687532279)*'Hintergrund Berechnung'!$I$3165,O174/($D174^0.727399687532279)*'Hintergrund Berechnung'!$I$3166),IF($C174&lt;13,(O174/($D174^0.727399687532279)*'Hintergrund Berechnung'!$I$3165)*0.5,IF($C174&lt;16,(O174/($D174^0.727399687532279)*'Hintergrund Berechnung'!$I$3165)*0.67,O174/($D174^0.727399687532279)*'Hintergrund Berechnung'!$I$3166)))</f>
        <v>#DIV/0!</v>
      </c>
      <c r="AG174" s="16" t="str">
        <f t="shared" si="25"/>
        <v/>
      </c>
      <c r="AH174" s="16" t="e">
        <f t="shared" si="26"/>
        <v>#DIV/0!</v>
      </c>
      <c r="AI174" s="16" t="e">
        <f>ROUND(IF(C174&lt;16,$Q174/($D174^0.515518364833551)*'Hintergrund Berechnung'!$K$3165,$Q174/($D174^0.515518364833551)*'Hintergrund Berechnung'!$K$3166),0)</f>
        <v>#DIV/0!</v>
      </c>
      <c r="AJ174" s="16">
        <f>ROUND(IF(C174&lt;16,$R174*'Hintergrund Berechnung'!$L$3165,$R174*'Hintergrund Berechnung'!$L$3166),0)</f>
        <v>0</v>
      </c>
      <c r="AK174" s="16">
        <f>ROUND(IF(C174&lt;16,IF(S174&gt;0,(25-$S174)*'Hintergrund Berechnung'!$M$3165,0),IF(S174&gt;0,(25-$S174)*'Hintergrund Berechnung'!$M$3166,0)),0)</f>
        <v>0</v>
      </c>
      <c r="AL174" s="18" t="e">
        <f t="shared" si="27"/>
        <v>#DIV/0!</v>
      </c>
    </row>
    <row r="175" spans="21:38" x14ac:dyDescent="0.5">
      <c r="U175" s="16">
        <f t="shared" si="19"/>
        <v>0</v>
      </c>
      <c r="V175" s="16" t="e">
        <f>IF($A$3=FALSE,IF($C175&lt;16,E175/($D175^0.727399687532279)*'Hintergrund Berechnung'!$I$3165,E175/($D175^0.727399687532279)*'Hintergrund Berechnung'!$I$3166),IF($C175&lt;13,(E175/($D175^0.727399687532279)*'Hintergrund Berechnung'!$I$3165)*0.5,IF($C175&lt;16,(E175/($D175^0.727399687532279)*'Hintergrund Berechnung'!$I$3165)*0.67,E175/($D175^0.727399687532279)*'Hintergrund Berechnung'!$I$3166)))</f>
        <v>#DIV/0!</v>
      </c>
      <c r="W175" s="16" t="str">
        <f t="shared" si="20"/>
        <v/>
      </c>
      <c r="X175" s="16" t="e">
        <f>IF($A$3=FALSE,IF($C175&lt;16,G175/($D175^0.727399687532279)*'Hintergrund Berechnung'!$I$3165,G175/($D175^0.727399687532279)*'Hintergrund Berechnung'!$I$3166),IF($C175&lt;13,(G175/($D175^0.727399687532279)*'Hintergrund Berechnung'!$I$3165)*0.5,IF($C175&lt;16,(G175/($D175^0.727399687532279)*'Hintergrund Berechnung'!$I$3165)*0.67,G175/($D175^0.727399687532279)*'Hintergrund Berechnung'!$I$3166)))</f>
        <v>#DIV/0!</v>
      </c>
      <c r="Y175" s="16" t="str">
        <f t="shared" si="21"/>
        <v/>
      </c>
      <c r="Z175" s="16" t="e">
        <f>IF($A$3=FALSE,IF($C175&lt;16,I175/($D175^0.727399687532279)*'Hintergrund Berechnung'!$I$3165,I175/($D175^0.727399687532279)*'Hintergrund Berechnung'!$I$3166),IF($C175&lt;13,(I175/($D175^0.727399687532279)*'Hintergrund Berechnung'!$I$3165)*0.5,IF($C175&lt;16,(I175/($D175^0.727399687532279)*'Hintergrund Berechnung'!$I$3165)*0.67,I175/($D175^0.727399687532279)*'Hintergrund Berechnung'!$I$3166)))</f>
        <v>#DIV/0!</v>
      </c>
      <c r="AA175" s="16" t="str">
        <f t="shared" si="22"/>
        <v/>
      </c>
      <c r="AB175" s="16" t="e">
        <f>IF($A$3=FALSE,IF($C175&lt;16,K175/($D175^0.727399687532279)*'Hintergrund Berechnung'!$I$3165,K175/($D175^0.727399687532279)*'Hintergrund Berechnung'!$I$3166),IF($C175&lt;13,(K175/($D175^0.727399687532279)*'Hintergrund Berechnung'!$I$3165)*0.5,IF($C175&lt;16,(K175/($D175^0.727399687532279)*'Hintergrund Berechnung'!$I$3165)*0.67,K175/($D175^0.727399687532279)*'Hintergrund Berechnung'!$I$3166)))</f>
        <v>#DIV/0!</v>
      </c>
      <c r="AC175" s="16" t="str">
        <f t="shared" si="23"/>
        <v/>
      </c>
      <c r="AD175" s="16" t="e">
        <f>IF($A$3=FALSE,IF($C175&lt;16,M175/($D175^0.727399687532279)*'Hintergrund Berechnung'!$I$3165,M175/($D175^0.727399687532279)*'Hintergrund Berechnung'!$I$3166),IF($C175&lt;13,(M175/($D175^0.727399687532279)*'Hintergrund Berechnung'!$I$3165)*0.5,IF($C175&lt;16,(M175/($D175^0.727399687532279)*'Hintergrund Berechnung'!$I$3165)*0.67,M175/($D175^0.727399687532279)*'Hintergrund Berechnung'!$I$3166)))</f>
        <v>#DIV/0!</v>
      </c>
      <c r="AE175" s="16" t="str">
        <f t="shared" si="24"/>
        <v/>
      </c>
      <c r="AF175" s="16" t="e">
        <f>IF($A$3=FALSE,IF($C175&lt;16,O175/($D175^0.727399687532279)*'Hintergrund Berechnung'!$I$3165,O175/($D175^0.727399687532279)*'Hintergrund Berechnung'!$I$3166),IF($C175&lt;13,(O175/($D175^0.727399687532279)*'Hintergrund Berechnung'!$I$3165)*0.5,IF($C175&lt;16,(O175/($D175^0.727399687532279)*'Hintergrund Berechnung'!$I$3165)*0.67,O175/($D175^0.727399687532279)*'Hintergrund Berechnung'!$I$3166)))</f>
        <v>#DIV/0!</v>
      </c>
      <c r="AG175" s="16" t="str">
        <f t="shared" si="25"/>
        <v/>
      </c>
      <c r="AH175" s="16" t="e">
        <f t="shared" si="26"/>
        <v>#DIV/0!</v>
      </c>
      <c r="AI175" s="16" t="e">
        <f>ROUND(IF(C175&lt;16,$Q175/($D175^0.515518364833551)*'Hintergrund Berechnung'!$K$3165,$Q175/($D175^0.515518364833551)*'Hintergrund Berechnung'!$K$3166),0)</f>
        <v>#DIV/0!</v>
      </c>
      <c r="AJ175" s="16">
        <f>ROUND(IF(C175&lt;16,$R175*'Hintergrund Berechnung'!$L$3165,$R175*'Hintergrund Berechnung'!$L$3166),0)</f>
        <v>0</v>
      </c>
      <c r="AK175" s="16">
        <f>ROUND(IF(C175&lt;16,IF(S175&gt;0,(25-$S175)*'Hintergrund Berechnung'!$M$3165,0),IF(S175&gt;0,(25-$S175)*'Hintergrund Berechnung'!$M$3166,0)),0)</f>
        <v>0</v>
      </c>
      <c r="AL175" s="18" t="e">
        <f t="shared" si="27"/>
        <v>#DIV/0!</v>
      </c>
    </row>
    <row r="176" spans="21:38" x14ac:dyDescent="0.5">
      <c r="U176" s="16">
        <f t="shared" si="19"/>
        <v>0</v>
      </c>
      <c r="V176" s="16" t="e">
        <f>IF($A$3=FALSE,IF($C176&lt;16,E176/($D176^0.727399687532279)*'Hintergrund Berechnung'!$I$3165,E176/($D176^0.727399687532279)*'Hintergrund Berechnung'!$I$3166),IF($C176&lt;13,(E176/($D176^0.727399687532279)*'Hintergrund Berechnung'!$I$3165)*0.5,IF($C176&lt;16,(E176/($D176^0.727399687532279)*'Hintergrund Berechnung'!$I$3165)*0.67,E176/($D176^0.727399687532279)*'Hintergrund Berechnung'!$I$3166)))</f>
        <v>#DIV/0!</v>
      </c>
      <c r="W176" s="16" t="str">
        <f t="shared" si="20"/>
        <v/>
      </c>
      <c r="X176" s="16" t="e">
        <f>IF($A$3=FALSE,IF($C176&lt;16,G176/($D176^0.727399687532279)*'Hintergrund Berechnung'!$I$3165,G176/($D176^0.727399687532279)*'Hintergrund Berechnung'!$I$3166),IF($C176&lt;13,(G176/($D176^0.727399687532279)*'Hintergrund Berechnung'!$I$3165)*0.5,IF($C176&lt;16,(G176/($D176^0.727399687532279)*'Hintergrund Berechnung'!$I$3165)*0.67,G176/($D176^0.727399687532279)*'Hintergrund Berechnung'!$I$3166)))</f>
        <v>#DIV/0!</v>
      </c>
      <c r="Y176" s="16" t="str">
        <f t="shared" si="21"/>
        <v/>
      </c>
      <c r="Z176" s="16" t="e">
        <f>IF($A$3=FALSE,IF($C176&lt;16,I176/($D176^0.727399687532279)*'Hintergrund Berechnung'!$I$3165,I176/($D176^0.727399687532279)*'Hintergrund Berechnung'!$I$3166),IF($C176&lt;13,(I176/($D176^0.727399687532279)*'Hintergrund Berechnung'!$I$3165)*0.5,IF($C176&lt;16,(I176/($D176^0.727399687532279)*'Hintergrund Berechnung'!$I$3165)*0.67,I176/($D176^0.727399687532279)*'Hintergrund Berechnung'!$I$3166)))</f>
        <v>#DIV/0!</v>
      </c>
      <c r="AA176" s="16" t="str">
        <f t="shared" si="22"/>
        <v/>
      </c>
      <c r="AB176" s="16" t="e">
        <f>IF($A$3=FALSE,IF($C176&lt;16,K176/($D176^0.727399687532279)*'Hintergrund Berechnung'!$I$3165,K176/($D176^0.727399687532279)*'Hintergrund Berechnung'!$I$3166),IF($C176&lt;13,(K176/($D176^0.727399687532279)*'Hintergrund Berechnung'!$I$3165)*0.5,IF($C176&lt;16,(K176/($D176^0.727399687532279)*'Hintergrund Berechnung'!$I$3165)*0.67,K176/($D176^0.727399687532279)*'Hintergrund Berechnung'!$I$3166)))</f>
        <v>#DIV/0!</v>
      </c>
      <c r="AC176" s="16" t="str">
        <f t="shared" si="23"/>
        <v/>
      </c>
      <c r="AD176" s="16" t="e">
        <f>IF($A$3=FALSE,IF($C176&lt;16,M176/($D176^0.727399687532279)*'Hintergrund Berechnung'!$I$3165,M176/($D176^0.727399687532279)*'Hintergrund Berechnung'!$I$3166),IF($C176&lt;13,(M176/($D176^0.727399687532279)*'Hintergrund Berechnung'!$I$3165)*0.5,IF($C176&lt;16,(M176/($D176^0.727399687532279)*'Hintergrund Berechnung'!$I$3165)*0.67,M176/($D176^0.727399687532279)*'Hintergrund Berechnung'!$I$3166)))</f>
        <v>#DIV/0!</v>
      </c>
      <c r="AE176" s="16" t="str">
        <f t="shared" si="24"/>
        <v/>
      </c>
      <c r="AF176" s="16" t="e">
        <f>IF($A$3=FALSE,IF($C176&lt;16,O176/($D176^0.727399687532279)*'Hintergrund Berechnung'!$I$3165,O176/($D176^0.727399687532279)*'Hintergrund Berechnung'!$I$3166),IF($C176&lt;13,(O176/($D176^0.727399687532279)*'Hintergrund Berechnung'!$I$3165)*0.5,IF($C176&lt;16,(O176/($D176^0.727399687532279)*'Hintergrund Berechnung'!$I$3165)*0.67,O176/($D176^0.727399687532279)*'Hintergrund Berechnung'!$I$3166)))</f>
        <v>#DIV/0!</v>
      </c>
      <c r="AG176" s="16" t="str">
        <f t="shared" si="25"/>
        <v/>
      </c>
      <c r="AH176" s="16" t="e">
        <f t="shared" si="26"/>
        <v>#DIV/0!</v>
      </c>
      <c r="AI176" s="16" t="e">
        <f>ROUND(IF(C176&lt;16,$Q176/($D176^0.515518364833551)*'Hintergrund Berechnung'!$K$3165,$Q176/($D176^0.515518364833551)*'Hintergrund Berechnung'!$K$3166),0)</f>
        <v>#DIV/0!</v>
      </c>
      <c r="AJ176" s="16">
        <f>ROUND(IF(C176&lt;16,$R176*'Hintergrund Berechnung'!$L$3165,$R176*'Hintergrund Berechnung'!$L$3166),0)</f>
        <v>0</v>
      </c>
      <c r="AK176" s="16">
        <f>ROUND(IF(C176&lt;16,IF(S176&gt;0,(25-$S176)*'Hintergrund Berechnung'!$M$3165,0),IF(S176&gt;0,(25-$S176)*'Hintergrund Berechnung'!$M$3166,0)),0)</f>
        <v>0</v>
      </c>
      <c r="AL176" s="18" t="e">
        <f t="shared" si="27"/>
        <v>#DIV/0!</v>
      </c>
    </row>
    <row r="177" spans="21:38" x14ac:dyDescent="0.5">
      <c r="U177" s="16">
        <f t="shared" si="19"/>
        <v>0</v>
      </c>
      <c r="V177" s="16" t="e">
        <f>IF($A$3=FALSE,IF($C177&lt;16,E177/($D177^0.727399687532279)*'Hintergrund Berechnung'!$I$3165,E177/($D177^0.727399687532279)*'Hintergrund Berechnung'!$I$3166),IF($C177&lt;13,(E177/($D177^0.727399687532279)*'Hintergrund Berechnung'!$I$3165)*0.5,IF($C177&lt;16,(E177/($D177^0.727399687532279)*'Hintergrund Berechnung'!$I$3165)*0.67,E177/($D177^0.727399687532279)*'Hintergrund Berechnung'!$I$3166)))</f>
        <v>#DIV/0!</v>
      </c>
      <c r="W177" s="16" t="str">
        <f t="shared" si="20"/>
        <v/>
      </c>
      <c r="X177" s="16" t="e">
        <f>IF($A$3=FALSE,IF($C177&lt;16,G177/($D177^0.727399687532279)*'Hintergrund Berechnung'!$I$3165,G177/($D177^0.727399687532279)*'Hintergrund Berechnung'!$I$3166),IF($C177&lt;13,(G177/($D177^0.727399687532279)*'Hintergrund Berechnung'!$I$3165)*0.5,IF($C177&lt;16,(G177/($D177^0.727399687532279)*'Hintergrund Berechnung'!$I$3165)*0.67,G177/($D177^0.727399687532279)*'Hintergrund Berechnung'!$I$3166)))</f>
        <v>#DIV/0!</v>
      </c>
      <c r="Y177" s="16" t="str">
        <f t="shared" si="21"/>
        <v/>
      </c>
      <c r="Z177" s="16" t="e">
        <f>IF($A$3=FALSE,IF($C177&lt;16,I177/($D177^0.727399687532279)*'Hintergrund Berechnung'!$I$3165,I177/($D177^0.727399687532279)*'Hintergrund Berechnung'!$I$3166),IF($C177&lt;13,(I177/($D177^0.727399687532279)*'Hintergrund Berechnung'!$I$3165)*0.5,IF($C177&lt;16,(I177/($D177^0.727399687532279)*'Hintergrund Berechnung'!$I$3165)*0.67,I177/($D177^0.727399687532279)*'Hintergrund Berechnung'!$I$3166)))</f>
        <v>#DIV/0!</v>
      </c>
      <c r="AA177" s="16" t="str">
        <f t="shared" si="22"/>
        <v/>
      </c>
      <c r="AB177" s="16" t="e">
        <f>IF($A$3=FALSE,IF($C177&lt;16,K177/($D177^0.727399687532279)*'Hintergrund Berechnung'!$I$3165,K177/($D177^0.727399687532279)*'Hintergrund Berechnung'!$I$3166),IF($C177&lt;13,(K177/($D177^0.727399687532279)*'Hintergrund Berechnung'!$I$3165)*0.5,IF($C177&lt;16,(K177/($D177^0.727399687532279)*'Hintergrund Berechnung'!$I$3165)*0.67,K177/($D177^0.727399687532279)*'Hintergrund Berechnung'!$I$3166)))</f>
        <v>#DIV/0!</v>
      </c>
      <c r="AC177" s="16" t="str">
        <f t="shared" si="23"/>
        <v/>
      </c>
      <c r="AD177" s="16" t="e">
        <f>IF($A$3=FALSE,IF($C177&lt;16,M177/($D177^0.727399687532279)*'Hintergrund Berechnung'!$I$3165,M177/($D177^0.727399687532279)*'Hintergrund Berechnung'!$I$3166),IF($C177&lt;13,(M177/($D177^0.727399687532279)*'Hintergrund Berechnung'!$I$3165)*0.5,IF($C177&lt;16,(M177/($D177^0.727399687532279)*'Hintergrund Berechnung'!$I$3165)*0.67,M177/($D177^0.727399687532279)*'Hintergrund Berechnung'!$I$3166)))</f>
        <v>#DIV/0!</v>
      </c>
      <c r="AE177" s="16" t="str">
        <f t="shared" si="24"/>
        <v/>
      </c>
      <c r="AF177" s="16" t="e">
        <f>IF($A$3=FALSE,IF($C177&lt;16,O177/($D177^0.727399687532279)*'Hintergrund Berechnung'!$I$3165,O177/($D177^0.727399687532279)*'Hintergrund Berechnung'!$I$3166),IF($C177&lt;13,(O177/($D177^0.727399687532279)*'Hintergrund Berechnung'!$I$3165)*0.5,IF($C177&lt;16,(O177/($D177^0.727399687532279)*'Hintergrund Berechnung'!$I$3165)*0.67,O177/($D177^0.727399687532279)*'Hintergrund Berechnung'!$I$3166)))</f>
        <v>#DIV/0!</v>
      </c>
      <c r="AG177" s="16" t="str">
        <f t="shared" si="25"/>
        <v/>
      </c>
      <c r="AH177" s="16" t="e">
        <f t="shared" si="26"/>
        <v>#DIV/0!</v>
      </c>
      <c r="AI177" s="16" t="e">
        <f>ROUND(IF(C177&lt;16,$Q177/($D177^0.515518364833551)*'Hintergrund Berechnung'!$K$3165,$Q177/($D177^0.515518364833551)*'Hintergrund Berechnung'!$K$3166),0)</f>
        <v>#DIV/0!</v>
      </c>
      <c r="AJ177" s="16">
        <f>ROUND(IF(C177&lt;16,$R177*'Hintergrund Berechnung'!$L$3165,$R177*'Hintergrund Berechnung'!$L$3166),0)</f>
        <v>0</v>
      </c>
      <c r="AK177" s="16">
        <f>ROUND(IF(C177&lt;16,IF(S177&gt;0,(25-$S177)*'Hintergrund Berechnung'!$M$3165,0),IF(S177&gt;0,(25-$S177)*'Hintergrund Berechnung'!$M$3166,0)),0)</f>
        <v>0</v>
      </c>
      <c r="AL177" s="18" t="e">
        <f t="shared" si="27"/>
        <v>#DIV/0!</v>
      </c>
    </row>
    <row r="178" spans="21:38" x14ac:dyDescent="0.5">
      <c r="U178" s="16">
        <f t="shared" si="19"/>
        <v>0</v>
      </c>
      <c r="V178" s="16" t="e">
        <f>IF($A$3=FALSE,IF($C178&lt;16,E178/($D178^0.727399687532279)*'Hintergrund Berechnung'!$I$3165,E178/($D178^0.727399687532279)*'Hintergrund Berechnung'!$I$3166),IF($C178&lt;13,(E178/($D178^0.727399687532279)*'Hintergrund Berechnung'!$I$3165)*0.5,IF($C178&lt;16,(E178/($D178^0.727399687532279)*'Hintergrund Berechnung'!$I$3165)*0.67,E178/($D178^0.727399687532279)*'Hintergrund Berechnung'!$I$3166)))</f>
        <v>#DIV/0!</v>
      </c>
      <c r="W178" s="16" t="str">
        <f t="shared" si="20"/>
        <v/>
      </c>
      <c r="X178" s="16" t="e">
        <f>IF($A$3=FALSE,IF($C178&lt;16,G178/($D178^0.727399687532279)*'Hintergrund Berechnung'!$I$3165,G178/($D178^0.727399687532279)*'Hintergrund Berechnung'!$I$3166),IF($C178&lt;13,(G178/($D178^0.727399687532279)*'Hintergrund Berechnung'!$I$3165)*0.5,IF($C178&lt;16,(G178/($D178^0.727399687532279)*'Hintergrund Berechnung'!$I$3165)*0.67,G178/($D178^0.727399687532279)*'Hintergrund Berechnung'!$I$3166)))</f>
        <v>#DIV/0!</v>
      </c>
      <c r="Y178" s="16" t="str">
        <f t="shared" si="21"/>
        <v/>
      </c>
      <c r="Z178" s="16" t="e">
        <f>IF($A$3=FALSE,IF($C178&lt;16,I178/($D178^0.727399687532279)*'Hintergrund Berechnung'!$I$3165,I178/($D178^0.727399687532279)*'Hintergrund Berechnung'!$I$3166),IF($C178&lt;13,(I178/($D178^0.727399687532279)*'Hintergrund Berechnung'!$I$3165)*0.5,IF($C178&lt;16,(I178/($D178^0.727399687532279)*'Hintergrund Berechnung'!$I$3165)*0.67,I178/($D178^0.727399687532279)*'Hintergrund Berechnung'!$I$3166)))</f>
        <v>#DIV/0!</v>
      </c>
      <c r="AA178" s="16" t="str">
        <f t="shared" si="22"/>
        <v/>
      </c>
      <c r="AB178" s="16" t="e">
        <f>IF($A$3=FALSE,IF($C178&lt;16,K178/($D178^0.727399687532279)*'Hintergrund Berechnung'!$I$3165,K178/($D178^0.727399687532279)*'Hintergrund Berechnung'!$I$3166),IF($C178&lt;13,(K178/($D178^0.727399687532279)*'Hintergrund Berechnung'!$I$3165)*0.5,IF($C178&lt;16,(K178/($D178^0.727399687532279)*'Hintergrund Berechnung'!$I$3165)*0.67,K178/($D178^0.727399687532279)*'Hintergrund Berechnung'!$I$3166)))</f>
        <v>#DIV/0!</v>
      </c>
      <c r="AC178" s="16" t="str">
        <f t="shared" si="23"/>
        <v/>
      </c>
      <c r="AD178" s="16" t="e">
        <f>IF($A$3=FALSE,IF($C178&lt;16,M178/($D178^0.727399687532279)*'Hintergrund Berechnung'!$I$3165,M178/($D178^0.727399687532279)*'Hintergrund Berechnung'!$I$3166),IF($C178&lt;13,(M178/($D178^0.727399687532279)*'Hintergrund Berechnung'!$I$3165)*0.5,IF($C178&lt;16,(M178/($D178^0.727399687532279)*'Hintergrund Berechnung'!$I$3165)*0.67,M178/($D178^0.727399687532279)*'Hintergrund Berechnung'!$I$3166)))</f>
        <v>#DIV/0!</v>
      </c>
      <c r="AE178" s="16" t="str">
        <f t="shared" si="24"/>
        <v/>
      </c>
      <c r="AF178" s="16" t="e">
        <f>IF($A$3=FALSE,IF($C178&lt;16,O178/($D178^0.727399687532279)*'Hintergrund Berechnung'!$I$3165,O178/($D178^0.727399687532279)*'Hintergrund Berechnung'!$I$3166),IF($C178&lt;13,(O178/($D178^0.727399687532279)*'Hintergrund Berechnung'!$I$3165)*0.5,IF($C178&lt;16,(O178/($D178^0.727399687532279)*'Hintergrund Berechnung'!$I$3165)*0.67,O178/($D178^0.727399687532279)*'Hintergrund Berechnung'!$I$3166)))</f>
        <v>#DIV/0!</v>
      </c>
      <c r="AG178" s="16" t="str">
        <f t="shared" si="25"/>
        <v/>
      </c>
      <c r="AH178" s="16" t="e">
        <f t="shared" si="26"/>
        <v>#DIV/0!</v>
      </c>
      <c r="AI178" s="16" t="e">
        <f>ROUND(IF(C178&lt;16,$Q178/($D178^0.515518364833551)*'Hintergrund Berechnung'!$K$3165,$Q178/($D178^0.515518364833551)*'Hintergrund Berechnung'!$K$3166),0)</f>
        <v>#DIV/0!</v>
      </c>
      <c r="AJ178" s="16">
        <f>ROUND(IF(C178&lt;16,$R178*'Hintergrund Berechnung'!$L$3165,$R178*'Hintergrund Berechnung'!$L$3166),0)</f>
        <v>0</v>
      </c>
      <c r="AK178" s="16">
        <f>ROUND(IF(C178&lt;16,IF(S178&gt;0,(25-$S178)*'Hintergrund Berechnung'!$M$3165,0),IF(S178&gt;0,(25-$S178)*'Hintergrund Berechnung'!$M$3166,0)),0)</f>
        <v>0</v>
      </c>
      <c r="AL178" s="18" t="e">
        <f t="shared" si="27"/>
        <v>#DIV/0!</v>
      </c>
    </row>
    <row r="179" spans="21:38" x14ac:dyDescent="0.5">
      <c r="U179" s="16">
        <f t="shared" si="19"/>
        <v>0</v>
      </c>
      <c r="V179" s="16" t="e">
        <f>IF($A$3=FALSE,IF($C179&lt;16,E179/($D179^0.727399687532279)*'Hintergrund Berechnung'!$I$3165,E179/($D179^0.727399687532279)*'Hintergrund Berechnung'!$I$3166),IF($C179&lt;13,(E179/($D179^0.727399687532279)*'Hintergrund Berechnung'!$I$3165)*0.5,IF($C179&lt;16,(E179/($D179^0.727399687532279)*'Hintergrund Berechnung'!$I$3165)*0.67,E179/($D179^0.727399687532279)*'Hintergrund Berechnung'!$I$3166)))</f>
        <v>#DIV/0!</v>
      </c>
      <c r="W179" s="16" t="str">
        <f t="shared" si="20"/>
        <v/>
      </c>
      <c r="X179" s="16" t="e">
        <f>IF($A$3=FALSE,IF($C179&lt;16,G179/($D179^0.727399687532279)*'Hintergrund Berechnung'!$I$3165,G179/($D179^0.727399687532279)*'Hintergrund Berechnung'!$I$3166),IF($C179&lt;13,(G179/($D179^0.727399687532279)*'Hintergrund Berechnung'!$I$3165)*0.5,IF($C179&lt;16,(G179/($D179^0.727399687532279)*'Hintergrund Berechnung'!$I$3165)*0.67,G179/($D179^0.727399687532279)*'Hintergrund Berechnung'!$I$3166)))</f>
        <v>#DIV/0!</v>
      </c>
      <c r="Y179" s="16" t="str">
        <f t="shared" si="21"/>
        <v/>
      </c>
      <c r="Z179" s="16" t="e">
        <f>IF($A$3=FALSE,IF($C179&lt;16,I179/($D179^0.727399687532279)*'Hintergrund Berechnung'!$I$3165,I179/($D179^0.727399687532279)*'Hintergrund Berechnung'!$I$3166),IF($C179&lt;13,(I179/($D179^0.727399687532279)*'Hintergrund Berechnung'!$I$3165)*0.5,IF($C179&lt;16,(I179/($D179^0.727399687532279)*'Hintergrund Berechnung'!$I$3165)*0.67,I179/($D179^0.727399687532279)*'Hintergrund Berechnung'!$I$3166)))</f>
        <v>#DIV/0!</v>
      </c>
      <c r="AA179" s="16" t="str">
        <f t="shared" si="22"/>
        <v/>
      </c>
      <c r="AB179" s="16" t="e">
        <f>IF($A$3=FALSE,IF($C179&lt;16,K179/($D179^0.727399687532279)*'Hintergrund Berechnung'!$I$3165,K179/($D179^0.727399687532279)*'Hintergrund Berechnung'!$I$3166),IF($C179&lt;13,(K179/($D179^0.727399687532279)*'Hintergrund Berechnung'!$I$3165)*0.5,IF($C179&lt;16,(K179/($D179^0.727399687532279)*'Hintergrund Berechnung'!$I$3165)*0.67,K179/($D179^0.727399687532279)*'Hintergrund Berechnung'!$I$3166)))</f>
        <v>#DIV/0!</v>
      </c>
      <c r="AC179" s="16" t="str">
        <f t="shared" si="23"/>
        <v/>
      </c>
      <c r="AD179" s="16" t="e">
        <f>IF($A$3=FALSE,IF($C179&lt;16,M179/($D179^0.727399687532279)*'Hintergrund Berechnung'!$I$3165,M179/($D179^0.727399687532279)*'Hintergrund Berechnung'!$I$3166),IF($C179&lt;13,(M179/($D179^0.727399687532279)*'Hintergrund Berechnung'!$I$3165)*0.5,IF($C179&lt;16,(M179/($D179^0.727399687532279)*'Hintergrund Berechnung'!$I$3165)*0.67,M179/($D179^0.727399687532279)*'Hintergrund Berechnung'!$I$3166)))</f>
        <v>#DIV/0!</v>
      </c>
      <c r="AE179" s="16" t="str">
        <f t="shared" si="24"/>
        <v/>
      </c>
      <c r="AF179" s="16" t="e">
        <f>IF($A$3=FALSE,IF($C179&lt;16,O179/($D179^0.727399687532279)*'Hintergrund Berechnung'!$I$3165,O179/($D179^0.727399687532279)*'Hintergrund Berechnung'!$I$3166),IF($C179&lt;13,(O179/($D179^0.727399687532279)*'Hintergrund Berechnung'!$I$3165)*0.5,IF($C179&lt;16,(O179/($D179^0.727399687532279)*'Hintergrund Berechnung'!$I$3165)*0.67,O179/($D179^0.727399687532279)*'Hintergrund Berechnung'!$I$3166)))</f>
        <v>#DIV/0!</v>
      </c>
      <c r="AG179" s="16" t="str">
        <f t="shared" si="25"/>
        <v/>
      </c>
      <c r="AH179" s="16" t="e">
        <f t="shared" si="26"/>
        <v>#DIV/0!</v>
      </c>
      <c r="AI179" s="16" t="e">
        <f>ROUND(IF(C179&lt;16,$Q179/($D179^0.515518364833551)*'Hintergrund Berechnung'!$K$3165,$Q179/($D179^0.515518364833551)*'Hintergrund Berechnung'!$K$3166),0)</f>
        <v>#DIV/0!</v>
      </c>
      <c r="AJ179" s="16">
        <f>ROUND(IF(C179&lt;16,$R179*'Hintergrund Berechnung'!$L$3165,$R179*'Hintergrund Berechnung'!$L$3166),0)</f>
        <v>0</v>
      </c>
      <c r="AK179" s="16">
        <f>ROUND(IF(C179&lt;16,IF(S179&gt;0,(25-$S179)*'Hintergrund Berechnung'!$M$3165,0),IF(S179&gt;0,(25-$S179)*'Hintergrund Berechnung'!$M$3166,0)),0)</f>
        <v>0</v>
      </c>
      <c r="AL179" s="18" t="e">
        <f t="shared" si="27"/>
        <v>#DIV/0!</v>
      </c>
    </row>
    <row r="180" spans="21:38" x14ac:dyDescent="0.5">
      <c r="U180" s="16">
        <f t="shared" si="19"/>
        <v>0</v>
      </c>
      <c r="V180" s="16" t="e">
        <f>IF($A$3=FALSE,IF($C180&lt;16,E180/($D180^0.727399687532279)*'Hintergrund Berechnung'!$I$3165,E180/($D180^0.727399687532279)*'Hintergrund Berechnung'!$I$3166),IF($C180&lt;13,(E180/($D180^0.727399687532279)*'Hintergrund Berechnung'!$I$3165)*0.5,IF($C180&lt;16,(E180/($D180^0.727399687532279)*'Hintergrund Berechnung'!$I$3165)*0.67,E180/($D180^0.727399687532279)*'Hintergrund Berechnung'!$I$3166)))</f>
        <v>#DIV/0!</v>
      </c>
      <c r="W180" s="16" t="str">
        <f t="shared" si="20"/>
        <v/>
      </c>
      <c r="X180" s="16" t="e">
        <f>IF($A$3=FALSE,IF($C180&lt;16,G180/($D180^0.727399687532279)*'Hintergrund Berechnung'!$I$3165,G180/($D180^0.727399687532279)*'Hintergrund Berechnung'!$I$3166),IF($C180&lt;13,(G180/($D180^0.727399687532279)*'Hintergrund Berechnung'!$I$3165)*0.5,IF($C180&lt;16,(G180/($D180^0.727399687532279)*'Hintergrund Berechnung'!$I$3165)*0.67,G180/($D180^0.727399687532279)*'Hintergrund Berechnung'!$I$3166)))</f>
        <v>#DIV/0!</v>
      </c>
      <c r="Y180" s="16" t="str">
        <f t="shared" si="21"/>
        <v/>
      </c>
      <c r="Z180" s="16" t="e">
        <f>IF($A$3=FALSE,IF($C180&lt;16,I180/($D180^0.727399687532279)*'Hintergrund Berechnung'!$I$3165,I180/($D180^0.727399687532279)*'Hintergrund Berechnung'!$I$3166),IF($C180&lt;13,(I180/($D180^0.727399687532279)*'Hintergrund Berechnung'!$I$3165)*0.5,IF($C180&lt;16,(I180/($D180^0.727399687532279)*'Hintergrund Berechnung'!$I$3165)*0.67,I180/($D180^0.727399687532279)*'Hintergrund Berechnung'!$I$3166)))</f>
        <v>#DIV/0!</v>
      </c>
      <c r="AA180" s="16" t="str">
        <f t="shared" si="22"/>
        <v/>
      </c>
      <c r="AB180" s="16" t="e">
        <f>IF($A$3=FALSE,IF($C180&lt;16,K180/($D180^0.727399687532279)*'Hintergrund Berechnung'!$I$3165,K180/($D180^0.727399687532279)*'Hintergrund Berechnung'!$I$3166),IF($C180&lt;13,(K180/($D180^0.727399687532279)*'Hintergrund Berechnung'!$I$3165)*0.5,IF($C180&lt;16,(K180/($D180^0.727399687532279)*'Hintergrund Berechnung'!$I$3165)*0.67,K180/($D180^0.727399687532279)*'Hintergrund Berechnung'!$I$3166)))</f>
        <v>#DIV/0!</v>
      </c>
      <c r="AC180" s="16" t="str">
        <f t="shared" si="23"/>
        <v/>
      </c>
      <c r="AD180" s="16" t="e">
        <f>IF($A$3=FALSE,IF($C180&lt;16,M180/($D180^0.727399687532279)*'Hintergrund Berechnung'!$I$3165,M180/($D180^0.727399687532279)*'Hintergrund Berechnung'!$I$3166),IF($C180&lt;13,(M180/($D180^0.727399687532279)*'Hintergrund Berechnung'!$I$3165)*0.5,IF($C180&lt;16,(M180/($D180^0.727399687532279)*'Hintergrund Berechnung'!$I$3165)*0.67,M180/($D180^0.727399687532279)*'Hintergrund Berechnung'!$I$3166)))</f>
        <v>#DIV/0!</v>
      </c>
      <c r="AE180" s="16" t="str">
        <f t="shared" si="24"/>
        <v/>
      </c>
      <c r="AF180" s="16" t="e">
        <f>IF($A$3=FALSE,IF($C180&lt;16,O180/($D180^0.727399687532279)*'Hintergrund Berechnung'!$I$3165,O180/($D180^0.727399687532279)*'Hintergrund Berechnung'!$I$3166),IF($C180&lt;13,(O180/($D180^0.727399687532279)*'Hintergrund Berechnung'!$I$3165)*0.5,IF($C180&lt;16,(O180/($D180^0.727399687532279)*'Hintergrund Berechnung'!$I$3165)*0.67,O180/($D180^0.727399687532279)*'Hintergrund Berechnung'!$I$3166)))</f>
        <v>#DIV/0!</v>
      </c>
      <c r="AG180" s="16" t="str">
        <f t="shared" si="25"/>
        <v/>
      </c>
      <c r="AH180" s="16" t="e">
        <f t="shared" si="26"/>
        <v>#DIV/0!</v>
      </c>
      <c r="AI180" s="16" t="e">
        <f>ROUND(IF(C180&lt;16,$Q180/($D180^0.515518364833551)*'Hintergrund Berechnung'!$K$3165,$Q180/($D180^0.515518364833551)*'Hintergrund Berechnung'!$K$3166),0)</f>
        <v>#DIV/0!</v>
      </c>
      <c r="AJ180" s="16">
        <f>ROUND(IF(C180&lt;16,$R180*'Hintergrund Berechnung'!$L$3165,$R180*'Hintergrund Berechnung'!$L$3166),0)</f>
        <v>0</v>
      </c>
      <c r="AK180" s="16">
        <f>ROUND(IF(C180&lt;16,IF(S180&gt;0,(25-$S180)*'Hintergrund Berechnung'!$M$3165,0),IF(S180&gt;0,(25-$S180)*'Hintergrund Berechnung'!$M$3166,0)),0)</f>
        <v>0</v>
      </c>
      <c r="AL180" s="18" t="e">
        <f t="shared" si="27"/>
        <v>#DIV/0!</v>
      </c>
    </row>
    <row r="181" spans="21:38" x14ac:dyDescent="0.5">
      <c r="U181" s="16">
        <f t="shared" si="19"/>
        <v>0</v>
      </c>
      <c r="V181" s="16" t="e">
        <f>IF($A$3=FALSE,IF($C181&lt;16,E181/($D181^0.727399687532279)*'Hintergrund Berechnung'!$I$3165,E181/($D181^0.727399687532279)*'Hintergrund Berechnung'!$I$3166),IF($C181&lt;13,(E181/($D181^0.727399687532279)*'Hintergrund Berechnung'!$I$3165)*0.5,IF($C181&lt;16,(E181/($D181^0.727399687532279)*'Hintergrund Berechnung'!$I$3165)*0.67,E181/($D181^0.727399687532279)*'Hintergrund Berechnung'!$I$3166)))</f>
        <v>#DIV/0!</v>
      </c>
      <c r="W181" s="16" t="str">
        <f t="shared" si="20"/>
        <v/>
      </c>
      <c r="X181" s="16" t="e">
        <f>IF($A$3=FALSE,IF($C181&lt;16,G181/($D181^0.727399687532279)*'Hintergrund Berechnung'!$I$3165,G181/($D181^0.727399687532279)*'Hintergrund Berechnung'!$I$3166),IF($C181&lt;13,(G181/($D181^0.727399687532279)*'Hintergrund Berechnung'!$I$3165)*0.5,IF($C181&lt;16,(G181/($D181^0.727399687532279)*'Hintergrund Berechnung'!$I$3165)*0.67,G181/($D181^0.727399687532279)*'Hintergrund Berechnung'!$I$3166)))</f>
        <v>#DIV/0!</v>
      </c>
      <c r="Y181" s="16" t="str">
        <f t="shared" si="21"/>
        <v/>
      </c>
      <c r="Z181" s="16" t="e">
        <f>IF($A$3=FALSE,IF($C181&lt;16,I181/($D181^0.727399687532279)*'Hintergrund Berechnung'!$I$3165,I181/($D181^0.727399687532279)*'Hintergrund Berechnung'!$I$3166),IF($C181&lt;13,(I181/($D181^0.727399687532279)*'Hintergrund Berechnung'!$I$3165)*0.5,IF($C181&lt;16,(I181/($D181^0.727399687532279)*'Hintergrund Berechnung'!$I$3165)*0.67,I181/($D181^0.727399687532279)*'Hintergrund Berechnung'!$I$3166)))</f>
        <v>#DIV/0!</v>
      </c>
      <c r="AA181" s="16" t="str">
        <f t="shared" si="22"/>
        <v/>
      </c>
      <c r="AB181" s="16" t="e">
        <f>IF($A$3=FALSE,IF($C181&lt;16,K181/($D181^0.727399687532279)*'Hintergrund Berechnung'!$I$3165,K181/($D181^0.727399687532279)*'Hintergrund Berechnung'!$I$3166),IF($C181&lt;13,(K181/($D181^0.727399687532279)*'Hintergrund Berechnung'!$I$3165)*0.5,IF($C181&lt;16,(K181/($D181^0.727399687532279)*'Hintergrund Berechnung'!$I$3165)*0.67,K181/($D181^0.727399687532279)*'Hintergrund Berechnung'!$I$3166)))</f>
        <v>#DIV/0!</v>
      </c>
      <c r="AC181" s="16" t="str">
        <f t="shared" si="23"/>
        <v/>
      </c>
      <c r="AD181" s="16" t="e">
        <f>IF($A$3=FALSE,IF($C181&lt;16,M181/($D181^0.727399687532279)*'Hintergrund Berechnung'!$I$3165,M181/($D181^0.727399687532279)*'Hintergrund Berechnung'!$I$3166),IF($C181&lt;13,(M181/($D181^0.727399687532279)*'Hintergrund Berechnung'!$I$3165)*0.5,IF($C181&lt;16,(M181/($D181^0.727399687532279)*'Hintergrund Berechnung'!$I$3165)*0.67,M181/($D181^0.727399687532279)*'Hintergrund Berechnung'!$I$3166)))</f>
        <v>#DIV/0!</v>
      </c>
      <c r="AE181" s="16" t="str">
        <f t="shared" si="24"/>
        <v/>
      </c>
      <c r="AF181" s="16" t="e">
        <f>IF($A$3=FALSE,IF($C181&lt;16,O181/($D181^0.727399687532279)*'Hintergrund Berechnung'!$I$3165,O181/($D181^0.727399687532279)*'Hintergrund Berechnung'!$I$3166),IF($C181&lt;13,(O181/($D181^0.727399687532279)*'Hintergrund Berechnung'!$I$3165)*0.5,IF($C181&lt;16,(O181/($D181^0.727399687532279)*'Hintergrund Berechnung'!$I$3165)*0.67,O181/($D181^0.727399687532279)*'Hintergrund Berechnung'!$I$3166)))</f>
        <v>#DIV/0!</v>
      </c>
      <c r="AG181" s="16" t="str">
        <f t="shared" si="25"/>
        <v/>
      </c>
      <c r="AH181" s="16" t="e">
        <f t="shared" si="26"/>
        <v>#DIV/0!</v>
      </c>
      <c r="AI181" s="16" t="e">
        <f>ROUND(IF(C181&lt;16,$Q181/($D181^0.515518364833551)*'Hintergrund Berechnung'!$K$3165,$Q181/($D181^0.515518364833551)*'Hintergrund Berechnung'!$K$3166),0)</f>
        <v>#DIV/0!</v>
      </c>
      <c r="AJ181" s="16">
        <f>ROUND(IF(C181&lt;16,$R181*'Hintergrund Berechnung'!$L$3165,$R181*'Hintergrund Berechnung'!$L$3166),0)</f>
        <v>0</v>
      </c>
      <c r="AK181" s="16">
        <f>ROUND(IF(C181&lt;16,IF(S181&gt;0,(25-$S181)*'Hintergrund Berechnung'!$M$3165,0),IF(S181&gt;0,(25-$S181)*'Hintergrund Berechnung'!$M$3166,0)),0)</f>
        <v>0</v>
      </c>
      <c r="AL181" s="18" t="e">
        <f t="shared" si="27"/>
        <v>#DIV/0!</v>
      </c>
    </row>
    <row r="182" spans="21:38" x14ac:dyDescent="0.5">
      <c r="U182" s="16">
        <f t="shared" si="19"/>
        <v>0</v>
      </c>
      <c r="V182" s="16" t="e">
        <f>IF($A$3=FALSE,IF($C182&lt;16,E182/($D182^0.727399687532279)*'Hintergrund Berechnung'!$I$3165,E182/($D182^0.727399687532279)*'Hintergrund Berechnung'!$I$3166),IF($C182&lt;13,(E182/($D182^0.727399687532279)*'Hintergrund Berechnung'!$I$3165)*0.5,IF($C182&lt;16,(E182/($D182^0.727399687532279)*'Hintergrund Berechnung'!$I$3165)*0.67,E182/($D182^0.727399687532279)*'Hintergrund Berechnung'!$I$3166)))</f>
        <v>#DIV/0!</v>
      </c>
      <c r="W182" s="16" t="str">
        <f t="shared" si="20"/>
        <v/>
      </c>
      <c r="X182" s="16" t="e">
        <f>IF($A$3=FALSE,IF($C182&lt;16,G182/($D182^0.727399687532279)*'Hintergrund Berechnung'!$I$3165,G182/($D182^0.727399687532279)*'Hintergrund Berechnung'!$I$3166),IF($C182&lt;13,(G182/($D182^0.727399687532279)*'Hintergrund Berechnung'!$I$3165)*0.5,IF($C182&lt;16,(G182/($D182^0.727399687532279)*'Hintergrund Berechnung'!$I$3165)*0.67,G182/($D182^0.727399687532279)*'Hintergrund Berechnung'!$I$3166)))</f>
        <v>#DIV/0!</v>
      </c>
      <c r="Y182" s="16" t="str">
        <f t="shared" si="21"/>
        <v/>
      </c>
      <c r="Z182" s="16" t="e">
        <f>IF($A$3=FALSE,IF($C182&lt;16,I182/($D182^0.727399687532279)*'Hintergrund Berechnung'!$I$3165,I182/($D182^0.727399687532279)*'Hintergrund Berechnung'!$I$3166),IF($C182&lt;13,(I182/($D182^0.727399687532279)*'Hintergrund Berechnung'!$I$3165)*0.5,IF($C182&lt;16,(I182/($D182^0.727399687532279)*'Hintergrund Berechnung'!$I$3165)*0.67,I182/($D182^0.727399687532279)*'Hintergrund Berechnung'!$I$3166)))</f>
        <v>#DIV/0!</v>
      </c>
      <c r="AA182" s="16" t="str">
        <f t="shared" si="22"/>
        <v/>
      </c>
      <c r="AB182" s="16" t="e">
        <f>IF($A$3=FALSE,IF($C182&lt;16,K182/($D182^0.727399687532279)*'Hintergrund Berechnung'!$I$3165,K182/($D182^0.727399687532279)*'Hintergrund Berechnung'!$I$3166),IF($C182&lt;13,(K182/($D182^0.727399687532279)*'Hintergrund Berechnung'!$I$3165)*0.5,IF($C182&lt;16,(K182/($D182^0.727399687532279)*'Hintergrund Berechnung'!$I$3165)*0.67,K182/($D182^0.727399687532279)*'Hintergrund Berechnung'!$I$3166)))</f>
        <v>#DIV/0!</v>
      </c>
      <c r="AC182" s="16" t="str">
        <f t="shared" si="23"/>
        <v/>
      </c>
      <c r="AD182" s="16" t="e">
        <f>IF($A$3=FALSE,IF($C182&lt;16,M182/($D182^0.727399687532279)*'Hintergrund Berechnung'!$I$3165,M182/($D182^0.727399687532279)*'Hintergrund Berechnung'!$I$3166),IF($C182&lt;13,(M182/($D182^0.727399687532279)*'Hintergrund Berechnung'!$I$3165)*0.5,IF($C182&lt;16,(M182/($D182^0.727399687532279)*'Hintergrund Berechnung'!$I$3165)*0.67,M182/($D182^0.727399687532279)*'Hintergrund Berechnung'!$I$3166)))</f>
        <v>#DIV/0!</v>
      </c>
      <c r="AE182" s="16" t="str">
        <f t="shared" si="24"/>
        <v/>
      </c>
      <c r="AF182" s="16" t="e">
        <f>IF($A$3=FALSE,IF($C182&lt;16,O182/($D182^0.727399687532279)*'Hintergrund Berechnung'!$I$3165,O182/($D182^0.727399687532279)*'Hintergrund Berechnung'!$I$3166),IF($C182&lt;13,(O182/($D182^0.727399687532279)*'Hintergrund Berechnung'!$I$3165)*0.5,IF($C182&lt;16,(O182/($D182^0.727399687532279)*'Hintergrund Berechnung'!$I$3165)*0.67,O182/($D182^0.727399687532279)*'Hintergrund Berechnung'!$I$3166)))</f>
        <v>#DIV/0!</v>
      </c>
      <c r="AG182" s="16" t="str">
        <f t="shared" si="25"/>
        <v/>
      </c>
      <c r="AH182" s="16" t="e">
        <f t="shared" si="26"/>
        <v>#DIV/0!</v>
      </c>
      <c r="AI182" s="16" t="e">
        <f>ROUND(IF(C182&lt;16,$Q182/($D182^0.515518364833551)*'Hintergrund Berechnung'!$K$3165,$Q182/($D182^0.515518364833551)*'Hintergrund Berechnung'!$K$3166),0)</f>
        <v>#DIV/0!</v>
      </c>
      <c r="AJ182" s="16">
        <f>ROUND(IF(C182&lt;16,$R182*'Hintergrund Berechnung'!$L$3165,$R182*'Hintergrund Berechnung'!$L$3166),0)</f>
        <v>0</v>
      </c>
      <c r="AK182" s="16">
        <f>ROUND(IF(C182&lt;16,IF(S182&gt;0,(25-$S182)*'Hintergrund Berechnung'!$M$3165,0),IF(S182&gt;0,(25-$S182)*'Hintergrund Berechnung'!$M$3166,0)),0)</f>
        <v>0</v>
      </c>
      <c r="AL182" s="18" t="e">
        <f t="shared" si="27"/>
        <v>#DIV/0!</v>
      </c>
    </row>
    <row r="183" spans="21:38" x14ac:dyDescent="0.5">
      <c r="U183" s="16">
        <f t="shared" si="19"/>
        <v>0</v>
      </c>
      <c r="V183" s="16" t="e">
        <f>IF($A$3=FALSE,IF($C183&lt;16,E183/($D183^0.727399687532279)*'Hintergrund Berechnung'!$I$3165,E183/($D183^0.727399687532279)*'Hintergrund Berechnung'!$I$3166),IF($C183&lt;13,(E183/($D183^0.727399687532279)*'Hintergrund Berechnung'!$I$3165)*0.5,IF($C183&lt;16,(E183/($D183^0.727399687532279)*'Hintergrund Berechnung'!$I$3165)*0.67,E183/($D183^0.727399687532279)*'Hintergrund Berechnung'!$I$3166)))</f>
        <v>#DIV/0!</v>
      </c>
      <c r="W183" s="16" t="str">
        <f t="shared" si="20"/>
        <v/>
      </c>
      <c r="X183" s="16" t="e">
        <f>IF($A$3=FALSE,IF($C183&lt;16,G183/($D183^0.727399687532279)*'Hintergrund Berechnung'!$I$3165,G183/($D183^0.727399687532279)*'Hintergrund Berechnung'!$I$3166),IF($C183&lt;13,(G183/($D183^0.727399687532279)*'Hintergrund Berechnung'!$I$3165)*0.5,IF($C183&lt;16,(G183/($D183^0.727399687532279)*'Hintergrund Berechnung'!$I$3165)*0.67,G183/($D183^0.727399687532279)*'Hintergrund Berechnung'!$I$3166)))</f>
        <v>#DIV/0!</v>
      </c>
      <c r="Y183" s="16" t="str">
        <f t="shared" si="21"/>
        <v/>
      </c>
      <c r="Z183" s="16" t="e">
        <f>IF($A$3=FALSE,IF($C183&lt;16,I183/($D183^0.727399687532279)*'Hintergrund Berechnung'!$I$3165,I183/($D183^0.727399687532279)*'Hintergrund Berechnung'!$I$3166),IF($C183&lt;13,(I183/($D183^0.727399687532279)*'Hintergrund Berechnung'!$I$3165)*0.5,IF($C183&lt;16,(I183/($D183^0.727399687532279)*'Hintergrund Berechnung'!$I$3165)*0.67,I183/($D183^0.727399687532279)*'Hintergrund Berechnung'!$I$3166)))</f>
        <v>#DIV/0!</v>
      </c>
      <c r="AA183" s="16" t="str">
        <f t="shared" si="22"/>
        <v/>
      </c>
      <c r="AB183" s="16" t="e">
        <f>IF($A$3=FALSE,IF($C183&lt;16,K183/($D183^0.727399687532279)*'Hintergrund Berechnung'!$I$3165,K183/($D183^0.727399687532279)*'Hintergrund Berechnung'!$I$3166),IF($C183&lt;13,(K183/($D183^0.727399687532279)*'Hintergrund Berechnung'!$I$3165)*0.5,IF($C183&lt;16,(K183/($D183^0.727399687532279)*'Hintergrund Berechnung'!$I$3165)*0.67,K183/($D183^0.727399687532279)*'Hintergrund Berechnung'!$I$3166)))</f>
        <v>#DIV/0!</v>
      </c>
      <c r="AC183" s="16" t="str">
        <f t="shared" si="23"/>
        <v/>
      </c>
      <c r="AD183" s="16" t="e">
        <f>IF($A$3=FALSE,IF($C183&lt;16,M183/($D183^0.727399687532279)*'Hintergrund Berechnung'!$I$3165,M183/($D183^0.727399687532279)*'Hintergrund Berechnung'!$I$3166),IF($C183&lt;13,(M183/($D183^0.727399687532279)*'Hintergrund Berechnung'!$I$3165)*0.5,IF($C183&lt;16,(M183/($D183^0.727399687532279)*'Hintergrund Berechnung'!$I$3165)*0.67,M183/($D183^0.727399687532279)*'Hintergrund Berechnung'!$I$3166)))</f>
        <v>#DIV/0!</v>
      </c>
      <c r="AE183" s="16" t="str">
        <f t="shared" si="24"/>
        <v/>
      </c>
      <c r="AF183" s="16" t="e">
        <f>IF($A$3=FALSE,IF($C183&lt;16,O183/($D183^0.727399687532279)*'Hintergrund Berechnung'!$I$3165,O183/($D183^0.727399687532279)*'Hintergrund Berechnung'!$I$3166),IF($C183&lt;13,(O183/($D183^0.727399687532279)*'Hintergrund Berechnung'!$I$3165)*0.5,IF($C183&lt;16,(O183/($D183^0.727399687532279)*'Hintergrund Berechnung'!$I$3165)*0.67,O183/($D183^0.727399687532279)*'Hintergrund Berechnung'!$I$3166)))</f>
        <v>#DIV/0!</v>
      </c>
      <c r="AG183" s="16" t="str">
        <f t="shared" si="25"/>
        <v/>
      </c>
      <c r="AH183" s="16" t="e">
        <f t="shared" si="26"/>
        <v>#DIV/0!</v>
      </c>
      <c r="AI183" s="16" t="e">
        <f>ROUND(IF(C183&lt;16,$Q183/($D183^0.515518364833551)*'Hintergrund Berechnung'!$K$3165,$Q183/($D183^0.515518364833551)*'Hintergrund Berechnung'!$K$3166),0)</f>
        <v>#DIV/0!</v>
      </c>
      <c r="AJ183" s="16">
        <f>ROUND(IF(C183&lt;16,$R183*'Hintergrund Berechnung'!$L$3165,$R183*'Hintergrund Berechnung'!$L$3166),0)</f>
        <v>0</v>
      </c>
      <c r="AK183" s="16">
        <f>ROUND(IF(C183&lt;16,IF(S183&gt;0,(25-$S183)*'Hintergrund Berechnung'!$M$3165,0),IF(S183&gt;0,(25-$S183)*'Hintergrund Berechnung'!$M$3166,0)),0)</f>
        <v>0</v>
      </c>
      <c r="AL183" s="18" t="e">
        <f t="shared" si="27"/>
        <v>#DIV/0!</v>
      </c>
    </row>
    <row r="184" spans="21:38" x14ac:dyDescent="0.5">
      <c r="U184" s="16">
        <f t="shared" si="19"/>
        <v>0</v>
      </c>
      <c r="V184" s="16" t="e">
        <f>IF($A$3=FALSE,IF($C184&lt;16,E184/($D184^0.727399687532279)*'Hintergrund Berechnung'!$I$3165,E184/($D184^0.727399687532279)*'Hintergrund Berechnung'!$I$3166),IF($C184&lt;13,(E184/($D184^0.727399687532279)*'Hintergrund Berechnung'!$I$3165)*0.5,IF($C184&lt;16,(E184/($D184^0.727399687532279)*'Hintergrund Berechnung'!$I$3165)*0.67,E184/($D184^0.727399687532279)*'Hintergrund Berechnung'!$I$3166)))</f>
        <v>#DIV/0!</v>
      </c>
      <c r="W184" s="16" t="str">
        <f t="shared" si="20"/>
        <v/>
      </c>
      <c r="X184" s="16" t="e">
        <f>IF($A$3=FALSE,IF($C184&lt;16,G184/($D184^0.727399687532279)*'Hintergrund Berechnung'!$I$3165,G184/($D184^0.727399687532279)*'Hintergrund Berechnung'!$I$3166),IF($C184&lt;13,(G184/($D184^0.727399687532279)*'Hintergrund Berechnung'!$I$3165)*0.5,IF($C184&lt;16,(G184/($D184^0.727399687532279)*'Hintergrund Berechnung'!$I$3165)*0.67,G184/($D184^0.727399687532279)*'Hintergrund Berechnung'!$I$3166)))</f>
        <v>#DIV/0!</v>
      </c>
      <c r="Y184" s="16" t="str">
        <f t="shared" si="21"/>
        <v/>
      </c>
      <c r="Z184" s="16" t="e">
        <f>IF($A$3=FALSE,IF($C184&lt;16,I184/($D184^0.727399687532279)*'Hintergrund Berechnung'!$I$3165,I184/($D184^0.727399687532279)*'Hintergrund Berechnung'!$I$3166),IF($C184&lt;13,(I184/($D184^0.727399687532279)*'Hintergrund Berechnung'!$I$3165)*0.5,IF($C184&lt;16,(I184/($D184^0.727399687532279)*'Hintergrund Berechnung'!$I$3165)*0.67,I184/($D184^0.727399687532279)*'Hintergrund Berechnung'!$I$3166)))</f>
        <v>#DIV/0!</v>
      </c>
      <c r="AA184" s="16" t="str">
        <f t="shared" si="22"/>
        <v/>
      </c>
      <c r="AB184" s="16" t="e">
        <f>IF($A$3=FALSE,IF($C184&lt;16,K184/($D184^0.727399687532279)*'Hintergrund Berechnung'!$I$3165,K184/($D184^0.727399687532279)*'Hintergrund Berechnung'!$I$3166),IF($C184&lt;13,(K184/($D184^0.727399687532279)*'Hintergrund Berechnung'!$I$3165)*0.5,IF($C184&lt;16,(K184/($D184^0.727399687532279)*'Hintergrund Berechnung'!$I$3165)*0.67,K184/($D184^0.727399687532279)*'Hintergrund Berechnung'!$I$3166)))</f>
        <v>#DIV/0!</v>
      </c>
      <c r="AC184" s="16" t="str">
        <f t="shared" si="23"/>
        <v/>
      </c>
      <c r="AD184" s="16" t="e">
        <f>IF($A$3=FALSE,IF($C184&lt;16,M184/($D184^0.727399687532279)*'Hintergrund Berechnung'!$I$3165,M184/($D184^0.727399687532279)*'Hintergrund Berechnung'!$I$3166),IF($C184&lt;13,(M184/($D184^0.727399687532279)*'Hintergrund Berechnung'!$I$3165)*0.5,IF($C184&lt;16,(M184/($D184^0.727399687532279)*'Hintergrund Berechnung'!$I$3165)*0.67,M184/($D184^0.727399687532279)*'Hintergrund Berechnung'!$I$3166)))</f>
        <v>#DIV/0!</v>
      </c>
      <c r="AE184" s="16" t="str">
        <f t="shared" si="24"/>
        <v/>
      </c>
      <c r="AF184" s="16" t="e">
        <f>IF($A$3=FALSE,IF($C184&lt;16,O184/($D184^0.727399687532279)*'Hintergrund Berechnung'!$I$3165,O184/($D184^0.727399687532279)*'Hintergrund Berechnung'!$I$3166),IF($C184&lt;13,(O184/($D184^0.727399687532279)*'Hintergrund Berechnung'!$I$3165)*0.5,IF($C184&lt;16,(O184/($D184^0.727399687532279)*'Hintergrund Berechnung'!$I$3165)*0.67,O184/($D184^0.727399687532279)*'Hintergrund Berechnung'!$I$3166)))</f>
        <v>#DIV/0!</v>
      </c>
      <c r="AG184" s="16" t="str">
        <f t="shared" si="25"/>
        <v/>
      </c>
      <c r="AH184" s="16" t="e">
        <f t="shared" si="26"/>
        <v>#DIV/0!</v>
      </c>
      <c r="AI184" s="16" t="e">
        <f>ROUND(IF(C184&lt;16,$Q184/($D184^0.515518364833551)*'Hintergrund Berechnung'!$K$3165,$Q184/($D184^0.515518364833551)*'Hintergrund Berechnung'!$K$3166),0)</f>
        <v>#DIV/0!</v>
      </c>
      <c r="AJ184" s="16">
        <f>ROUND(IF(C184&lt;16,$R184*'Hintergrund Berechnung'!$L$3165,$R184*'Hintergrund Berechnung'!$L$3166),0)</f>
        <v>0</v>
      </c>
      <c r="AK184" s="16">
        <f>ROUND(IF(C184&lt;16,IF(S184&gt;0,(25-$S184)*'Hintergrund Berechnung'!$M$3165,0),IF(S184&gt;0,(25-$S184)*'Hintergrund Berechnung'!$M$3166,0)),0)</f>
        <v>0</v>
      </c>
      <c r="AL184" s="18" t="e">
        <f t="shared" si="27"/>
        <v>#DIV/0!</v>
      </c>
    </row>
    <row r="185" spans="21:38" x14ac:dyDescent="0.5">
      <c r="U185" s="16">
        <f t="shared" si="19"/>
        <v>0</v>
      </c>
      <c r="V185" s="16" t="e">
        <f>IF($A$3=FALSE,IF($C185&lt;16,E185/($D185^0.727399687532279)*'Hintergrund Berechnung'!$I$3165,E185/($D185^0.727399687532279)*'Hintergrund Berechnung'!$I$3166),IF($C185&lt;13,(E185/($D185^0.727399687532279)*'Hintergrund Berechnung'!$I$3165)*0.5,IF($C185&lt;16,(E185/($D185^0.727399687532279)*'Hintergrund Berechnung'!$I$3165)*0.67,E185/($D185^0.727399687532279)*'Hintergrund Berechnung'!$I$3166)))</f>
        <v>#DIV/0!</v>
      </c>
      <c r="W185" s="16" t="str">
        <f t="shared" si="20"/>
        <v/>
      </c>
      <c r="X185" s="16" t="e">
        <f>IF($A$3=FALSE,IF($C185&lt;16,G185/($D185^0.727399687532279)*'Hintergrund Berechnung'!$I$3165,G185/($D185^0.727399687532279)*'Hintergrund Berechnung'!$I$3166),IF($C185&lt;13,(G185/($D185^0.727399687532279)*'Hintergrund Berechnung'!$I$3165)*0.5,IF($C185&lt;16,(G185/($D185^0.727399687532279)*'Hintergrund Berechnung'!$I$3165)*0.67,G185/($D185^0.727399687532279)*'Hintergrund Berechnung'!$I$3166)))</f>
        <v>#DIV/0!</v>
      </c>
      <c r="Y185" s="16" t="str">
        <f t="shared" si="21"/>
        <v/>
      </c>
      <c r="Z185" s="16" t="e">
        <f>IF($A$3=FALSE,IF($C185&lt;16,I185/($D185^0.727399687532279)*'Hintergrund Berechnung'!$I$3165,I185/($D185^0.727399687532279)*'Hintergrund Berechnung'!$I$3166),IF($C185&lt;13,(I185/($D185^0.727399687532279)*'Hintergrund Berechnung'!$I$3165)*0.5,IF($C185&lt;16,(I185/($D185^0.727399687532279)*'Hintergrund Berechnung'!$I$3165)*0.67,I185/($D185^0.727399687532279)*'Hintergrund Berechnung'!$I$3166)))</f>
        <v>#DIV/0!</v>
      </c>
      <c r="AA185" s="16" t="str">
        <f t="shared" si="22"/>
        <v/>
      </c>
      <c r="AB185" s="16" t="e">
        <f>IF($A$3=FALSE,IF($C185&lt;16,K185/($D185^0.727399687532279)*'Hintergrund Berechnung'!$I$3165,K185/($D185^0.727399687532279)*'Hintergrund Berechnung'!$I$3166),IF($C185&lt;13,(K185/($D185^0.727399687532279)*'Hintergrund Berechnung'!$I$3165)*0.5,IF($C185&lt;16,(K185/($D185^0.727399687532279)*'Hintergrund Berechnung'!$I$3165)*0.67,K185/($D185^0.727399687532279)*'Hintergrund Berechnung'!$I$3166)))</f>
        <v>#DIV/0!</v>
      </c>
      <c r="AC185" s="16" t="str">
        <f t="shared" si="23"/>
        <v/>
      </c>
      <c r="AD185" s="16" t="e">
        <f>IF($A$3=FALSE,IF($C185&lt;16,M185/($D185^0.727399687532279)*'Hintergrund Berechnung'!$I$3165,M185/($D185^0.727399687532279)*'Hintergrund Berechnung'!$I$3166),IF($C185&lt;13,(M185/($D185^0.727399687532279)*'Hintergrund Berechnung'!$I$3165)*0.5,IF($C185&lt;16,(M185/($D185^0.727399687532279)*'Hintergrund Berechnung'!$I$3165)*0.67,M185/($D185^0.727399687532279)*'Hintergrund Berechnung'!$I$3166)))</f>
        <v>#DIV/0!</v>
      </c>
      <c r="AE185" s="16" t="str">
        <f t="shared" si="24"/>
        <v/>
      </c>
      <c r="AF185" s="16" t="e">
        <f>IF($A$3=FALSE,IF($C185&lt;16,O185/($D185^0.727399687532279)*'Hintergrund Berechnung'!$I$3165,O185/($D185^0.727399687532279)*'Hintergrund Berechnung'!$I$3166),IF($C185&lt;13,(O185/($D185^0.727399687532279)*'Hintergrund Berechnung'!$I$3165)*0.5,IF($C185&lt;16,(O185/($D185^0.727399687532279)*'Hintergrund Berechnung'!$I$3165)*0.67,O185/($D185^0.727399687532279)*'Hintergrund Berechnung'!$I$3166)))</f>
        <v>#DIV/0!</v>
      </c>
      <c r="AG185" s="16" t="str">
        <f t="shared" si="25"/>
        <v/>
      </c>
      <c r="AH185" s="16" t="e">
        <f t="shared" si="26"/>
        <v>#DIV/0!</v>
      </c>
      <c r="AI185" s="16" t="e">
        <f>ROUND(IF(C185&lt;16,$Q185/($D185^0.515518364833551)*'Hintergrund Berechnung'!$K$3165,$Q185/($D185^0.515518364833551)*'Hintergrund Berechnung'!$K$3166),0)</f>
        <v>#DIV/0!</v>
      </c>
      <c r="AJ185" s="16">
        <f>ROUND(IF(C185&lt;16,$R185*'Hintergrund Berechnung'!$L$3165,$R185*'Hintergrund Berechnung'!$L$3166),0)</f>
        <v>0</v>
      </c>
      <c r="AK185" s="16">
        <f>ROUND(IF(C185&lt;16,IF(S185&gt;0,(25-$S185)*'Hintergrund Berechnung'!$M$3165,0),IF(S185&gt;0,(25-$S185)*'Hintergrund Berechnung'!$M$3166,0)),0)</f>
        <v>0</v>
      </c>
      <c r="AL185" s="18" t="e">
        <f t="shared" si="27"/>
        <v>#DIV/0!</v>
      </c>
    </row>
    <row r="186" spans="21:38" x14ac:dyDescent="0.5">
      <c r="U186" s="16">
        <f t="shared" si="19"/>
        <v>0</v>
      </c>
      <c r="V186" s="16" t="e">
        <f>IF($A$3=FALSE,IF($C186&lt;16,E186/($D186^0.727399687532279)*'Hintergrund Berechnung'!$I$3165,E186/($D186^0.727399687532279)*'Hintergrund Berechnung'!$I$3166),IF($C186&lt;13,(E186/($D186^0.727399687532279)*'Hintergrund Berechnung'!$I$3165)*0.5,IF($C186&lt;16,(E186/($D186^0.727399687532279)*'Hintergrund Berechnung'!$I$3165)*0.67,E186/($D186^0.727399687532279)*'Hintergrund Berechnung'!$I$3166)))</f>
        <v>#DIV/0!</v>
      </c>
      <c r="W186" s="16" t="str">
        <f t="shared" si="20"/>
        <v/>
      </c>
      <c r="X186" s="16" t="e">
        <f>IF($A$3=FALSE,IF($C186&lt;16,G186/($D186^0.727399687532279)*'Hintergrund Berechnung'!$I$3165,G186/($D186^0.727399687532279)*'Hintergrund Berechnung'!$I$3166),IF($C186&lt;13,(G186/($D186^0.727399687532279)*'Hintergrund Berechnung'!$I$3165)*0.5,IF($C186&lt;16,(G186/($D186^0.727399687532279)*'Hintergrund Berechnung'!$I$3165)*0.67,G186/($D186^0.727399687532279)*'Hintergrund Berechnung'!$I$3166)))</f>
        <v>#DIV/0!</v>
      </c>
      <c r="Y186" s="16" t="str">
        <f t="shared" si="21"/>
        <v/>
      </c>
      <c r="Z186" s="16" t="e">
        <f>IF($A$3=FALSE,IF($C186&lt;16,I186/($D186^0.727399687532279)*'Hintergrund Berechnung'!$I$3165,I186/($D186^0.727399687532279)*'Hintergrund Berechnung'!$I$3166),IF($C186&lt;13,(I186/($D186^0.727399687532279)*'Hintergrund Berechnung'!$I$3165)*0.5,IF($C186&lt;16,(I186/($D186^0.727399687532279)*'Hintergrund Berechnung'!$I$3165)*0.67,I186/($D186^0.727399687532279)*'Hintergrund Berechnung'!$I$3166)))</f>
        <v>#DIV/0!</v>
      </c>
      <c r="AA186" s="16" t="str">
        <f t="shared" si="22"/>
        <v/>
      </c>
      <c r="AB186" s="16" t="e">
        <f>IF($A$3=FALSE,IF($C186&lt;16,K186/($D186^0.727399687532279)*'Hintergrund Berechnung'!$I$3165,K186/($D186^0.727399687532279)*'Hintergrund Berechnung'!$I$3166),IF($C186&lt;13,(K186/($D186^0.727399687532279)*'Hintergrund Berechnung'!$I$3165)*0.5,IF($C186&lt;16,(K186/($D186^0.727399687532279)*'Hintergrund Berechnung'!$I$3165)*0.67,K186/($D186^0.727399687532279)*'Hintergrund Berechnung'!$I$3166)))</f>
        <v>#DIV/0!</v>
      </c>
      <c r="AC186" s="16" t="str">
        <f t="shared" si="23"/>
        <v/>
      </c>
      <c r="AD186" s="16" t="e">
        <f>IF($A$3=FALSE,IF($C186&lt;16,M186/($D186^0.727399687532279)*'Hintergrund Berechnung'!$I$3165,M186/($D186^0.727399687532279)*'Hintergrund Berechnung'!$I$3166),IF($C186&lt;13,(M186/($D186^0.727399687532279)*'Hintergrund Berechnung'!$I$3165)*0.5,IF($C186&lt;16,(M186/($D186^0.727399687532279)*'Hintergrund Berechnung'!$I$3165)*0.67,M186/($D186^0.727399687532279)*'Hintergrund Berechnung'!$I$3166)))</f>
        <v>#DIV/0!</v>
      </c>
      <c r="AE186" s="16" t="str">
        <f t="shared" si="24"/>
        <v/>
      </c>
      <c r="AF186" s="16" t="e">
        <f>IF($A$3=FALSE,IF($C186&lt;16,O186/($D186^0.727399687532279)*'Hintergrund Berechnung'!$I$3165,O186/($D186^0.727399687532279)*'Hintergrund Berechnung'!$I$3166),IF($C186&lt;13,(O186/($D186^0.727399687532279)*'Hintergrund Berechnung'!$I$3165)*0.5,IF($C186&lt;16,(O186/($D186^0.727399687532279)*'Hintergrund Berechnung'!$I$3165)*0.67,O186/($D186^0.727399687532279)*'Hintergrund Berechnung'!$I$3166)))</f>
        <v>#DIV/0!</v>
      </c>
      <c r="AG186" s="16" t="str">
        <f t="shared" si="25"/>
        <v/>
      </c>
      <c r="AH186" s="16" t="e">
        <f t="shared" si="26"/>
        <v>#DIV/0!</v>
      </c>
      <c r="AI186" s="16" t="e">
        <f>ROUND(IF(C186&lt;16,$Q186/($D186^0.515518364833551)*'Hintergrund Berechnung'!$K$3165,$Q186/($D186^0.515518364833551)*'Hintergrund Berechnung'!$K$3166),0)</f>
        <v>#DIV/0!</v>
      </c>
      <c r="AJ186" s="16">
        <f>ROUND(IF(C186&lt;16,$R186*'Hintergrund Berechnung'!$L$3165,$R186*'Hintergrund Berechnung'!$L$3166),0)</f>
        <v>0</v>
      </c>
      <c r="AK186" s="16">
        <f>ROUND(IF(C186&lt;16,IF(S186&gt;0,(25-$S186)*'Hintergrund Berechnung'!$M$3165,0),IF(S186&gt;0,(25-$S186)*'Hintergrund Berechnung'!$M$3166,0)),0)</f>
        <v>0</v>
      </c>
      <c r="AL186" s="18" t="e">
        <f t="shared" si="27"/>
        <v>#DIV/0!</v>
      </c>
    </row>
    <row r="187" spans="21:38" x14ac:dyDescent="0.5">
      <c r="U187" s="16">
        <f t="shared" si="19"/>
        <v>0</v>
      </c>
      <c r="V187" s="16" t="e">
        <f>IF($A$3=FALSE,IF($C187&lt;16,E187/($D187^0.727399687532279)*'Hintergrund Berechnung'!$I$3165,E187/($D187^0.727399687532279)*'Hintergrund Berechnung'!$I$3166),IF($C187&lt;13,(E187/($D187^0.727399687532279)*'Hintergrund Berechnung'!$I$3165)*0.5,IF($C187&lt;16,(E187/($D187^0.727399687532279)*'Hintergrund Berechnung'!$I$3165)*0.67,E187/($D187^0.727399687532279)*'Hintergrund Berechnung'!$I$3166)))</f>
        <v>#DIV/0!</v>
      </c>
      <c r="W187" s="16" t="str">
        <f t="shared" si="20"/>
        <v/>
      </c>
      <c r="X187" s="16" t="e">
        <f>IF($A$3=FALSE,IF($C187&lt;16,G187/($D187^0.727399687532279)*'Hintergrund Berechnung'!$I$3165,G187/($D187^0.727399687532279)*'Hintergrund Berechnung'!$I$3166),IF($C187&lt;13,(G187/($D187^0.727399687532279)*'Hintergrund Berechnung'!$I$3165)*0.5,IF($C187&lt;16,(G187/($D187^0.727399687532279)*'Hintergrund Berechnung'!$I$3165)*0.67,G187/($D187^0.727399687532279)*'Hintergrund Berechnung'!$I$3166)))</f>
        <v>#DIV/0!</v>
      </c>
      <c r="Y187" s="16" t="str">
        <f t="shared" si="21"/>
        <v/>
      </c>
      <c r="Z187" s="16" t="e">
        <f>IF($A$3=FALSE,IF($C187&lt;16,I187/($D187^0.727399687532279)*'Hintergrund Berechnung'!$I$3165,I187/($D187^0.727399687532279)*'Hintergrund Berechnung'!$I$3166),IF($C187&lt;13,(I187/($D187^0.727399687532279)*'Hintergrund Berechnung'!$I$3165)*0.5,IF($C187&lt;16,(I187/($D187^0.727399687532279)*'Hintergrund Berechnung'!$I$3165)*0.67,I187/($D187^0.727399687532279)*'Hintergrund Berechnung'!$I$3166)))</f>
        <v>#DIV/0!</v>
      </c>
      <c r="AA187" s="16" t="str">
        <f t="shared" si="22"/>
        <v/>
      </c>
      <c r="AB187" s="16" t="e">
        <f>IF($A$3=FALSE,IF($C187&lt;16,K187/($D187^0.727399687532279)*'Hintergrund Berechnung'!$I$3165,K187/($D187^0.727399687532279)*'Hintergrund Berechnung'!$I$3166),IF($C187&lt;13,(K187/($D187^0.727399687532279)*'Hintergrund Berechnung'!$I$3165)*0.5,IF($C187&lt;16,(K187/($D187^0.727399687532279)*'Hintergrund Berechnung'!$I$3165)*0.67,K187/($D187^0.727399687532279)*'Hintergrund Berechnung'!$I$3166)))</f>
        <v>#DIV/0!</v>
      </c>
      <c r="AC187" s="16" t="str">
        <f t="shared" si="23"/>
        <v/>
      </c>
      <c r="AD187" s="16" t="e">
        <f>IF($A$3=FALSE,IF($C187&lt;16,M187/($D187^0.727399687532279)*'Hintergrund Berechnung'!$I$3165,M187/($D187^0.727399687532279)*'Hintergrund Berechnung'!$I$3166),IF($C187&lt;13,(M187/($D187^0.727399687532279)*'Hintergrund Berechnung'!$I$3165)*0.5,IF($C187&lt;16,(M187/($D187^0.727399687532279)*'Hintergrund Berechnung'!$I$3165)*0.67,M187/($D187^0.727399687532279)*'Hintergrund Berechnung'!$I$3166)))</f>
        <v>#DIV/0!</v>
      </c>
      <c r="AE187" s="16" t="str">
        <f t="shared" si="24"/>
        <v/>
      </c>
      <c r="AF187" s="16" t="e">
        <f>IF($A$3=FALSE,IF($C187&lt;16,O187/($D187^0.727399687532279)*'Hintergrund Berechnung'!$I$3165,O187/($D187^0.727399687532279)*'Hintergrund Berechnung'!$I$3166),IF($C187&lt;13,(O187/($D187^0.727399687532279)*'Hintergrund Berechnung'!$I$3165)*0.5,IF($C187&lt;16,(O187/($D187^0.727399687532279)*'Hintergrund Berechnung'!$I$3165)*0.67,O187/($D187^0.727399687532279)*'Hintergrund Berechnung'!$I$3166)))</f>
        <v>#DIV/0!</v>
      </c>
      <c r="AG187" s="16" t="str">
        <f t="shared" si="25"/>
        <v/>
      </c>
      <c r="AH187" s="16" t="e">
        <f t="shared" si="26"/>
        <v>#DIV/0!</v>
      </c>
      <c r="AI187" s="16" t="e">
        <f>ROUND(IF(C187&lt;16,$Q187/($D187^0.515518364833551)*'Hintergrund Berechnung'!$K$3165,$Q187/($D187^0.515518364833551)*'Hintergrund Berechnung'!$K$3166),0)</f>
        <v>#DIV/0!</v>
      </c>
      <c r="AJ187" s="16">
        <f>ROUND(IF(C187&lt;16,$R187*'Hintergrund Berechnung'!$L$3165,$R187*'Hintergrund Berechnung'!$L$3166),0)</f>
        <v>0</v>
      </c>
      <c r="AK187" s="16">
        <f>ROUND(IF(C187&lt;16,IF(S187&gt;0,(25-$S187)*'Hintergrund Berechnung'!$M$3165,0),IF(S187&gt;0,(25-$S187)*'Hintergrund Berechnung'!$M$3166,0)),0)</f>
        <v>0</v>
      </c>
      <c r="AL187" s="18" t="e">
        <f t="shared" si="27"/>
        <v>#DIV/0!</v>
      </c>
    </row>
    <row r="188" spans="21:38" x14ac:dyDescent="0.5">
      <c r="U188" s="16">
        <f t="shared" si="19"/>
        <v>0</v>
      </c>
      <c r="V188" s="16" t="e">
        <f>IF($A$3=FALSE,IF($C188&lt;16,E188/($D188^0.727399687532279)*'Hintergrund Berechnung'!$I$3165,E188/($D188^0.727399687532279)*'Hintergrund Berechnung'!$I$3166),IF($C188&lt;13,(E188/($D188^0.727399687532279)*'Hintergrund Berechnung'!$I$3165)*0.5,IF($C188&lt;16,(E188/($D188^0.727399687532279)*'Hintergrund Berechnung'!$I$3165)*0.67,E188/($D188^0.727399687532279)*'Hintergrund Berechnung'!$I$3166)))</f>
        <v>#DIV/0!</v>
      </c>
      <c r="W188" s="16" t="str">
        <f t="shared" si="20"/>
        <v/>
      </c>
      <c r="X188" s="16" t="e">
        <f>IF($A$3=FALSE,IF($C188&lt;16,G188/($D188^0.727399687532279)*'Hintergrund Berechnung'!$I$3165,G188/($D188^0.727399687532279)*'Hintergrund Berechnung'!$I$3166),IF($C188&lt;13,(G188/($D188^0.727399687532279)*'Hintergrund Berechnung'!$I$3165)*0.5,IF($C188&lt;16,(G188/($D188^0.727399687532279)*'Hintergrund Berechnung'!$I$3165)*0.67,G188/($D188^0.727399687532279)*'Hintergrund Berechnung'!$I$3166)))</f>
        <v>#DIV/0!</v>
      </c>
      <c r="Y188" s="16" t="str">
        <f t="shared" si="21"/>
        <v/>
      </c>
      <c r="Z188" s="16" t="e">
        <f>IF($A$3=FALSE,IF($C188&lt;16,I188/($D188^0.727399687532279)*'Hintergrund Berechnung'!$I$3165,I188/($D188^0.727399687532279)*'Hintergrund Berechnung'!$I$3166),IF($C188&lt;13,(I188/($D188^0.727399687532279)*'Hintergrund Berechnung'!$I$3165)*0.5,IF($C188&lt;16,(I188/($D188^0.727399687532279)*'Hintergrund Berechnung'!$I$3165)*0.67,I188/($D188^0.727399687532279)*'Hintergrund Berechnung'!$I$3166)))</f>
        <v>#DIV/0!</v>
      </c>
      <c r="AA188" s="16" t="str">
        <f t="shared" si="22"/>
        <v/>
      </c>
      <c r="AB188" s="16" t="e">
        <f>IF($A$3=FALSE,IF($C188&lt;16,K188/($D188^0.727399687532279)*'Hintergrund Berechnung'!$I$3165,K188/($D188^0.727399687532279)*'Hintergrund Berechnung'!$I$3166),IF($C188&lt;13,(K188/($D188^0.727399687532279)*'Hintergrund Berechnung'!$I$3165)*0.5,IF($C188&lt;16,(K188/($D188^0.727399687532279)*'Hintergrund Berechnung'!$I$3165)*0.67,K188/($D188^0.727399687532279)*'Hintergrund Berechnung'!$I$3166)))</f>
        <v>#DIV/0!</v>
      </c>
      <c r="AC188" s="16" t="str">
        <f t="shared" si="23"/>
        <v/>
      </c>
      <c r="AD188" s="16" t="e">
        <f>IF($A$3=FALSE,IF($C188&lt;16,M188/($D188^0.727399687532279)*'Hintergrund Berechnung'!$I$3165,M188/($D188^0.727399687532279)*'Hintergrund Berechnung'!$I$3166),IF($C188&lt;13,(M188/($D188^0.727399687532279)*'Hintergrund Berechnung'!$I$3165)*0.5,IF($C188&lt;16,(M188/($D188^0.727399687532279)*'Hintergrund Berechnung'!$I$3165)*0.67,M188/($D188^0.727399687532279)*'Hintergrund Berechnung'!$I$3166)))</f>
        <v>#DIV/0!</v>
      </c>
      <c r="AE188" s="16" t="str">
        <f t="shared" si="24"/>
        <v/>
      </c>
      <c r="AF188" s="16" t="e">
        <f>IF($A$3=FALSE,IF($C188&lt;16,O188/($D188^0.727399687532279)*'Hintergrund Berechnung'!$I$3165,O188/($D188^0.727399687532279)*'Hintergrund Berechnung'!$I$3166),IF($C188&lt;13,(O188/($D188^0.727399687532279)*'Hintergrund Berechnung'!$I$3165)*0.5,IF($C188&lt;16,(O188/($D188^0.727399687532279)*'Hintergrund Berechnung'!$I$3165)*0.67,O188/($D188^0.727399687532279)*'Hintergrund Berechnung'!$I$3166)))</f>
        <v>#DIV/0!</v>
      </c>
      <c r="AG188" s="16" t="str">
        <f t="shared" si="25"/>
        <v/>
      </c>
      <c r="AH188" s="16" t="e">
        <f t="shared" si="26"/>
        <v>#DIV/0!</v>
      </c>
      <c r="AI188" s="16" t="e">
        <f>ROUND(IF(C188&lt;16,$Q188/($D188^0.515518364833551)*'Hintergrund Berechnung'!$K$3165,$Q188/($D188^0.515518364833551)*'Hintergrund Berechnung'!$K$3166),0)</f>
        <v>#DIV/0!</v>
      </c>
      <c r="AJ188" s="16">
        <f>ROUND(IF(C188&lt;16,$R188*'Hintergrund Berechnung'!$L$3165,$R188*'Hintergrund Berechnung'!$L$3166),0)</f>
        <v>0</v>
      </c>
      <c r="AK188" s="16">
        <f>ROUND(IF(C188&lt;16,IF(S188&gt;0,(25-$S188)*'Hintergrund Berechnung'!$M$3165,0),IF(S188&gt;0,(25-$S188)*'Hintergrund Berechnung'!$M$3166,0)),0)</f>
        <v>0</v>
      </c>
      <c r="AL188" s="18" t="e">
        <f t="shared" si="27"/>
        <v>#DIV/0!</v>
      </c>
    </row>
    <row r="189" spans="21:38" x14ac:dyDescent="0.5">
      <c r="U189" s="16">
        <f t="shared" si="19"/>
        <v>0</v>
      </c>
      <c r="V189" s="16" t="e">
        <f>IF($A$3=FALSE,IF($C189&lt;16,E189/($D189^0.727399687532279)*'Hintergrund Berechnung'!$I$3165,E189/($D189^0.727399687532279)*'Hintergrund Berechnung'!$I$3166),IF($C189&lt;13,(E189/($D189^0.727399687532279)*'Hintergrund Berechnung'!$I$3165)*0.5,IF($C189&lt;16,(E189/($D189^0.727399687532279)*'Hintergrund Berechnung'!$I$3165)*0.67,E189/($D189^0.727399687532279)*'Hintergrund Berechnung'!$I$3166)))</f>
        <v>#DIV/0!</v>
      </c>
      <c r="W189" s="16" t="str">
        <f t="shared" si="20"/>
        <v/>
      </c>
      <c r="X189" s="16" t="e">
        <f>IF($A$3=FALSE,IF($C189&lt;16,G189/($D189^0.727399687532279)*'Hintergrund Berechnung'!$I$3165,G189/($D189^0.727399687532279)*'Hintergrund Berechnung'!$I$3166),IF($C189&lt;13,(G189/($D189^0.727399687532279)*'Hintergrund Berechnung'!$I$3165)*0.5,IF($C189&lt;16,(G189/($D189^0.727399687532279)*'Hintergrund Berechnung'!$I$3165)*0.67,G189/($D189^0.727399687532279)*'Hintergrund Berechnung'!$I$3166)))</f>
        <v>#DIV/0!</v>
      </c>
      <c r="Y189" s="16" t="str">
        <f t="shared" si="21"/>
        <v/>
      </c>
      <c r="Z189" s="16" t="e">
        <f>IF($A$3=FALSE,IF($C189&lt;16,I189/($D189^0.727399687532279)*'Hintergrund Berechnung'!$I$3165,I189/($D189^0.727399687532279)*'Hintergrund Berechnung'!$I$3166),IF($C189&lt;13,(I189/($D189^0.727399687532279)*'Hintergrund Berechnung'!$I$3165)*0.5,IF($C189&lt;16,(I189/($D189^0.727399687532279)*'Hintergrund Berechnung'!$I$3165)*0.67,I189/($D189^0.727399687532279)*'Hintergrund Berechnung'!$I$3166)))</f>
        <v>#DIV/0!</v>
      </c>
      <c r="AA189" s="16" t="str">
        <f t="shared" si="22"/>
        <v/>
      </c>
      <c r="AB189" s="16" t="e">
        <f>IF($A$3=FALSE,IF($C189&lt;16,K189/($D189^0.727399687532279)*'Hintergrund Berechnung'!$I$3165,K189/($D189^0.727399687532279)*'Hintergrund Berechnung'!$I$3166),IF($C189&lt;13,(K189/($D189^0.727399687532279)*'Hintergrund Berechnung'!$I$3165)*0.5,IF($C189&lt;16,(K189/($D189^0.727399687532279)*'Hintergrund Berechnung'!$I$3165)*0.67,K189/($D189^0.727399687532279)*'Hintergrund Berechnung'!$I$3166)))</f>
        <v>#DIV/0!</v>
      </c>
      <c r="AC189" s="16" t="str">
        <f t="shared" si="23"/>
        <v/>
      </c>
      <c r="AD189" s="16" t="e">
        <f>IF($A$3=FALSE,IF($C189&lt;16,M189/($D189^0.727399687532279)*'Hintergrund Berechnung'!$I$3165,M189/($D189^0.727399687532279)*'Hintergrund Berechnung'!$I$3166),IF($C189&lt;13,(M189/($D189^0.727399687532279)*'Hintergrund Berechnung'!$I$3165)*0.5,IF($C189&lt;16,(M189/($D189^0.727399687532279)*'Hintergrund Berechnung'!$I$3165)*0.67,M189/($D189^0.727399687532279)*'Hintergrund Berechnung'!$I$3166)))</f>
        <v>#DIV/0!</v>
      </c>
      <c r="AE189" s="16" t="str">
        <f t="shared" si="24"/>
        <v/>
      </c>
      <c r="AF189" s="16" t="e">
        <f>IF($A$3=FALSE,IF($C189&lt;16,O189/($D189^0.727399687532279)*'Hintergrund Berechnung'!$I$3165,O189/($D189^0.727399687532279)*'Hintergrund Berechnung'!$I$3166),IF($C189&lt;13,(O189/($D189^0.727399687532279)*'Hintergrund Berechnung'!$I$3165)*0.5,IF($C189&lt;16,(O189/($D189^0.727399687532279)*'Hintergrund Berechnung'!$I$3165)*0.67,O189/($D189^0.727399687532279)*'Hintergrund Berechnung'!$I$3166)))</f>
        <v>#DIV/0!</v>
      </c>
      <c r="AG189" s="16" t="str">
        <f t="shared" si="25"/>
        <v/>
      </c>
      <c r="AH189" s="16" t="e">
        <f t="shared" si="26"/>
        <v>#DIV/0!</v>
      </c>
      <c r="AI189" s="16" t="e">
        <f>ROUND(IF(C189&lt;16,$Q189/($D189^0.515518364833551)*'Hintergrund Berechnung'!$K$3165,$Q189/($D189^0.515518364833551)*'Hintergrund Berechnung'!$K$3166),0)</f>
        <v>#DIV/0!</v>
      </c>
      <c r="AJ189" s="16">
        <f>ROUND(IF(C189&lt;16,$R189*'Hintergrund Berechnung'!$L$3165,$R189*'Hintergrund Berechnung'!$L$3166),0)</f>
        <v>0</v>
      </c>
      <c r="AK189" s="16">
        <f>ROUND(IF(C189&lt;16,IF(S189&gt;0,(25-$S189)*'Hintergrund Berechnung'!$M$3165,0),IF(S189&gt;0,(25-$S189)*'Hintergrund Berechnung'!$M$3166,0)),0)</f>
        <v>0</v>
      </c>
      <c r="AL189" s="18" t="e">
        <f t="shared" si="27"/>
        <v>#DIV/0!</v>
      </c>
    </row>
    <row r="190" spans="21:38" x14ac:dyDescent="0.5">
      <c r="U190" s="16">
        <f t="shared" si="19"/>
        <v>0</v>
      </c>
      <c r="V190" s="16" t="e">
        <f>IF($A$3=FALSE,IF($C190&lt;16,E190/($D190^0.727399687532279)*'Hintergrund Berechnung'!$I$3165,E190/($D190^0.727399687532279)*'Hintergrund Berechnung'!$I$3166),IF($C190&lt;13,(E190/($D190^0.727399687532279)*'Hintergrund Berechnung'!$I$3165)*0.5,IF($C190&lt;16,(E190/($D190^0.727399687532279)*'Hintergrund Berechnung'!$I$3165)*0.67,E190/($D190^0.727399687532279)*'Hintergrund Berechnung'!$I$3166)))</f>
        <v>#DIV/0!</v>
      </c>
      <c r="W190" s="16" t="str">
        <f t="shared" si="20"/>
        <v/>
      </c>
      <c r="X190" s="16" t="e">
        <f>IF($A$3=FALSE,IF($C190&lt;16,G190/($D190^0.727399687532279)*'Hintergrund Berechnung'!$I$3165,G190/($D190^0.727399687532279)*'Hintergrund Berechnung'!$I$3166),IF($C190&lt;13,(G190/($D190^0.727399687532279)*'Hintergrund Berechnung'!$I$3165)*0.5,IF($C190&lt;16,(G190/($D190^0.727399687532279)*'Hintergrund Berechnung'!$I$3165)*0.67,G190/($D190^0.727399687532279)*'Hintergrund Berechnung'!$I$3166)))</f>
        <v>#DIV/0!</v>
      </c>
      <c r="Y190" s="16" t="str">
        <f t="shared" si="21"/>
        <v/>
      </c>
      <c r="Z190" s="16" t="e">
        <f>IF($A$3=FALSE,IF($C190&lt;16,I190/($D190^0.727399687532279)*'Hintergrund Berechnung'!$I$3165,I190/($D190^0.727399687532279)*'Hintergrund Berechnung'!$I$3166),IF($C190&lt;13,(I190/($D190^0.727399687532279)*'Hintergrund Berechnung'!$I$3165)*0.5,IF($C190&lt;16,(I190/($D190^0.727399687532279)*'Hintergrund Berechnung'!$I$3165)*0.67,I190/($D190^0.727399687532279)*'Hintergrund Berechnung'!$I$3166)))</f>
        <v>#DIV/0!</v>
      </c>
      <c r="AA190" s="16" t="str">
        <f t="shared" si="22"/>
        <v/>
      </c>
      <c r="AB190" s="16" t="e">
        <f>IF($A$3=FALSE,IF($C190&lt;16,K190/($D190^0.727399687532279)*'Hintergrund Berechnung'!$I$3165,K190/($D190^0.727399687532279)*'Hintergrund Berechnung'!$I$3166),IF($C190&lt;13,(K190/($D190^0.727399687532279)*'Hintergrund Berechnung'!$I$3165)*0.5,IF($C190&lt;16,(K190/($D190^0.727399687532279)*'Hintergrund Berechnung'!$I$3165)*0.67,K190/($D190^0.727399687532279)*'Hintergrund Berechnung'!$I$3166)))</f>
        <v>#DIV/0!</v>
      </c>
      <c r="AC190" s="16" t="str">
        <f t="shared" si="23"/>
        <v/>
      </c>
      <c r="AD190" s="16" t="e">
        <f>IF($A$3=FALSE,IF($C190&lt;16,M190/($D190^0.727399687532279)*'Hintergrund Berechnung'!$I$3165,M190/($D190^0.727399687532279)*'Hintergrund Berechnung'!$I$3166),IF($C190&lt;13,(M190/($D190^0.727399687532279)*'Hintergrund Berechnung'!$I$3165)*0.5,IF($C190&lt;16,(M190/($D190^0.727399687532279)*'Hintergrund Berechnung'!$I$3165)*0.67,M190/($D190^0.727399687532279)*'Hintergrund Berechnung'!$I$3166)))</f>
        <v>#DIV/0!</v>
      </c>
      <c r="AE190" s="16" t="str">
        <f t="shared" si="24"/>
        <v/>
      </c>
      <c r="AF190" s="16" t="e">
        <f>IF($A$3=FALSE,IF($C190&lt;16,O190/($D190^0.727399687532279)*'Hintergrund Berechnung'!$I$3165,O190/($D190^0.727399687532279)*'Hintergrund Berechnung'!$I$3166),IF($C190&lt;13,(O190/($D190^0.727399687532279)*'Hintergrund Berechnung'!$I$3165)*0.5,IF($C190&lt;16,(O190/($D190^0.727399687532279)*'Hintergrund Berechnung'!$I$3165)*0.67,O190/($D190^0.727399687532279)*'Hintergrund Berechnung'!$I$3166)))</f>
        <v>#DIV/0!</v>
      </c>
      <c r="AG190" s="16" t="str">
        <f t="shared" si="25"/>
        <v/>
      </c>
      <c r="AH190" s="16" t="e">
        <f t="shared" si="26"/>
        <v>#DIV/0!</v>
      </c>
      <c r="AI190" s="16" t="e">
        <f>ROUND(IF(C190&lt;16,$Q190/($D190^0.515518364833551)*'Hintergrund Berechnung'!$K$3165,$Q190/($D190^0.515518364833551)*'Hintergrund Berechnung'!$K$3166),0)</f>
        <v>#DIV/0!</v>
      </c>
      <c r="AJ190" s="16">
        <f>ROUND(IF(C190&lt;16,$R190*'Hintergrund Berechnung'!$L$3165,$R190*'Hintergrund Berechnung'!$L$3166),0)</f>
        <v>0</v>
      </c>
      <c r="AK190" s="16">
        <f>ROUND(IF(C190&lt;16,IF(S190&gt;0,(25-$S190)*'Hintergrund Berechnung'!$M$3165,0),IF(S190&gt;0,(25-$S190)*'Hintergrund Berechnung'!$M$3166,0)),0)</f>
        <v>0</v>
      </c>
      <c r="AL190" s="18" t="e">
        <f t="shared" si="27"/>
        <v>#DIV/0!</v>
      </c>
    </row>
    <row r="191" spans="21:38" x14ac:dyDescent="0.5">
      <c r="U191" s="16">
        <f t="shared" si="19"/>
        <v>0</v>
      </c>
      <c r="V191" s="16" t="e">
        <f>IF($A$3=FALSE,IF($C191&lt;16,E191/($D191^0.727399687532279)*'Hintergrund Berechnung'!$I$3165,E191/($D191^0.727399687532279)*'Hintergrund Berechnung'!$I$3166),IF($C191&lt;13,(E191/($D191^0.727399687532279)*'Hintergrund Berechnung'!$I$3165)*0.5,IF($C191&lt;16,(E191/($D191^0.727399687532279)*'Hintergrund Berechnung'!$I$3165)*0.67,E191/($D191^0.727399687532279)*'Hintergrund Berechnung'!$I$3166)))</f>
        <v>#DIV/0!</v>
      </c>
      <c r="W191" s="16" t="str">
        <f t="shared" si="20"/>
        <v/>
      </c>
      <c r="X191" s="16" t="e">
        <f>IF($A$3=FALSE,IF($C191&lt;16,G191/($D191^0.727399687532279)*'Hintergrund Berechnung'!$I$3165,G191/($D191^0.727399687532279)*'Hintergrund Berechnung'!$I$3166),IF($C191&lt;13,(G191/($D191^0.727399687532279)*'Hintergrund Berechnung'!$I$3165)*0.5,IF($C191&lt;16,(G191/($D191^0.727399687532279)*'Hintergrund Berechnung'!$I$3165)*0.67,G191/($D191^0.727399687532279)*'Hintergrund Berechnung'!$I$3166)))</f>
        <v>#DIV/0!</v>
      </c>
      <c r="Y191" s="16" t="str">
        <f t="shared" si="21"/>
        <v/>
      </c>
      <c r="Z191" s="16" t="e">
        <f>IF($A$3=FALSE,IF($C191&lt;16,I191/($D191^0.727399687532279)*'Hintergrund Berechnung'!$I$3165,I191/($D191^0.727399687532279)*'Hintergrund Berechnung'!$I$3166),IF($C191&lt;13,(I191/($D191^0.727399687532279)*'Hintergrund Berechnung'!$I$3165)*0.5,IF($C191&lt;16,(I191/($D191^0.727399687532279)*'Hintergrund Berechnung'!$I$3165)*0.67,I191/($D191^0.727399687532279)*'Hintergrund Berechnung'!$I$3166)))</f>
        <v>#DIV/0!</v>
      </c>
      <c r="AA191" s="16" t="str">
        <f t="shared" si="22"/>
        <v/>
      </c>
      <c r="AB191" s="16" t="e">
        <f>IF($A$3=FALSE,IF($C191&lt;16,K191/($D191^0.727399687532279)*'Hintergrund Berechnung'!$I$3165,K191/($D191^0.727399687532279)*'Hintergrund Berechnung'!$I$3166),IF($C191&lt;13,(K191/($D191^0.727399687532279)*'Hintergrund Berechnung'!$I$3165)*0.5,IF($C191&lt;16,(K191/($D191^0.727399687532279)*'Hintergrund Berechnung'!$I$3165)*0.67,K191/($D191^0.727399687532279)*'Hintergrund Berechnung'!$I$3166)))</f>
        <v>#DIV/0!</v>
      </c>
      <c r="AC191" s="16" t="str">
        <f t="shared" si="23"/>
        <v/>
      </c>
      <c r="AD191" s="16" t="e">
        <f>IF($A$3=FALSE,IF($C191&lt;16,M191/($D191^0.727399687532279)*'Hintergrund Berechnung'!$I$3165,M191/($D191^0.727399687532279)*'Hintergrund Berechnung'!$I$3166),IF($C191&lt;13,(M191/($D191^0.727399687532279)*'Hintergrund Berechnung'!$I$3165)*0.5,IF($C191&lt;16,(M191/($D191^0.727399687532279)*'Hintergrund Berechnung'!$I$3165)*0.67,M191/($D191^0.727399687532279)*'Hintergrund Berechnung'!$I$3166)))</f>
        <v>#DIV/0!</v>
      </c>
      <c r="AE191" s="16" t="str">
        <f t="shared" si="24"/>
        <v/>
      </c>
      <c r="AF191" s="16" t="e">
        <f>IF($A$3=FALSE,IF($C191&lt;16,O191/($D191^0.727399687532279)*'Hintergrund Berechnung'!$I$3165,O191/($D191^0.727399687532279)*'Hintergrund Berechnung'!$I$3166),IF($C191&lt;13,(O191/($D191^0.727399687532279)*'Hintergrund Berechnung'!$I$3165)*0.5,IF($C191&lt;16,(O191/($D191^0.727399687532279)*'Hintergrund Berechnung'!$I$3165)*0.67,O191/($D191^0.727399687532279)*'Hintergrund Berechnung'!$I$3166)))</f>
        <v>#DIV/0!</v>
      </c>
      <c r="AG191" s="16" t="str">
        <f t="shared" si="25"/>
        <v/>
      </c>
      <c r="AH191" s="16" t="e">
        <f t="shared" si="26"/>
        <v>#DIV/0!</v>
      </c>
      <c r="AI191" s="16" t="e">
        <f>ROUND(IF(C191&lt;16,$Q191/($D191^0.515518364833551)*'Hintergrund Berechnung'!$K$3165,$Q191/($D191^0.515518364833551)*'Hintergrund Berechnung'!$K$3166),0)</f>
        <v>#DIV/0!</v>
      </c>
      <c r="AJ191" s="16">
        <f>ROUND(IF(C191&lt;16,$R191*'Hintergrund Berechnung'!$L$3165,$R191*'Hintergrund Berechnung'!$L$3166),0)</f>
        <v>0</v>
      </c>
      <c r="AK191" s="16">
        <f>ROUND(IF(C191&lt;16,IF(S191&gt;0,(25-$S191)*'Hintergrund Berechnung'!$M$3165,0),IF(S191&gt;0,(25-$S191)*'Hintergrund Berechnung'!$M$3166,0)),0)</f>
        <v>0</v>
      </c>
      <c r="AL191" s="18" t="e">
        <f t="shared" si="27"/>
        <v>#DIV/0!</v>
      </c>
    </row>
    <row r="192" spans="21:38" x14ac:dyDescent="0.5">
      <c r="U192" s="16">
        <f t="shared" si="19"/>
        <v>0</v>
      </c>
      <c r="V192" s="16" t="e">
        <f>IF($A$3=FALSE,IF($C192&lt;16,E192/($D192^0.727399687532279)*'Hintergrund Berechnung'!$I$3165,E192/($D192^0.727399687532279)*'Hintergrund Berechnung'!$I$3166),IF($C192&lt;13,(E192/($D192^0.727399687532279)*'Hintergrund Berechnung'!$I$3165)*0.5,IF($C192&lt;16,(E192/($D192^0.727399687532279)*'Hintergrund Berechnung'!$I$3165)*0.67,E192/($D192^0.727399687532279)*'Hintergrund Berechnung'!$I$3166)))</f>
        <v>#DIV/0!</v>
      </c>
      <c r="W192" s="16" t="str">
        <f t="shared" si="20"/>
        <v/>
      </c>
      <c r="X192" s="16" t="e">
        <f>IF($A$3=FALSE,IF($C192&lt;16,G192/($D192^0.727399687532279)*'Hintergrund Berechnung'!$I$3165,G192/($D192^0.727399687532279)*'Hintergrund Berechnung'!$I$3166),IF($C192&lt;13,(G192/($D192^0.727399687532279)*'Hintergrund Berechnung'!$I$3165)*0.5,IF($C192&lt;16,(G192/($D192^0.727399687532279)*'Hintergrund Berechnung'!$I$3165)*0.67,G192/($D192^0.727399687532279)*'Hintergrund Berechnung'!$I$3166)))</f>
        <v>#DIV/0!</v>
      </c>
      <c r="Y192" s="16" t="str">
        <f t="shared" si="21"/>
        <v/>
      </c>
      <c r="Z192" s="16" t="e">
        <f>IF($A$3=FALSE,IF($C192&lt;16,I192/($D192^0.727399687532279)*'Hintergrund Berechnung'!$I$3165,I192/($D192^0.727399687532279)*'Hintergrund Berechnung'!$I$3166),IF($C192&lt;13,(I192/($D192^0.727399687532279)*'Hintergrund Berechnung'!$I$3165)*0.5,IF($C192&lt;16,(I192/($D192^0.727399687532279)*'Hintergrund Berechnung'!$I$3165)*0.67,I192/($D192^0.727399687532279)*'Hintergrund Berechnung'!$I$3166)))</f>
        <v>#DIV/0!</v>
      </c>
      <c r="AA192" s="16" t="str">
        <f t="shared" si="22"/>
        <v/>
      </c>
      <c r="AB192" s="16" t="e">
        <f>IF($A$3=FALSE,IF($C192&lt;16,K192/($D192^0.727399687532279)*'Hintergrund Berechnung'!$I$3165,K192/($D192^0.727399687532279)*'Hintergrund Berechnung'!$I$3166),IF($C192&lt;13,(K192/($D192^0.727399687532279)*'Hintergrund Berechnung'!$I$3165)*0.5,IF($C192&lt;16,(K192/($D192^0.727399687532279)*'Hintergrund Berechnung'!$I$3165)*0.67,K192/($D192^0.727399687532279)*'Hintergrund Berechnung'!$I$3166)))</f>
        <v>#DIV/0!</v>
      </c>
      <c r="AC192" s="16" t="str">
        <f t="shared" si="23"/>
        <v/>
      </c>
      <c r="AD192" s="16" t="e">
        <f>IF($A$3=FALSE,IF($C192&lt;16,M192/($D192^0.727399687532279)*'Hintergrund Berechnung'!$I$3165,M192/($D192^0.727399687532279)*'Hintergrund Berechnung'!$I$3166),IF($C192&lt;13,(M192/($D192^0.727399687532279)*'Hintergrund Berechnung'!$I$3165)*0.5,IF($C192&lt;16,(M192/($D192^0.727399687532279)*'Hintergrund Berechnung'!$I$3165)*0.67,M192/($D192^0.727399687532279)*'Hintergrund Berechnung'!$I$3166)))</f>
        <v>#DIV/0!</v>
      </c>
      <c r="AE192" s="16" t="str">
        <f t="shared" si="24"/>
        <v/>
      </c>
      <c r="AF192" s="16" t="e">
        <f>IF($A$3=FALSE,IF($C192&lt;16,O192/($D192^0.727399687532279)*'Hintergrund Berechnung'!$I$3165,O192/($D192^0.727399687532279)*'Hintergrund Berechnung'!$I$3166),IF($C192&lt;13,(O192/($D192^0.727399687532279)*'Hintergrund Berechnung'!$I$3165)*0.5,IF($C192&lt;16,(O192/($D192^0.727399687532279)*'Hintergrund Berechnung'!$I$3165)*0.67,O192/($D192^0.727399687532279)*'Hintergrund Berechnung'!$I$3166)))</f>
        <v>#DIV/0!</v>
      </c>
      <c r="AG192" s="16" t="str">
        <f t="shared" si="25"/>
        <v/>
      </c>
      <c r="AH192" s="16" t="e">
        <f t="shared" si="26"/>
        <v>#DIV/0!</v>
      </c>
      <c r="AI192" s="16" t="e">
        <f>ROUND(IF(C192&lt;16,$Q192/($D192^0.515518364833551)*'Hintergrund Berechnung'!$K$3165,$Q192/($D192^0.515518364833551)*'Hintergrund Berechnung'!$K$3166),0)</f>
        <v>#DIV/0!</v>
      </c>
      <c r="AJ192" s="16">
        <f>ROUND(IF(C192&lt;16,$R192*'Hintergrund Berechnung'!$L$3165,$R192*'Hintergrund Berechnung'!$L$3166),0)</f>
        <v>0</v>
      </c>
      <c r="AK192" s="16">
        <f>ROUND(IF(C192&lt;16,IF(S192&gt;0,(25-$S192)*'Hintergrund Berechnung'!$M$3165,0),IF(S192&gt;0,(25-$S192)*'Hintergrund Berechnung'!$M$3166,0)),0)</f>
        <v>0</v>
      </c>
      <c r="AL192" s="18" t="e">
        <f t="shared" si="27"/>
        <v>#DIV/0!</v>
      </c>
    </row>
    <row r="193" spans="21:38" x14ac:dyDescent="0.5">
      <c r="U193" s="16">
        <f t="shared" si="19"/>
        <v>0</v>
      </c>
      <c r="V193" s="16" t="e">
        <f>IF($A$3=FALSE,IF($C193&lt;16,E193/($D193^0.727399687532279)*'Hintergrund Berechnung'!$I$3165,E193/($D193^0.727399687532279)*'Hintergrund Berechnung'!$I$3166),IF($C193&lt;13,(E193/($D193^0.727399687532279)*'Hintergrund Berechnung'!$I$3165)*0.5,IF($C193&lt;16,(E193/($D193^0.727399687532279)*'Hintergrund Berechnung'!$I$3165)*0.67,E193/($D193^0.727399687532279)*'Hintergrund Berechnung'!$I$3166)))</f>
        <v>#DIV/0!</v>
      </c>
      <c r="W193" s="16" t="str">
        <f t="shared" si="20"/>
        <v/>
      </c>
      <c r="X193" s="16" t="e">
        <f>IF($A$3=FALSE,IF($C193&lt;16,G193/($D193^0.727399687532279)*'Hintergrund Berechnung'!$I$3165,G193/($D193^0.727399687532279)*'Hintergrund Berechnung'!$I$3166),IF($C193&lt;13,(G193/($D193^0.727399687532279)*'Hintergrund Berechnung'!$I$3165)*0.5,IF($C193&lt;16,(G193/($D193^0.727399687532279)*'Hintergrund Berechnung'!$I$3165)*0.67,G193/($D193^0.727399687532279)*'Hintergrund Berechnung'!$I$3166)))</f>
        <v>#DIV/0!</v>
      </c>
      <c r="Y193" s="16" t="str">
        <f t="shared" si="21"/>
        <v/>
      </c>
      <c r="Z193" s="16" t="e">
        <f>IF($A$3=FALSE,IF($C193&lt;16,I193/($D193^0.727399687532279)*'Hintergrund Berechnung'!$I$3165,I193/($D193^0.727399687532279)*'Hintergrund Berechnung'!$I$3166),IF($C193&lt;13,(I193/($D193^0.727399687532279)*'Hintergrund Berechnung'!$I$3165)*0.5,IF($C193&lt;16,(I193/($D193^0.727399687532279)*'Hintergrund Berechnung'!$I$3165)*0.67,I193/($D193^0.727399687532279)*'Hintergrund Berechnung'!$I$3166)))</f>
        <v>#DIV/0!</v>
      </c>
      <c r="AA193" s="16" t="str">
        <f t="shared" si="22"/>
        <v/>
      </c>
      <c r="AB193" s="16" t="e">
        <f>IF($A$3=FALSE,IF($C193&lt;16,K193/($D193^0.727399687532279)*'Hintergrund Berechnung'!$I$3165,K193/($D193^0.727399687532279)*'Hintergrund Berechnung'!$I$3166),IF($C193&lt;13,(K193/($D193^0.727399687532279)*'Hintergrund Berechnung'!$I$3165)*0.5,IF($C193&lt;16,(K193/($D193^0.727399687532279)*'Hintergrund Berechnung'!$I$3165)*0.67,K193/($D193^0.727399687532279)*'Hintergrund Berechnung'!$I$3166)))</f>
        <v>#DIV/0!</v>
      </c>
      <c r="AC193" s="16" t="str">
        <f t="shared" si="23"/>
        <v/>
      </c>
      <c r="AD193" s="16" t="e">
        <f>IF($A$3=FALSE,IF($C193&lt;16,M193/($D193^0.727399687532279)*'Hintergrund Berechnung'!$I$3165,M193/($D193^0.727399687532279)*'Hintergrund Berechnung'!$I$3166),IF($C193&lt;13,(M193/($D193^0.727399687532279)*'Hintergrund Berechnung'!$I$3165)*0.5,IF($C193&lt;16,(M193/($D193^0.727399687532279)*'Hintergrund Berechnung'!$I$3165)*0.67,M193/($D193^0.727399687532279)*'Hintergrund Berechnung'!$I$3166)))</f>
        <v>#DIV/0!</v>
      </c>
      <c r="AE193" s="16" t="str">
        <f t="shared" si="24"/>
        <v/>
      </c>
      <c r="AF193" s="16" t="e">
        <f>IF($A$3=FALSE,IF($C193&lt;16,O193/($D193^0.727399687532279)*'Hintergrund Berechnung'!$I$3165,O193/($D193^0.727399687532279)*'Hintergrund Berechnung'!$I$3166),IF($C193&lt;13,(O193/($D193^0.727399687532279)*'Hintergrund Berechnung'!$I$3165)*0.5,IF($C193&lt;16,(O193/($D193^0.727399687532279)*'Hintergrund Berechnung'!$I$3165)*0.67,O193/($D193^0.727399687532279)*'Hintergrund Berechnung'!$I$3166)))</f>
        <v>#DIV/0!</v>
      </c>
      <c r="AG193" s="16" t="str">
        <f t="shared" si="25"/>
        <v/>
      </c>
      <c r="AH193" s="16" t="e">
        <f t="shared" si="26"/>
        <v>#DIV/0!</v>
      </c>
      <c r="AI193" s="16" t="e">
        <f>ROUND(IF(C193&lt;16,$Q193/($D193^0.515518364833551)*'Hintergrund Berechnung'!$K$3165,$Q193/($D193^0.515518364833551)*'Hintergrund Berechnung'!$K$3166),0)</f>
        <v>#DIV/0!</v>
      </c>
      <c r="AJ193" s="16">
        <f>ROUND(IF(C193&lt;16,$R193*'Hintergrund Berechnung'!$L$3165,$R193*'Hintergrund Berechnung'!$L$3166),0)</f>
        <v>0</v>
      </c>
      <c r="AK193" s="16">
        <f>ROUND(IF(C193&lt;16,IF(S193&gt;0,(25-$S193)*'Hintergrund Berechnung'!$M$3165,0),IF(S193&gt;0,(25-$S193)*'Hintergrund Berechnung'!$M$3166,0)),0)</f>
        <v>0</v>
      </c>
      <c r="AL193" s="18" t="e">
        <f t="shared" si="27"/>
        <v>#DIV/0!</v>
      </c>
    </row>
    <row r="194" spans="21:38" x14ac:dyDescent="0.5">
      <c r="U194" s="16">
        <f t="shared" si="19"/>
        <v>0</v>
      </c>
      <c r="V194" s="16" t="e">
        <f>IF($A$3=FALSE,IF($C194&lt;16,E194/($D194^0.727399687532279)*'Hintergrund Berechnung'!$I$3165,E194/($D194^0.727399687532279)*'Hintergrund Berechnung'!$I$3166),IF($C194&lt;13,(E194/($D194^0.727399687532279)*'Hintergrund Berechnung'!$I$3165)*0.5,IF($C194&lt;16,(E194/($D194^0.727399687532279)*'Hintergrund Berechnung'!$I$3165)*0.67,E194/($D194^0.727399687532279)*'Hintergrund Berechnung'!$I$3166)))</f>
        <v>#DIV/0!</v>
      </c>
      <c r="W194" s="16" t="str">
        <f t="shared" si="20"/>
        <v/>
      </c>
      <c r="X194" s="16" t="e">
        <f>IF($A$3=FALSE,IF($C194&lt;16,G194/($D194^0.727399687532279)*'Hintergrund Berechnung'!$I$3165,G194/($D194^0.727399687532279)*'Hintergrund Berechnung'!$I$3166),IF($C194&lt;13,(G194/($D194^0.727399687532279)*'Hintergrund Berechnung'!$I$3165)*0.5,IF($C194&lt;16,(G194/($D194^0.727399687532279)*'Hintergrund Berechnung'!$I$3165)*0.67,G194/($D194^0.727399687532279)*'Hintergrund Berechnung'!$I$3166)))</f>
        <v>#DIV/0!</v>
      </c>
      <c r="Y194" s="16" t="str">
        <f t="shared" si="21"/>
        <v/>
      </c>
      <c r="Z194" s="16" t="e">
        <f>IF($A$3=FALSE,IF($C194&lt;16,I194/($D194^0.727399687532279)*'Hintergrund Berechnung'!$I$3165,I194/($D194^0.727399687532279)*'Hintergrund Berechnung'!$I$3166),IF($C194&lt;13,(I194/($D194^0.727399687532279)*'Hintergrund Berechnung'!$I$3165)*0.5,IF($C194&lt;16,(I194/($D194^0.727399687532279)*'Hintergrund Berechnung'!$I$3165)*0.67,I194/($D194^0.727399687532279)*'Hintergrund Berechnung'!$I$3166)))</f>
        <v>#DIV/0!</v>
      </c>
      <c r="AA194" s="16" t="str">
        <f t="shared" si="22"/>
        <v/>
      </c>
      <c r="AB194" s="16" t="e">
        <f>IF($A$3=FALSE,IF($C194&lt;16,K194/($D194^0.727399687532279)*'Hintergrund Berechnung'!$I$3165,K194/($D194^0.727399687532279)*'Hintergrund Berechnung'!$I$3166),IF($C194&lt;13,(K194/($D194^0.727399687532279)*'Hintergrund Berechnung'!$I$3165)*0.5,IF($C194&lt;16,(K194/($D194^0.727399687532279)*'Hintergrund Berechnung'!$I$3165)*0.67,K194/($D194^0.727399687532279)*'Hintergrund Berechnung'!$I$3166)))</f>
        <v>#DIV/0!</v>
      </c>
      <c r="AC194" s="16" t="str">
        <f t="shared" si="23"/>
        <v/>
      </c>
      <c r="AD194" s="16" t="e">
        <f>IF($A$3=FALSE,IF($C194&lt;16,M194/($D194^0.727399687532279)*'Hintergrund Berechnung'!$I$3165,M194/($D194^0.727399687532279)*'Hintergrund Berechnung'!$I$3166),IF($C194&lt;13,(M194/($D194^0.727399687532279)*'Hintergrund Berechnung'!$I$3165)*0.5,IF($C194&lt;16,(M194/($D194^0.727399687532279)*'Hintergrund Berechnung'!$I$3165)*0.67,M194/($D194^0.727399687532279)*'Hintergrund Berechnung'!$I$3166)))</f>
        <v>#DIV/0!</v>
      </c>
      <c r="AE194" s="16" t="str">
        <f t="shared" si="24"/>
        <v/>
      </c>
      <c r="AF194" s="16" t="e">
        <f>IF($A$3=FALSE,IF($C194&lt;16,O194/($D194^0.727399687532279)*'Hintergrund Berechnung'!$I$3165,O194/($D194^0.727399687532279)*'Hintergrund Berechnung'!$I$3166),IF($C194&lt;13,(O194/($D194^0.727399687532279)*'Hintergrund Berechnung'!$I$3165)*0.5,IF($C194&lt;16,(O194/($D194^0.727399687532279)*'Hintergrund Berechnung'!$I$3165)*0.67,O194/($D194^0.727399687532279)*'Hintergrund Berechnung'!$I$3166)))</f>
        <v>#DIV/0!</v>
      </c>
      <c r="AG194" s="16" t="str">
        <f t="shared" si="25"/>
        <v/>
      </c>
      <c r="AH194" s="16" t="e">
        <f t="shared" si="26"/>
        <v>#DIV/0!</v>
      </c>
      <c r="AI194" s="16" t="e">
        <f>ROUND(IF(C194&lt;16,$Q194/($D194^0.515518364833551)*'Hintergrund Berechnung'!$K$3165,$Q194/($D194^0.515518364833551)*'Hintergrund Berechnung'!$K$3166),0)</f>
        <v>#DIV/0!</v>
      </c>
      <c r="AJ194" s="16">
        <f>ROUND(IF(C194&lt;16,$R194*'Hintergrund Berechnung'!$L$3165,$R194*'Hintergrund Berechnung'!$L$3166),0)</f>
        <v>0</v>
      </c>
      <c r="AK194" s="16">
        <f>ROUND(IF(C194&lt;16,IF(S194&gt;0,(25-$S194)*'Hintergrund Berechnung'!$M$3165,0),IF(S194&gt;0,(25-$S194)*'Hintergrund Berechnung'!$M$3166,0)),0)</f>
        <v>0</v>
      </c>
      <c r="AL194" s="18" t="e">
        <f t="shared" si="27"/>
        <v>#DIV/0!</v>
      </c>
    </row>
    <row r="195" spans="21:38" x14ac:dyDescent="0.5">
      <c r="U195" s="16">
        <f t="shared" si="19"/>
        <v>0</v>
      </c>
      <c r="V195" s="16" t="e">
        <f>IF($A$3=FALSE,IF($C195&lt;16,E195/($D195^0.727399687532279)*'Hintergrund Berechnung'!$I$3165,E195/($D195^0.727399687532279)*'Hintergrund Berechnung'!$I$3166),IF($C195&lt;13,(E195/($D195^0.727399687532279)*'Hintergrund Berechnung'!$I$3165)*0.5,IF($C195&lt;16,(E195/($D195^0.727399687532279)*'Hintergrund Berechnung'!$I$3165)*0.67,E195/($D195^0.727399687532279)*'Hintergrund Berechnung'!$I$3166)))</f>
        <v>#DIV/0!</v>
      </c>
      <c r="W195" s="16" t="str">
        <f t="shared" si="20"/>
        <v/>
      </c>
      <c r="X195" s="16" t="e">
        <f>IF($A$3=FALSE,IF($C195&lt;16,G195/($D195^0.727399687532279)*'Hintergrund Berechnung'!$I$3165,G195/($D195^0.727399687532279)*'Hintergrund Berechnung'!$I$3166),IF($C195&lt;13,(G195/($D195^0.727399687532279)*'Hintergrund Berechnung'!$I$3165)*0.5,IF($C195&lt;16,(G195/($D195^0.727399687532279)*'Hintergrund Berechnung'!$I$3165)*0.67,G195/($D195^0.727399687532279)*'Hintergrund Berechnung'!$I$3166)))</f>
        <v>#DIV/0!</v>
      </c>
      <c r="Y195" s="16" t="str">
        <f t="shared" si="21"/>
        <v/>
      </c>
      <c r="Z195" s="16" t="e">
        <f>IF($A$3=FALSE,IF($C195&lt;16,I195/($D195^0.727399687532279)*'Hintergrund Berechnung'!$I$3165,I195/($D195^0.727399687532279)*'Hintergrund Berechnung'!$I$3166),IF($C195&lt;13,(I195/($D195^0.727399687532279)*'Hintergrund Berechnung'!$I$3165)*0.5,IF($C195&lt;16,(I195/($D195^0.727399687532279)*'Hintergrund Berechnung'!$I$3165)*0.67,I195/($D195^0.727399687532279)*'Hintergrund Berechnung'!$I$3166)))</f>
        <v>#DIV/0!</v>
      </c>
      <c r="AA195" s="16" t="str">
        <f t="shared" si="22"/>
        <v/>
      </c>
      <c r="AB195" s="16" t="e">
        <f>IF($A$3=FALSE,IF($C195&lt;16,K195/($D195^0.727399687532279)*'Hintergrund Berechnung'!$I$3165,K195/($D195^0.727399687532279)*'Hintergrund Berechnung'!$I$3166),IF($C195&lt;13,(K195/($D195^0.727399687532279)*'Hintergrund Berechnung'!$I$3165)*0.5,IF($C195&lt;16,(K195/($D195^0.727399687532279)*'Hintergrund Berechnung'!$I$3165)*0.67,K195/($D195^0.727399687532279)*'Hintergrund Berechnung'!$I$3166)))</f>
        <v>#DIV/0!</v>
      </c>
      <c r="AC195" s="16" t="str">
        <f t="shared" si="23"/>
        <v/>
      </c>
      <c r="AD195" s="16" t="e">
        <f>IF($A$3=FALSE,IF($C195&lt;16,M195/($D195^0.727399687532279)*'Hintergrund Berechnung'!$I$3165,M195/($D195^0.727399687532279)*'Hintergrund Berechnung'!$I$3166),IF($C195&lt;13,(M195/($D195^0.727399687532279)*'Hintergrund Berechnung'!$I$3165)*0.5,IF($C195&lt;16,(M195/($D195^0.727399687532279)*'Hintergrund Berechnung'!$I$3165)*0.67,M195/($D195^0.727399687532279)*'Hintergrund Berechnung'!$I$3166)))</f>
        <v>#DIV/0!</v>
      </c>
      <c r="AE195" s="16" t="str">
        <f t="shared" si="24"/>
        <v/>
      </c>
      <c r="AF195" s="16" t="e">
        <f>IF($A$3=FALSE,IF($C195&lt;16,O195/($D195^0.727399687532279)*'Hintergrund Berechnung'!$I$3165,O195/($D195^0.727399687532279)*'Hintergrund Berechnung'!$I$3166),IF($C195&lt;13,(O195/($D195^0.727399687532279)*'Hintergrund Berechnung'!$I$3165)*0.5,IF($C195&lt;16,(O195/($D195^0.727399687532279)*'Hintergrund Berechnung'!$I$3165)*0.67,O195/($D195^0.727399687532279)*'Hintergrund Berechnung'!$I$3166)))</f>
        <v>#DIV/0!</v>
      </c>
      <c r="AG195" s="16" t="str">
        <f t="shared" si="25"/>
        <v/>
      </c>
      <c r="AH195" s="16" t="e">
        <f t="shared" si="26"/>
        <v>#DIV/0!</v>
      </c>
      <c r="AI195" s="16" t="e">
        <f>ROUND(IF(C195&lt;16,$Q195/($D195^0.515518364833551)*'Hintergrund Berechnung'!$K$3165,$Q195/($D195^0.515518364833551)*'Hintergrund Berechnung'!$K$3166),0)</f>
        <v>#DIV/0!</v>
      </c>
      <c r="AJ195" s="16">
        <f>ROUND(IF(C195&lt;16,$R195*'Hintergrund Berechnung'!$L$3165,$R195*'Hintergrund Berechnung'!$L$3166),0)</f>
        <v>0</v>
      </c>
      <c r="AK195" s="16">
        <f>ROUND(IF(C195&lt;16,IF(S195&gt;0,(25-$S195)*'Hintergrund Berechnung'!$M$3165,0),IF(S195&gt;0,(25-$S195)*'Hintergrund Berechnung'!$M$3166,0)),0)</f>
        <v>0</v>
      </c>
      <c r="AL195" s="18" t="e">
        <f t="shared" si="27"/>
        <v>#DIV/0!</v>
      </c>
    </row>
    <row r="196" spans="21:38" x14ac:dyDescent="0.5">
      <c r="U196" s="16">
        <f t="shared" si="19"/>
        <v>0</v>
      </c>
      <c r="V196" s="16" t="e">
        <f>IF($A$3=FALSE,IF($C196&lt;16,E196/($D196^0.727399687532279)*'Hintergrund Berechnung'!$I$3165,E196/($D196^0.727399687532279)*'Hintergrund Berechnung'!$I$3166),IF($C196&lt;13,(E196/($D196^0.727399687532279)*'Hintergrund Berechnung'!$I$3165)*0.5,IF($C196&lt;16,(E196/($D196^0.727399687532279)*'Hintergrund Berechnung'!$I$3165)*0.67,E196/($D196^0.727399687532279)*'Hintergrund Berechnung'!$I$3166)))</f>
        <v>#DIV/0!</v>
      </c>
      <c r="W196" s="16" t="str">
        <f t="shared" si="20"/>
        <v/>
      </c>
      <c r="X196" s="16" t="e">
        <f>IF($A$3=FALSE,IF($C196&lt;16,G196/($D196^0.727399687532279)*'Hintergrund Berechnung'!$I$3165,G196/($D196^0.727399687532279)*'Hintergrund Berechnung'!$I$3166),IF($C196&lt;13,(G196/($D196^0.727399687532279)*'Hintergrund Berechnung'!$I$3165)*0.5,IF($C196&lt;16,(G196/($D196^0.727399687532279)*'Hintergrund Berechnung'!$I$3165)*0.67,G196/($D196^0.727399687532279)*'Hintergrund Berechnung'!$I$3166)))</f>
        <v>#DIV/0!</v>
      </c>
      <c r="Y196" s="16" t="str">
        <f t="shared" si="21"/>
        <v/>
      </c>
      <c r="Z196" s="16" t="e">
        <f>IF($A$3=FALSE,IF($C196&lt;16,I196/($D196^0.727399687532279)*'Hintergrund Berechnung'!$I$3165,I196/($D196^0.727399687532279)*'Hintergrund Berechnung'!$I$3166),IF($C196&lt;13,(I196/($D196^0.727399687532279)*'Hintergrund Berechnung'!$I$3165)*0.5,IF($C196&lt;16,(I196/($D196^0.727399687532279)*'Hintergrund Berechnung'!$I$3165)*0.67,I196/($D196^0.727399687532279)*'Hintergrund Berechnung'!$I$3166)))</f>
        <v>#DIV/0!</v>
      </c>
      <c r="AA196" s="16" t="str">
        <f t="shared" si="22"/>
        <v/>
      </c>
      <c r="AB196" s="16" t="e">
        <f>IF($A$3=FALSE,IF($C196&lt;16,K196/($D196^0.727399687532279)*'Hintergrund Berechnung'!$I$3165,K196/($D196^0.727399687532279)*'Hintergrund Berechnung'!$I$3166),IF($C196&lt;13,(K196/($D196^0.727399687532279)*'Hintergrund Berechnung'!$I$3165)*0.5,IF($C196&lt;16,(K196/($D196^0.727399687532279)*'Hintergrund Berechnung'!$I$3165)*0.67,K196/($D196^0.727399687532279)*'Hintergrund Berechnung'!$I$3166)))</f>
        <v>#DIV/0!</v>
      </c>
      <c r="AC196" s="16" t="str">
        <f t="shared" si="23"/>
        <v/>
      </c>
      <c r="AD196" s="16" t="e">
        <f>IF($A$3=FALSE,IF($C196&lt;16,M196/($D196^0.727399687532279)*'Hintergrund Berechnung'!$I$3165,M196/($D196^0.727399687532279)*'Hintergrund Berechnung'!$I$3166),IF($C196&lt;13,(M196/($D196^0.727399687532279)*'Hintergrund Berechnung'!$I$3165)*0.5,IF($C196&lt;16,(M196/($D196^0.727399687532279)*'Hintergrund Berechnung'!$I$3165)*0.67,M196/($D196^0.727399687532279)*'Hintergrund Berechnung'!$I$3166)))</f>
        <v>#DIV/0!</v>
      </c>
      <c r="AE196" s="16" t="str">
        <f t="shared" si="24"/>
        <v/>
      </c>
      <c r="AF196" s="16" t="e">
        <f>IF($A$3=FALSE,IF($C196&lt;16,O196/($D196^0.727399687532279)*'Hintergrund Berechnung'!$I$3165,O196/($D196^0.727399687532279)*'Hintergrund Berechnung'!$I$3166),IF($C196&lt;13,(O196/($D196^0.727399687532279)*'Hintergrund Berechnung'!$I$3165)*0.5,IF($C196&lt;16,(O196/($D196^0.727399687532279)*'Hintergrund Berechnung'!$I$3165)*0.67,O196/($D196^0.727399687532279)*'Hintergrund Berechnung'!$I$3166)))</f>
        <v>#DIV/0!</v>
      </c>
      <c r="AG196" s="16" t="str">
        <f t="shared" si="25"/>
        <v/>
      </c>
      <c r="AH196" s="16" t="e">
        <f t="shared" si="26"/>
        <v>#DIV/0!</v>
      </c>
      <c r="AI196" s="16" t="e">
        <f>ROUND(IF(C196&lt;16,$Q196/($D196^0.515518364833551)*'Hintergrund Berechnung'!$K$3165,$Q196/($D196^0.515518364833551)*'Hintergrund Berechnung'!$K$3166),0)</f>
        <v>#DIV/0!</v>
      </c>
      <c r="AJ196" s="16">
        <f>ROUND(IF(C196&lt;16,$R196*'Hintergrund Berechnung'!$L$3165,$R196*'Hintergrund Berechnung'!$L$3166),0)</f>
        <v>0</v>
      </c>
      <c r="AK196" s="16">
        <f>ROUND(IF(C196&lt;16,IF(S196&gt;0,(25-$S196)*'Hintergrund Berechnung'!$M$3165,0),IF(S196&gt;0,(25-$S196)*'Hintergrund Berechnung'!$M$3166,0)),0)</f>
        <v>0</v>
      </c>
      <c r="AL196" s="18" t="e">
        <f t="shared" si="27"/>
        <v>#DIV/0!</v>
      </c>
    </row>
    <row r="197" spans="21:38" x14ac:dyDescent="0.5">
      <c r="U197" s="16">
        <f t="shared" si="19"/>
        <v>0</v>
      </c>
      <c r="V197" s="16" t="e">
        <f>IF($A$3=FALSE,IF($C197&lt;16,E197/($D197^0.727399687532279)*'Hintergrund Berechnung'!$I$3165,E197/($D197^0.727399687532279)*'Hintergrund Berechnung'!$I$3166),IF($C197&lt;13,(E197/($D197^0.727399687532279)*'Hintergrund Berechnung'!$I$3165)*0.5,IF($C197&lt;16,(E197/($D197^0.727399687532279)*'Hintergrund Berechnung'!$I$3165)*0.67,E197/($D197^0.727399687532279)*'Hintergrund Berechnung'!$I$3166)))</f>
        <v>#DIV/0!</v>
      </c>
      <c r="W197" s="16" t="str">
        <f t="shared" si="20"/>
        <v/>
      </c>
      <c r="X197" s="16" t="e">
        <f>IF($A$3=FALSE,IF($C197&lt;16,G197/($D197^0.727399687532279)*'Hintergrund Berechnung'!$I$3165,G197/($D197^0.727399687532279)*'Hintergrund Berechnung'!$I$3166),IF($C197&lt;13,(G197/($D197^0.727399687532279)*'Hintergrund Berechnung'!$I$3165)*0.5,IF($C197&lt;16,(G197/($D197^0.727399687532279)*'Hintergrund Berechnung'!$I$3165)*0.67,G197/($D197^0.727399687532279)*'Hintergrund Berechnung'!$I$3166)))</f>
        <v>#DIV/0!</v>
      </c>
      <c r="Y197" s="16" t="str">
        <f t="shared" si="21"/>
        <v/>
      </c>
      <c r="Z197" s="16" t="e">
        <f>IF($A$3=FALSE,IF($C197&lt;16,I197/($D197^0.727399687532279)*'Hintergrund Berechnung'!$I$3165,I197/($D197^0.727399687532279)*'Hintergrund Berechnung'!$I$3166),IF($C197&lt;13,(I197/($D197^0.727399687532279)*'Hintergrund Berechnung'!$I$3165)*0.5,IF($C197&lt;16,(I197/($D197^0.727399687532279)*'Hintergrund Berechnung'!$I$3165)*0.67,I197/($D197^0.727399687532279)*'Hintergrund Berechnung'!$I$3166)))</f>
        <v>#DIV/0!</v>
      </c>
      <c r="AA197" s="16" t="str">
        <f t="shared" si="22"/>
        <v/>
      </c>
      <c r="AB197" s="16" t="e">
        <f>IF($A$3=FALSE,IF($C197&lt;16,K197/($D197^0.727399687532279)*'Hintergrund Berechnung'!$I$3165,K197/($D197^0.727399687532279)*'Hintergrund Berechnung'!$I$3166),IF($C197&lt;13,(K197/($D197^0.727399687532279)*'Hintergrund Berechnung'!$I$3165)*0.5,IF($C197&lt;16,(K197/($D197^0.727399687532279)*'Hintergrund Berechnung'!$I$3165)*0.67,K197/($D197^0.727399687532279)*'Hintergrund Berechnung'!$I$3166)))</f>
        <v>#DIV/0!</v>
      </c>
      <c r="AC197" s="16" t="str">
        <f t="shared" si="23"/>
        <v/>
      </c>
      <c r="AD197" s="16" t="e">
        <f>IF($A$3=FALSE,IF($C197&lt;16,M197/($D197^0.727399687532279)*'Hintergrund Berechnung'!$I$3165,M197/($D197^0.727399687532279)*'Hintergrund Berechnung'!$I$3166),IF($C197&lt;13,(M197/($D197^0.727399687532279)*'Hintergrund Berechnung'!$I$3165)*0.5,IF($C197&lt;16,(M197/($D197^0.727399687532279)*'Hintergrund Berechnung'!$I$3165)*0.67,M197/($D197^0.727399687532279)*'Hintergrund Berechnung'!$I$3166)))</f>
        <v>#DIV/0!</v>
      </c>
      <c r="AE197" s="16" t="str">
        <f t="shared" si="24"/>
        <v/>
      </c>
      <c r="AF197" s="16" t="e">
        <f>IF($A$3=FALSE,IF($C197&lt;16,O197/($D197^0.727399687532279)*'Hintergrund Berechnung'!$I$3165,O197/($D197^0.727399687532279)*'Hintergrund Berechnung'!$I$3166),IF($C197&lt;13,(O197/($D197^0.727399687532279)*'Hintergrund Berechnung'!$I$3165)*0.5,IF($C197&lt;16,(O197/($D197^0.727399687532279)*'Hintergrund Berechnung'!$I$3165)*0.67,O197/($D197^0.727399687532279)*'Hintergrund Berechnung'!$I$3166)))</f>
        <v>#DIV/0!</v>
      </c>
      <c r="AG197" s="16" t="str">
        <f t="shared" si="25"/>
        <v/>
      </c>
      <c r="AH197" s="16" t="e">
        <f t="shared" si="26"/>
        <v>#DIV/0!</v>
      </c>
      <c r="AI197" s="16" t="e">
        <f>ROUND(IF(C197&lt;16,$Q197/($D197^0.515518364833551)*'Hintergrund Berechnung'!$K$3165,$Q197/($D197^0.515518364833551)*'Hintergrund Berechnung'!$K$3166),0)</f>
        <v>#DIV/0!</v>
      </c>
      <c r="AJ197" s="16">
        <f>ROUND(IF(C197&lt;16,$R197*'Hintergrund Berechnung'!$L$3165,$R197*'Hintergrund Berechnung'!$L$3166),0)</f>
        <v>0</v>
      </c>
      <c r="AK197" s="16">
        <f>ROUND(IF(C197&lt;16,IF(S197&gt;0,(25-$S197)*'Hintergrund Berechnung'!$M$3165,0),IF(S197&gt;0,(25-$S197)*'Hintergrund Berechnung'!$M$3166,0)),0)</f>
        <v>0</v>
      </c>
      <c r="AL197" s="18" t="e">
        <f t="shared" si="27"/>
        <v>#DIV/0!</v>
      </c>
    </row>
    <row r="198" spans="21:38" x14ac:dyDescent="0.5">
      <c r="U198" s="16">
        <f t="shared" si="19"/>
        <v>0</v>
      </c>
      <c r="V198" s="16" t="e">
        <f>IF($A$3=FALSE,IF($C198&lt;16,E198/($D198^0.727399687532279)*'Hintergrund Berechnung'!$I$3165,E198/($D198^0.727399687532279)*'Hintergrund Berechnung'!$I$3166),IF($C198&lt;13,(E198/($D198^0.727399687532279)*'Hintergrund Berechnung'!$I$3165)*0.5,IF($C198&lt;16,(E198/($D198^0.727399687532279)*'Hintergrund Berechnung'!$I$3165)*0.67,E198/($D198^0.727399687532279)*'Hintergrund Berechnung'!$I$3166)))</f>
        <v>#DIV/0!</v>
      </c>
      <c r="W198" s="16" t="str">
        <f t="shared" si="20"/>
        <v/>
      </c>
      <c r="X198" s="16" t="e">
        <f>IF($A$3=FALSE,IF($C198&lt;16,G198/($D198^0.727399687532279)*'Hintergrund Berechnung'!$I$3165,G198/($D198^0.727399687532279)*'Hintergrund Berechnung'!$I$3166),IF($C198&lt;13,(G198/($D198^0.727399687532279)*'Hintergrund Berechnung'!$I$3165)*0.5,IF($C198&lt;16,(G198/($D198^0.727399687532279)*'Hintergrund Berechnung'!$I$3165)*0.67,G198/($D198^0.727399687532279)*'Hintergrund Berechnung'!$I$3166)))</f>
        <v>#DIV/0!</v>
      </c>
      <c r="Y198" s="16" t="str">
        <f t="shared" si="21"/>
        <v/>
      </c>
      <c r="Z198" s="16" t="e">
        <f>IF($A$3=FALSE,IF($C198&lt;16,I198/($D198^0.727399687532279)*'Hintergrund Berechnung'!$I$3165,I198/($D198^0.727399687532279)*'Hintergrund Berechnung'!$I$3166),IF($C198&lt;13,(I198/($D198^0.727399687532279)*'Hintergrund Berechnung'!$I$3165)*0.5,IF($C198&lt;16,(I198/($D198^0.727399687532279)*'Hintergrund Berechnung'!$I$3165)*0.67,I198/($D198^0.727399687532279)*'Hintergrund Berechnung'!$I$3166)))</f>
        <v>#DIV/0!</v>
      </c>
      <c r="AA198" s="16" t="str">
        <f t="shared" si="22"/>
        <v/>
      </c>
      <c r="AB198" s="16" t="e">
        <f>IF($A$3=FALSE,IF($C198&lt;16,K198/($D198^0.727399687532279)*'Hintergrund Berechnung'!$I$3165,K198/($D198^0.727399687532279)*'Hintergrund Berechnung'!$I$3166),IF($C198&lt;13,(K198/($D198^0.727399687532279)*'Hintergrund Berechnung'!$I$3165)*0.5,IF($C198&lt;16,(K198/($D198^0.727399687532279)*'Hintergrund Berechnung'!$I$3165)*0.67,K198/($D198^0.727399687532279)*'Hintergrund Berechnung'!$I$3166)))</f>
        <v>#DIV/0!</v>
      </c>
      <c r="AC198" s="16" t="str">
        <f t="shared" si="23"/>
        <v/>
      </c>
      <c r="AD198" s="16" t="e">
        <f>IF($A$3=FALSE,IF($C198&lt;16,M198/($D198^0.727399687532279)*'Hintergrund Berechnung'!$I$3165,M198/($D198^0.727399687532279)*'Hintergrund Berechnung'!$I$3166),IF($C198&lt;13,(M198/($D198^0.727399687532279)*'Hintergrund Berechnung'!$I$3165)*0.5,IF($C198&lt;16,(M198/($D198^0.727399687532279)*'Hintergrund Berechnung'!$I$3165)*0.67,M198/($D198^0.727399687532279)*'Hintergrund Berechnung'!$I$3166)))</f>
        <v>#DIV/0!</v>
      </c>
      <c r="AE198" s="16" t="str">
        <f t="shared" si="24"/>
        <v/>
      </c>
      <c r="AF198" s="16" t="e">
        <f>IF($A$3=FALSE,IF($C198&lt;16,O198/($D198^0.727399687532279)*'Hintergrund Berechnung'!$I$3165,O198/($D198^0.727399687532279)*'Hintergrund Berechnung'!$I$3166),IF($C198&lt;13,(O198/($D198^0.727399687532279)*'Hintergrund Berechnung'!$I$3165)*0.5,IF($C198&lt;16,(O198/($D198^0.727399687532279)*'Hintergrund Berechnung'!$I$3165)*0.67,O198/($D198^0.727399687532279)*'Hintergrund Berechnung'!$I$3166)))</f>
        <v>#DIV/0!</v>
      </c>
      <c r="AG198" s="16" t="str">
        <f t="shared" si="25"/>
        <v/>
      </c>
      <c r="AH198" s="16" t="e">
        <f t="shared" si="26"/>
        <v>#DIV/0!</v>
      </c>
      <c r="AI198" s="16" t="e">
        <f>ROUND(IF(C198&lt;16,$Q198/($D198^0.515518364833551)*'Hintergrund Berechnung'!$K$3165,$Q198/($D198^0.515518364833551)*'Hintergrund Berechnung'!$K$3166),0)</f>
        <v>#DIV/0!</v>
      </c>
      <c r="AJ198" s="16">
        <f>ROUND(IF(C198&lt;16,$R198*'Hintergrund Berechnung'!$L$3165,$R198*'Hintergrund Berechnung'!$L$3166),0)</f>
        <v>0</v>
      </c>
      <c r="AK198" s="16">
        <f>ROUND(IF(C198&lt;16,IF(S198&gt;0,(25-$S198)*'Hintergrund Berechnung'!$M$3165,0),IF(S198&gt;0,(25-$S198)*'Hintergrund Berechnung'!$M$3166,0)),0)</f>
        <v>0</v>
      </c>
      <c r="AL198" s="18" t="e">
        <f t="shared" si="27"/>
        <v>#DIV/0!</v>
      </c>
    </row>
    <row r="199" spans="21:38" x14ac:dyDescent="0.5">
      <c r="U199" s="16">
        <f t="shared" ref="U199:U262" si="28">MAX(E199,G199,I199)+MAX(K199,M199,O199)</f>
        <v>0</v>
      </c>
      <c r="V199" s="16" t="e">
        <f>IF($A$3=FALSE,IF($C199&lt;16,E199/($D199^0.727399687532279)*'Hintergrund Berechnung'!$I$3165,E199/($D199^0.727399687532279)*'Hintergrund Berechnung'!$I$3166),IF($C199&lt;13,(E199/($D199^0.727399687532279)*'Hintergrund Berechnung'!$I$3165)*0.5,IF($C199&lt;16,(E199/($D199^0.727399687532279)*'Hintergrund Berechnung'!$I$3165)*0.67,E199/($D199^0.727399687532279)*'Hintergrund Berechnung'!$I$3166)))</f>
        <v>#DIV/0!</v>
      </c>
      <c r="W199" s="16" t="str">
        <f t="shared" ref="W199:W262" si="29">IF(AND($A$3=TRUE,$C199&lt;13),F199,IF(AND($A$3=TRUE,$C199&lt;16),F199*0.67,""))</f>
        <v/>
      </c>
      <c r="X199" s="16" t="e">
        <f>IF($A$3=FALSE,IF($C199&lt;16,G199/($D199^0.727399687532279)*'Hintergrund Berechnung'!$I$3165,G199/($D199^0.727399687532279)*'Hintergrund Berechnung'!$I$3166),IF($C199&lt;13,(G199/($D199^0.727399687532279)*'Hintergrund Berechnung'!$I$3165)*0.5,IF($C199&lt;16,(G199/($D199^0.727399687532279)*'Hintergrund Berechnung'!$I$3165)*0.67,G199/($D199^0.727399687532279)*'Hintergrund Berechnung'!$I$3166)))</f>
        <v>#DIV/0!</v>
      </c>
      <c r="Y199" s="16" t="str">
        <f t="shared" ref="Y199:Y262" si="30">IF(AND($A$3=TRUE,$C199&lt;13),H199,IF(AND($A$3=TRUE,$C199&lt;16),H199*0.67,""))</f>
        <v/>
      </c>
      <c r="Z199" s="16" t="e">
        <f>IF($A$3=FALSE,IF($C199&lt;16,I199/($D199^0.727399687532279)*'Hintergrund Berechnung'!$I$3165,I199/($D199^0.727399687532279)*'Hintergrund Berechnung'!$I$3166),IF($C199&lt;13,(I199/($D199^0.727399687532279)*'Hintergrund Berechnung'!$I$3165)*0.5,IF($C199&lt;16,(I199/($D199^0.727399687532279)*'Hintergrund Berechnung'!$I$3165)*0.67,I199/($D199^0.727399687532279)*'Hintergrund Berechnung'!$I$3166)))</f>
        <v>#DIV/0!</v>
      </c>
      <c r="AA199" s="16" t="str">
        <f t="shared" ref="AA199:AA262" si="31">IF(AND($A$3=TRUE,$C199&lt;13),J199,IF(AND($A$3=TRUE,$C199&lt;16),J199*0.67,""))</f>
        <v/>
      </c>
      <c r="AB199" s="16" t="e">
        <f>IF($A$3=FALSE,IF($C199&lt;16,K199/($D199^0.727399687532279)*'Hintergrund Berechnung'!$I$3165,K199/($D199^0.727399687532279)*'Hintergrund Berechnung'!$I$3166),IF($C199&lt;13,(K199/($D199^0.727399687532279)*'Hintergrund Berechnung'!$I$3165)*0.5,IF($C199&lt;16,(K199/($D199^0.727399687532279)*'Hintergrund Berechnung'!$I$3165)*0.67,K199/($D199^0.727399687532279)*'Hintergrund Berechnung'!$I$3166)))</f>
        <v>#DIV/0!</v>
      </c>
      <c r="AC199" s="16" t="str">
        <f t="shared" ref="AC199:AC262" si="32">IF(AND($A$3=TRUE,$C199&lt;13),L199,IF(AND($A$3=TRUE,$C199&lt;16),L199*0.67,""))</f>
        <v/>
      </c>
      <c r="AD199" s="16" t="e">
        <f>IF($A$3=FALSE,IF($C199&lt;16,M199/($D199^0.727399687532279)*'Hintergrund Berechnung'!$I$3165,M199/($D199^0.727399687532279)*'Hintergrund Berechnung'!$I$3166),IF($C199&lt;13,(M199/($D199^0.727399687532279)*'Hintergrund Berechnung'!$I$3165)*0.5,IF($C199&lt;16,(M199/($D199^0.727399687532279)*'Hintergrund Berechnung'!$I$3165)*0.67,M199/($D199^0.727399687532279)*'Hintergrund Berechnung'!$I$3166)))</f>
        <v>#DIV/0!</v>
      </c>
      <c r="AE199" s="16" t="str">
        <f t="shared" ref="AE199:AE262" si="33">IF(AND($A$3=TRUE,$C199&lt;13),N199,IF(AND($A$3=TRUE,$C199&lt;16),N199*0.67,""))</f>
        <v/>
      </c>
      <c r="AF199" s="16" t="e">
        <f>IF($A$3=FALSE,IF($C199&lt;16,O199/($D199^0.727399687532279)*'Hintergrund Berechnung'!$I$3165,O199/($D199^0.727399687532279)*'Hintergrund Berechnung'!$I$3166),IF($C199&lt;13,(O199/($D199^0.727399687532279)*'Hintergrund Berechnung'!$I$3165)*0.5,IF($C199&lt;16,(O199/($D199^0.727399687532279)*'Hintergrund Berechnung'!$I$3165)*0.67,O199/($D199^0.727399687532279)*'Hintergrund Berechnung'!$I$3166)))</f>
        <v>#DIV/0!</v>
      </c>
      <c r="AG199" s="16" t="str">
        <f t="shared" ref="AG199:AG262" si="34">IF(AND($A$3=TRUE,$C199&lt;13),P199,IF(AND($A$3=TRUE,$C199&lt;16),P199*0.67,""))</f>
        <v/>
      </c>
      <c r="AH199" s="16" t="e">
        <f t="shared" ref="AH199:AH262" si="35">MAX(SUM(V199:W199),SUM(X199:Y199),SUM(Z199:AA199))+MAX(SUM(AB199:AC199),SUM(AD199:AE199),SUM(AF199:AG199))</f>
        <v>#DIV/0!</v>
      </c>
      <c r="AI199" s="16" t="e">
        <f>ROUND(IF(C199&lt;16,$Q199/($D199^0.515518364833551)*'Hintergrund Berechnung'!$K$3165,$Q199/($D199^0.515518364833551)*'Hintergrund Berechnung'!$K$3166),0)</f>
        <v>#DIV/0!</v>
      </c>
      <c r="AJ199" s="16">
        <f>ROUND(IF(C199&lt;16,$R199*'Hintergrund Berechnung'!$L$3165,$R199*'Hintergrund Berechnung'!$L$3166),0)</f>
        <v>0</v>
      </c>
      <c r="AK199" s="16">
        <f>ROUND(IF(C199&lt;16,IF(S199&gt;0,(25-$S199)*'Hintergrund Berechnung'!$M$3165,0),IF(S199&gt;0,(25-$S199)*'Hintergrund Berechnung'!$M$3166,0)),0)</f>
        <v>0</v>
      </c>
      <c r="AL199" s="18" t="e">
        <f t="shared" ref="AL199:AL262" si="36">ROUND(SUM(AH199:AK199),0)</f>
        <v>#DIV/0!</v>
      </c>
    </row>
    <row r="200" spans="21:38" x14ac:dyDescent="0.5">
      <c r="U200" s="16">
        <f t="shared" si="28"/>
        <v>0</v>
      </c>
      <c r="V200" s="16" t="e">
        <f>IF($A$3=FALSE,IF($C200&lt;16,E200/($D200^0.727399687532279)*'Hintergrund Berechnung'!$I$3165,E200/($D200^0.727399687532279)*'Hintergrund Berechnung'!$I$3166),IF($C200&lt;13,(E200/($D200^0.727399687532279)*'Hintergrund Berechnung'!$I$3165)*0.5,IF($C200&lt;16,(E200/($D200^0.727399687532279)*'Hintergrund Berechnung'!$I$3165)*0.67,E200/($D200^0.727399687532279)*'Hintergrund Berechnung'!$I$3166)))</f>
        <v>#DIV/0!</v>
      </c>
      <c r="W200" s="16" t="str">
        <f t="shared" si="29"/>
        <v/>
      </c>
      <c r="X200" s="16" t="e">
        <f>IF($A$3=FALSE,IF($C200&lt;16,G200/($D200^0.727399687532279)*'Hintergrund Berechnung'!$I$3165,G200/($D200^0.727399687532279)*'Hintergrund Berechnung'!$I$3166),IF($C200&lt;13,(G200/($D200^0.727399687532279)*'Hintergrund Berechnung'!$I$3165)*0.5,IF($C200&lt;16,(G200/($D200^0.727399687532279)*'Hintergrund Berechnung'!$I$3165)*0.67,G200/($D200^0.727399687532279)*'Hintergrund Berechnung'!$I$3166)))</f>
        <v>#DIV/0!</v>
      </c>
      <c r="Y200" s="16" t="str">
        <f t="shared" si="30"/>
        <v/>
      </c>
      <c r="Z200" s="16" t="e">
        <f>IF($A$3=FALSE,IF($C200&lt;16,I200/($D200^0.727399687532279)*'Hintergrund Berechnung'!$I$3165,I200/($D200^0.727399687532279)*'Hintergrund Berechnung'!$I$3166),IF($C200&lt;13,(I200/($D200^0.727399687532279)*'Hintergrund Berechnung'!$I$3165)*0.5,IF($C200&lt;16,(I200/($D200^0.727399687532279)*'Hintergrund Berechnung'!$I$3165)*0.67,I200/($D200^0.727399687532279)*'Hintergrund Berechnung'!$I$3166)))</f>
        <v>#DIV/0!</v>
      </c>
      <c r="AA200" s="16" t="str">
        <f t="shared" si="31"/>
        <v/>
      </c>
      <c r="AB200" s="16" t="e">
        <f>IF($A$3=FALSE,IF($C200&lt;16,K200/($D200^0.727399687532279)*'Hintergrund Berechnung'!$I$3165,K200/($D200^0.727399687532279)*'Hintergrund Berechnung'!$I$3166),IF($C200&lt;13,(K200/($D200^0.727399687532279)*'Hintergrund Berechnung'!$I$3165)*0.5,IF($C200&lt;16,(K200/($D200^0.727399687532279)*'Hintergrund Berechnung'!$I$3165)*0.67,K200/($D200^0.727399687532279)*'Hintergrund Berechnung'!$I$3166)))</f>
        <v>#DIV/0!</v>
      </c>
      <c r="AC200" s="16" t="str">
        <f t="shared" si="32"/>
        <v/>
      </c>
      <c r="AD200" s="16" t="e">
        <f>IF($A$3=FALSE,IF($C200&lt;16,M200/($D200^0.727399687532279)*'Hintergrund Berechnung'!$I$3165,M200/($D200^0.727399687532279)*'Hintergrund Berechnung'!$I$3166),IF($C200&lt;13,(M200/($D200^0.727399687532279)*'Hintergrund Berechnung'!$I$3165)*0.5,IF($C200&lt;16,(M200/($D200^0.727399687532279)*'Hintergrund Berechnung'!$I$3165)*0.67,M200/($D200^0.727399687532279)*'Hintergrund Berechnung'!$I$3166)))</f>
        <v>#DIV/0!</v>
      </c>
      <c r="AE200" s="16" t="str">
        <f t="shared" si="33"/>
        <v/>
      </c>
      <c r="AF200" s="16" t="e">
        <f>IF($A$3=FALSE,IF($C200&lt;16,O200/($D200^0.727399687532279)*'Hintergrund Berechnung'!$I$3165,O200/($D200^0.727399687532279)*'Hintergrund Berechnung'!$I$3166),IF($C200&lt;13,(O200/($D200^0.727399687532279)*'Hintergrund Berechnung'!$I$3165)*0.5,IF($C200&lt;16,(O200/($D200^0.727399687532279)*'Hintergrund Berechnung'!$I$3165)*0.67,O200/($D200^0.727399687532279)*'Hintergrund Berechnung'!$I$3166)))</f>
        <v>#DIV/0!</v>
      </c>
      <c r="AG200" s="16" t="str">
        <f t="shared" si="34"/>
        <v/>
      </c>
      <c r="AH200" s="16" t="e">
        <f t="shared" si="35"/>
        <v>#DIV/0!</v>
      </c>
      <c r="AI200" s="16" t="e">
        <f>ROUND(IF(C200&lt;16,$Q200/($D200^0.515518364833551)*'Hintergrund Berechnung'!$K$3165,$Q200/($D200^0.515518364833551)*'Hintergrund Berechnung'!$K$3166),0)</f>
        <v>#DIV/0!</v>
      </c>
      <c r="AJ200" s="16">
        <f>ROUND(IF(C200&lt;16,$R200*'Hintergrund Berechnung'!$L$3165,$R200*'Hintergrund Berechnung'!$L$3166),0)</f>
        <v>0</v>
      </c>
      <c r="AK200" s="16">
        <f>ROUND(IF(C200&lt;16,IF(S200&gt;0,(25-$S200)*'Hintergrund Berechnung'!$M$3165,0),IF(S200&gt;0,(25-$S200)*'Hintergrund Berechnung'!$M$3166,0)),0)</f>
        <v>0</v>
      </c>
      <c r="AL200" s="18" t="e">
        <f t="shared" si="36"/>
        <v>#DIV/0!</v>
      </c>
    </row>
    <row r="201" spans="21:38" x14ac:dyDescent="0.5">
      <c r="U201" s="16">
        <f t="shared" si="28"/>
        <v>0</v>
      </c>
      <c r="V201" s="16" t="e">
        <f>IF($A$3=FALSE,IF($C201&lt;16,E201/($D201^0.727399687532279)*'Hintergrund Berechnung'!$I$3165,E201/($D201^0.727399687532279)*'Hintergrund Berechnung'!$I$3166),IF($C201&lt;13,(E201/($D201^0.727399687532279)*'Hintergrund Berechnung'!$I$3165)*0.5,IF($C201&lt;16,(E201/($D201^0.727399687532279)*'Hintergrund Berechnung'!$I$3165)*0.67,E201/($D201^0.727399687532279)*'Hintergrund Berechnung'!$I$3166)))</f>
        <v>#DIV/0!</v>
      </c>
      <c r="W201" s="16" t="str">
        <f t="shared" si="29"/>
        <v/>
      </c>
      <c r="X201" s="16" t="e">
        <f>IF($A$3=FALSE,IF($C201&lt;16,G201/($D201^0.727399687532279)*'Hintergrund Berechnung'!$I$3165,G201/($D201^0.727399687532279)*'Hintergrund Berechnung'!$I$3166),IF($C201&lt;13,(G201/($D201^0.727399687532279)*'Hintergrund Berechnung'!$I$3165)*0.5,IF($C201&lt;16,(G201/($D201^0.727399687532279)*'Hintergrund Berechnung'!$I$3165)*0.67,G201/($D201^0.727399687532279)*'Hintergrund Berechnung'!$I$3166)))</f>
        <v>#DIV/0!</v>
      </c>
      <c r="Y201" s="16" t="str">
        <f t="shared" si="30"/>
        <v/>
      </c>
      <c r="Z201" s="16" t="e">
        <f>IF($A$3=FALSE,IF($C201&lt;16,I201/($D201^0.727399687532279)*'Hintergrund Berechnung'!$I$3165,I201/($D201^0.727399687532279)*'Hintergrund Berechnung'!$I$3166),IF($C201&lt;13,(I201/($D201^0.727399687532279)*'Hintergrund Berechnung'!$I$3165)*0.5,IF($C201&lt;16,(I201/($D201^0.727399687532279)*'Hintergrund Berechnung'!$I$3165)*0.67,I201/($D201^0.727399687532279)*'Hintergrund Berechnung'!$I$3166)))</f>
        <v>#DIV/0!</v>
      </c>
      <c r="AA201" s="16" t="str">
        <f t="shared" si="31"/>
        <v/>
      </c>
      <c r="AB201" s="16" t="e">
        <f>IF($A$3=FALSE,IF($C201&lt;16,K201/($D201^0.727399687532279)*'Hintergrund Berechnung'!$I$3165,K201/($D201^0.727399687532279)*'Hintergrund Berechnung'!$I$3166),IF($C201&lt;13,(K201/($D201^0.727399687532279)*'Hintergrund Berechnung'!$I$3165)*0.5,IF($C201&lt;16,(K201/($D201^0.727399687532279)*'Hintergrund Berechnung'!$I$3165)*0.67,K201/($D201^0.727399687532279)*'Hintergrund Berechnung'!$I$3166)))</f>
        <v>#DIV/0!</v>
      </c>
      <c r="AC201" s="16" t="str">
        <f t="shared" si="32"/>
        <v/>
      </c>
      <c r="AD201" s="16" t="e">
        <f>IF($A$3=FALSE,IF($C201&lt;16,M201/($D201^0.727399687532279)*'Hintergrund Berechnung'!$I$3165,M201/($D201^0.727399687532279)*'Hintergrund Berechnung'!$I$3166),IF($C201&lt;13,(M201/($D201^0.727399687532279)*'Hintergrund Berechnung'!$I$3165)*0.5,IF($C201&lt;16,(M201/($D201^0.727399687532279)*'Hintergrund Berechnung'!$I$3165)*0.67,M201/($D201^0.727399687532279)*'Hintergrund Berechnung'!$I$3166)))</f>
        <v>#DIV/0!</v>
      </c>
      <c r="AE201" s="16" t="str">
        <f t="shared" si="33"/>
        <v/>
      </c>
      <c r="AF201" s="16" t="e">
        <f>IF($A$3=FALSE,IF($C201&lt;16,O201/($D201^0.727399687532279)*'Hintergrund Berechnung'!$I$3165,O201/($D201^0.727399687532279)*'Hintergrund Berechnung'!$I$3166),IF($C201&lt;13,(O201/($D201^0.727399687532279)*'Hintergrund Berechnung'!$I$3165)*0.5,IF($C201&lt;16,(O201/($D201^0.727399687532279)*'Hintergrund Berechnung'!$I$3165)*0.67,O201/($D201^0.727399687532279)*'Hintergrund Berechnung'!$I$3166)))</f>
        <v>#DIV/0!</v>
      </c>
      <c r="AG201" s="16" t="str">
        <f t="shared" si="34"/>
        <v/>
      </c>
      <c r="AH201" s="16" t="e">
        <f t="shared" si="35"/>
        <v>#DIV/0!</v>
      </c>
      <c r="AI201" s="16" t="e">
        <f>ROUND(IF(C201&lt;16,$Q201/($D201^0.515518364833551)*'Hintergrund Berechnung'!$K$3165,$Q201/($D201^0.515518364833551)*'Hintergrund Berechnung'!$K$3166),0)</f>
        <v>#DIV/0!</v>
      </c>
      <c r="AJ201" s="16">
        <f>ROUND(IF(C201&lt;16,$R201*'Hintergrund Berechnung'!$L$3165,$R201*'Hintergrund Berechnung'!$L$3166),0)</f>
        <v>0</v>
      </c>
      <c r="AK201" s="16">
        <f>ROUND(IF(C201&lt;16,IF(S201&gt;0,(25-$S201)*'Hintergrund Berechnung'!$M$3165,0),IF(S201&gt;0,(25-$S201)*'Hintergrund Berechnung'!$M$3166,0)),0)</f>
        <v>0</v>
      </c>
      <c r="AL201" s="18" t="e">
        <f t="shared" si="36"/>
        <v>#DIV/0!</v>
      </c>
    </row>
    <row r="202" spans="21:38" x14ac:dyDescent="0.5">
      <c r="U202" s="16">
        <f t="shared" si="28"/>
        <v>0</v>
      </c>
      <c r="V202" s="16" t="e">
        <f>IF($A$3=FALSE,IF($C202&lt;16,E202/($D202^0.727399687532279)*'Hintergrund Berechnung'!$I$3165,E202/($D202^0.727399687532279)*'Hintergrund Berechnung'!$I$3166),IF($C202&lt;13,(E202/($D202^0.727399687532279)*'Hintergrund Berechnung'!$I$3165)*0.5,IF($C202&lt;16,(E202/($D202^0.727399687532279)*'Hintergrund Berechnung'!$I$3165)*0.67,E202/($D202^0.727399687532279)*'Hintergrund Berechnung'!$I$3166)))</f>
        <v>#DIV/0!</v>
      </c>
      <c r="W202" s="16" t="str">
        <f t="shared" si="29"/>
        <v/>
      </c>
      <c r="X202" s="16" t="e">
        <f>IF($A$3=FALSE,IF($C202&lt;16,G202/($D202^0.727399687532279)*'Hintergrund Berechnung'!$I$3165,G202/($D202^0.727399687532279)*'Hintergrund Berechnung'!$I$3166),IF($C202&lt;13,(G202/($D202^0.727399687532279)*'Hintergrund Berechnung'!$I$3165)*0.5,IF($C202&lt;16,(G202/($D202^0.727399687532279)*'Hintergrund Berechnung'!$I$3165)*0.67,G202/($D202^0.727399687532279)*'Hintergrund Berechnung'!$I$3166)))</f>
        <v>#DIV/0!</v>
      </c>
      <c r="Y202" s="16" t="str">
        <f t="shared" si="30"/>
        <v/>
      </c>
      <c r="Z202" s="16" t="e">
        <f>IF($A$3=FALSE,IF($C202&lt;16,I202/($D202^0.727399687532279)*'Hintergrund Berechnung'!$I$3165,I202/($D202^0.727399687532279)*'Hintergrund Berechnung'!$I$3166),IF($C202&lt;13,(I202/($D202^0.727399687532279)*'Hintergrund Berechnung'!$I$3165)*0.5,IF($C202&lt;16,(I202/($D202^0.727399687532279)*'Hintergrund Berechnung'!$I$3165)*0.67,I202/($D202^0.727399687532279)*'Hintergrund Berechnung'!$I$3166)))</f>
        <v>#DIV/0!</v>
      </c>
      <c r="AA202" s="16" t="str">
        <f t="shared" si="31"/>
        <v/>
      </c>
      <c r="AB202" s="16" t="e">
        <f>IF($A$3=FALSE,IF($C202&lt;16,K202/($D202^0.727399687532279)*'Hintergrund Berechnung'!$I$3165,K202/($D202^0.727399687532279)*'Hintergrund Berechnung'!$I$3166),IF($C202&lt;13,(K202/($D202^0.727399687532279)*'Hintergrund Berechnung'!$I$3165)*0.5,IF($C202&lt;16,(K202/($D202^0.727399687532279)*'Hintergrund Berechnung'!$I$3165)*0.67,K202/($D202^0.727399687532279)*'Hintergrund Berechnung'!$I$3166)))</f>
        <v>#DIV/0!</v>
      </c>
      <c r="AC202" s="16" t="str">
        <f t="shared" si="32"/>
        <v/>
      </c>
      <c r="AD202" s="16" t="e">
        <f>IF($A$3=FALSE,IF($C202&lt;16,M202/($D202^0.727399687532279)*'Hintergrund Berechnung'!$I$3165,M202/($D202^0.727399687532279)*'Hintergrund Berechnung'!$I$3166),IF($C202&lt;13,(M202/($D202^0.727399687532279)*'Hintergrund Berechnung'!$I$3165)*0.5,IF($C202&lt;16,(M202/($D202^0.727399687532279)*'Hintergrund Berechnung'!$I$3165)*0.67,M202/($D202^0.727399687532279)*'Hintergrund Berechnung'!$I$3166)))</f>
        <v>#DIV/0!</v>
      </c>
      <c r="AE202" s="16" t="str">
        <f t="shared" si="33"/>
        <v/>
      </c>
      <c r="AF202" s="16" t="e">
        <f>IF($A$3=FALSE,IF($C202&lt;16,O202/($D202^0.727399687532279)*'Hintergrund Berechnung'!$I$3165,O202/($D202^0.727399687532279)*'Hintergrund Berechnung'!$I$3166),IF($C202&lt;13,(O202/($D202^0.727399687532279)*'Hintergrund Berechnung'!$I$3165)*0.5,IF($C202&lt;16,(O202/($D202^0.727399687532279)*'Hintergrund Berechnung'!$I$3165)*0.67,O202/($D202^0.727399687532279)*'Hintergrund Berechnung'!$I$3166)))</f>
        <v>#DIV/0!</v>
      </c>
      <c r="AG202" s="16" t="str">
        <f t="shared" si="34"/>
        <v/>
      </c>
      <c r="AH202" s="16" t="e">
        <f t="shared" si="35"/>
        <v>#DIV/0!</v>
      </c>
      <c r="AI202" s="16" t="e">
        <f>ROUND(IF(C202&lt;16,$Q202/($D202^0.515518364833551)*'Hintergrund Berechnung'!$K$3165,$Q202/($D202^0.515518364833551)*'Hintergrund Berechnung'!$K$3166),0)</f>
        <v>#DIV/0!</v>
      </c>
      <c r="AJ202" s="16">
        <f>ROUND(IF(C202&lt;16,$R202*'Hintergrund Berechnung'!$L$3165,$R202*'Hintergrund Berechnung'!$L$3166),0)</f>
        <v>0</v>
      </c>
      <c r="AK202" s="16">
        <f>ROUND(IF(C202&lt;16,IF(S202&gt;0,(25-$S202)*'Hintergrund Berechnung'!$M$3165,0),IF(S202&gt;0,(25-$S202)*'Hintergrund Berechnung'!$M$3166,0)),0)</f>
        <v>0</v>
      </c>
      <c r="AL202" s="18" t="e">
        <f t="shared" si="36"/>
        <v>#DIV/0!</v>
      </c>
    </row>
    <row r="203" spans="21:38" x14ac:dyDescent="0.5">
      <c r="U203" s="16">
        <f t="shared" si="28"/>
        <v>0</v>
      </c>
      <c r="V203" s="16" t="e">
        <f>IF($A$3=FALSE,IF($C203&lt;16,E203/($D203^0.727399687532279)*'Hintergrund Berechnung'!$I$3165,E203/($D203^0.727399687532279)*'Hintergrund Berechnung'!$I$3166),IF($C203&lt;13,(E203/($D203^0.727399687532279)*'Hintergrund Berechnung'!$I$3165)*0.5,IF($C203&lt;16,(E203/($D203^0.727399687532279)*'Hintergrund Berechnung'!$I$3165)*0.67,E203/($D203^0.727399687532279)*'Hintergrund Berechnung'!$I$3166)))</f>
        <v>#DIV/0!</v>
      </c>
      <c r="W203" s="16" t="str">
        <f t="shared" si="29"/>
        <v/>
      </c>
      <c r="X203" s="16" t="e">
        <f>IF($A$3=FALSE,IF($C203&lt;16,G203/($D203^0.727399687532279)*'Hintergrund Berechnung'!$I$3165,G203/($D203^0.727399687532279)*'Hintergrund Berechnung'!$I$3166),IF($C203&lt;13,(G203/($D203^0.727399687532279)*'Hintergrund Berechnung'!$I$3165)*0.5,IF($C203&lt;16,(G203/($D203^0.727399687532279)*'Hintergrund Berechnung'!$I$3165)*0.67,G203/($D203^0.727399687532279)*'Hintergrund Berechnung'!$I$3166)))</f>
        <v>#DIV/0!</v>
      </c>
      <c r="Y203" s="16" t="str">
        <f t="shared" si="30"/>
        <v/>
      </c>
      <c r="Z203" s="16" t="e">
        <f>IF($A$3=FALSE,IF($C203&lt;16,I203/($D203^0.727399687532279)*'Hintergrund Berechnung'!$I$3165,I203/($D203^0.727399687532279)*'Hintergrund Berechnung'!$I$3166),IF($C203&lt;13,(I203/($D203^0.727399687532279)*'Hintergrund Berechnung'!$I$3165)*0.5,IF($C203&lt;16,(I203/($D203^0.727399687532279)*'Hintergrund Berechnung'!$I$3165)*0.67,I203/($D203^0.727399687532279)*'Hintergrund Berechnung'!$I$3166)))</f>
        <v>#DIV/0!</v>
      </c>
      <c r="AA203" s="16" t="str">
        <f t="shared" si="31"/>
        <v/>
      </c>
      <c r="AB203" s="16" t="e">
        <f>IF($A$3=FALSE,IF($C203&lt;16,K203/($D203^0.727399687532279)*'Hintergrund Berechnung'!$I$3165,K203/($D203^0.727399687532279)*'Hintergrund Berechnung'!$I$3166),IF($C203&lt;13,(K203/($D203^0.727399687532279)*'Hintergrund Berechnung'!$I$3165)*0.5,IF($C203&lt;16,(K203/($D203^0.727399687532279)*'Hintergrund Berechnung'!$I$3165)*0.67,K203/($D203^0.727399687532279)*'Hintergrund Berechnung'!$I$3166)))</f>
        <v>#DIV/0!</v>
      </c>
      <c r="AC203" s="16" t="str">
        <f t="shared" si="32"/>
        <v/>
      </c>
      <c r="AD203" s="16" t="e">
        <f>IF($A$3=FALSE,IF($C203&lt;16,M203/($D203^0.727399687532279)*'Hintergrund Berechnung'!$I$3165,M203/($D203^0.727399687532279)*'Hintergrund Berechnung'!$I$3166),IF($C203&lt;13,(M203/($D203^0.727399687532279)*'Hintergrund Berechnung'!$I$3165)*0.5,IF($C203&lt;16,(M203/($D203^0.727399687532279)*'Hintergrund Berechnung'!$I$3165)*0.67,M203/($D203^0.727399687532279)*'Hintergrund Berechnung'!$I$3166)))</f>
        <v>#DIV/0!</v>
      </c>
      <c r="AE203" s="16" t="str">
        <f t="shared" si="33"/>
        <v/>
      </c>
      <c r="AF203" s="16" t="e">
        <f>IF($A$3=FALSE,IF($C203&lt;16,O203/($D203^0.727399687532279)*'Hintergrund Berechnung'!$I$3165,O203/($D203^0.727399687532279)*'Hintergrund Berechnung'!$I$3166),IF($C203&lt;13,(O203/($D203^0.727399687532279)*'Hintergrund Berechnung'!$I$3165)*0.5,IF($C203&lt;16,(O203/($D203^0.727399687532279)*'Hintergrund Berechnung'!$I$3165)*0.67,O203/($D203^0.727399687532279)*'Hintergrund Berechnung'!$I$3166)))</f>
        <v>#DIV/0!</v>
      </c>
      <c r="AG203" s="16" t="str">
        <f t="shared" si="34"/>
        <v/>
      </c>
      <c r="AH203" s="16" t="e">
        <f t="shared" si="35"/>
        <v>#DIV/0!</v>
      </c>
      <c r="AI203" s="16" t="e">
        <f>ROUND(IF(C203&lt;16,$Q203/($D203^0.515518364833551)*'Hintergrund Berechnung'!$K$3165,$Q203/($D203^0.515518364833551)*'Hintergrund Berechnung'!$K$3166),0)</f>
        <v>#DIV/0!</v>
      </c>
      <c r="AJ203" s="16">
        <f>ROUND(IF(C203&lt;16,$R203*'Hintergrund Berechnung'!$L$3165,$R203*'Hintergrund Berechnung'!$L$3166),0)</f>
        <v>0</v>
      </c>
      <c r="AK203" s="16">
        <f>ROUND(IF(C203&lt;16,IF(S203&gt;0,(25-$S203)*'Hintergrund Berechnung'!$M$3165,0),IF(S203&gt;0,(25-$S203)*'Hintergrund Berechnung'!$M$3166,0)),0)</f>
        <v>0</v>
      </c>
      <c r="AL203" s="18" t="e">
        <f t="shared" si="36"/>
        <v>#DIV/0!</v>
      </c>
    </row>
    <row r="204" spans="21:38" x14ac:dyDescent="0.5">
      <c r="U204" s="16">
        <f t="shared" si="28"/>
        <v>0</v>
      </c>
      <c r="V204" s="16" t="e">
        <f>IF($A$3=FALSE,IF($C204&lt;16,E204/($D204^0.727399687532279)*'Hintergrund Berechnung'!$I$3165,E204/($D204^0.727399687532279)*'Hintergrund Berechnung'!$I$3166),IF($C204&lt;13,(E204/($D204^0.727399687532279)*'Hintergrund Berechnung'!$I$3165)*0.5,IF($C204&lt;16,(E204/($D204^0.727399687532279)*'Hintergrund Berechnung'!$I$3165)*0.67,E204/($D204^0.727399687532279)*'Hintergrund Berechnung'!$I$3166)))</f>
        <v>#DIV/0!</v>
      </c>
      <c r="W204" s="16" t="str">
        <f t="shared" si="29"/>
        <v/>
      </c>
      <c r="X204" s="16" t="e">
        <f>IF($A$3=FALSE,IF($C204&lt;16,G204/($D204^0.727399687532279)*'Hintergrund Berechnung'!$I$3165,G204/($D204^0.727399687532279)*'Hintergrund Berechnung'!$I$3166),IF($C204&lt;13,(G204/($D204^0.727399687532279)*'Hintergrund Berechnung'!$I$3165)*0.5,IF($C204&lt;16,(G204/($D204^0.727399687532279)*'Hintergrund Berechnung'!$I$3165)*0.67,G204/($D204^0.727399687532279)*'Hintergrund Berechnung'!$I$3166)))</f>
        <v>#DIV/0!</v>
      </c>
      <c r="Y204" s="16" t="str">
        <f t="shared" si="30"/>
        <v/>
      </c>
      <c r="Z204" s="16" t="e">
        <f>IF($A$3=FALSE,IF($C204&lt;16,I204/($D204^0.727399687532279)*'Hintergrund Berechnung'!$I$3165,I204/($D204^0.727399687532279)*'Hintergrund Berechnung'!$I$3166),IF($C204&lt;13,(I204/($D204^0.727399687532279)*'Hintergrund Berechnung'!$I$3165)*0.5,IF($C204&lt;16,(I204/($D204^0.727399687532279)*'Hintergrund Berechnung'!$I$3165)*0.67,I204/($D204^0.727399687532279)*'Hintergrund Berechnung'!$I$3166)))</f>
        <v>#DIV/0!</v>
      </c>
      <c r="AA204" s="16" t="str">
        <f t="shared" si="31"/>
        <v/>
      </c>
      <c r="AB204" s="16" t="e">
        <f>IF($A$3=FALSE,IF($C204&lt;16,K204/($D204^0.727399687532279)*'Hintergrund Berechnung'!$I$3165,K204/($D204^0.727399687532279)*'Hintergrund Berechnung'!$I$3166),IF($C204&lt;13,(K204/($D204^0.727399687532279)*'Hintergrund Berechnung'!$I$3165)*0.5,IF($C204&lt;16,(K204/($D204^0.727399687532279)*'Hintergrund Berechnung'!$I$3165)*0.67,K204/($D204^0.727399687532279)*'Hintergrund Berechnung'!$I$3166)))</f>
        <v>#DIV/0!</v>
      </c>
      <c r="AC204" s="16" t="str">
        <f t="shared" si="32"/>
        <v/>
      </c>
      <c r="AD204" s="16" t="e">
        <f>IF($A$3=FALSE,IF($C204&lt;16,M204/($D204^0.727399687532279)*'Hintergrund Berechnung'!$I$3165,M204/($D204^0.727399687532279)*'Hintergrund Berechnung'!$I$3166),IF($C204&lt;13,(M204/($D204^0.727399687532279)*'Hintergrund Berechnung'!$I$3165)*0.5,IF($C204&lt;16,(M204/($D204^0.727399687532279)*'Hintergrund Berechnung'!$I$3165)*0.67,M204/($D204^0.727399687532279)*'Hintergrund Berechnung'!$I$3166)))</f>
        <v>#DIV/0!</v>
      </c>
      <c r="AE204" s="16" t="str">
        <f t="shared" si="33"/>
        <v/>
      </c>
      <c r="AF204" s="16" t="e">
        <f>IF($A$3=FALSE,IF($C204&lt;16,O204/($D204^0.727399687532279)*'Hintergrund Berechnung'!$I$3165,O204/($D204^0.727399687532279)*'Hintergrund Berechnung'!$I$3166),IF($C204&lt;13,(O204/($D204^0.727399687532279)*'Hintergrund Berechnung'!$I$3165)*0.5,IF($C204&lt;16,(O204/($D204^0.727399687532279)*'Hintergrund Berechnung'!$I$3165)*0.67,O204/($D204^0.727399687532279)*'Hintergrund Berechnung'!$I$3166)))</f>
        <v>#DIV/0!</v>
      </c>
      <c r="AG204" s="16" t="str">
        <f t="shared" si="34"/>
        <v/>
      </c>
      <c r="AH204" s="16" t="e">
        <f t="shared" si="35"/>
        <v>#DIV/0!</v>
      </c>
      <c r="AI204" s="16" t="e">
        <f>ROUND(IF(C204&lt;16,$Q204/($D204^0.515518364833551)*'Hintergrund Berechnung'!$K$3165,$Q204/($D204^0.515518364833551)*'Hintergrund Berechnung'!$K$3166),0)</f>
        <v>#DIV/0!</v>
      </c>
      <c r="AJ204" s="16">
        <f>ROUND(IF(C204&lt;16,$R204*'Hintergrund Berechnung'!$L$3165,$R204*'Hintergrund Berechnung'!$L$3166),0)</f>
        <v>0</v>
      </c>
      <c r="AK204" s="16">
        <f>ROUND(IF(C204&lt;16,IF(S204&gt;0,(25-$S204)*'Hintergrund Berechnung'!$M$3165,0),IF(S204&gt;0,(25-$S204)*'Hintergrund Berechnung'!$M$3166,0)),0)</f>
        <v>0</v>
      </c>
      <c r="AL204" s="18" t="e">
        <f t="shared" si="36"/>
        <v>#DIV/0!</v>
      </c>
    </row>
    <row r="205" spans="21:38" x14ac:dyDescent="0.5">
      <c r="U205" s="16">
        <f t="shared" si="28"/>
        <v>0</v>
      </c>
      <c r="V205" s="16" t="e">
        <f>IF($A$3=FALSE,IF($C205&lt;16,E205/($D205^0.727399687532279)*'Hintergrund Berechnung'!$I$3165,E205/($D205^0.727399687532279)*'Hintergrund Berechnung'!$I$3166),IF($C205&lt;13,(E205/($D205^0.727399687532279)*'Hintergrund Berechnung'!$I$3165)*0.5,IF($C205&lt;16,(E205/($D205^0.727399687532279)*'Hintergrund Berechnung'!$I$3165)*0.67,E205/($D205^0.727399687532279)*'Hintergrund Berechnung'!$I$3166)))</f>
        <v>#DIV/0!</v>
      </c>
      <c r="W205" s="16" t="str">
        <f t="shared" si="29"/>
        <v/>
      </c>
      <c r="X205" s="16" t="e">
        <f>IF($A$3=FALSE,IF($C205&lt;16,G205/($D205^0.727399687532279)*'Hintergrund Berechnung'!$I$3165,G205/($D205^0.727399687532279)*'Hintergrund Berechnung'!$I$3166),IF($C205&lt;13,(G205/($D205^0.727399687532279)*'Hintergrund Berechnung'!$I$3165)*0.5,IF($C205&lt;16,(G205/($D205^0.727399687532279)*'Hintergrund Berechnung'!$I$3165)*0.67,G205/($D205^0.727399687532279)*'Hintergrund Berechnung'!$I$3166)))</f>
        <v>#DIV/0!</v>
      </c>
      <c r="Y205" s="16" t="str">
        <f t="shared" si="30"/>
        <v/>
      </c>
      <c r="Z205" s="16" t="e">
        <f>IF($A$3=FALSE,IF($C205&lt;16,I205/($D205^0.727399687532279)*'Hintergrund Berechnung'!$I$3165,I205/($D205^0.727399687532279)*'Hintergrund Berechnung'!$I$3166),IF($C205&lt;13,(I205/($D205^0.727399687532279)*'Hintergrund Berechnung'!$I$3165)*0.5,IF($C205&lt;16,(I205/($D205^0.727399687532279)*'Hintergrund Berechnung'!$I$3165)*0.67,I205/($D205^0.727399687532279)*'Hintergrund Berechnung'!$I$3166)))</f>
        <v>#DIV/0!</v>
      </c>
      <c r="AA205" s="16" t="str">
        <f t="shared" si="31"/>
        <v/>
      </c>
      <c r="AB205" s="16" t="e">
        <f>IF($A$3=FALSE,IF($C205&lt;16,K205/($D205^0.727399687532279)*'Hintergrund Berechnung'!$I$3165,K205/($D205^0.727399687532279)*'Hintergrund Berechnung'!$I$3166),IF($C205&lt;13,(K205/($D205^0.727399687532279)*'Hintergrund Berechnung'!$I$3165)*0.5,IF($C205&lt;16,(K205/($D205^0.727399687532279)*'Hintergrund Berechnung'!$I$3165)*0.67,K205/($D205^0.727399687532279)*'Hintergrund Berechnung'!$I$3166)))</f>
        <v>#DIV/0!</v>
      </c>
      <c r="AC205" s="16" t="str">
        <f t="shared" si="32"/>
        <v/>
      </c>
      <c r="AD205" s="16" t="e">
        <f>IF($A$3=FALSE,IF($C205&lt;16,M205/($D205^0.727399687532279)*'Hintergrund Berechnung'!$I$3165,M205/($D205^0.727399687532279)*'Hintergrund Berechnung'!$I$3166),IF($C205&lt;13,(M205/($D205^0.727399687532279)*'Hintergrund Berechnung'!$I$3165)*0.5,IF($C205&lt;16,(M205/($D205^0.727399687532279)*'Hintergrund Berechnung'!$I$3165)*0.67,M205/($D205^0.727399687532279)*'Hintergrund Berechnung'!$I$3166)))</f>
        <v>#DIV/0!</v>
      </c>
      <c r="AE205" s="16" t="str">
        <f t="shared" si="33"/>
        <v/>
      </c>
      <c r="AF205" s="16" t="e">
        <f>IF($A$3=FALSE,IF($C205&lt;16,O205/($D205^0.727399687532279)*'Hintergrund Berechnung'!$I$3165,O205/($D205^0.727399687532279)*'Hintergrund Berechnung'!$I$3166),IF($C205&lt;13,(O205/($D205^0.727399687532279)*'Hintergrund Berechnung'!$I$3165)*0.5,IF($C205&lt;16,(O205/($D205^0.727399687532279)*'Hintergrund Berechnung'!$I$3165)*0.67,O205/($D205^0.727399687532279)*'Hintergrund Berechnung'!$I$3166)))</f>
        <v>#DIV/0!</v>
      </c>
      <c r="AG205" s="16" t="str">
        <f t="shared" si="34"/>
        <v/>
      </c>
      <c r="AH205" s="16" t="e">
        <f t="shared" si="35"/>
        <v>#DIV/0!</v>
      </c>
      <c r="AI205" s="16" t="e">
        <f>ROUND(IF(C205&lt;16,$Q205/($D205^0.515518364833551)*'Hintergrund Berechnung'!$K$3165,$Q205/($D205^0.515518364833551)*'Hintergrund Berechnung'!$K$3166),0)</f>
        <v>#DIV/0!</v>
      </c>
      <c r="AJ205" s="16">
        <f>ROUND(IF(C205&lt;16,$R205*'Hintergrund Berechnung'!$L$3165,$R205*'Hintergrund Berechnung'!$L$3166),0)</f>
        <v>0</v>
      </c>
      <c r="AK205" s="16">
        <f>ROUND(IF(C205&lt;16,IF(S205&gt;0,(25-$S205)*'Hintergrund Berechnung'!$M$3165,0),IF(S205&gt;0,(25-$S205)*'Hintergrund Berechnung'!$M$3166,0)),0)</f>
        <v>0</v>
      </c>
      <c r="AL205" s="18" t="e">
        <f t="shared" si="36"/>
        <v>#DIV/0!</v>
      </c>
    </row>
    <row r="206" spans="21:38" x14ac:dyDescent="0.5">
      <c r="U206" s="16">
        <f t="shared" si="28"/>
        <v>0</v>
      </c>
      <c r="V206" s="16" t="e">
        <f>IF($A$3=FALSE,IF($C206&lt;16,E206/($D206^0.727399687532279)*'Hintergrund Berechnung'!$I$3165,E206/($D206^0.727399687532279)*'Hintergrund Berechnung'!$I$3166),IF($C206&lt;13,(E206/($D206^0.727399687532279)*'Hintergrund Berechnung'!$I$3165)*0.5,IF($C206&lt;16,(E206/($D206^0.727399687532279)*'Hintergrund Berechnung'!$I$3165)*0.67,E206/($D206^0.727399687532279)*'Hintergrund Berechnung'!$I$3166)))</f>
        <v>#DIV/0!</v>
      </c>
      <c r="W206" s="16" t="str">
        <f t="shared" si="29"/>
        <v/>
      </c>
      <c r="X206" s="16" t="e">
        <f>IF($A$3=FALSE,IF($C206&lt;16,G206/($D206^0.727399687532279)*'Hintergrund Berechnung'!$I$3165,G206/($D206^0.727399687532279)*'Hintergrund Berechnung'!$I$3166),IF($C206&lt;13,(G206/($D206^0.727399687532279)*'Hintergrund Berechnung'!$I$3165)*0.5,IF($C206&lt;16,(G206/($D206^0.727399687532279)*'Hintergrund Berechnung'!$I$3165)*0.67,G206/($D206^0.727399687532279)*'Hintergrund Berechnung'!$I$3166)))</f>
        <v>#DIV/0!</v>
      </c>
      <c r="Y206" s="16" t="str">
        <f t="shared" si="30"/>
        <v/>
      </c>
      <c r="Z206" s="16" t="e">
        <f>IF($A$3=FALSE,IF($C206&lt;16,I206/($D206^0.727399687532279)*'Hintergrund Berechnung'!$I$3165,I206/($D206^0.727399687532279)*'Hintergrund Berechnung'!$I$3166),IF($C206&lt;13,(I206/($D206^0.727399687532279)*'Hintergrund Berechnung'!$I$3165)*0.5,IF($C206&lt;16,(I206/($D206^0.727399687532279)*'Hintergrund Berechnung'!$I$3165)*0.67,I206/($D206^0.727399687532279)*'Hintergrund Berechnung'!$I$3166)))</f>
        <v>#DIV/0!</v>
      </c>
      <c r="AA206" s="16" t="str">
        <f t="shared" si="31"/>
        <v/>
      </c>
      <c r="AB206" s="16" t="e">
        <f>IF($A$3=FALSE,IF($C206&lt;16,K206/($D206^0.727399687532279)*'Hintergrund Berechnung'!$I$3165,K206/($D206^0.727399687532279)*'Hintergrund Berechnung'!$I$3166),IF($C206&lt;13,(K206/($D206^0.727399687532279)*'Hintergrund Berechnung'!$I$3165)*0.5,IF($C206&lt;16,(K206/($D206^0.727399687532279)*'Hintergrund Berechnung'!$I$3165)*0.67,K206/($D206^0.727399687532279)*'Hintergrund Berechnung'!$I$3166)))</f>
        <v>#DIV/0!</v>
      </c>
      <c r="AC206" s="16" t="str">
        <f t="shared" si="32"/>
        <v/>
      </c>
      <c r="AD206" s="16" t="e">
        <f>IF($A$3=FALSE,IF($C206&lt;16,M206/($D206^0.727399687532279)*'Hintergrund Berechnung'!$I$3165,M206/($D206^0.727399687532279)*'Hintergrund Berechnung'!$I$3166),IF($C206&lt;13,(M206/($D206^0.727399687532279)*'Hintergrund Berechnung'!$I$3165)*0.5,IF($C206&lt;16,(M206/($D206^0.727399687532279)*'Hintergrund Berechnung'!$I$3165)*0.67,M206/($D206^0.727399687532279)*'Hintergrund Berechnung'!$I$3166)))</f>
        <v>#DIV/0!</v>
      </c>
      <c r="AE206" s="16" t="str">
        <f t="shared" si="33"/>
        <v/>
      </c>
      <c r="AF206" s="16" t="e">
        <f>IF($A$3=FALSE,IF($C206&lt;16,O206/($D206^0.727399687532279)*'Hintergrund Berechnung'!$I$3165,O206/($D206^0.727399687532279)*'Hintergrund Berechnung'!$I$3166),IF($C206&lt;13,(O206/($D206^0.727399687532279)*'Hintergrund Berechnung'!$I$3165)*0.5,IF($C206&lt;16,(O206/($D206^0.727399687532279)*'Hintergrund Berechnung'!$I$3165)*0.67,O206/($D206^0.727399687532279)*'Hintergrund Berechnung'!$I$3166)))</f>
        <v>#DIV/0!</v>
      </c>
      <c r="AG206" s="16" t="str">
        <f t="shared" si="34"/>
        <v/>
      </c>
      <c r="AH206" s="16" t="e">
        <f t="shared" si="35"/>
        <v>#DIV/0!</v>
      </c>
      <c r="AI206" s="16" t="e">
        <f>ROUND(IF(C206&lt;16,$Q206/($D206^0.515518364833551)*'Hintergrund Berechnung'!$K$3165,$Q206/($D206^0.515518364833551)*'Hintergrund Berechnung'!$K$3166),0)</f>
        <v>#DIV/0!</v>
      </c>
      <c r="AJ206" s="16">
        <f>ROUND(IF(C206&lt;16,$R206*'Hintergrund Berechnung'!$L$3165,$R206*'Hintergrund Berechnung'!$L$3166),0)</f>
        <v>0</v>
      </c>
      <c r="AK206" s="16">
        <f>ROUND(IF(C206&lt;16,IF(S206&gt;0,(25-$S206)*'Hintergrund Berechnung'!$M$3165,0),IF(S206&gt;0,(25-$S206)*'Hintergrund Berechnung'!$M$3166,0)),0)</f>
        <v>0</v>
      </c>
      <c r="AL206" s="18" t="e">
        <f t="shared" si="36"/>
        <v>#DIV/0!</v>
      </c>
    </row>
    <row r="207" spans="21:38" x14ac:dyDescent="0.5">
      <c r="U207" s="16">
        <f t="shared" si="28"/>
        <v>0</v>
      </c>
      <c r="V207" s="16" t="e">
        <f>IF($A$3=FALSE,IF($C207&lt;16,E207/($D207^0.727399687532279)*'Hintergrund Berechnung'!$I$3165,E207/($D207^0.727399687532279)*'Hintergrund Berechnung'!$I$3166),IF($C207&lt;13,(E207/($D207^0.727399687532279)*'Hintergrund Berechnung'!$I$3165)*0.5,IF($C207&lt;16,(E207/($D207^0.727399687532279)*'Hintergrund Berechnung'!$I$3165)*0.67,E207/($D207^0.727399687532279)*'Hintergrund Berechnung'!$I$3166)))</f>
        <v>#DIV/0!</v>
      </c>
      <c r="W207" s="16" t="str">
        <f t="shared" si="29"/>
        <v/>
      </c>
      <c r="X207" s="16" t="e">
        <f>IF($A$3=FALSE,IF($C207&lt;16,G207/($D207^0.727399687532279)*'Hintergrund Berechnung'!$I$3165,G207/($D207^0.727399687532279)*'Hintergrund Berechnung'!$I$3166),IF($C207&lt;13,(G207/($D207^0.727399687532279)*'Hintergrund Berechnung'!$I$3165)*0.5,IF($C207&lt;16,(G207/($D207^0.727399687532279)*'Hintergrund Berechnung'!$I$3165)*0.67,G207/($D207^0.727399687532279)*'Hintergrund Berechnung'!$I$3166)))</f>
        <v>#DIV/0!</v>
      </c>
      <c r="Y207" s="16" t="str">
        <f t="shared" si="30"/>
        <v/>
      </c>
      <c r="Z207" s="16" t="e">
        <f>IF($A$3=FALSE,IF($C207&lt;16,I207/($D207^0.727399687532279)*'Hintergrund Berechnung'!$I$3165,I207/($D207^0.727399687532279)*'Hintergrund Berechnung'!$I$3166),IF($C207&lt;13,(I207/($D207^0.727399687532279)*'Hintergrund Berechnung'!$I$3165)*0.5,IF($C207&lt;16,(I207/($D207^0.727399687532279)*'Hintergrund Berechnung'!$I$3165)*0.67,I207/($D207^0.727399687532279)*'Hintergrund Berechnung'!$I$3166)))</f>
        <v>#DIV/0!</v>
      </c>
      <c r="AA207" s="16" t="str">
        <f t="shared" si="31"/>
        <v/>
      </c>
      <c r="AB207" s="16" t="e">
        <f>IF($A$3=FALSE,IF($C207&lt;16,K207/($D207^0.727399687532279)*'Hintergrund Berechnung'!$I$3165,K207/($D207^0.727399687532279)*'Hintergrund Berechnung'!$I$3166),IF($C207&lt;13,(K207/($D207^0.727399687532279)*'Hintergrund Berechnung'!$I$3165)*0.5,IF($C207&lt;16,(K207/($D207^0.727399687532279)*'Hintergrund Berechnung'!$I$3165)*0.67,K207/($D207^0.727399687532279)*'Hintergrund Berechnung'!$I$3166)))</f>
        <v>#DIV/0!</v>
      </c>
      <c r="AC207" s="16" t="str">
        <f t="shared" si="32"/>
        <v/>
      </c>
      <c r="AD207" s="16" t="e">
        <f>IF($A$3=FALSE,IF($C207&lt;16,M207/($D207^0.727399687532279)*'Hintergrund Berechnung'!$I$3165,M207/($D207^0.727399687532279)*'Hintergrund Berechnung'!$I$3166),IF($C207&lt;13,(M207/($D207^0.727399687532279)*'Hintergrund Berechnung'!$I$3165)*0.5,IF($C207&lt;16,(M207/($D207^0.727399687532279)*'Hintergrund Berechnung'!$I$3165)*0.67,M207/($D207^0.727399687532279)*'Hintergrund Berechnung'!$I$3166)))</f>
        <v>#DIV/0!</v>
      </c>
      <c r="AE207" s="16" t="str">
        <f t="shared" si="33"/>
        <v/>
      </c>
      <c r="AF207" s="16" t="e">
        <f>IF($A$3=FALSE,IF($C207&lt;16,O207/($D207^0.727399687532279)*'Hintergrund Berechnung'!$I$3165,O207/($D207^0.727399687532279)*'Hintergrund Berechnung'!$I$3166),IF($C207&lt;13,(O207/($D207^0.727399687532279)*'Hintergrund Berechnung'!$I$3165)*0.5,IF($C207&lt;16,(O207/($D207^0.727399687532279)*'Hintergrund Berechnung'!$I$3165)*0.67,O207/($D207^0.727399687532279)*'Hintergrund Berechnung'!$I$3166)))</f>
        <v>#DIV/0!</v>
      </c>
      <c r="AG207" s="16" t="str">
        <f t="shared" si="34"/>
        <v/>
      </c>
      <c r="AH207" s="16" t="e">
        <f t="shared" si="35"/>
        <v>#DIV/0!</v>
      </c>
      <c r="AI207" s="16" t="e">
        <f>ROUND(IF(C207&lt;16,$Q207/($D207^0.515518364833551)*'Hintergrund Berechnung'!$K$3165,$Q207/($D207^0.515518364833551)*'Hintergrund Berechnung'!$K$3166),0)</f>
        <v>#DIV/0!</v>
      </c>
      <c r="AJ207" s="16">
        <f>ROUND(IF(C207&lt;16,$R207*'Hintergrund Berechnung'!$L$3165,$R207*'Hintergrund Berechnung'!$L$3166),0)</f>
        <v>0</v>
      </c>
      <c r="AK207" s="16">
        <f>ROUND(IF(C207&lt;16,IF(S207&gt;0,(25-$S207)*'Hintergrund Berechnung'!$M$3165,0),IF(S207&gt;0,(25-$S207)*'Hintergrund Berechnung'!$M$3166,0)),0)</f>
        <v>0</v>
      </c>
      <c r="AL207" s="18" t="e">
        <f t="shared" si="36"/>
        <v>#DIV/0!</v>
      </c>
    </row>
    <row r="208" spans="21:38" x14ac:dyDescent="0.5">
      <c r="U208" s="16">
        <f t="shared" si="28"/>
        <v>0</v>
      </c>
      <c r="V208" s="16" t="e">
        <f>IF($A$3=FALSE,IF($C208&lt;16,E208/($D208^0.727399687532279)*'Hintergrund Berechnung'!$I$3165,E208/($D208^0.727399687532279)*'Hintergrund Berechnung'!$I$3166),IF($C208&lt;13,(E208/($D208^0.727399687532279)*'Hintergrund Berechnung'!$I$3165)*0.5,IF($C208&lt;16,(E208/($D208^0.727399687532279)*'Hintergrund Berechnung'!$I$3165)*0.67,E208/($D208^0.727399687532279)*'Hintergrund Berechnung'!$I$3166)))</f>
        <v>#DIV/0!</v>
      </c>
      <c r="W208" s="16" t="str">
        <f t="shared" si="29"/>
        <v/>
      </c>
      <c r="X208" s="16" t="e">
        <f>IF($A$3=FALSE,IF($C208&lt;16,G208/($D208^0.727399687532279)*'Hintergrund Berechnung'!$I$3165,G208/($D208^0.727399687532279)*'Hintergrund Berechnung'!$I$3166),IF($C208&lt;13,(G208/($D208^0.727399687532279)*'Hintergrund Berechnung'!$I$3165)*0.5,IF($C208&lt;16,(G208/($D208^0.727399687532279)*'Hintergrund Berechnung'!$I$3165)*0.67,G208/($D208^0.727399687532279)*'Hintergrund Berechnung'!$I$3166)))</f>
        <v>#DIV/0!</v>
      </c>
      <c r="Y208" s="16" t="str">
        <f t="shared" si="30"/>
        <v/>
      </c>
      <c r="Z208" s="16" t="e">
        <f>IF($A$3=FALSE,IF($C208&lt;16,I208/($D208^0.727399687532279)*'Hintergrund Berechnung'!$I$3165,I208/($D208^0.727399687532279)*'Hintergrund Berechnung'!$I$3166),IF($C208&lt;13,(I208/($D208^0.727399687532279)*'Hintergrund Berechnung'!$I$3165)*0.5,IF($C208&lt;16,(I208/($D208^0.727399687532279)*'Hintergrund Berechnung'!$I$3165)*0.67,I208/($D208^0.727399687532279)*'Hintergrund Berechnung'!$I$3166)))</f>
        <v>#DIV/0!</v>
      </c>
      <c r="AA208" s="16" t="str">
        <f t="shared" si="31"/>
        <v/>
      </c>
      <c r="AB208" s="16" t="e">
        <f>IF($A$3=FALSE,IF($C208&lt;16,K208/($D208^0.727399687532279)*'Hintergrund Berechnung'!$I$3165,K208/($D208^0.727399687532279)*'Hintergrund Berechnung'!$I$3166),IF($C208&lt;13,(K208/($D208^0.727399687532279)*'Hintergrund Berechnung'!$I$3165)*0.5,IF($C208&lt;16,(K208/($D208^0.727399687532279)*'Hintergrund Berechnung'!$I$3165)*0.67,K208/($D208^0.727399687532279)*'Hintergrund Berechnung'!$I$3166)))</f>
        <v>#DIV/0!</v>
      </c>
      <c r="AC208" s="16" t="str">
        <f t="shared" si="32"/>
        <v/>
      </c>
      <c r="AD208" s="16" t="e">
        <f>IF($A$3=FALSE,IF($C208&lt;16,M208/($D208^0.727399687532279)*'Hintergrund Berechnung'!$I$3165,M208/($D208^0.727399687532279)*'Hintergrund Berechnung'!$I$3166),IF($C208&lt;13,(M208/($D208^0.727399687532279)*'Hintergrund Berechnung'!$I$3165)*0.5,IF($C208&lt;16,(M208/($D208^0.727399687532279)*'Hintergrund Berechnung'!$I$3165)*0.67,M208/($D208^0.727399687532279)*'Hintergrund Berechnung'!$I$3166)))</f>
        <v>#DIV/0!</v>
      </c>
      <c r="AE208" s="16" t="str">
        <f t="shared" si="33"/>
        <v/>
      </c>
      <c r="AF208" s="16" t="e">
        <f>IF($A$3=FALSE,IF($C208&lt;16,O208/($D208^0.727399687532279)*'Hintergrund Berechnung'!$I$3165,O208/($D208^0.727399687532279)*'Hintergrund Berechnung'!$I$3166),IF($C208&lt;13,(O208/($D208^0.727399687532279)*'Hintergrund Berechnung'!$I$3165)*0.5,IF($C208&lt;16,(O208/($D208^0.727399687532279)*'Hintergrund Berechnung'!$I$3165)*0.67,O208/($D208^0.727399687532279)*'Hintergrund Berechnung'!$I$3166)))</f>
        <v>#DIV/0!</v>
      </c>
      <c r="AG208" s="16" t="str">
        <f t="shared" si="34"/>
        <v/>
      </c>
      <c r="AH208" s="16" t="e">
        <f t="shared" si="35"/>
        <v>#DIV/0!</v>
      </c>
      <c r="AI208" s="16" t="e">
        <f>ROUND(IF(C208&lt;16,$Q208/($D208^0.515518364833551)*'Hintergrund Berechnung'!$K$3165,$Q208/($D208^0.515518364833551)*'Hintergrund Berechnung'!$K$3166),0)</f>
        <v>#DIV/0!</v>
      </c>
      <c r="AJ208" s="16">
        <f>ROUND(IF(C208&lt;16,$R208*'Hintergrund Berechnung'!$L$3165,$R208*'Hintergrund Berechnung'!$L$3166),0)</f>
        <v>0</v>
      </c>
      <c r="AK208" s="16">
        <f>ROUND(IF(C208&lt;16,IF(S208&gt;0,(25-$S208)*'Hintergrund Berechnung'!$M$3165,0),IF(S208&gt;0,(25-$S208)*'Hintergrund Berechnung'!$M$3166,0)),0)</f>
        <v>0</v>
      </c>
      <c r="AL208" s="18" t="e">
        <f t="shared" si="36"/>
        <v>#DIV/0!</v>
      </c>
    </row>
    <row r="209" spans="21:38" x14ac:dyDescent="0.5">
      <c r="U209" s="16">
        <f t="shared" si="28"/>
        <v>0</v>
      </c>
      <c r="V209" s="16" t="e">
        <f>IF($A$3=FALSE,IF($C209&lt;16,E209/($D209^0.727399687532279)*'Hintergrund Berechnung'!$I$3165,E209/($D209^0.727399687532279)*'Hintergrund Berechnung'!$I$3166),IF($C209&lt;13,(E209/($D209^0.727399687532279)*'Hintergrund Berechnung'!$I$3165)*0.5,IF($C209&lt;16,(E209/($D209^0.727399687532279)*'Hintergrund Berechnung'!$I$3165)*0.67,E209/($D209^0.727399687532279)*'Hintergrund Berechnung'!$I$3166)))</f>
        <v>#DIV/0!</v>
      </c>
      <c r="W209" s="16" t="str">
        <f t="shared" si="29"/>
        <v/>
      </c>
      <c r="X209" s="16" t="e">
        <f>IF($A$3=FALSE,IF($C209&lt;16,G209/($D209^0.727399687532279)*'Hintergrund Berechnung'!$I$3165,G209/($D209^0.727399687532279)*'Hintergrund Berechnung'!$I$3166),IF($C209&lt;13,(G209/($D209^0.727399687532279)*'Hintergrund Berechnung'!$I$3165)*0.5,IF($C209&lt;16,(G209/($D209^0.727399687532279)*'Hintergrund Berechnung'!$I$3165)*0.67,G209/($D209^0.727399687532279)*'Hintergrund Berechnung'!$I$3166)))</f>
        <v>#DIV/0!</v>
      </c>
      <c r="Y209" s="16" t="str">
        <f t="shared" si="30"/>
        <v/>
      </c>
      <c r="Z209" s="16" t="e">
        <f>IF($A$3=FALSE,IF($C209&lt;16,I209/($D209^0.727399687532279)*'Hintergrund Berechnung'!$I$3165,I209/($D209^0.727399687532279)*'Hintergrund Berechnung'!$I$3166),IF($C209&lt;13,(I209/($D209^0.727399687532279)*'Hintergrund Berechnung'!$I$3165)*0.5,IF($C209&lt;16,(I209/($D209^0.727399687532279)*'Hintergrund Berechnung'!$I$3165)*0.67,I209/($D209^0.727399687532279)*'Hintergrund Berechnung'!$I$3166)))</f>
        <v>#DIV/0!</v>
      </c>
      <c r="AA209" s="16" t="str">
        <f t="shared" si="31"/>
        <v/>
      </c>
      <c r="AB209" s="16" t="e">
        <f>IF($A$3=FALSE,IF($C209&lt;16,K209/($D209^0.727399687532279)*'Hintergrund Berechnung'!$I$3165,K209/($D209^0.727399687532279)*'Hintergrund Berechnung'!$I$3166),IF($C209&lt;13,(K209/($D209^0.727399687532279)*'Hintergrund Berechnung'!$I$3165)*0.5,IF($C209&lt;16,(K209/($D209^0.727399687532279)*'Hintergrund Berechnung'!$I$3165)*0.67,K209/($D209^0.727399687532279)*'Hintergrund Berechnung'!$I$3166)))</f>
        <v>#DIV/0!</v>
      </c>
      <c r="AC209" s="16" t="str">
        <f t="shared" si="32"/>
        <v/>
      </c>
      <c r="AD209" s="16" t="e">
        <f>IF($A$3=FALSE,IF($C209&lt;16,M209/($D209^0.727399687532279)*'Hintergrund Berechnung'!$I$3165,M209/($D209^0.727399687532279)*'Hintergrund Berechnung'!$I$3166),IF($C209&lt;13,(M209/($D209^0.727399687532279)*'Hintergrund Berechnung'!$I$3165)*0.5,IF($C209&lt;16,(M209/($D209^0.727399687532279)*'Hintergrund Berechnung'!$I$3165)*0.67,M209/($D209^0.727399687532279)*'Hintergrund Berechnung'!$I$3166)))</f>
        <v>#DIV/0!</v>
      </c>
      <c r="AE209" s="16" t="str">
        <f t="shared" si="33"/>
        <v/>
      </c>
      <c r="AF209" s="16" t="e">
        <f>IF($A$3=FALSE,IF($C209&lt;16,O209/($D209^0.727399687532279)*'Hintergrund Berechnung'!$I$3165,O209/($D209^0.727399687532279)*'Hintergrund Berechnung'!$I$3166),IF($C209&lt;13,(O209/($D209^0.727399687532279)*'Hintergrund Berechnung'!$I$3165)*0.5,IF($C209&lt;16,(O209/($D209^0.727399687532279)*'Hintergrund Berechnung'!$I$3165)*0.67,O209/($D209^0.727399687532279)*'Hintergrund Berechnung'!$I$3166)))</f>
        <v>#DIV/0!</v>
      </c>
      <c r="AG209" s="16" t="str">
        <f t="shared" si="34"/>
        <v/>
      </c>
      <c r="AH209" s="16" t="e">
        <f t="shared" si="35"/>
        <v>#DIV/0!</v>
      </c>
      <c r="AI209" s="16" t="e">
        <f>ROUND(IF(C209&lt;16,$Q209/($D209^0.515518364833551)*'Hintergrund Berechnung'!$K$3165,$Q209/($D209^0.515518364833551)*'Hintergrund Berechnung'!$K$3166),0)</f>
        <v>#DIV/0!</v>
      </c>
      <c r="AJ209" s="16">
        <f>ROUND(IF(C209&lt;16,$R209*'Hintergrund Berechnung'!$L$3165,$R209*'Hintergrund Berechnung'!$L$3166),0)</f>
        <v>0</v>
      </c>
      <c r="AK209" s="16">
        <f>ROUND(IF(C209&lt;16,IF(S209&gt;0,(25-$S209)*'Hintergrund Berechnung'!$M$3165,0),IF(S209&gt;0,(25-$S209)*'Hintergrund Berechnung'!$M$3166,0)),0)</f>
        <v>0</v>
      </c>
      <c r="AL209" s="18" t="e">
        <f t="shared" si="36"/>
        <v>#DIV/0!</v>
      </c>
    </row>
    <row r="210" spans="21:38" x14ac:dyDescent="0.5">
      <c r="U210" s="16">
        <f t="shared" si="28"/>
        <v>0</v>
      </c>
      <c r="V210" s="16" t="e">
        <f>IF($A$3=FALSE,IF($C210&lt;16,E210/($D210^0.727399687532279)*'Hintergrund Berechnung'!$I$3165,E210/($D210^0.727399687532279)*'Hintergrund Berechnung'!$I$3166),IF($C210&lt;13,(E210/($D210^0.727399687532279)*'Hintergrund Berechnung'!$I$3165)*0.5,IF($C210&lt;16,(E210/($D210^0.727399687532279)*'Hintergrund Berechnung'!$I$3165)*0.67,E210/($D210^0.727399687532279)*'Hintergrund Berechnung'!$I$3166)))</f>
        <v>#DIV/0!</v>
      </c>
      <c r="W210" s="16" t="str">
        <f t="shared" si="29"/>
        <v/>
      </c>
      <c r="X210" s="16" t="e">
        <f>IF($A$3=FALSE,IF($C210&lt;16,G210/($D210^0.727399687532279)*'Hintergrund Berechnung'!$I$3165,G210/($D210^0.727399687532279)*'Hintergrund Berechnung'!$I$3166),IF($C210&lt;13,(G210/($D210^0.727399687532279)*'Hintergrund Berechnung'!$I$3165)*0.5,IF($C210&lt;16,(G210/($D210^0.727399687532279)*'Hintergrund Berechnung'!$I$3165)*0.67,G210/($D210^0.727399687532279)*'Hintergrund Berechnung'!$I$3166)))</f>
        <v>#DIV/0!</v>
      </c>
      <c r="Y210" s="16" t="str">
        <f t="shared" si="30"/>
        <v/>
      </c>
      <c r="Z210" s="16" t="e">
        <f>IF($A$3=FALSE,IF($C210&lt;16,I210/($D210^0.727399687532279)*'Hintergrund Berechnung'!$I$3165,I210/($D210^0.727399687532279)*'Hintergrund Berechnung'!$I$3166),IF($C210&lt;13,(I210/($D210^0.727399687532279)*'Hintergrund Berechnung'!$I$3165)*0.5,IF($C210&lt;16,(I210/($D210^0.727399687532279)*'Hintergrund Berechnung'!$I$3165)*0.67,I210/($D210^0.727399687532279)*'Hintergrund Berechnung'!$I$3166)))</f>
        <v>#DIV/0!</v>
      </c>
      <c r="AA210" s="16" t="str">
        <f t="shared" si="31"/>
        <v/>
      </c>
      <c r="AB210" s="16" t="e">
        <f>IF($A$3=FALSE,IF($C210&lt;16,K210/($D210^0.727399687532279)*'Hintergrund Berechnung'!$I$3165,K210/($D210^0.727399687532279)*'Hintergrund Berechnung'!$I$3166),IF($C210&lt;13,(K210/($D210^0.727399687532279)*'Hintergrund Berechnung'!$I$3165)*0.5,IF($C210&lt;16,(K210/($D210^0.727399687532279)*'Hintergrund Berechnung'!$I$3165)*0.67,K210/($D210^0.727399687532279)*'Hintergrund Berechnung'!$I$3166)))</f>
        <v>#DIV/0!</v>
      </c>
      <c r="AC210" s="16" t="str">
        <f t="shared" si="32"/>
        <v/>
      </c>
      <c r="AD210" s="16" t="e">
        <f>IF($A$3=FALSE,IF($C210&lt;16,M210/($D210^0.727399687532279)*'Hintergrund Berechnung'!$I$3165,M210/($D210^0.727399687532279)*'Hintergrund Berechnung'!$I$3166),IF($C210&lt;13,(M210/($D210^0.727399687532279)*'Hintergrund Berechnung'!$I$3165)*0.5,IF($C210&lt;16,(M210/($D210^0.727399687532279)*'Hintergrund Berechnung'!$I$3165)*0.67,M210/($D210^0.727399687532279)*'Hintergrund Berechnung'!$I$3166)))</f>
        <v>#DIV/0!</v>
      </c>
      <c r="AE210" s="16" t="str">
        <f t="shared" si="33"/>
        <v/>
      </c>
      <c r="AF210" s="16" t="e">
        <f>IF($A$3=FALSE,IF($C210&lt;16,O210/($D210^0.727399687532279)*'Hintergrund Berechnung'!$I$3165,O210/($D210^0.727399687532279)*'Hintergrund Berechnung'!$I$3166),IF($C210&lt;13,(O210/($D210^0.727399687532279)*'Hintergrund Berechnung'!$I$3165)*0.5,IF($C210&lt;16,(O210/($D210^0.727399687532279)*'Hintergrund Berechnung'!$I$3165)*0.67,O210/($D210^0.727399687532279)*'Hintergrund Berechnung'!$I$3166)))</f>
        <v>#DIV/0!</v>
      </c>
      <c r="AG210" s="16" t="str">
        <f t="shared" si="34"/>
        <v/>
      </c>
      <c r="AH210" s="16" t="e">
        <f t="shared" si="35"/>
        <v>#DIV/0!</v>
      </c>
      <c r="AI210" s="16" t="e">
        <f>ROUND(IF(C210&lt;16,$Q210/($D210^0.515518364833551)*'Hintergrund Berechnung'!$K$3165,$Q210/($D210^0.515518364833551)*'Hintergrund Berechnung'!$K$3166),0)</f>
        <v>#DIV/0!</v>
      </c>
      <c r="AJ210" s="16">
        <f>ROUND(IF(C210&lt;16,$R210*'Hintergrund Berechnung'!$L$3165,$R210*'Hintergrund Berechnung'!$L$3166),0)</f>
        <v>0</v>
      </c>
      <c r="AK210" s="16">
        <f>ROUND(IF(C210&lt;16,IF(S210&gt;0,(25-$S210)*'Hintergrund Berechnung'!$M$3165,0),IF(S210&gt;0,(25-$S210)*'Hintergrund Berechnung'!$M$3166,0)),0)</f>
        <v>0</v>
      </c>
      <c r="AL210" s="18" t="e">
        <f t="shared" si="36"/>
        <v>#DIV/0!</v>
      </c>
    </row>
    <row r="211" spans="21:38" x14ac:dyDescent="0.5">
      <c r="U211" s="16">
        <f t="shared" si="28"/>
        <v>0</v>
      </c>
      <c r="V211" s="16" t="e">
        <f>IF($A$3=FALSE,IF($C211&lt;16,E211/($D211^0.727399687532279)*'Hintergrund Berechnung'!$I$3165,E211/($D211^0.727399687532279)*'Hintergrund Berechnung'!$I$3166),IF($C211&lt;13,(E211/($D211^0.727399687532279)*'Hintergrund Berechnung'!$I$3165)*0.5,IF($C211&lt;16,(E211/($D211^0.727399687532279)*'Hintergrund Berechnung'!$I$3165)*0.67,E211/($D211^0.727399687532279)*'Hintergrund Berechnung'!$I$3166)))</f>
        <v>#DIV/0!</v>
      </c>
      <c r="W211" s="16" t="str">
        <f t="shared" si="29"/>
        <v/>
      </c>
      <c r="X211" s="16" t="e">
        <f>IF($A$3=FALSE,IF($C211&lt;16,G211/($D211^0.727399687532279)*'Hintergrund Berechnung'!$I$3165,G211/($D211^0.727399687532279)*'Hintergrund Berechnung'!$I$3166),IF($C211&lt;13,(G211/($D211^0.727399687532279)*'Hintergrund Berechnung'!$I$3165)*0.5,IF($C211&lt;16,(G211/($D211^0.727399687532279)*'Hintergrund Berechnung'!$I$3165)*0.67,G211/($D211^0.727399687532279)*'Hintergrund Berechnung'!$I$3166)))</f>
        <v>#DIV/0!</v>
      </c>
      <c r="Y211" s="16" t="str">
        <f t="shared" si="30"/>
        <v/>
      </c>
      <c r="Z211" s="16" t="e">
        <f>IF($A$3=FALSE,IF($C211&lt;16,I211/($D211^0.727399687532279)*'Hintergrund Berechnung'!$I$3165,I211/($D211^0.727399687532279)*'Hintergrund Berechnung'!$I$3166),IF($C211&lt;13,(I211/($D211^0.727399687532279)*'Hintergrund Berechnung'!$I$3165)*0.5,IF($C211&lt;16,(I211/($D211^0.727399687532279)*'Hintergrund Berechnung'!$I$3165)*0.67,I211/($D211^0.727399687532279)*'Hintergrund Berechnung'!$I$3166)))</f>
        <v>#DIV/0!</v>
      </c>
      <c r="AA211" s="16" t="str">
        <f t="shared" si="31"/>
        <v/>
      </c>
      <c r="AB211" s="16" t="e">
        <f>IF($A$3=FALSE,IF($C211&lt;16,K211/($D211^0.727399687532279)*'Hintergrund Berechnung'!$I$3165,K211/($D211^0.727399687532279)*'Hintergrund Berechnung'!$I$3166),IF($C211&lt;13,(K211/($D211^0.727399687532279)*'Hintergrund Berechnung'!$I$3165)*0.5,IF($C211&lt;16,(K211/($D211^0.727399687532279)*'Hintergrund Berechnung'!$I$3165)*0.67,K211/($D211^0.727399687532279)*'Hintergrund Berechnung'!$I$3166)))</f>
        <v>#DIV/0!</v>
      </c>
      <c r="AC211" s="16" t="str">
        <f t="shared" si="32"/>
        <v/>
      </c>
      <c r="AD211" s="16" t="e">
        <f>IF($A$3=FALSE,IF($C211&lt;16,M211/($D211^0.727399687532279)*'Hintergrund Berechnung'!$I$3165,M211/($D211^0.727399687532279)*'Hintergrund Berechnung'!$I$3166),IF($C211&lt;13,(M211/($D211^0.727399687532279)*'Hintergrund Berechnung'!$I$3165)*0.5,IF($C211&lt;16,(M211/($D211^0.727399687532279)*'Hintergrund Berechnung'!$I$3165)*0.67,M211/($D211^0.727399687532279)*'Hintergrund Berechnung'!$I$3166)))</f>
        <v>#DIV/0!</v>
      </c>
      <c r="AE211" s="16" t="str">
        <f t="shared" si="33"/>
        <v/>
      </c>
      <c r="AF211" s="16" t="e">
        <f>IF($A$3=FALSE,IF($C211&lt;16,O211/($D211^0.727399687532279)*'Hintergrund Berechnung'!$I$3165,O211/($D211^0.727399687532279)*'Hintergrund Berechnung'!$I$3166),IF($C211&lt;13,(O211/($D211^0.727399687532279)*'Hintergrund Berechnung'!$I$3165)*0.5,IF($C211&lt;16,(O211/($D211^0.727399687532279)*'Hintergrund Berechnung'!$I$3165)*0.67,O211/($D211^0.727399687532279)*'Hintergrund Berechnung'!$I$3166)))</f>
        <v>#DIV/0!</v>
      </c>
      <c r="AG211" s="16" t="str">
        <f t="shared" si="34"/>
        <v/>
      </c>
      <c r="AH211" s="16" t="e">
        <f t="shared" si="35"/>
        <v>#DIV/0!</v>
      </c>
      <c r="AI211" s="16" t="e">
        <f>ROUND(IF(C211&lt;16,$Q211/($D211^0.515518364833551)*'Hintergrund Berechnung'!$K$3165,$Q211/($D211^0.515518364833551)*'Hintergrund Berechnung'!$K$3166),0)</f>
        <v>#DIV/0!</v>
      </c>
      <c r="AJ211" s="16">
        <f>ROUND(IF(C211&lt;16,$R211*'Hintergrund Berechnung'!$L$3165,$R211*'Hintergrund Berechnung'!$L$3166),0)</f>
        <v>0</v>
      </c>
      <c r="AK211" s="16">
        <f>ROUND(IF(C211&lt;16,IF(S211&gt;0,(25-$S211)*'Hintergrund Berechnung'!$M$3165,0),IF(S211&gt;0,(25-$S211)*'Hintergrund Berechnung'!$M$3166,0)),0)</f>
        <v>0</v>
      </c>
      <c r="AL211" s="18" t="e">
        <f t="shared" si="36"/>
        <v>#DIV/0!</v>
      </c>
    </row>
    <row r="212" spans="21:38" x14ac:dyDescent="0.5">
      <c r="U212" s="16">
        <f t="shared" si="28"/>
        <v>0</v>
      </c>
      <c r="V212" s="16" t="e">
        <f>IF($A$3=FALSE,IF($C212&lt;16,E212/($D212^0.727399687532279)*'Hintergrund Berechnung'!$I$3165,E212/($D212^0.727399687532279)*'Hintergrund Berechnung'!$I$3166),IF($C212&lt;13,(E212/($D212^0.727399687532279)*'Hintergrund Berechnung'!$I$3165)*0.5,IF($C212&lt;16,(E212/($D212^0.727399687532279)*'Hintergrund Berechnung'!$I$3165)*0.67,E212/($D212^0.727399687532279)*'Hintergrund Berechnung'!$I$3166)))</f>
        <v>#DIV/0!</v>
      </c>
      <c r="W212" s="16" t="str">
        <f t="shared" si="29"/>
        <v/>
      </c>
      <c r="X212" s="16" t="e">
        <f>IF($A$3=FALSE,IF($C212&lt;16,G212/($D212^0.727399687532279)*'Hintergrund Berechnung'!$I$3165,G212/($D212^0.727399687532279)*'Hintergrund Berechnung'!$I$3166),IF($C212&lt;13,(G212/($D212^0.727399687532279)*'Hintergrund Berechnung'!$I$3165)*0.5,IF($C212&lt;16,(G212/($D212^0.727399687532279)*'Hintergrund Berechnung'!$I$3165)*0.67,G212/($D212^0.727399687532279)*'Hintergrund Berechnung'!$I$3166)))</f>
        <v>#DIV/0!</v>
      </c>
      <c r="Y212" s="16" t="str">
        <f t="shared" si="30"/>
        <v/>
      </c>
      <c r="Z212" s="16" t="e">
        <f>IF($A$3=FALSE,IF($C212&lt;16,I212/($D212^0.727399687532279)*'Hintergrund Berechnung'!$I$3165,I212/($D212^0.727399687532279)*'Hintergrund Berechnung'!$I$3166),IF($C212&lt;13,(I212/($D212^0.727399687532279)*'Hintergrund Berechnung'!$I$3165)*0.5,IF($C212&lt;16,(I212/($D212^0.727399687532279)*'Hintergrund Berechnung'!$I$3165)*0.67,I212/($D212^0.727399687532279)*'Hintergrund Berechnung'!$I$3166)))</f>
        <v>#DIV/0!</v>
      </c>
      <c r="AA212" s="16" t="str">
        <f t="shared" si="31"/>
        <v/>
      </c>
      <c r="AB212" s="16" t="e">
        <f>IF($A$3=FALSE,IF($C212&lt;16,K212/($D212^0.727399687532279)*'Hintergrund Berechnung'!$I$3165,K212/($D212^0.727399687532279)*'Hintergrund Berechnung'!$I$3166),IF($C212&lt;13,(K212/($D212^0.727399687532279)*'Hintergrund Berechnung'!$I$3165)*0.5,IF($C212&lt;16,(K212/($D212^0.727399687532279)*'Hintergrund Berechnung'!$I$3165)*0.67,K212/($D212^0.727399687532279)*'Hintergrund Berechnung'!$I$3166)))</f>
        <v>#DIV/0!</v>
      </c>
      <c r="AC212" s="16" t="str">
        <f t="shared" si="32"/>
        <v/>
      </c>
      <c r="AD212" s="16" t="e">
        <f>IF($A$3=FALSE,IF($C212&lt;16,M212/($D212^0.727399687532279)*'Hintergrund Berechnung'!$I$3165,M212/($D212^0.727399687532279)*'Hintergrund Berechnung'!$I$3166),IF($C212&lt;13,(M212/($D212^0.727399687532279)*'Hintergrund Berechnung'!$I$3165)*0.5,IF($C212&lt;16,(M212/($D212^0.727399687532279)*'Hintergrund Berechnung'!$I$3165)*0.67,M212/($D212^0.727399687532279)*'Hintergrund Berechnung'!$I$3166)))</f>
        <v>#DIV/0!</v>
      </c>
      <c r="AE212" s="16" t="str">
        <f t="shared" si="33"/>
        <v/>
      </c>
      <c r="AF212" s="16" t="e">
        <f>IF($A$3=FALSE,IF($C212&lt;16,O212/($D212^0.727399687532279)*'Hintergrund Berechnung'!$I$3165,O212/($D212^0.727399687532279)*'Hintergrund Berechnung'!$I$3166),IF($C212&lt;13,(O212/($D212^0.727399687532279)*'Hintergrund Berechnung'!$I$3165)*0.5,IF($C212&lt;16,(O212/($D212^0.727399687532279)*'Hintergrund Berechnung'!$I$3165)*0.67,O212/($D212^0.727399687532279)*'Hintergrund Berechnung'!$I$3166)))</f>
        <v>#DIV/0!</v>
      </c>
      <c r="AG212" s="16" t="str">
        <f t="shared" si="34"/>
        <v/>
      </c>
      <c r="AH212" s="16" t="e">
        <f t="shared" si="35"/>
        <v>#DIV/0!</v>
      </c>
      <c r="AI212" s="16" t="e">
        <f>ROUND(IF(C212&lt;16,$Q212/($D212^0.515518364833551)*'Hintergrund Berechnung'!$K$3165,$Q212/($D212^0.515518364833551)*'Hintergrund Berechnung'!$K$3166),0)</f>
        <v>#DIV/0!</v>
      </c>
      <c r="AJ212" s="16">
        <f>ROUND(IF(C212&lt;16,$R212*'Hintergrund Berechnung'!$L$3165,$R212*'Hintergrund Berechnung'!$L$3166),0)</f>
        <v>0</v>
      </c>
      <c r="AK212" s="16">
        <f>ROUND(IF(C212&lt;16,IF(S212&gt;0,(25-$S212)*'Hintergrund Berechnung'!$M$3165,0),IF(S212&gt;0,(25-$S212)*'Hintergrund Berechnung'!$M$3166,0)),0)</f>
        <v>0</v>
      </c>
      <c r="AL212" s="18" t="e">
        <f t="shared" si="36"/>
        <v>#DIV/0!</v>
      </c>
    </row>
    <row r="213" spans="21:38" x14ac:dyDescent="0.5">
      <c r="U213" s="16">
        <f t="shared" si="28"/>
        <v>0</v>
      </c>
      <c r="V213" s="16" t="e">
        <f>IF($A$3=FALSE,IF($C213&lt;16,E213/($D213^0.727399687532279)*'Hintergrund Berechnung'!$I$3165,E213/($D213^0.727399687532279)*'Hintergrund Berechnung'!$I$3166),IF($C213&lt;13,(E213/($D213^0.727399687532279)*'Hintergrund Berechnung'!$I$3165)*0.5,IF($C213&lt;16,(E213/($D213^0.727399687532279)*'Hintergrund Berechnung'!$I$3165)*0.67,E213/($D213^0.727399687532279)*'Hintergrund Berechnung'!$I$3166)))</f>
        <v>#DIV/0!</v>
      </c>
      <c r="W213" s="16" t="str">
        <f t="shared" si="29"/>
        <v/>
      </c>
      <c r="X213" s="16" t="e">
        <f>IF($A$3=FALSE,IF($C213&lt;16,G213/($D213^0.727399687532279)*'Hintergrund Berechnung'!$I$3165,G213/($D213^0.727399687532279)*'Hintergrund Berechnung'!$I$3166),IF($C213&lt;13,(G213/($D213^0.727399687532279)*'Hintergrund Berechnung'!$I$3165)*0.5,IF($C213&lt;16,(G213/($D213^0.727399687532279)*'Hintergrund Berechnung'!$I$3165)*0.67,G213/($D213^0.727399687532279)*'Hintergrund Berechnung'!$I$3166)))</f>
        <v>#DIV/0!</v>
      </c>
      <c r="Y213" s="16" t="str">
        <f t="shared" si="30"/>
        <v/>
      </c>
      <c r="Z213" s="16" t="e">
        <f>IF($A$3=FALSE,IF($C213&lt;16,I213/($D213^0.727399687532279)*'Hintergrund Berechnung'!$I$3165,I213/($D213^0.727399687532279)*'Hintergrund Berechnung'!$I$3166),IF($C213&lt;13,(I213/($D213^0.727399687532279)*'Hintergrund Berechnung'!$I$3165)*0.5,IF($C213&lt;16,(I213/($D213^0.727399687532279)*'Hintergrund Berechnung'!$I$3165)*0.67,I213/($D213^0.727399687532279)*'Hintergrund Berechnung'!$I$3166)))</f>
        <v>#DIV/0!</v>
      </c>
      <c r="AA213" s="16" t="str">
        <f t="shared" si="31"/>
        <v/>
      </c>
      <c r="AB213" s="16" t="e">
        <f>IF($A$3=FALSE,IF($C213&lt;16,K213/($D213^0.727399687532279)*'Hintergrund Berechnung'!$I$3165,K213/($D213^0.727399687532279)*'Hintergrund Berechnung'!$I$3166),IF($C213&lt;13,(K213/($D213^0.727399687532279)*'Hintergrund Berechnung'!$I$3165)*0.5,IF($C213&lt;16,(K213/($D213^0.727399687532279)*'Hintergrund Berechnung'!$I$3165)*0.67,K213/($D213^0.727399687532279)*'Hintergrund Berechnung'!$I$3166)))</f>
        <v>#DIV/0!</v>
      </c>
      <c r="AC213" s="16" t="str">
        <f t="shared" si="32"/>
        <v/>
      </c>
      <c r="AD213" s="16" t="e">
        <f>IF($A$3=FALSE,IF($C213&lt;16,M213/($D213^0.727399687532279)*'Hintergrund Berechnung'!$I$3165,M213/($D213^0.727399687532279)*'Hintergrund Berechnung'!$I$3166),IF($C213&lt;13,(M213/($D213^0.727399687532279)*'Hintergrund Berechnung'!$I$3165)*0.5,IF($C213&lt;16,(M213/($D213^0.727399687532279)*'Hintergrund Berechnung'!$I$3165)*0.67,M213/($D213^0.727399687532279)*'Hintergrund Berechnung'!$I$3166)))</f>
        <v>#DIV/0!</v>
      </c>
      <c r="AE213" s="16" t="str">
        <f t="shared" si="33"/>
        <v/>
      </c>
      <c r="AF213" s="16" t="e">
        <f>IF($A$3=FALSE,IF($C213&lt;16,O213/($D213^0.727399687532279)*'Hintergrund Berechnung'!$I$3165,O213/($D213^0.727399687532279)*'Hintergrund Berechnung'!$I$3166),IF($C213&lt;13,(O213/($D213^0.727399687532279)*'Hintergrund Berechnung'!$I$3165)*0.5,IF($C213&lt;16,(O213/($D213^0.727399687532279)*'Hintergrund Berechnung'!$I$3165)*0.67,O213/($D213^0.727399687532279)*'Hintergrund Berechnung'!$I$3166)))</f>
        <v>#DIV/0!</v>
      </c>
      <c r="AG213" s="16" t="str">
        <f t="shared" si="34"/>
        <v/>
      </c>
      <c r="AH213" s="16" t="e">
        <f t="shared" si="35"/>
        <v>#DIV/0!</v>
      </c>
      <c r="AI213" s="16" t="e">
        <f>ROUND(IF(C213&lt;16,$Q213/($D213^0.515518364833551)*'Hintergrund Berechnung'!$K$3165,$Q213/($D213^0.515518364833551)*'Hintergrund Berechnung'!$K$3166),0)</f>
        <v>#DIV/0!</v>
      </c>
      <c r="AJ213" s="16">
        <f>ROUND(IF(C213&lt;16,$R213*'Hintergrund Berechnung'!$L$3165,$R213*'Hintergrund Berechnung'!$L$3166),0)</f>
        <v>0</v>
      </c>
      <c r="AK213" s="16">
        <f>ROUND(IF(C213&lt;16,IF(S213&gt;0,(25-$S213)*'Hintergrund Berechnung'!$M$3165,0),IF(S213&gt;0,(25-$S213)*'Hintergrund Berechnung'!$M$3166,0)),0)</f>
        <v>0</v>
      </c>
      <c r="AL213" s="18" t="e">
        <f t="shared" si="36"/>
        <v>#DIV/0!</v>
      </c>
    </row>
    <row r="214" spans="21:38" x14ac:dyDescent="0.5">
      <c r="U214" s="16">
        <f t="shared" si="28"/>
        <v>0</v>
      </c>
      <c r="V214" s="16" t="e">
        <f>IF($A$3=FALSE,IF($C214&lt;16,E214/($D214^0.727399687532279)*'Hintergrund Berechnung'!$I$3165,E214/($D214^0.727399687532279)*'Hintergrund Berechnung'!$I$3166),IF($C214&lt;13,(E214/($D214^0.727399687532279)*'Hintergrund Berechnung'!$I$3165)*0.5,IF($C214&lt;16,(E214/($D214^0.727399687532279)*'Hintergrund Berechnung'!$I$3165)*0.67,E214/($D214^0.727399687532279)*'Hintergrund Berechnung'!$I$3166)))</f>
        <v>#DIV/0!</v>
      </c>
      <c r="W214" s="16" t="str">
        <f t="shared" si="29"/>
        <v/>
      </c>
      <c r="X214" s="16" t="e">
        <f>IF($A$3=FALSE,IF($C214&lt;16,G214/($D214^0.727399687532279)*'Hintergrund Berechnung'!$I$3165,G214/($D214^0.727399687532279)*'Hintergrund Berechnung'!$I$3166),IF($C214&lt;13,(G214/($D214^0.727399687532279)*'Hintergrund Berechnung'!$I$3165)*0.5,IF($C214&lt;16,(G214/($D214^0.727399687532279)*'Hintergrund Berechnung'!$I$3165)*0.67,G214/($D214^0.727399687532279)*'Hintergrund Berechnung'!$I$3166)))</f>
        <v>#DIV/0!</v>
      </c>
      <c r="Y214" s="16" t="str">
        <f t="shared" si="30"/>
        <v/>
      </c>
      <c r="Z214" s="16" t="e">
        <f>IF($A$3=FALSE,IF($C214&lt;16,I214/($D214^0.727399687532279)*'Hintergrund Berechnung'!$I$3165,I214/($D214^0.727399687532279)*'Hintergrund Berechnung'!$I$3166),IF($C214&lt;13,(I214/($D214^0.727399687532279)*'Hintergrund Berechnung'!$I$3165)*0.5,IF($C214&lt;16,(I214/($D214^0.727399687532279)*'Hintergrund Berechnung'!$I$3165)*0.67,I214/($D214^0.727399687532279)*'Hintergrund Berechnung'!$I$3166)))</f>
        <v>#DIV/0!</v>
      </c>
      <c r="AA214" s="16" t="str">
        <f t="shared" si="31"/>
        <v/>
      </c>
      <c r="AB214" s="16" t="e">
        <f>IF($A$3=FALSE,IF($C214&lt;16,K214/($D214^0.727399687532279)*'Hintergrund Berechnung'!$I$3165,K214/($D214^0.727399687532279)*'Hintergrund Berechnung'!$I$3166),IF($C214&lt;13,(K214/($D214^0.727399687532279)*'Hintergrund Berechnung'!$I$3165)*0.5,IF($C214&lt;16,(K214/($D214^0.727399687532279)*'Hintergrund Berechnung'!$I$3165)*0.67,K214/($D214^0.727399687532279)*'Hintergrund Berechnung'!$I$3166)))</f>
        <v>#DIV/0!</v>
      </c>
      <c r="AC214" s="16" t="str">
        <f t="shared" si="32"/>
        <v/>
      </c>
      <c r="AD214" s="16" t="e">
        <f>IF($A$3=FALSE,IF($C214&lt;16,M214/($D214^0.727399687532279)*'Hintergrund Berechnung'!$I$3165,M214/($D214^0.727399687532279)*'Hintergrund Berechnung'!$I$3166),IF($C214&lt;13,(M214/($D214^0.727399687532279)*'Hintergrund Berechnung'!$I$3165)*0.5,IF($C214&lt;16,(M214/($D214^0.727399687532279)*'Hintergrund Berechnung'!$I$3165)*0.67,M214/($D214^0.727399687532279)*'Hintergrund Berechnung'!$I$3166)))</f>
        <v>#DIV/0!</v>
      </c>
      <c r="AE214" s="16" t="str">
        <f t="shared" si="33"/>
        <v/>
      </c>
      <c r="AF214" s="16" t="e">
        <f>IF($A$3=FALSE,IF($C214&lt;16,O214/($D214^0.727399687532279)*'Hintergrund Berechnung'!$I$3165,O214/($D214^0.727399687532279)*'Hintergrund Berechnung'!$I$3166),IF($C214&lt;13,(O214/($D214^0.727399687532279)*'Hintergrund Berechnung'!$I$3165)*0.5,IF($C214&lt;16,(O214/($D214^0.727399687532279)*'Hintergrund Berechnung'!$I$3165)*0.67,O214/($D214^0.727399687532279)*'Hintergrund Berechnung'!$I$3166)))</f>
        <v>#DIV/0!</v>
      </c>
      <c r="AG214" s="16" t="str">
        <f t="shared" si="34"/>
        <v/>
      </c>
      <c r="AH214" s="16" t="e">
        <f t="shared" si="35"/>
        <v>#DIV/0!</v>
      </c>
      <c r="AI214" s="16" t="e">
        <f>ROUND(IF(C214&lt;16,$Q214/($D214^0.515518364833551)*'Hintergrund Berechnung'!$K$3165,$Q214/($D214^0.515518364833551)*'Hintergrund Berechnung'!$K$3166),0)</f>
        <v>#DIV/0!</v>
      </c>
      <c r="AJ214" s="16">
        <f>ROUND(IF(C214&lt;16,$R214*'Hintergrund Berechnung'!$L$3165,$R214*'Hintergrund Berechnung'!$L$3166),0)</f>
        <v>0</v>
      </c>
      <c r="AK214" s="16">
        <f>ROUND(IF(C214&lt;16,IF(S214&gt;0,(25-$S214)*'Hintergrund Berechnung'!$M$3165,0),IF(S214&gt;0,(25-$S214)*'Hintergrund Berechnung'!$M$3166,0)),0)</f>
        <v>0</v>
      </c>
      <c r="AL214" s="18" t="e">
        <f t="shared" si="36"/>
        <v>#DIV/0!</v>
      </c>
    </row>
    <row r="215" spans="21:38" x14ac:dyDescent="0.5">
      <c r="U215" s="16">
        <f t="shared" si="28"/>
        <v>0</v>
      </c>
      <c r="V215" s="16" t="e">
        <f>IF($A$3=FALSE,IF($C215&lt;16,E215/($D215^0.727399687532279)*'Hintergrund Berechnung'!$I$3165,E215/($D215^0.727399687532279)*'Hintergrund Berechnung'!$I$3166),IF($C215&lt;13,(E215/($D215^0.727399687532279)*'Hintergrund Berechnung'!$I$3165)*0.5,IF($C215&lt;16,(E215/($D215^0.727399687532279)*'Hintergrund Berechnung'!$I$3165)*0.67,E215/($D215^0.727399687532279)*'Hintergrund Berechnung'!$I$3166)))</f>
        <v>#DIV/0!</v>
      </c>
      <c r="W215" s="16" t="str">
        <f t="shared" si="29"/>
        <v/>
      </c>
      <c r="X215" s="16" t="e">
        <f>IF($A$3=FALSE,IF($C215&lt;16,G215/($D215^0.727399687532279)*'Hintergrund Berechnung'!$I$3165,G215/($D215^0.727399687532279)*'Hintergrund Berechnung'!$I$3166),IF($C215&lt;13,(G215/($D215^0.727399687532279)*'Hintergrund Berechnung'!$I$3165)*0.5,IF($C215&lt;16,(G215/($D215^0.727399687532279)*'Hintergrund Berechnung'!$I$3165)*0.67,G215/($D215^0.727399687532279)*'Hintergrund Berechnung'!$I$3166)))</f>
        <v>#DIV/0!</v>
      </c>
      <c r="Y215" s="16" t="str">
        <f t="shared" si="30"/>
        <v/>
      </c>
      <c r="Z215" s="16" t="e">
        <f>IF($A$3=FALSE,IF($C215&lt;16,I215/($D215^0.727399687532279)*'Hintergrund Berechnung'!$I$3165,I215/($D215^0.727399687532279)*'Hintergrund Berechnung'!$I$3166),IF($C215&lt;13,(I215/($D215^0.727399687532279)*'Hintergrund Berechnung'!$I$3165)*0.5,IF($C215&lt;16,(I215/($D215^0.727399687532279)*'Hintergrund Berechnung'!$I$3165)*0.67,I215/($D215^0.727399687532279)*'Hintergrund Berechnung'!$I$3166)))</f>
        <v>#DIV/0!</v>
      </c>
      <c r="AA215" s="16" t="str">
        <f t="shared" si="31"/>
        <v/>
      </c>
      <c r="AB215" s="16" t="e">
        <f>IF($A$3=FALSE,IF($C215&lt;16,K215/($D215^0.727399687532279)*'Hintergrund Berechnung'!$I$3165,K215/($D215^0.727399687532279)*'Hintergrund Berechnung'!$I$3166),IF($C215&lt;13,(K215/($D215^0.727399687532279)*'Hintergrund Berechnung'!$I$3165)*0.5,IF($C215&lt;16,(K215/($D215^0.727399687532279)*'Hintergrund Berechnung'!$I$3165)*0.67,K215/($D215^0.727399687532279)*'Hintergrund Berechnung'!$I$3166)))</f>
        <v>#DIV/0!</v>
      </c>
      <c r="AC215" s="16" t="str">
        <f t="shared" si="32"/>
        <v/>
      </c>
      <c r="AD215" s="16" t="e">
        <f>IF($A$3=FALSE,IF($C215&lt;16,M215/($D215^0.727399687532279)*'Hintergrund Berechnung'!$I$3165,M215/($D215^0.727399687532279)*'Hintergrund Berechnung'!$I$3166),IF($C215&lt;13,(M215/($D215^0.727399687532279)*'Hintergrund Berechnung'!$I$3165)*0.5,IF($C215&lt;16,(M215/($D215^0.727399687532279)*'Hintergrund Berechnung'!$I$3165)*0.67,M215/($D215^0.727399687532279)*'Hintergrund Berechnung'!$I$3166)))</f>
        <v>#DIV/0!</v>
      </c>
      <c r="AE215" s="16" t="str">
        <f t="shared" si="33"/>
        <v/>
      </c>
      <c r="AF215" s="16" t="e">
        <f>IF($A$3=FALSE,IF($C215&lt;16,O215/($D215^0.727399687532279)*'Hintergrund Berechnung'!$I$3165,O215/($D215^0.727399687532279)*'Hintergrund Berechnung'!$I$3166),IF($C215&lt;13,(O215/($D215^0.727399687532279)*'Hintergrund Berechnung'!$I$3165)*0.5,IF($C215&lt;16,(O215/($D215^0.727399687532279)*'Hintergrund Berechnung'!$I$3165)*0.67,O215/($D215^0.727399687532279)*'Hintergrund Berechnung'!$I$3166)))</f>
        <v>#DIV/0!</v>
      </c>
      <c r="AG215" s="16" t="str">
        <f t="shared" si="34"/>
        <v/>
      </c>
      <c r="AH215" s="16" t="e">
        <f t="shared" si="35"/>
        <v>#DIV/0!</v>
      </c>
      <c r="AI215" s="16" t="e">
        <f>ROUND(IF(C215&lt;16,$Q215/($D215^0.515518364833551)*'Hintergrund Berechnung'!$K$3165,$Q215/($D215^0.515518364833551)*'Hintergrund Berechnung'!$K$3166),0)</f>
        <v>#DIV/0!</v>
      </c>
      <c r="AJ215" s="16">
        <f>ROUND(IF(C215&lt;16,$R215*'Hintergrund Berechnung'!$L$3165,$R215*'Hintergrund Berechnung'!$L$3166),0)</f>
        <v>0</v>
      </c>
      <c r="AK215" s="16">
        <f>ROUND(IF(C215&lt;16,IF(S215&gt;0,(25-$S215)*'Hintergrund Berechnung'!$M$3165,0),IF(S215&gt;0,(25-$S215)*'Hintergrund Berechnung'!$M$3166,0)),0)</f>
        <v>0</v>
      </c>
      <c r="AL215" s="18" t="e">
        <f t="shared" si="36"/>
        <v>#DIV/0!</v>
      </c>
    </row>
    <row r="216" spans="21:38" x14ac:dyDescent="0.5">
      <c r="U216" s="16">
        <f t="shared" si="28"/>
        <v>0</v>
      </c>
      <c r="V216" s="16" t="e">
        <f>IF($A$3=FALSE,IF($C216&lt;16,E216/($D216^0.727399687532279)*'Hintergrund Berechnung'!$I$3165,E216/($D216^0.727399687532279)*'Hintergrund Berechnung'!$I$3166),IF($C216&lt;13,(E216/($D216^0.727399687532279)*'Hintergrund Berechnung'!$I$3165)*0.5,IF($C216&lt;16,(E216/($D216^0.727399687532279)*'Hintergrund Berechnung'!$I$3165)*0.67,E216/($D216^0.727399687532279)*'Hintergrund Berechnung'!$I$3166)))</f>
        <v>#DIV/0!</v>
      </c>
      <c r="W216" s="16" t="str">
        <f t="shared" si="29"/>
        <v/>
      </c>
      <c r="X216" s="16" t="e">
        <f>IF($A$3=FALSE,IF($C216&lt;16,G216/($D216^0.727399687532279)*'Hintergrund Berechnung'!$I$3165,G216/($D216^0.727399687532279)*'Hintergrund Berechnung'!$I$3166),IF($C216&lt;13,(G216/($D216^0.727399687532279)*'Hintergrund Berechnung'!$I$3165)*0.5,IF($C216&lt;16,(G216/($D216^0.727399687532279)*'Hintergrund Berechnung'!$I$3165)*0.67,G216/($D216^0.727399687532279)*'Hintergrund Berechnung'!$I$3166)))</f>
        <v>#DIV/0!</v>
      </c>
      <c r="Y216" s="16" t="str">
        <f t="shared" si="30"/>
        <v/>
      </c>
      <c r="Z216" s="16" t="e">
        <f>IF($A$3=FALSE,IF($C216&lt;16,I216/($D216^0.727399687532279)*'Hintergrund Berechnung'!$I$3165,I216/($D216^0.727399687532279)*'Hintergrund Berechnung'!$I$3166),IF($C216&lt;13,(I216/($D216^0.727399687532279)*'Hintergrund Berechnung'!$I$3165)*0.5,IF($C216&lt;16,(I216/($D216^0.727399687532279)*'Hintergrund Berechnung'!$I$3165)*0.67,I216/($D216^0.727399687532279)*'Hintergrund Berechnung'!$I$3166)))</f>
        <v>#DIV/0!</v>
      </c>
      <c r="AA216" s="16" t="str">
        <f t="shared" si="31"/>
        <v/>
      </c>
      <c r="AB216" s="16" t="e">
        <f>IF($A$3=FALSE,IF($C216&lt;16,K216/($D216^0.727399687532279)*'Hintergrund Berechnung'!$I$3165,K216/($D216^0.727399687532279)*'Hintergrund Berechnung'!$I$3166),IF($C216&lt;13,(K216/($D216^0.727399687532279)*'Hintergrund Berechnung'!$I$3165)*0.5,IF($C216&lt;16,(K216/($D216^0.727399687532279)*'Hintergrund Berechnung'!$I$3165)*0.67,K216/($D216^0.727399687532279)*'Hintergrund Berechnung'!$I$3166)))</f>
        <v>#DIV/0!</v>
      </c>
      <c r="AC216" s="16" t="str">
        <f t="shared" si="32"/>
        <v/>
      </c>
      <c r="AD216" s="16" t="e">
        <f>IF($A$3=FALSE,IF($C216&lt;16,M216/($D216^0.727399687532279)*'Hintergrund Berechnung'!$I$3165,M216/($D216^0.727399687532279)*'Hintergrund Berechnung'!$I$3166),IF($C216&lt;13,(M216/($D216^0.727399687532279)*'Hintergrund Berechnung'!$I$3165)*0.5,IF($C216&lt;16,(M216/($D216^0.727399687532279)*'Hintergrund Berechnung'!$I$3165)*0.67,M216/($D216^0.727399687532279)*'Hintergrund Berechnung'!$I$3166)))</f>
        <v>#DIV/0!</v>
      </c>
      <c r="AE216" s="16" t="str">
        <f t="shared" si="33"/>
        <v/>
      </c>
      <c r="AF216" s="16" t="e">
        <f>IF($A$3=FALSE,IF($C216&lt;16,O216/($D216^0.727399687532279)*'Hintergrund Berechnung'!$I$3165,O216/($D216^0.727399687532279)*'Hintergrund Berechnung'!$I$3166),IF($C216&lt;13,(O216/($D216^0.727399687532279)*'Hintergrund Berechnung'!$I$3165)*0.5,IF($C216&lt;16,(O216/($D216^0.727399687532279)*'Hintergrund Berechnung'!$I$3165)*0.67,O216/($D216^0.727399687532279)*'Hintergrund Berechnung'!$I$3166)))</f>
        <v>#DIV/0!</v>
      </c>
      <c r="AG216" s="16" t="str">
        <f t="shared" si="34"/>
        <v/>
      </c>
      <c r="AH216" s="16" t="e">
        <f t="shared" si="35"/>
        <v>#DIV/0!</v>
      </c>
      <c r="AI216" s="16" t="e">
        <f>ROUND(IF(C216&lt;16,$Q216/($D216^0.515518364833551)*'Hintergrund Berechnung'!$K$3165,$Q216/($D216^0.515518364833551)*'Hintergrund Berechnung'!$K$3166),0)</f>
        <v>#DIV/0!</v>
      </c>
      <c r="AJ216" s="16">
        <f>ROUND(IF(C216&lt;16,$R216*'Hintergrund Berechnung'!$L$3165,$R216*'Hintergrund Berechnung'!$L$3166),0)</f>
        <v>0</v>
      </c>
      <c r="AK216" s="16">
        <f>ROUND(IF(C216&lt;16,IF(S216&gt;0,(25-$S216)*'Hintergrund Berechnung'!$M$3165,0),IF(S216&gt;0,(25-$S216)*'Hintergrund Berechnung'!$M$3166,0)),0)</f>
        <v>0</v>
      </c>
      <c r="AL216" s="18" t="e">
        <f t="shared" si="36"/>
        <v>#DIV/0!</v>
      </c>
    </row>
    <row r="217" spans="21:38" x14ac:dyDescent="0.5">
      <c r="U217" s="16">
        <f t="shared" si="28"/>
        <v>0</v>
      </c>
      <c r="V217" s="16" t="e">
        <f>IF($A$3=FALSE,IF($C217&lt;16,E217/($D217^0.727399687532279)*'Hintergrund Berechnung'!$I$3165,E217/($D217^0.727399687532279)*'Hintergrund Berechnung'!$I$3166),IF($C217&lt;13,(E217/($D217^0.727399687532279)*'Hintergrund Berechnung'!$I$3165)*0.5,IF($C217&lt;16,(E217/($D217^0.727399687532279)*'Hintergrund Berechnung'!$I$3165)*0.67,E217/($D217^0.727399687532279)*'Hintergrund Berechnung'!$I$3166)))</f>
        <v>#DIV/0!</v>
      </c>
      <c r="W217" s="16" t="str">
        <f t="shared" si="29"/>
        <v/>
      </c>
      <c r="X217" s="16" t="e">
        <f>IF($A$3=FALSE,IF($C217&lt;16,G217/($D217^0.727399687532279)*'Hintergrund Berechnung'!$I$3165,G217/($D217^0.727399687532279)*'Hintergrund Berechnung'!$I$3166),IF($C217&lt;13,(G217/($D217^0.727399687532279)*'Hintergrund Berechnung'!$I$3165)*0.5,IF($C217&lt;16,(G217/($D217^0.727399687532279)*'Hintergrund Berechnung'!$I$3165)*0.67,G217/($D217^0.727399687532279)*'Hintergrund Berechnung'!$I$3166)))</f>
        <v>#DIV/0!</v>
      </c>
      <c r="Y217" s="16" t="str">
        <f t="shared" si="30"/>
        <v/>
      </c>
      <c r="Z217" s="16" t="e">
        <f>IF($A$3=FALSE,IF($C217&lt;16,I217/($D217^0.727399687532279)*'Hintergrund Berechnung'!$I$3165,I217/($D217^0.727399687532279)*'Hintergrund Berechnung'!$I$3166),IF($C217&lt;13,(I217/($D217^0.727399687532279)*'Hintergrund Berechnung'!$I$3165)*0.5,IF($C217&lt;16,(I217/($D217^0.727399687532279)*'Hintergrund Berechnung'!$I$3165)*0.67,I217/($D217^0.727399687532279)*'Hintergrund Berechnung'!$I$3166)))</f>
        <v>#DIV/0!</v>
      </c>
      <c r="AA217" s="16" t="str">
        <f t="shared" si="31"/>
        <v/>
      </c>
      <c r="AB217" s="16" t="e">
        <f>IF($A$3=FALSE,IF($C217&lt;16,K217/($D217^0.727399687532279)*'Hintergrund Berechnung'!$I$3165,K217/($D217^0.727399687532279)*'Hintergrund Berechnung'!$I$3166),IF($C217&lt;13,(K217/($D217^0.727399687532279)*'Hintergrund Berechnung'!$I$3165)*0.5,IF($C217&lt;16,(K217/($D217^0.727399687532279)*'Hintergrund Berechnung'!$I$3165)*0.67,K217/($D217^0.727399687532279)*'Hintergrund Berechnung'!$I$3166)))</f>
        <v>#DIV/0!</v>
      </c>
      <c r="AC217" s="16" t="str">
        <f t="shared" si="32"/>
        <v/>
      </c>
      <c r="AD217" s="16" t="e">
        <f>IF($A$3=FALSE,IF($C217&lt;16,M217/($D217^0.727399687532279)*'Hintergrund Berechnung'!$I$3165,M217/($D217^0.727399687532279)*'Hintergrund Berechnung'!$I$3166),IF($C217&lt;13,(M217/($D217^0.727399687532279)*'Hintergrund Berechnung'!$I$3165)*0.5,IF($C217&lt;16,(M217/($D217^0.727399687532279)*'Hintergrund Berechnung'!$I$3165)*0.67,M217/($D217^0.727399687532279)*'Hintergrund Berechnung'!$I$3166)))</f>
        <v>#DIV/0!</v>
      </c>
      <c r="AE217" s="16" t="str">
        <f t="shared" si="33"/>
        <v/>
      </c>
      <c r="AF217" s="16" t="e">
        <f>IF($A$3=FALSE,IF($C217&lt;16,O217/($D217^0.727399687532279)*'Hintergrund Berechnung'!$I$3165,O217/($D217^0.727399687532279)*'Hintergrund Berechnung'!$I$3166),IF($C217&lt;13,(O217/($D217^0.727399687532279)*'Hintergrund Berechnung'!$I$3165)*0.5,IF($C217&lt;16,(O217/($D217^0.727399687532279)*'Hintergrund Berechnung'!$I$3165)*0.67,O217/($D217^0.727399687532279)*'Hintergrund Berechnung'!$I$3166)))</f>
        <v>#DIV/0!</v>
      </c>
      <c r="AG217" s="16" t="str">
        <f t="shared" si="34"/>
        <v/>
      </c>
      <c r="AH217" s="16" t="e">
        <f t="shared" si="35"/>
        <v>#DIV/0!</v>
      </c>
      <c r="AI217" s="16" t="e">
        <f>ROUND(IF(C217&lt;16,$Q217/($D217^0.515518364833551)*'Hintergrund Berechnung'!$K$3165,$Q217/($D217^0.515518364833551)*'Hintergrund Berechnung'!$K$3166),0)</f>
        <v>#DIV/0!</v>
      </c>
      <c r="AJ217" s="16">
        <f>ROUND(IF(C217&lt;16,$R217*'Hintergrund Berechnung'!$L$3165,$R217*'Hintergrund Berechnung'!$L$3166),0)</f>
        <v>0</v>
      </c>
      <c r="AK217" s="16">
        <f>ROUND(IF(C217&lt;16,IF(S217&gt;0,(25-$S217)*'Hintergrund Berechnung'!$M$3165,0),IF(S217&gt;0,(25-$S217)*'Hintergrund Berechnung'!$M$3166,0)),0)</f>
        <v>0</v>
      </c>
      <c r="AL217" s="18" t="e">
        <f t="shared" si="36"/>
        <v>#DIV/0!</v>
      </c>
    </row>
    <row r="218" spans="21:38" x14ac:dyDescent="0.5">
      <c r="U218" s="16">
        <f t="shared" si="28"/>
        <v>0</v>
      </c>
      <c r="V218" s="16" t="e">
        <f>IF($A$3=FALSE,IF($C218&lt;16,E218/($D218^0.727399687532279)*'Hintergrund Berechnung'!$I$3165,E218/($D218^0.727399687532279)*'Hintergrund Berechnung'!$I$3166),IF($C218&lt;13,(E218/($D218^0.727399687532279)*'Hintergrund Berechnung'!$I$3165)*0.5,IF($C218&lt;16,(E218/($D218^0.727399687532279)*'Hintergrund Berechnung'!$I$3165)*0.67,E218/($D218^0.727399687532279)*'Hintergrund Berechnung'!$I$3166)))</f>
        <v>#DIV/0!</v>
      </c>
      <c r="W218" s="16" t="str">
        <f t="shared" si="29"/>
        <v/>
      </c>
      <c r="X218" s="16" t="e">
        <f>IF($A$3=FALSE,IF($C218&lt;16,G218/($D218^0.727399687532279)*'Hintergrund Berechnung'!$I$3165,G218/($D218^0.727399687532279)*'Hintergrund Berechnung'!$I$3166),IF($C218&lt;13,(G218/($D218^0.727399687532279)*'Hintergrund Berechnung'!$I$3165)*0.5,IF($C218&lt;16,(G218/($D218^0.727399687532279)*'Hintergrund Berechnung'!$I$3165)*0.67,G218/($D218^0.727399687532279)*'Hintergrund Berechnung'!$I$3166)))</f>
        <v>#DIV/0!</v>
      </c>
      <c r="Y218" s="16" t="str">
        <f t="shared" si="30"/>
        <v/>
      </c>
      <c r="Z218" s="16" t="e">
        <f>IF($A$3=FALSE,IF($C218&lt;16,I218/($D218^0.727399687532279)*'Hintergrund Berechnung'!$I$3165,I218/($D218^0.727399687532279)*'Hintergrund Berechnung'!$I$3166),IF($C218&lt;13,(I218/($D218^0.727399687532279)*'Hintergrund Berechnung'!$I$3165)*0.5,IF($C218&lt;16,(I218/($D218^0.727399687532279)*'Hintergrund Berechnung'!$I$3165)*0.67,I218/($D218^0.727399687532279)*'Hintergrund Berechnung'!$I$3166)))</f>
        <v>#DIV/0!</v>
      </c>
      <c r="AA218" s="16" t="str">
        <f t="shared" si="31"/>
        <v/>
      </c>
      <c r="AB218" s="16" t="e">
        <f>IF($A$3=FALSE,IF($C218&lt;16,K218/($D218^0.727399687532279)*'Hintergrund Berechnung'!$I$3165,K218/($D218^0.727399687532279)*'Hintergrund Berechnung'!$I$3166),IF($C218&lt;13,(K218/($D218^0.727399687532279)*'Hintergrund Berechnung'!$I$3165)*0.5,IF($C218&lt;16,(K218/($D218^0.727399687532279)*'Hintergrund Berechnung'!$I$3165)*0.67,K218/($D218^0.727399687532279)*'Hintergrund Berechnung'!$I$3166)))</f>
        <v>#DIV/0!</v>
      </c>
      <c r="AC218" s="16" t="str">
        <f t="shared" si="32"/>
        <v/>
      </c>
      <c r="AD218" s="16" t="e">
        <f>IF($A$3=FALSE,IF($C218&lt;16,M218/($D218^0.727399687532279)*'Hintergrund Berechnung'!$I$3165,M218/($D218^0.727399687532279)*'Hintergrund Berechnung'!$I$3166),IF($C218&lt;13,(M218/($D218^0.727399687532279)*'Hintergrund Berechnung'!$I$3165)*0.5,IF($C218&lt;16,(M218/($D218^0.727399687532279)*'Hintergrund Berechnung'!$I$3165)*0.67,M218/($D218^0.727399687532279)*'Hintergrund Berechnung'!$I$3166)))</f>
        <v>#DIV/0!</v>
      </c>
      <c r="AE218" s="16" t="str">
        <f t="shared" si="33"/>
        <v/>
      </c>
      <c r="AF218" s="16" t="e">
        <f>IF($A$3=FALSE,IF($C218&lt;16,O218/($D218^0.727399687532279)*'Hintergrund Berechnung'!$I$3165,O218/($D218^0.727399687532279)*'Hintergrund Berechnung'!$I$3166),IF($C218&lt;13,(O218/($D218^0.727399687532279)*'Hintergrund Berechnung'!$I$3165)*0.5,IF($C218&lt;16,(O218/($D218^0.727399687532279)*'Hintergrund Berechnung'!$I$3165)*0.67,O218/($D218^0.727399687532279)*'Hintergrund Berechnung'!$I$3166)))</f>
        <v>#DIV/0!</v>
      </c>
      <c r="AG218" s="16" t="str">
        <f t="shared" si="34"/>
        <v/>
      </c>
      <c r="AH218" s="16" t="e">
        <f t="shared" si="35"/>
        <v>#DIV/0!</v>
      </c>
      <c r="AI218" s="16" t="e">
        <f>ROUND(IF(C218&lt;16,$Q218/($D218^0.515518364833551)*'Hintergrund Berechnung'!$K$3165,$Q218/($D218^0.515518364833551)*'Hintergrund Berechnung'!$K$3166),0)</f>
        <v>#DIV/0!</v>
      </c>
      <c r="AJ218" s="16">
        <f>ROUND(IF(C218&lt;16,$R218*'Hintergrund Berechnung'!$L$3165,$R218*'Hintergrund Berechnung'!$L$3166),0)</f>
        <v>0</v>
      </c>
      <c r="AK218" s="16">
        <f>ROUND(IF(C218&lt;16,IF(S218&gt;0,(25-$S218)*'Hintergrund Berechnung'!$M$3165,0),IF(S218&gt;0,(25-$S218)*'Hintergrund Berechnung'!$M$3166,0)),0)</f>
        <v>0</v>
      </c>
      <c r="AL218" s="18" t="e">
        <f t="shared" si="36"/>
        <v>#DIV/0!</v>
      </c>
    </row>
    <row r="219" spans="21:38" x14ac:dyDescent="0.5">
      <c r="U219" s="16">
        <f t="shared" si="28"/>
        <v>0</v>
      </c>
      <c r="V219" s="16" t="e">
        <f>IF($A$3=FALSE,IF($C219&lt;16,E219/($D219^0.727399687532279)*'Hintergrund Berechnung'!$I$3165,E219/($D219^0.727399687532279)*'Hintergrund Berechnung'!$I$3166),IF($C219&lt;13,(E219/($D219^0.727399687532279)*'Hintergrund Berechnung'!$I$3165)*0.5,IF($C219&lt;16,(E219/($D219^0.727399687532279)*'Hintergrund Berechnung'!$I$3165)*0.67,E219/($D219^0.727399687532279)*'Hintergrund Berechnung'!$I$3166)))</f>
        <v>#DIV/0!</v>
      </c>
      <c r="W219" s="16" t="str">
        <f t="shared" si="29"/>
        <v/>
      </c>
      <c r="X219" s="16" t="e">
        <f>IF($A$3=FALSE,IF($C219&lt;16,G219/($D219^0.727399687532279)*'Hintergrund Berechnung'!$I$3165,G219/($D219^0.727399687532279)*'Hintergrund Berechnung'!$I$3166),IF($C219&lt;13,(G219/($D219^0.727399687532279)*'Hintergrund Berechnung'!$I$3165)*0.5,IF($C219&lt;16,(G219/($D219^0.727399687532279)*'Hintergrund Berechnung'!$I$3165)*0.67,G219/($D219^0.727399687532279)*'Hintergrund Berechnung'!$I$3166)))</f>
        <v>#DIV/0!</v>
      </c>
      <c r="Y219" s="16" t="str">
        <f t="shared" si="30"/>
        <v/>
      </c>
      <c r="Z219" s="16" t="e">
        <f>IF($A$3=FALSE,IF($C219&lt;16,I219/($D219^0.727399687532279)*'Hintergrund Berechnung'!$I$3165,I219/($D219^0.727399687532279)*'Hintergrund Berechnung'!$I$3166),IF($C219&lt;13,(I219/($D219^0.727399687532279)*'Hintergrund Berechnung'!$I$3165)*0.5,IF($C219&lt;16,(I219/($D219^0.727399687532279)*'Hintergrund Berechnung'!$I$3165)*0.67,I219/($D219^0.727399687532279)*'Hintergrund Berechnung'!$I$3166)))</f>
        <v>#DIV/0!</v>
      </c>
      <c r="AA219" s="16" t="str">
        <f t="shared" si="31"/>
        <v/>
      </c>
      <c r="AB219" s="16" t="e">
        <f>IF($A$3=FALSE,IF($C219&lt;16,K219/($D219^0.727399687532279)*'Hintergrund Berechnung'!$I$3165,K219/($D219^0.727399687532279)*'Hintergrund Berechnung'!$I$3166),IF($C219&lt;13,(K219/($D219^0.727399687532279)*'Hintergrund Berechnung'!$I$3165)*0.5,IF($C219&lt;16,(K219/($D219^0.727399687532279)*'Hintergrund Berechnung'!$I$3165)*0.67,K219/($D219^0.727399687532279)*'Hintergrund Berechnung'!$I$3166)))</f>
        <v>#DIV/0!</v>
      </c>
      <c r="AC219" s="16" t="str">
        <f t="shared" si="32"/>
        <v/>
      </c>
      <c r="AD219" s="16" t="e">
        <f>IF($A$3=FALSE,IF($C219&lt;16,M219/($D219^0.727399687532279)*'Hintergrund Berechnung'!$I$3165,M219/($D219^0.727399687532279)*'Hintergrund Berechnung'!$I$3166),IF($C219&lt;13,(M219/($D219^0.727399687532279)*'Hintergrund Berechnung'!$I$3165)*0.5,IF($C219&lt;16,(M219/($D219^0.727399687532279)*'Hintergrund Berechnung'!$I$3165)*0.67,M219/($D219^0.727399687532279)*'Hintergrund Berechnung'!$I$3166)))</f>
        <v>#DIV/0!</v>
      </c>
      <c r="AE219" s="16" t="str">
        <f t="shared" si="33"/>
        <v/>
      </c>
      <c r="AF219" s="16" t="e">
        <f>IF($A$3=FALSE,IF($C219&lt;16,O219/($D219^0.727399687532279)*'Hintergrund Berechnung'!$I$3165,O219/($D219^0.727399687532279)*'Hintergrund Berechnung'!$I$3166),IF($C219&lt;13,(O219/($D219^0.727399687532279)*'Hintergrund Berechnung'!$I$3165)*0.5,IF($C219&lt;16,(O219/($D219^0.727399687532279)*'Hintergrund Berechnung'!$I$3165)*0.67,O219/($D219^0.727399687532279)*'Hintergrund Berechnung'!$I$3166)))</f>
        <v>#DIV/0!</v>
      </c>
      <c r="AG219" s="16" t="str">
        <f t="shared" si="34"/>
        <v/>
      </c>
      <c r="AH219" s="16" t="e">
        <f t="shared" si="35"/>
        <v>#DIV/0!</v>
      </c>
      <c r="AI219" s="16" t="e">
        <f>ROUND(IF(C219&lt;16,$Q219/($D219^0.515518364833551)*'Hintergrund Berechnung'!$K$3165,$Q219/($D219^0.515518364833551)*'Hintergrund Berechnung'!$K$3166),0)</f>
        <v>#DIV/0!</v>
      </c>
      <c r="AJ219" s="16">
        <f>ROUND(IF(C219&lt;16,$R219*'Hintergrund Berechnung'!$L$3165,$R219*'Hintergrund Berechnung'!$L$3166),0)</f>
        <v>0</v>
      </c>
      <c r="AK219" s="16">
        <f>ROUND(IF(C219&lt;16,IF(S219&gt;0,(25-$S219)*'Hintergrund Berechnung'!$M$3165,0),IF(S219&gt;0,(25-$S219)*'Hintergrund Berechnung'!$M$3166,0)),0)</f>
        <v>0</v>
      </c>
      <c r="AL219" s="18" t="e">
        <f t="shared" si="36"/>
        <v>#DIV/0!</v>
      </c>
    </row>
    <row r="220" spans="21:38" x14ac:dyDescent="0.5">
      <c r="U220" s="16">
        <f t="shared" si="28"/>
        <v>0</v>
      </c>
      <c r="V220" s="16" t="e">
        <f>IF($A$3=FALSE,IF($C220&lt;16,E220/($D220^0.727399687532279)*'Hintergrund Berechnung'!$I$3165,E220/($D220^0.727399687532279)*'Hintergrund Berechnung'!$I$3166),IF($C220&lt;13,(E220/($D220^0.727399687532279)*'Hintergrund Berechnung'!$I$3165)*0.5,IF($C220&lt;16,(E220/($D220^0.727399687532279)*'Hintergrund Berechnung'!$I$3165)*0.67,E220/($D220^0.727399687532279)*'Hintergrund Berechnung'!$I$3166)))</f>
        <v>#DIV/0!</v>
      </c>
      <c r="W220" s="16" t="str">
        <f t="shared" si="29"/>
        <v/>
      </c>
      <c r="X220" s="16" t="e">
        <f>IF($A$3=FALSE,IF($C220&lt;16,G220/($D220^0.727399687532279)*'Hintergrund Berechnung'!$I$3165,G220/($D220^0.727399687532279)*'Hintergrund Berechnung'!$I$3166),IF($C220&lt;13,(G220/($D220^0.727399687532279)*'Hintergrund Berechnung'!$I$3165)*0.5,IF($C220&lt;16,(G220/($D220^0.727399687532279)*'Hintergrund Berechnung'!$I$3165)*0.67,G220/($D220^0.727399687532279)*'Hintergrund Berechnung'!$I$3166)))</f>
        <v>#DIV/0!</v>
      </c>
      <c r="Y220" s="16" t="str">
        <f t="shared" si="30"/>
        <v/>
      </c>
      <c r="Z220" s="16" t="e">
        <f>IF($A$3=FALSE,IF($C220&lt;16,I220/($D220^0.727399687532279)*'Hintergrund Berechnung'!$I$3165,I220/($D220^0.727399687532279)*'Hintergrund Berechnung'!$I$3166),IF($C220&lt;13,(I220/($D220^0.727399687532279)*'Hintergrund Berechnung'!$I$3165)*0.5,IF($C220&lt;16,(I220/($D220^0.727399687532279)*'Hintergrund Berechnung'!$I$3165)*0.67,I220/($D220^0.727399687532279)*'Hintergrund Berechnung'!$I$3166)))</f>
        <v>#DIV/0!</v>
      </c>
      <c r="AA220" s="16" t="str">
        <f t="shared" si="31"/>
        <v/>
      </c>
      <c r="AB220" s="16" t="e">
        <f>IF($A$3=FALSE,IF($C220&lt;16,K220/($D220^0.727399687532279)*'Hintergrund Berechnung'!$I$3165,K220/($D220^0.727399687532279)*'Hintergrund Berechnung'!$I$3166),IF($C220&lt;13,(K220/($D220^0.727399687532279)*'Hintergrund Berechnung'!$I$3165)*0.5,IF($C220&lt;16,(K220/($D220^0.727399687532279)*'Hintergrund Berechnung'!$I$3165)*0.67,K220/($D220^0.727399687532279)*'Hintergrund Berechnung'!$I$3166)))</f>
        <v>#DIV/0!</v>
      </c>
      <c r="AC220" s="16" t="str">
        <f t="shared" si="32"/>
        <v/>
      </c>
      <c r="AD220" s="16" t="e">
        <f>IF($A$3=FALSE,IF($C220&lt;16,M220/($D220^0.727399687532279)*'Hintergrund Berechnung'!$I$3165,M220/($D220^0.727399687532279)*'Hintergrund Berechnung'!$I$3166),IF($C220&lt;13,(M220/($D220^0.727399687532279)*'Hintergrund Berechnung'!$I$3165)*0.5,IF($C220&lt;16,(M220/($D220^0.727399687532279)*'Hintergrund Berechnung'!$I$3165)*0.67,M220/($D220^0.727399687532279)*'Hintergrund Berechnung'!$I$3166)))</f>
        <v>#DIV/0!</v>
      </c>
      <c r="AE220" s="16" t="str">
        <f t="shared" si="33"/>
        <v/>
      </c>
      <c r="AF220" s="16" t="e">
        <f>IF($A$3=FALSE,IF($C220&lt;16,O220/($D220^0.727399687532279)*'Hintergrund Berechnung'!$I$3165,O220/($D220^0.727399687532279)*'Hintergrund Berechnung'!$I$3166),IF($C220&lt;13,(O220/($D220^0.727399687532279)*'Hintergrund Berechnung'!$I$3165)*0.5,IF($C220&lt;16,(O220/($D220^0.727399687532279)*'Hintergrund Berechnung'!$I$3165)*0.67,O220/($D220^0.727399687532279)*'Hintergrund Berechnung'!$I$3166)))</f>
        <v>#DIV/0!</v>
      </c>
      <c r="AG220" s="16" t="str">
        <f t="shared" si="34"/>
        <v/>
      </c>
      <c r="AH220" s="16" t="e">
        <f t="shared" si="35"/>
        <v>#DIV/0!</v>
      </c>
      <c r="AI220" s="16" t="e">
        <f>ROUND(IF(C220&lt;16,$Q220/($D220^0.515518364833551)*'Hintergrund Berechnung'!$K$3165,$Q220/($D220^0.515518364833551)*'Hintergrund Berechnung'!$K$3166),0)</f>
        <v>#DIV/0!</v>
      </c>
      <c r="AJ220" s="16">
        <f>ROUND(IF(C220&lt;16,$R220*'Hintergrund Berechnung'!$L$3165,$R220*'Hintergrund Berechnung'!$L$3166),0)</f>
        <v>0</v>
      </c>
      <c r="AK220" s="16">
        <f>ROUND(IF(C220&lt;16,IF(S220&gt;0,(25-$S220)*'Hintergrund Berechnung'!$M$3165,0),IF(S220&gt;0,(25-$S220)*'Hintergrund Berechnung'!$M$3166,0)),0)</f>
        <v>0</v>
      </c>
      <c r="AL220" s="18" t="e">
        <f t="shared" si="36"/>
        <v>#DIV/0!</v>
      </c>
    </row>
    <row r="221" spans="21:38" x14ac:dyDescent="0.5">
      <c r="U221" s="16">
        <f t="shared" si="28"/>
        <v>0</v>
      </c>
      <c r="V221" s="16" t="e">
        <f>IF($A$3=FALSE,IF($C221&lt;16,E221/($D221^0.727399687532279)*'Hintergrund Berechnung'!$I$3165,E221/($D221^0.727399687532279)*'Hintergrund Berechnung'!$I$3166),IF($C221&lt;13,(E221/($D221^0.727399687532279)*'Hintergrund Berechnung'!$I$3165)*0.5,IF($C221&lt;16,(E221/($D221^0.727399687532279)*'Hintergrund Berechnung'!$I$3165)*0.67,E221/($D221^0.727399687532279)*'Hintergrund Berechnung'!$I$3166)))</f>
        <v>#DIV/0!</v>
      </c>
      <c r="W221" s="16" t="str">
        <f t="shared" si="29"/>
        <v/>
      </c>
      <c r="X221" s="16" t="e">
        <f>IF($A$3=FALSE,IF($C221&lt;16,G221/($D221^0.727399687532279)*'Hintergrund Berechnung'!$I$3165,G221/($D221^0.727399687532279)*'Hintergrund Berechnung'!$I$3166),IF($C221&lt;13,(G221/($D221^0.727399687532279)*'Hintergrund Berechnung'!$I$3165)*0.5,IF($C221&lt;16,(G221/($D221^0.727399687532279)*'Hintergrund Berechnung'!$I$3165)*0.67,G221/($D221^0.727399687532279)*'Hintergrund Berechnung'!$I$3166)))</f>
        <v>#DIV/0!</v>
      </c>
      <c r="Y221" s="16" t="str">
        <f t="shared" si="30"/>
        <v/>
      </c>
      <c r="Z221" s="16" t="e">
        <f>IF($A$3=FALSE,IF($C221&lt;16,I221/($D221^0.727399687532279)*'Hintergrund Berechnung'!$I$3165,I221/($D221^0.727399687532279)*'Hintergrund Berechnung'!$I$3166),IF($C221&lt;13,(I221/($D221^0.727399687532279)*'Hintergrund Berechnung'!$I$3165)*0.5,IF($C221&lt;16,(I221/($D221^0.727399687532279)*'Hintergrund Berechnung'!$I$3165)*0.67,I221/($D221^0.727399687532279)*'Hintergrund Berechnung'!$I$3166)))</f>
        <v>#DIV/0!</v>
      </c>
      <c r="AA221" s="16" t="str">
        <f t="shared" si="31"/>
        <v/>
      </c>
      <c r="AB221" s="16" t="e">
        <f>IF($A$3=FALSE,IF($C221&lt;16,K221/($D221^0.727399687532279)*'Hintergrund Berechnung'!$I$3165,K221/($D221^0.727399687532279)*'Hintergrund Berechnung'!$I$3166),IF($C221&lt;13,(K221/($D221^0.727399687532279)*'Hintergrund Berechnung'!$I$3165)*0.5,IF($C221&lt;16,(K221/($D221^0.727399687532279)*'Hintergrund Berechnung'!$I$3165)*0.67,K221/($D221^0.727399687532279)*'Hintergrund Berechnung'!$I$3166)))</f>
        <v>#DIV/0!</v>
      </c>
      <c r="AC221" s="16" t="str">
        <f t="shared" si="32"/>
        <v/>
      </c>
      <c r="AD221" s="16" t="e">
        <f>IF($A$3=FALSE,IF($C221&lt;16,M221/($D221^0.727399687532279)*'Hintergrund Berechnung'!$I$3165,M221/($D221^0.727399687532279)*'Hintergrund Berechnung'!$I$3166),IF($C221&lt;13,(M221/($D221^0.727399687532279)*'Hintergrund Berechnung'!$I$3165)*0.5,IF($C221&lt;16,(M221/($D221^0.727399687532279)*'Hintergrund Berechnung'!$I$3165)*0.67,M221/($D221^0.727399687532279)*'Hintergrund Berechnung'!$I$3166)))</f>
        <v>#DIV/0!</v>
      </c>
      <c r="AE221" s="16" t="str">
        <f t="shared" si="33"/>
        <v/>
      </c>
      <c r="AF221" s="16" t="e">
        <f>IF($A$3=FALSE,IF($C221&lt;16,O221/($D221^0.727399687532279)*'Hintergrund Berechnung'!$I$3165,O221/($D221^0.727399687532279)*'Hintergrund Berechnung'!$I$3166),IF($C221&lt;13,(O221/($D221^0.727399687532279)*'Hintergrund Berechnung'!$I$3165)*0.5,IF($C221&lt;16,(O221/($D221^0.727399687532279)*'Hintergrund Berechnung'!$I$3165)*0.67,O221/($D221^0.727399687532279)*'Hintergrund Berechnung'!$I$3166)))</f>
        <v>#DIV/0!</v>
      </c>
      <c r="AG221" s="16" t="str">
        <f t="shared" si="34"/>
        <v/>
      </c>
      <c r="AH221" s="16" t="e">
        <f t="shared" si="35"/>
        <v>#DIV/0!</v>
      </c>
      <c r="AI221" s="16" t="e">
        <f>ROUND(IF(C221&lt;16,$Q221/($D221^0.515518364833551)*'Hintergrund Berechnung'!$K$3165,$Q221/($D221^0.515518364833551)*'Hintergrund Berechnung'!$K$3166),0)</f>
        <v>#DIV/0!</v>
      </c>
      <c r="AJ221" s="16">
        <f>ROUND(IF(C221&lt;16,$R221*'Hintergrund Berechnung'!$L$3165,$R221*'Hintergrund Berechnung'!$L$3166),0)</f>
        <v>0</v>
      </c>
      <c r="AK221" s="16">
        <f>ROUND(IF(C221&lt;16,IF(S221&gt;0,(25-$S221)*'Hintergrund Berechnung'!$M$3165,0),IF(S221&gt;0,(25-$S221)*'Hintergrund Berechnung'!$M$3166,0)),0)</f>
        <v>0</v>
      </c>
      <c r="AL221" s="18" t="e">
        <f t="shared" si="36"/>
        <v>#DIV/0!</v>
      </c>
    </row>
    <row r="222" spans="21:38" x14ac:dyDescent="0.5">
      <c r="U222" s="16">
        <f t="shared" si="28"/>
        <v>0</v>
      </c>
      <c r="V222" s="16" t="e">
        <f>IF($A$3=FALSE,IF($C222&lt;16,E222/($D222^0.727399687532279)*'Hintergrund Berechnung'!$I$3165,E222/($D222^0.727399687532279)*'Hintergrund Berechnung'!$I$3166),IF($C222&lt;13,(E222/($D222^0.727399687532279)*'Hintergrund Berechnung'!$I$3165)*0.5,IF($C222&lt;16,(E222/($D222^0.727399687532279)*'Hintergrund Berechnung'!$I$3165)*0.67,E222/($D222^0.727399687532279)*'Hintergrund Berechnung'!$I$3166)))</f>
        <v>#DIV/0!</v>
      </c>
      <c r="W222" s="16" t="str">
        <f t="shared" si="29"/>
        <v/>
      </c>
      <c r="X222" s="16" t="e">
        <f>IF($A$3=FALSE,IF($C222&lt;16,G222/($D222^0.727399687532279)*'Hintergrund Berechnung'!$I$3165,G222/($D222^0.727399687532279)*'Hintergrund Berechnung'!$I$3166),IF($C222&lt;13,(G222/($D222^0.727399687532279)*'Hintergrund Berechnung'!$I$3165)*0.5,IF($C222&lt;16,(G222/($D222^0.727399687532279)*'Hintergrund Berechnung'!$I$3165)*0.67,G222/($D222^0.727399687532279)*'Hintergrund Berechnung'!$I$3166)))</f>
        <v>#DIV/0!</v>
      </c>
      <c r="Y222" s="16" t="str">
        <f t="shared" si="30"/>
        <v/>
      </c>
      <c r="Z222" s="16" t="e">
        <f>IF($A$3=FALSE,IF($C222&lt;16,I222/($D222^0.727399687532279)*'Hintergrund Berechnung'!$I$3165,I222/($D222^0.727399687532279)*'Hintergrund Berechnung'!$I$3166),IF($C222&lt;13,(I222/($D222^0.727399687532279)*'Hintergrund Berechnung'!$I$3165)*0.5,IF($C222&lt;16,(I222/($D222^0.727399687532279)*'Hintergrund Berechnung'!$I$3165)*0.67,I222/($D222^0.727399687532279)*'Hintergrund Berechnung'!$I$3166)))</f>
        <v>#DIV/0!</v>
      </c>
      <c r="AA222" s="16" t="str">
        <f t="shared" si="31"/>
        <v/>
      </c>
      <c r="AB222" s="16" t="e">
        <f>IF($A$3=FALSE,IF($C222&lt;16,K222/($D222^0.727399687532279)*'Hintergrund Berechnung'!$I$3165,K222/($D222^0.727399687532279)*'Hintergrund Berechnung'!$I$3166),IF($C222&lt;13,(K222/($D222^0.727399687532279)*'Hintergrund Berechnung'!$I$3165)*0.5,IF($C222&lt;16,(K222/($D222^0.727399687532279)*'Hintergrund Berechnung'!$I$3165)*0.67,K222/($D222^0.727399687532279)*'Hintergrund Berechnung'!$I$3166)))</f>
        <v>#DIV/0!</v>
      </c>
      <c r="AC222" s="16" t="str">
        <f t="shared" si="32"/>
        <v/>
      </c>
      <c r="AD222" s="16" t="e">
        <f>IF($A$3=FALSE,IF($C222&lt;16,M222/($D222^0.727399687532279)*'Hintergrund Berechnung'!$I$3165,M222/($D222^0.727399687532279)*'Hintergrund Berechnung'!$I$3166),IF($C222&lt;13,(M222/($D222^0.727399687532279)*'Hintergrund Berechnung'!$I$3165)*0.5,IF($C222&lt;16,(M222/($D222^0.727399687532279)*'Hintergrund Berechnung'!$I$3165)*0.67,M222/($D222^0.727399687532279)*'Hintergrund Berechnung'!$I$3166)))</f>
        <v>#DIV/0!</v>
      </c>
      <c r="AE222" s="16" t="str">
        <f t="shared" si="33"/>
        <v/>
      </c>
      <c r="AF222" s="16" t="e">
        <f>IF($A$3=FALSE,IF($C222&lt;16,O222/($D222^0.727399687532279)*'Hintergrund Berechnung'!$I$3165,O222/($D222^0.727399687532279)*'Hintergrund Berechnung'!$I$3166),IF($C222&lt;13,(O222/($D222^0.727399687532279)*'Hintergrund Berechnung'!$I$3165)*0.5,IF($C222&lt;16,(O222/($D222^0.727399687532279)*'Hintergrund Berechnung'!$I$3165)*0.67,O222/($D222^0.727399687532279)*'Hintergrund Berechnung'!$I$3166)))</f>
        <v>#DIV/0!</v>
      </c>
      <c r="AG222" s="16" t="str">
        <f t="shared" si="34"/>
        <v/>
      </c>
      <c r="AH222" s="16" t="e">
        <f t="shared" si="35"/>
        <v>#DIV/0!</v>
      </c>
      <c r="AI222" s="16" t="e">
        <f>ROUND(IF(C222&lt;16,$Q222/($D222^0.515518364833551)*'Hintergrund Berechnung'!$K$3165,$Q222/($D222^0.515518364833551)*'Hintergrund Berechnung'!$K$3166),0)</f>
        <v>#DIV/0!</v>
      </c>
      <c r="AJ222" s="16">
        <f>ROUND(IF(C222&lt;16,$R222*'Hintergrund Berechnung'!$L$3165,$R222*'Hintergrund Berechnung'!$L$3166),0)</f>
        <v>0</v>
      </c>
      <c r="AK222" s="16">
        <f>ROUND(IF(C222&lt;16,IF(S222&gt;0,(25-$S222)*'Hintergrund Berechnung'!$M$3165,0),IF(S222&gt;0,(25-$S222)*'Hintergrund Berechnung'!$M$3166,0)),0)</f>
        <v>0</v>
      </c>
      <c r="AL222" s="18" t="e">
        <f t="shared" si="36"/>
        <v>#DIV/0!</v>
      </c>
    </row>
    <row r="223" spans="21:38" x14ac:dyDescent="0.5">
      <c r="U223" s="16">
        <f t="shared" si="28"/>
        <v>0</v>
      </c>
      <c r="V223" s="16" t="e">
        <f>IF($A$3=FALSE,IF($C223&lt;16,E223/($D223^0.727399687532279)*'Hintergrund Berechnung'!$I$3165,E223/($D223^0.727399687532279)*'Hintergrund Berechnung'!$I$3166),IF($C223&lt;13,(E223/($D223^0.727399687532279)*'Hintergrund Berechnung'!$I$3165)*0.5,IF($C223&lt;16,(E223/($D223^0.727399687532279)*'Hintergrund Berechnung'!$I$3165)*0.67,E223/($D223^0.727399687532279)*'Hintergrund Berechnung'!$I$3166)))</f>
        <v>#DIV/0!</v>
      </c>
      <c r="W223" s="16" t="str">
        <f t="shared" si="29"/>
        <v/>
      </c>
      <c r="X223" s="16" t="e">
        <f>IF($A$3=FALSE,IF($C223&lt;16,G223/($D223^0.727399687532279)*'Hintergrund Berechnung'!$I$3165,G223/($D223^0.727399687532279)*'Hintergrund Berechnung'!$I$3166),IF($C223&lt;13,(G223/($D223^0.727399687532279)*'Hintergrund Berechnung'!$I$3165)*0.5,IF($C223&lt;16,(G223/($D223^0.727399687532279)*'Hintergrund Berechnung'!$I$3165)*0.67,G223/($D223^0.727399687532279)*'Hintergrund Berechnung'!$I$3166)))</f>
        <v>#DIV/0!</v>
      </c>
      <c r="Y223" s="16" t="str">
        <f t="shared" si="30"/>
        <v/>
      </c>
      <c r="Z223" s="16" t="e">
        <f>IF($A$3=FALSE,IF($C223&lt;16,I223/($D223^0.727399687532279)*'Hintergrund Berechnung'!$I$3165,I223/($D223^0.727399687532279)*'Hintergrund Berechnung'!$I$3166),IF($C223&lt;13,(I223/($D223^0.727399687532279)*'Hintergrund Berechnung'!$I$3165)*0.5,IF($C223&lt;16,(I223/($D223^0.727399687532279)*'Hintergrund Berechnung'!$I$3165)*0.67,I223/($D223^0.727399687532279)*'Hintergrund Berechnung'!$I$3166)))</f>
        <v>#DIV/0!</v>
      </c>
      <c r="AA223" s="16" t="str">
        <f t="shared" si="31"/>
        <v/>
      </c>
      <c r="AB223" s="16" t="e">
        <f>IF($A$3=FALSE,IF($C223&lt;16,K223/($D223^0.727399687532279)*'Hintergrund Berechnung'!$I$3165,K223/($D223^0.727399687532279)*'Hintergrund Berechnung'!$I$3166),IF($C223&lt;13,(K223/($D223^0.727399687532279)*'Hintergrund Berechnung'!$I$3165)*0.5,IF($C223&lt;16,(K223/($D223^0.727399687532279)*'Hintergrund Berechnung'!$I$3165)*0.67,K223/($D223^0.727399687532279)*'Hintergrund Berechnung'!$I$3166)))</f>
        <v>#DIV/0!</v>
      </c>
      <c r="AC223" s="16" t="str">
        <f t="shared" si="32"/>
        <v/>
      </c>
      <c r="AD223" s="16" t="e">
        <f>IF($A$3=FALSE,IF($C223&lt;16,M223/($D223^0.727399687532279)*'Hintergrund Berechnung'!$I$3165,M223/($D223^0.727399687532279)*'Hintergrund Berechnung'!$I$3166),IF($C223&lt;13,(M223/($D223^0.727399687532279)*'Hintergrund Berechnung'!$I$3165)*0.5,IF($C223&lt;16,(M223/($D223^0.727399687532279)*'Hintergrund Berechnung'!$I$3165)*0.67,M223/($D223^0.727399687532279)*'Hintergrund Berechnung'!$I$3166)))</f>
        <v>#DIV/0!</v>
      </c>
      <c r="AE223" s="16" t="str">
        <f t="shared" si="33"/>
        <v/>
      </c>
      <c r="AF223" s="16" t="e">
        <f>IF($A$3=FALSE,IF($C223&lt;16,O223/($D223^0.727399687532279)*'Hintergrund Berechnung'!$I$3165,O223/($D223^0.727399687532279)*'Hintergrund Berechnung'!$I$3166),IF($C223&lt;13,(O223/($D223^0.727399687532279)*'Hintergrund Berechnung'!$I$3165)*0.5,IF($C223&lt;16,(O223/($D223^0.727399687532279)*'Hintergrund Berechnung'!$I$3165)*0.67,O223/($D223^0.727399687532279)*'Hintergrund Berechnung'!$I$3166)))</f>
        <v>#DIV/0!</v>
      </c>
      <c r="AG223" s="16" t="str">
        <f t="shared" si="34"/>
        <v/>
      </c>
      <c r="AH223" s="16" t="e">
        <f t="shared" si="35"/>
        <v>#DIV/0!</v>
      </c>
      <c r="AI223" s="16" t="e">
        <f>ROUND(IF(C223&lt;16,$Q223/($D223^0.515518364833551)*'Hintergrund Berechnung'!$K$3165,$Q223/($D223^0.515518364833551)*'Hintergrund Berechnung'!$K$3166),0)</f>
        <v>#DIV/0!</v>
      </c>
      <c r="AJ223" s="16">
        <f>ROUND(IF(C223&lt;16,$R223*'Hintergrund Berechnung'!$L$3165,$R223*'Hintergrund Berechnung'!$L$3166),0)</f>
        <v>0</v>
      </c>
      <c r="AK223" s="16">
        <f>ROUND(IF(C223&lt;16,IF(S223&gt;0,(25-$S223)*'Hintergrund Berechnung'!$M$3165,0),IF(S223&gt;0,(25-$S223)*'Hintergrund Berechnung'!$M$3166,0)),0)</f>
        <v>0</v>
      </c>
      <c r="AL223" s="18" t="e">
        <f t="shared" si="36"/>
        <v>#DIV/0!</v>
      </c>
    </row>
    <row r="224" spans="21:38" x14ac:dyDescent="0.5">
      <c r="U224" s="16">
        <f t="shared" si="28"/>
        <v>0</v>
      </c>
      <c r="V224" s="16" t="e">
        <f>IF($A$3=FALSE,IF($C224&lt;16,E224/($D224^0.727399687532279)*'Hintergrund Berechnung'!$I$3165,E224/($D224^0.727399687532279)*'Hintergrund Berechnung'!$I$3166),IF($C224&lt;13,(E224/($D224^0.727399687532279)*'Hintergrund Berechnung'!$I$3165)*0.5,IF($C224&lt;16,(E224/($D224^0.727399687532279)*'Hintergrund Berechnung'!$I$3165)*0.67,E224/($D224^0.727399687532279)*'Hintergrund Berechnung'!$I$3166)))</f>
        <v>#DIV/0!</v>
      </c>
      <c r="W224" s="16" t="str">
        <f t="shared" si="29"/>
        <v/>
      </c>
      <c r="X224" s="16" t="e">
        <f>IF($A$3=FALSE,IF($C224&lt;16,G224/($D224^0.727399687532279)*'Hintergrund Berechnung'!$I$3165,G224/($D224^0.727399687532279)*'Hintergrund Berechnung'!$I$3166),IF($C224&lt;13,(G224/($D224^0.727399687532279)*'Hintergrund Berechnung'!$I$3165)*0.5,IF($C224&lt;16,(G224/($D224^0.727399687532279)*'Hintergrund Berechnung'!$I$3165)*0.67,G224/($D224^0.727399687532279)*'Hintergrund Berechnung'!$I$3166)))</f>
        <v>#DIV/0!</v>
      </c>
      <c r="Y224" s="16" t="str">
        <f t="shared" si="30"/>
        <v/>
      </c>
      <c r="Z224" s="16" t="e">
        <f>IF($A$3=FALSE,IF($C224&lt;16,I224/($D224^0.727399687532279)*'Hintergrund Berechnung'!$I$3165,I224/($D224^0.727399687532279)*'Hintergrund Berechnung'!$I$3166),IF($C224&lt;13,(I224/($D224^0.727399687532279)*'Hintergrund Berechnung'!$I$3165)*0.5,IF($C224&lt;16,(I224/($D224^0.727399687532279)*'Hintergrund Berechnung'!$I$3165)*0.67,I224/($D224^0.727399687532279)*'Hintergrund Berechnung'!$I$3166)))</f>
        <v>#DIV/0!</v>
      </c>
      <c r="AA224" s="16" t="str">
        <f t="shared" si="31"/>
        <v/>
      </c>
      <c r="AB224" s="16" t="e">
        <f>IF($A$3=FALSE,IF($C224&lt;16,K224/($D224^0.727399687532279)*'Hintergrund Berechnung'!$I$3165,K224/($D224^0.727399687532279)*'Hintergrund Berechnung'!$I$3166),IF($C224&lt;13,(K224/($D224^0.727399687532279)*'Hintergrund Berechnung'!$I$3165)*0.5,IF($C224&lt;16,(K224/($D224^0.727399687532279)*'Hintergrund Berechnung'!$I$3165)*0.67,K224/($D224^0.727399687532279)*'Hintergrund Berechnung'!$I$3166)))</f>
        <v>#DIV/0!</v>
      </c>
      <c r="AC224" s="16" t="str">
        <f t="shared" si="32"/>
        <v/>
      </c>
      <c r="AD224" s="16" t="e">
        <f>IF($A$3=FALSE,IF($C224&lt;16,M224/($D224^0.727399687532279)*'Hintergrund Berechnung'!$I$3165,M224/($D224^0.727399687532279)*'Hintergrund Berechnung'!$I$3166),IF($C224&lt;13,(M224/($D224^0.727399687532279)*'Hintergrund Berechnung'!$I$3165)*0.5,IF($C224&lt;16,(M224/($D224^0.727399687532279)*'Hintergrund Berechnung'!$I$3165)*0.67,M224/($D224^0.727399687532279)*'Hintergrund Berechnung'!$I$3166)))</f>
        <v>#DIV/0!</v>
      </c>
      <c r="AE224" s="16" t="str">
        <f t="shared" si="33"/>
        <v/>
      </c>
      <c r="AF224" s="16" t="e">
        <f>IF($A$3=FALSE,IF($C224&lt;16,O224/($D224^0.727399687532279)*'Hintergrund Berechnung'!$I$3165,O224/($D224^0.727399687532279)*'Hintergrund Berechnung'!$I$3166),IF($C224&lt;13,(O224/($D224^0.727399687532279)*'Hintergrund Berechnung'!$I$3165)*0.5,IF($C224&lt;16,(O224/($D224^0.727399687532279)*'Hintergrund Berechnung'!$I$3165)*0.67,O224/($D224^0.727399687532279)*'Hintergrund Berechnung'!$I$3166)))</f>
        <v>#DIV/0!</v>
      </c>
      <c r="AG224" s="16" t="str">
        <f t="shared" si="34"/>
        <v/>
      </c>
      <c r="AH224" s="16" t="e">
        <f t="shared" si="35"/>
        <v>#DIV/0!</v>
      </c>
      <c r="AI224" s="16" t="e">
        <f>ROUND(IF(C224&lt;16,$Q224/($D224^0.515518364833551)*'Hintergrund Berechnung'!$K$3165,$Q224/($D224^0.515518364833551)*'Hintergrund Berechnung'!$K$3166),0)</f>
        <v>#DIV/0!</v>
      </c>
      <c r="AJ224" s="16">
        <f>ROUND(IF(C224&lt;16,$R224*'Hintergrund Berechnung'!$L$3165,$R224*'Hintergrund Berechnung'!$L$3166),0)</f>
        <v>0</v>
      </c>
      <c r="AK224" s="16">
        <f>ROUND(IF(C224&lt;16,IF(S224&gt;0,(25-$S224)*'Hintergrund Berechnung'!$M$3165,0),IF(S224&gt;0,(25-$S224)*'Hintergrund Berechnung'!$M$3166,0)),0)</f>
        <v>0</v>
      </c>
      <c r="AL224" s="18" t="e">
        <f t="shared" si="36"/>
        <v>#DIV/0!</v>
      </c>
    </row>
    <row r="225" spans="21:38" x14ac:dyDescent="0.5">
      <c r="U225" s="16">
        <f t="shared" si="28"/>
        <v>0</v>
      </c>
      <c r="V225" s="16" t="e">
        <f>IF($A$3=FALSE,IF($C225&lt;16,E225/($D225^0.727399687532279)*'Hintergrund Berechnung'!$I$3165,E225/($D225^0.727399687532279)*'Hintergrund Berechnung'!$I$3166),IF($C225&lt;13,(E225/($D225^0.727399687532279)*'Hintergrund Berechnung'!$I$3165)*0.5,IF($C225&lt;16,(E225/($D225^0.727399687532279)*'Hintergrund Berechnung'!$I$3165)*0.67,E225/($D225^0.727399687532279)*'Hintergrund Berechnung'!$I$3166)))</f>
        <v>#DIV/0!</v>
      </c>
      <c r="W225" s="16" t="str">
        <f t="shared" si="29"/>
        <v/>
      </c>
      <c r="X225" s="16" t="e">
        <f>IF($A$3=FALSE,IF($C225&lt;16,G225/($D225^0.727399687532279)*'Hintergrund Berechnung'!$I$3165,G225/($D225^0.727399687532279)*'Hintergrund Berechnung'!$I$3166),IF($C225&lt;13,(G225/($D225^0.727399687532279)*'Hintergrund Berechnung'!$I$3165)*0.5,IF($C225&lt;16,(G225/($D225^0.727399687532279)*'Hintergrund Berechnung'!$I$3165)*0.67,G225/($D225^0.727399687532279)*'Hintergrund Berechnung'!$I$3166)))</f>
        <v>#DIV/0!</v>
      </c>
      <c r="Y225" s="16" t="str">
        <f t="shared" si="30"/>
        <v/>
      </c>
      <c r="Z225" s="16" t="e">
        <f>IF($A$3=FALSE,IF($C225&lt;16,I225/($D225^0.727399687532279)*'Hintergrund Berechnung'!$I$3165,I225/($D225^0.727399687532279)*'Hintergrund Berechnung'!$I$3166),IF($C225&lt;13,(I225/($D225^0.727399687532279)*'Hintergrund Berechnung'!$I$3165)*0.5,IF($C225&lt;16,(I225/($D225^0.727399687532279)*'Hintergrund Berechnung'!$I$3165)*0.67,I225/($D225^0.727399687532279)*'Hintergrund Berechnung'!$I$3166)))</f>
        <v>#DIV/0!</v>
      </c>
      <c r="AA225" s="16" t="str">
        <f t="shared" si="31"/>
        <v/>
      </c>
      <c r="AB225" s="16" t="e">
        <f>IF($A$3=FALSE,IF($C225&lt;16,K225/($D225^0.727399687532279)*'Hintergrund Berechnung'!$I$3165,K225/($D225^0.727399687532279)*'Hintergrund Berechnung'!$I$3166),IF($C225&lt;13,(K225/($D225^0.727399687532279)*'Hintergrund Berechnung'!$I$3165)*0.5,IF($C225&lt;16,(K225/($D225^0.727399687532279)*'Hintergrund Berechnung'!$I$3165)*0.67,K225/($D225^0.727399687532279)*'Hintergrund Berechnung'!$I$3166)))</f>
        <v>#DIV/0!</v>
      </c>
      <c r="AC225" s="16" t="str">
        <f t="shared" si="32"/>
        <v/>
      </c>
      <c r="AD225" s="16" t="e">
        <f>IF($A$3=FALSE,IF($C225&lt;16,M225/($D225^0.727399687532279)*'Hintergrund Berechnung'!$I$3165,M225/($D225^0.727399687532279)*'Hintergrund Berechnung'!$I$3166),IF($C225&lt;13,(M225/($D225^0.727399687532279)*'Hintergrund Berechnung'!$I$3165)*0.5,IF($C225&lt;16,(M225/($D225^0.727399687532279)*'Hintergrund Berechnung'!$I$3165)*0.67,M225/($D225^0.727399687532279)*'Hintergrund Berechnung'!$I$3166)))</f>
        <v>#DIV/0!</v>
      </c>
      <c r="AE225" s="16" t="str">
        <f t="shared" si="33"/>
        <v/>
      </c>
      <c r="AF225" s="16" t="e">
        <f>IF($A$3=FALSE,IF($C225&lt;16,O225/($D225^0.727399687532279)*'Hintergrund Berechnung'!$I$3165,O225/($D225^0.727399687532279)*'Hintergrund Berechnung'!$I$3166),IF($C225&lt;13,(O225/($D225^0.727399687532279)*'Hintergrund Berechnung'!$I$3165)*0.5,IF($C225&lt;16,(O225/($D225^0.727399687532279)*'Hintergrund Berechnung'!$I$3165)*0.67,O225/($D225^0.727399687532279)*'Hintergrund Berechnung'!$I$3166)))</f>
        <v>#DIV/0!</v>
      </c>
      <c r="AG225" s="16" t="str">
        <f t="shared" si="34"/>
        <v/>
      </c>
      <c r="AH225" s="16" t="e">
        <f t="shared" si="35"/>
        <v>#DIV/0!</v>
      </c>
      <c r="AI225" s="16" t="e">
        <f>ROUND(IF(C225&lt;16,$Q225/($D225^0.515518364833551)*'Hintergrund Berechnung'!$K$3165,$Q225/($D225^0.515518364833551)*'Hintergrund Berechnung'!$K$3166),0)</f>
        <v>#DIV/0!</v>
      </c>
      <c r="AJ225" s="16">
        <f>ROUND(IF(C225&lt;16,$R225*'Hintergrund Berechnung'!$L$3165,$R225*'Hintergrund Berechnung'!$L$3166),0)</f>
        <v>0</v>
      </c>
      <c r="AK225" s="16">
        <f>ROUND(IF(C225&lt;16,IF(S225&gt;0,(25-$S225)*'Hintergrund Berechnung'!$M$3165,0),IF(S225&gt;0,(25-$S225)*'Hintergrund Berechnung'!$M$3166,0)),0)</f>
        <v>0</v>
      </c>
      <c r="AL225" s="18" t="e">
        <f t="shared" si="36"/>
        <v>#DIV/0!</v>
      </c>
    </row>
    <row r="226" spans="21:38" x14ac:dyDescent="0.5">
      <c r="U226" s="16">
        <f t="shared" si="28"/>
        <v>0</v>
      </c>
      <c r="V226" s="16" t="e">
        <f>IF($A$3=FALSE,IF($C226&lt;16,E226/($D226^0.727399687532279)*'Hintergrund Berechnung'!$I$3165,E226/($D226^0.727399687532279)*'Hintergrund Berechnung'!$I$3166),IF($C226&lt;13,(E226/($D226^0.727399687532279)*'Hintergrund Berechnung'!$I$3165)*0.5,IF($C226&lt;16,(E226/($D226^0.727399687532279)*'Hintergrund Berechnung'!$I$3165)*0.67,E226/($D226^0.727399687532279)*'Hintergrund Berechnung'!$I$3166)))</f>
        <v>#DIV/0!</v>
      </c>
      <c r="W226" s="16" t="str">
        <f t="shared" si="29"/>
        <v/>
      </c>
      <c r="X226" s="16" t="e">
        <f>IF($A$3=FALSE,IF($C226&lt;16,G226/($D226^0.727399687532279)*'Hintergrund Berechnung'!$I$3165,G226/($D226^0.727399687532279)*'Hintergrund Berechnung'!$I$3166),IF($C226&lt;13,(G226/($D226^0.727399687532279)*'Hintergrund Berechnung'!$I$3165)*0.5,IF($C226&lt;16,(G226/($D226^0.727399687532279)*'Hintergrund Berechnung'!$I$3165)*0.67,G226/($D226^0.727399687532279)*'Hintergrund Berechnung'!$I$3166)))</f>
        <v>#DIV/0!</v>
      </c>
      <c r="Y226" s="16" t="str">
        <f t="shared" si="30"/>
        <v/>
      </c>
      <c r="Z226" s="16" t="e">
        <f>IF($A$3=FALSE,IF($C226&lt;16,I226/($D226^0.727399687532279)*'Hintergrund Berechnung'!$I$3165,I226/($D226^0.727399687532279)*'Hintergrund Berechnung'!$I$3166),IF($C226&lt;13,(I226/($D226^0.727399687532279)*'Hintergrund Berechnung'!$I$3165)*0.5,IF($C226&lt;16,(I226/($D226^0.727399687532279)*'Hintergrund Berechnung'!$I$3165)*0.67,I226/($D226^0.727399687532279)*'Hintergrund Berechnung'!$I$3166)))</f>
        <v>#DIV/0!</v>
      </c>
      <c r="AA226" s="16" t="str">
        <f t="shared" si="31"/>
        <v/>
      </c>
      <c r="AB226" s="16" t="e">
        <f>IF($A$3=FALSE,IF($C226&lt;16,K226/($D226^0.727399687532279)*'Hintergrund Berechnung'!$I$3165,K226/($D226^0.727399687532279)*'Hintergrund Berechnung'!$I$3166),IF($C226&lt;13,(K226/($D226^0.727399687532279)*'Hintergrund Berechnung'!$I$3165)*0.5,IF($C226&lt;16,(K226/($D226^0.727399687532279)*'Hintergrund Berechnung'!$I$3165)*0.67,K226/($D226^0.727399687532279)*'Hintergrund Berechnung'!$I$3166)))</f>
        <v>#DIV/0!</v>
      </c>
      <c r="AC226" s="16" t="str">
        <f t="shared" si="32"/>
        <v/>
      </c>
      <c r="AD226" s="16" t="e">
        <f>IF($A$3=FALSE,IF($C226&lt;16,M226/($D226^0.727399687532279)*'Hintergrund Berechnung'!$I$3165,M226/($D226^0.727399687532279)*'Hintergrund Berechnung'!$I$3166),IF($C226&lt;13,(M226/($D226^0.727399687532279)*'Hintergrund Berechnung'!$I$3165)*0.5,IF($C226&lt;16,(M226/($D226^0.727399687532279)*'Hintergrund Berechnung'!$I$3165)*0.67,M226/($D226^0.727399687532279)*'Hintergrund Berechnung'!$I$3166)))</f>
        <v>#DIV/0!</v>
      </c>
      <c r="AE226" s="16" t="str">
        <f t="shared" si="33"/>
        <v/>
      </c>
      <c r="AF226" s="16" t="e">
        <f>IF($A$3=FALSE,IF($C226&lt;16,O226/($D226^0.727399687532279)*'Hintergrund Berechnung'!$I$3165,O226/($D226^0.727399687532279)*'Hintergrund Berechnung'!$I$3166),IF($C226&lt;13,(O226/($D226^0.727399687532279)*'Hintergrund Berechnung'!$I$3165)*0.5,IF($C226&lt;16,(O226/($D226^0.727399687532279)*'Hintergrund Berechnung'!$I$3165)*0.67,O226/($D226^0.727399687532279)*'Hintergrund Berechnung'!$I$3166)))</f>
        <v>#DIV/0!</v>
      </c>
      <c r="AG226" s="16" t="str">
        <f t="shared" si="34"/>
        <v/>
      </c>
      <c r="AH226" s="16" t="e">
        <f t="shared" si="35"/>
        <v>#DIV/0!</v>
      </c>
      <c r="AI226" s="16" t="e">
        <f>ROUND(IF(C226&lt;16,$Q226/($D226^0.515518364833551)*'Hintergrund Berechnung'!$K$3165,$Q226/($D226^0.515518364833551)*'Hintergrund Berechnung'!$K$3166),0)</f>
        <v>#DIV/0!</v>
      </c>
      <c r="AJ226" s="16">
        <f>ROUND(IF(C226&lt;16,$R226*'Hintergrund Berechnung'!$L$3165,$R226*'Hintergrund Berechnung'!$L$3166),0)</f>
        <v>0</v>
      </c>
      <c r="AK226" s="16">
        <f>ROUND(IF(C226&lt;16,IF(S226&gt;0,(25-$S226)*'Hintergrund Berechnung'!$M$3165,0),IF(S226&gt;0,(25-$S226)*'Hintergrund Berechnung'!$M$3166,0)),0)</f>
        <v>0</v>
      </c>
      <c r="AL226" s="18" t="e">
        <f t="shared" si="36"/>
        <v>#DIV/0!</v>
      </c>
    </row>
    <row r="227" spans="21:38" x14ac:dyDescent="0.5">
      <c r="U227" s="16">
        <f t="shared" si="28"/>
        <v>0</v>
      </c>
      <c r="V227" s="16" t="e">
        <f>IF($A$3=FALSE,IF($C227&lt;16,E227/($D227^0.727399687532279)*'Hintergrund Berechnung'!$I$3165,E227/($D227^0.727399687532279)*'Hintergrund Berechnung'!$I$3166),IF($C227&lt;13,(E227/($D227^0.727399687532279)*'Hintergrund Berechnung'!$I$3165)*0.5,IF($C227&lt;16,(E227/($D227^0.727399687532279)*'Hintergrund Berechnung'!$I$3165)*0.67,E227/($D227^0.727399687532279)*'Hintergrund Berechnung'!$I$3166)))</f>
        <v>#DIV/0!</v>
      </c>
      <c r="W227" s="16" t="str">
        <f t="shared" si="29"/>
        <v/>
      </c>
      <c r="X227" s="16" t="e">
        <f>IF($A$3=FALSE,IF($C227&lt;16,G227/($D227^0.727399687532279)*'Hintergrund Berechnung'!$I$3165,G227/($D227^0.727399687532279)*'Hintergrund Berechnung'!$I$3166),IF($C227&lt;13,(G227/($D227^0.727399687532279)*'Hintergrund Berechnung'!$I$3165)*0.5,IF($C227&lt;16,(G227/($D227^0.727399687532279)*'Hintergrund Berechnung'!$I$3165)*0.67,G227/($D227^0.727399687532279)*'Hintergrund Berechnung'!$I$3166)))</f>
        <v>#DIV/0!</v>
      </c>
      <c r="Y227" s="16" t="str">
        <f t="shared" si="30"/>
        <v/>
      </c>
      <c r="Z227" s="16" t="e">
        <f>IF($A$3=FALSE,IF($C227&lt;16,I227/($D227^0.727399687532279)*'Hintergrund Berechnung'!$I$3165,I227/($D227^0.727399687532279)*'Hintergrund Berechnung'!$I$3166),IF($C227&lt;13,(I227/($D227^0.727399687532279)*'Hintergrund Berechnung'!$I$3165)*0.5,IF($C227&lt;16,(I227/($D227^0.727399687532279)*'Hintergrund Berechnung'!$I$3165)*0.67,I227/($D227^0.727399687532279)*'Hintergrund Berechnung'!$I$3166)))</f>
        <v>#DIV/0!</v>
      </c>
      <c r="AA227" s="16" t="str">
        <f t="shared" si="31"/>
        <v/>
      </c>
      <c r="AB227" s="16" t="e">
        <f>IF($A$3=FALSE,IF($C227&lt;16,K227/($D227^0.727399687532279)*'Hintergrund Berechnung'!$I$3165,K227/($D227^0.727399687532279)*'Hintergrund Berechnung'!$I$3166),IF($C227&lt;13,(K227/($D227^0.727399687532279)*'Hintergrund Berechnung'!$I$3165)*0.5,IF($C227&lt;16,(K227/($D227^0.727399687532279)*'Hintergrund Berechnung'!$I$3165)*0.67,K227/($D227^0.727399687532279)*'Hintergrund Berechnung'!$I$3166)))</f>
        <v>#DIV/0!</v>
      </c>
      <c r="AC227" s="16" t="str">
        <f t="shared" si="32"/>
        <v/>
      </c>
      <c r="AD227" s="16" t="e">
        <f>IF($A$3=FALSE,IF($C227&lt;16,M227/($D227^0.727399687532279)*'Hintergrund Berechnung'!$I$3165,M227/($D227^0.727399687532279)*'Hintergrund Berechnung'!$I$3166),IF($C227&lt;13,(M227/($D227^0.727399687532279)*'Hintergrund Berechnung'!$I$3165)*0.5,IF($C227&lt;16,(M227/($D227^0.727399687532279)*'Hintergrund Berechnung'!$I$3165)*0.67,M227/($D227^0.727399687532279)*'Hintergrund Berechnung'!$I$3166)))</f>
        <v>#DIV/0!</v>
      </c>
      <c r="AE227" s="16" t="str">
        <f t="shared" si="33"/>
        <v/>
      </c>
      <c r="AF227" s="16" t="e">
        <f>IF($A$3=FALSE,IF($C227&lt;16,O227/($D227^0.727399687532279)*'Hintergrund Berechnung'!$I$3165,O227/($D227^0.727399687532279)*'Hintergrund Berechnung'!$I$3166),IF($C227&lt;13,(O227/($D227^0.727399687532279)*'Hintergrund Berechnung'!$I$3165)*0.5,IF($C227&lt;16,(O227/($D227^0.727399687532279)*'Hintergrund Berechnung'!$I$3165)*0.67,O227/($D227^0.727399687532279)*'Hintergrund Berechnung'!$I$3166)))</f>
        <v>#DIV/0!</v>
      </c>
      <c r="AG227" s="16" t="str">
        <f t="shared" si="34"/>
        <v/>
      </c>
      <c r="AH227" s="16" t="e">
        <f t="shared" si="35"/>
        <v>#DIV/0!</v>
      </c>
      <c r="AI227" s="16" t="e">
        <f>ROUND(IF(C227&lt;16,$Q227/($D227^0.515518364833551)*'Hintergrund Berechnung'!$K$3165,$Q227/($D227^0.515518364833551)*'Hintergrund Berechnung'!$K$3166),0)</f>
        <v>#DIV/0!</v>
      </c>
      <c r="AJ227" s="16">
        <f>ROUND(IF(C227&lt;16,$R227*'Hintergrund Berechnung'!$L$3165,$R227*'Hintergrund Berechnung'!$L$3166),0)</f>
        <v>0</v>
      </c>
      <c r="AK227" s="16">
        <f>ROUND(IF(C227&lt;16,IF(S227&gt;0,(25-$S227)*'Hintergrund Berechnung'!$M$3165,0),IF(S227&gt;0,(25-$S227)*'Hintergrund Berechnung'!$M$3166,0)),0)</f>
        <v>0</v>
      </c>
      <c r="AL227" s="18" t="e">
        <f t="shared" si="36"/>
        <v>#DIV/0!</v>
      </c>
    </row>
    <row r="228" spans="21:38" x14ac:dyDescent="0.5">
      <c r="U228" s="16">
        <f t="shared" si="28"/>
        <v>0</v>
      </c>
      <c r="V228" s="16" t="e">
        <f>IF($A$3=FALSE,IF($C228&lt;16,E228/($D228^0.727399687532279)*'Hintergrund Berechnung'!$I$3165,E228/($D228^0.727399687532279)*'Hintergrund Berechnung'!$I$3166),IF($C228&lt;13,(E228/($D228^0.727399687532279)*'Hintergrund Berechnung'!$I$3165)*0.5,IF($C228&lt;16,(E228/($D228^0.727399687532279)*'Hintergrund Berechnung'!$I$3165)*0.67,E228/($D228^0.727399687532279)*'Hintergrund Berechnung'!$I$3166)))</f>
        <v>#DIV/0!</v>
      </c>
      <c r="W228" s="16" t="str">
        <f t="shared" si="29"/>
        <v/>
      </c>
      <c r="X228" s="16" t="e">
        <f>IF($A$3=FALSE,IF($C228&lt;16,G228/($D228^0.727399687532279)*'Hintergrund Berechnung'!$I$3165,G228/($D228^0.727399687532279)*'Hintergrund Berechnung'!$I$3166),IF($C228&lt;13,(G228/($D228^0.727399687532279)*'Hintergrund Berechnung'!$I$3165)*0.5,IF($C228&lt;16,(G228/($D228^0.727399687532279)*'Hintergrund Berechnung'!$I$3165)*0.67,G228/($D228^0.727399687532279)*'Hintergrund Berechnung'!$I$3166)))</f>
        <v>#DIV/0!</v>
      </c>
      <c r="Y228" s="16" t="str">
        <f t="shared" si="30"/>
        <v/>
      </c>
      <c r="Z228" s="16" t="e">
        <f>IF($A$3=FALSE,IF($C228&lt;16,I228/($D228^0.727399687532279)*'Hintergrund Berechnung'!$I$3165,I228/($D228^0.727399687532279)*'Hintergrund Berechnung'!$I$3166),IF($C228&lt;13,(I228/($D228^0.727399687532279)*'Hintergrund Berechnung'!$I$3165)*0.5,IF($C228&lt;16,(I228/($D228^0.727399687532279)*'Hintergrund Berechnung'!$I$3165)*0.67,I228/($D228^0.727399687532279)*'Hintergrund Berechnung'!$I$3166)))</f>
        <v>#DIV/0!</v>
      </c>
      <c r="AA228" s="16" t="str">
        <f t="shared" si="31"/>
        <v/>
      </c>
      <c r="AB228" s="16" t="e">
        <f>IF($A$3=FALSE,IF($C228&lt;16,K228/($D228^0.727399687532279)*'Hintergrund Berechnung'!$I$3165,K228/($D228^0.727399687532279)*'Hintergrund Berechnung'!$I$3166),IF($C228&lt;13,(K228/($D228^0.727399687532279)*'Hintergrund Berechnung'!$I$3165)*0.5,IF($C228&lt;16,(K228/($D228^0.727399687532279)*'Hintergrund Berechnung'!$I$3165)*0.67,K228/($D228^0.727399687532279)*'Hintergrund Berechnung'!$I$3166)))</f>
        <v>#DIV/0!</v>
      </c>
      <c r="AC228" s="16" t="str">
        <f t="shared" si="32"/>
        <v/>
      </c>
      <c r="AD228" s="16" t="e">
        <f>IF($A$3=FALSE,IF($C228&lt;16,M228/($D228^0.727399687532279)*'Hintergrund Berechnung'!$I$3165,M228/($D228^0.727399687532279)*'Hintergrund Berechnung'!$I$3166),IF($C228&lt;13,(M228/($D228^0.727399687532279)*'Hintergrund Berechnung'!$I$3165)*0.5,IF($C228&lt;16,(M228/($D228^0.727399687532279)*'Hintergrund Berechnung'!$I$3165)*0.67,M228/($D228^0.727399687532279)*'Hintergrund Berechnung'!$I$3166)))</f>
        <v>#DIV/0!</v>
      </c>
      <c r="AE228" s="16" t="str">
        <f t="shared" si="33"/>
        <v/>
      </c>
      <c r="AF228" s="16" t="e">
        <f>IF($A$3=FALSE,IF($C228&lt;16,O228/($D228^0.727399687532279)*'Hintergrund Berechnung'!$I$3165,O228/($D228^0.727399687532279)*'Hintergrund Berechnung'!$I$3166),IF($C228&lt;13,(O228/($D228^0.727399687532279)*'Hintergrund Berechnung'!$I$3165)*0.5,IF($C228&lt;16,(O228/($D228^0.727399687532279)*'Hintergrund Berechnung'!$I$3165)*0.67,O228/($D228^0.727399687532279)*'Hintergrund Berechnung'!$I$3166)))</f>
        <v>#DIV/0!</v>
      </c>
      <c r="AG228" s="16" t="str">
        <f t="shared" si="34"/>
        <v/>
      </c>
      <c r="AH228" s="16" t="e">
        <f t="shared" si="35"/>
        <v>#DIV/0!</v>
      </c>
      <c r="AI228" s="16" t="e">
        <f>ROUND(IF(C228&lt;16,$Q228/($D228^0.515518364833551)*'Hintergrund Berechnung'!$K$3165,$Q228/($D228^0.515518364833551)*'Hintergrund Berechnung'!$K$3166),0)</f>
        <v>#DIV/0!</v>
      </c>
      <c r="AJ228" s="16">
        <f>ROUND(IF(C228&lt;16,$R228*'Hintergrund Berechnung'!$L$3165,$R228*'Hintergrund Berechnung'!$L$3166),0)</f>
        <v>0</v>
      </c>
      <c r="AK228" s="16">
        <f>ROUND(IF(C228&lt;16,IF(S228&gt;0,(25-$S228)*'Hintergrund Berechnung'!$M$3165,0),IF(S228&gt;0,(25-$S228)*'Hintergrund Berechnung'!$M$3166,0)),0)</f>
        <v>0</v>
      </c>
      <c r="AL228" s="18" t="e">
        <f t="shared" si="36"/>
        <v>#DIV/0!</v>
      </c>
    </row>
    <row r="229" spans="21:38" x14ac:dyDescent="0.5">
      <c r="U229" s="16">
        <f t="shared" si="28"/>
        <v>0</v>
      </c>
      <c r="V229" s="16" t="e">
        <f>IF($A$3=FALSE,IF($C229&lt;16,E229/($D229^0.727399687532279)*'Hintergrund Berechnung'!$I$3165,E229/($D229^0.727399687532279)*'Hintergrund Berechnung'!$I$3166),IF($C229&lt;13,(E229/($D229^0.727399687532279)*'Hintergrund Berechnung'!$I$3165)*0.5,IF($C229&lt;16,(E229/($D229^0.727399687532279)*'Hintergrund Berechnung'!$I$3165)*0.67,E229/($D229^0.727399687532279)*'Hintergrund Berechnung'!$I$3166)))</f>
        <v>#DIV/0!</v>
      </c>
      <c r="W229" s="16" t="str">
        <f t="shared" si="29"/>
        <v/>
      </c>
      <c r="X229" s="16" t="e">
        <f>IF($A$3=FALSE,IF($C229&lt;16,G229/($D229^0.727399687532279)*'Hintergrund Berechnung'!$I$3165,G229/($D229^0.727399687532279)*'Hintergrund Berechnung'!$I$3166),IF($C229&lt;13,(G229/($D229^0.727399687532279)*'Hintergrund Berechnung'!$I$3165)*0.5,IF($C229&lt;16,(G229/($D229^0.727399687532279)*'Hintergrund Berechnung'!$I$3165)*0.67,G229/($D229^0.727399687532279)*'Hintergrund Berechnung'!$I$3166)))</f>
        <v>#DIV/0!</v>
      </c>
      <c r="Y229" s="16" t="str">
        <f t="shared" si="30"/>
        <v/>
      </c>
      <c r="Z229" s="16" t="e">
        <f>IF($A$3=FALSE,IF($C229&lt;16,I229/($D229^0.727399687532279)*'Hintergrund Berechnung'!$I$3165,I229/($D229^0.727399687532279)*'Hintergrund Berechnung'!$I$3166),IF($C229&lt;13,(I229/($D229^0.727399687532279)*'Hintergrund Berechnung'!$I$3165)*0.5,IF($C229&lt;16,(I229/($D229^0.727399687532279)*'Hintergrund Berechnung'!$I$3165)*0.67,I229/($D229^0.727399687532279)*'Hintergrund Berechnung'!$I$3166)))</f>
        <v>#DIV/0!</v>
      </c>
      <c r="AA229" s="16" t="str">
        <f t="shared" si="31"/>
        <v/>
      </c>
      <c r="AB229" s="16" t="e">
        <f>IF($A$3=FALSE,IF($C229&lt;16,K229/($D229^0.727399687532279)*'Hintergrund Berechnung'!$I$3165,K229/($D229^0.727399687532279)*'Hintergrund Berechnung'!$I$3166),IF($C229&lt;13,(K229/($D229^0.727399687532279)*'Hintergrund Berechnung'!$I$3165)*0.5,IF($C229&lt;16,(K229/($D229^0.727399687532279)*'Hintergrund Berechnung'!$I$3165)*0.67,K229/($D229^0.727399687532279)*'Hintergrund Berechnung'!$I$3166)))</f>
        <v>#DIV/0!</v>
      </c>
      <c r="AC229" s="16" t="str">
        <f t="shared" si="32"/>
        <v/>
      </c>
      <c r="AD229" s="16" t="e">
        <f>IF($A$3=FALSE,IF($C229&lt;16,M229/($D229^0.727399687532279)*'Hintergrund Berechnung'!$I$3165,M229/($D229^0.727399687532279)*'Hintergrund Berechnung'!$I$3166),IF($C229&lt;13,(M229/($D229^0.727399687532279)*'Hintergrund Berechnung'!$I$3165)*0.5,IF($C229&lt;16,(M229/($D229^0.727399687532279)*'Hintergrund Berechnung'!$I$3165)*0.67,M229/($D229^0.727399687532279)*'Hintergrund Berechnung'!$I$3166)))</f>
        <v>#DIV/0!</v>
      </c>
      <c r="AE229" s="16" t="str">
        <f t="shared" si="33"/>
        <v/>
      </c>
      <c r="AF229" s="16" t="e">
        <f>IF($A$3=FALSE,IF($C229&lt;16,O229/($D229^0.727399687532279)*'Hintergrund Berechnung'!$I$3165,O229/($D229^0.727399687532279)*'Hintergrund Berechnung'!$I$3166),IF($C229&lt;13,(O229/($D229^0.727399687532279)*'Hintergrund Berechnung'!$I$3165)*0.5,IF($C229&lt;16,(O229/($D229^0.727399687532279)*'Hintergrund Berechnung'!$I$3165)*0.67,O229/($D229^0.727399687532279)*'Hintergrund Berechnung'!$I$3166)))</f>
        <v>#DIV/0!</v>
      </c>
      <c r="AG229" s="16" t="str">
        <f t="shared" si="34"/>
        <v/>
      </c>
      <c r="AH229" s="16" t="e">
        <f t="shared" si="35"/>
        <v>#DIV/0!</v>
      </c>
      <c r="AI229" s="16" t="e">
        <f>ROUND(IF(C229&lt;16,$Q229/($D229^0.515518364833551)*'Hintergrund Berechnung'!$K$3165,$Q229/($D229^0.515518364833551)*'Hintergrund Berechnung'!$K$3166),0)</f>
        <v>#DIV/0!</v>
      </c>
      <c r="AJ229" s="16">
        <f>ROUND(IF(C229&lt;16,$R229*'Hintergrund Berechnung'!$L$3165,$R229*'Hintergrund Berechnung'!$L$3166),0)</f>
        <v>0</v>
      </c>
      <c r="AK229" s="16">
        <f>ROUND(IF(C229&lt;16,IF(S229&gt;0,(25-$S229)*'Hintergrund Berechnung'!$M$3165,0),IF(S229&gt;0,(25-$S229)*'Hintergrund Berechnung'!$M$3166,0)),0)</f>
        <v>0</v>
      </c>
      <c r="AL229" s="18" t="e">
        <f t="shared" si="36"/>
        <v>#DIV/0!</v>
      </c>
    </row>
    <row r="230" spans="21:38" x14ac:dyDescent="0.5">
      <c r="U230" s="16">
        <f t="shared" si="28"/>
        <v>0</v>
      </c>
      <c r="V230" s="16" t="e">
        <f>IF($A$3=FALSE,IF($C230&lt;16,E230/($D230^0.727399687532279)*'Hintergrund Berechnung'!$I$3165,E230/($D230^0.727399687532279)*'Hintergrund Berechnung'!$I$3166),IF($C230&lt;13,(E230/($D230^0.727399687532279)*'Hintergrund Berechnung'!$I$3165)*0.5,IF($C230&lt;16,(E230/($D230^0.727399687532279)*'Hintergrund Berechnung'!$I$3165)*0.67,E230/($D230^0.727399687532279)*'Hintergrund Berechnung'!$I$3166)))</f>
        <v>#DIV/0!</v>
      </c>
      <c r="W230" s="16" t="str">
        <f t="shared" si="29"/>
        <v/>
      </c>
      <c r="X230" s="16" t="e">
        <f>IF($A$3=FALSE,IF($C230&lt;16,G230/($D230^0.727399687532279)*'Hintergrund Berechnung'!$I$3165,G230/($D230^0.727399687532279)*'Hintergrund Berechnung'!$I$3166),IF($C230&lt;13,(G230/($D230^0.727399687532279)*'Hintergrund Berechnung'!$I$3165)*0.5,IF($C230&lt;16,(G230/($D230^0.727399687532279)*'Hintergrund Berechnung'!$I$3165)*0.67,G230/($D230^0.727399687532279)*'Hintergrund Berechnung'!$I$3166)))</f>
        <v>#DIV/0!</v>
      </c>
      <c r="Y230" s="16" t="str">
        <f t="shared" si="30"/>
        <v/>
      </c>
      <c r="Z230" s="16" t="e">
        <f>IF($A$3=FALSE,IF($C230&lt;16,I230/($D230^0.727399687532279)*'Hintergrund Berechnung'!$I$3165,I230/($D230^0.727399687532279)*'Hintergrund Berechnung'!$I$3166),IF($C230&lt;13,(I230/($D230^0.727399687532279)*'Hintergrund Berechnung'!$I$3165)*0.5,IF($C230&lt;16,(I230/($D230^0.727399687532279)*'Hintergrund Berechnung'!$I$3165)*0.67,I230/($D230^0.727399687532279)*'Hintergrund Berechnung'!$I$3166)))</f>
        <v>#DIV/0!</v>
      </c>
      <c r="AA230" s="16" t="str">
        <f t="shared" si="31"/>
        <v/>
      </c>
      <c r="AB230" s="16" t="e">
        <f>IF($A$3=FALSE,IF($C230&lt;16,K230/($D230^0.727399687532279)*'Hintergrund Berechnung'!$I$3165,K230/($D230^0.727399687532279)*'Hintergrund Berechnung'!$I$3166),IF($C230&lt;13,(K230/($D230^0.727399687532279)*'Hintergrund Berechnung'!$I$3165)*0.5,IF($C230&lt;16,(K230/($D230^0.727399687532279)*'Hintergrund Berechnung'!$I$3165)*0.67,K230/($D230^0.727399687532279)*'Hintergrund Berechnung'!$I$3166)))</f>
        <v>#DIV/0!</v>
      </c>
      <c r="AC230" s="16" t="str">
        <f t="shared" si="32"/>
        <v/>
      </c>
      <c r="AD230" s="16" t="e">
        <f>IF($A$3=FALSE,IF($C230&lt;16,M230/($D230^0.727399687532279)*'Hintergrund Berechnung'!$I$3165,M230/($D230^0.727399687532279)*'Hintergrund Berechnung'!$I$3166),IF($C230&lt;13,(M230/($D230^0.727399687532279)*'Hintergrund Berechnung'!$I$3165)*0.5,IF($C230&lt;16,(M230/($D230^0.727399687532279)*'Hintergrund Berechnung'!$I$3165)*0.67,M230/($D230^0.727399687532279)*'Hintergrund Berechnung'!$I$3166)))</f>
        <v>#DIV/0!</v>
      </c>
      <c r="AE230" s="16" t="str">
        <f t="shared" si="33"/>
        <v/>
      </c>
      <c r="AF230" s="16" t="e">
        <f>IF($A$3=FALSE,IF($C230&lt;16,O230/($D230^0.727399687532279)*'Hintergrund Berechnung'!$I$3165,O230/($D230^0.727399687532279)*'Hintergrund Berechnung'!$I$3166),IF($C230&lt;13,(O230/($D230^0.727399687532279)*'Hintergrund Berechnung'!$I$3165)*0.5,IF($C230&lt;16,(O230/($D230^0.727399687532279)*'Hintergrund Berechnung'!$I$3165)*0.67,O230/($D230^0.727399687532279)*'Hintergrund Berechnung'!$I$3166)))</f>
        <v>#DIV/0!</v>
      </c>
      <c r="AG230" s="16" t="str">
        <f t="shared" si="34"/>
        <v/>
      </c>
      <c r="AH230" s="16" t="e">
        <f t="shared" si="35"/>
        <v>#DIV/0!</v>
      </c>
      <c r="AI230" s="16" t="e">
        <f>ROUND(IF(C230&lt;16,$Q230/($D230^0.515518364833551)*'Hintergrund Berechnung'!$K$3165,$Q230/($D230^0.515518364833551)*'Hintergrund Berechnung'!$K$3166),0)</f>
        <v>#DIV/0!</v>
      </c>
      <c r="AJ230" s="16">
        <f>ROUND(IF(C230&lt;16,$R230*'Hintergrund Berechnung'!$L$3165,$R230*'Hintergrund Berechnung'!$L$3166),0)</f>
        <v>0</v>
      </c>
      <c r="AK230" s="16">
        <f>ROUND(IF(C230&lt;16,IF(S230&gt;0,(25-$S230)*'Hintergrund Berechnung'!$M$3165,0),IF(S230&gt;0,(25-$S230)*'Hintergrund Berechnung'!$M$3166,0)),0)</f>
        <v>0</v>
      </c>
      <c r="AL230" s="18" t="e">
        <f t="shared" si="36"/>
        <v>#DIV/0!</v>
      </c>
    </row>
    <row r="231" spans="21:38" x14ac:dyDescent="0.5">
      <c r="U231" s="16">
        <f t="shared" si="28"/>
        <v>0</v>
      </c>
      <c r="V231" s="16" t="e">
        <f>IF($A$3=FALSE,IF($C231&lt;16,E231/($D231^0.727399687532279)*'Hintergrund Berechnung'!$I$3165,E231/($D231^0.727399687532279)*'Hintergrund Berechnung'!$I$3166),IF($C231&lt;13,(E231/($D231^0.727399687532279)*'Hintergrund Berechnung'!$I$3165)*0.5,IF($C231&lt;16,(E231/($D231^0.727399687532279)*'Hintergrund Berechnung'!$I$3165)*0.67,E231/($D231^0.727399687532279)*'Hintergrund Berechnung'!$I$3166)))</f>
        <v>#DIV/0!</v>
      </c>
      <c r="W231" s="16" t="str">
        <f t="shared" si="29"/>
        <v/>
      </c>
      <c r="X231" s="16" t="e">
        <f>IF($A$3=FALSE,IF($C231&lt;16,G231/($D231^0.727399687532279)*'Hintergrund Berechnung'!$I$3165,G231/($D231^0.727399687532279)*'Hintergrund Berechnung'!$I$3166),IF($C231&lt;13,(G231/($D231^0.727399687532279)*'Hintergrund Berechnung'!$I$3165)*0.5,IF($C231&lt;16,(G231/($D231^0.727399687532279)*'Hintergrund Berechnung'!$I$3165)*0.67,G231/($D231^0.727399687532279)*'Hintergrund Berechnung'!$I$3166)))</f>
        <v>#DIV/0!</v>
      </c>
      <c r="Y231" s="16" t="str">
        <f t="shared" si="30"/>
        <v/>
      </c>
      <c r="Z231" s="16" t="e">
        <f>IF($A$3=FALSE,IF($C231&lt;16,I231/($D231^0.727399687532279)*'Hintergrund Berechnung'!$I$3165,I231/($D231^0.727399687532279)*'Hintergrund Berechnung'!$I$3166),IF($C231&lt;13,(I231/($D231^0.727399687532279)*'Hintergrund Berechnung'!$I$3165)*0.5,IF($C231&lt;16,(I231/($D231^0.727399687532279)*'Hintergrund Berechnung'!$I$3165)*0.67,I231/($D231^0.727399687532279)*'Hintergrund Berechnung'!$I$3166)))</f>
        <v>#DIV/0!</v>
      </c>
      <c r="AA231" s="16" t="str">
        <f t="shared" si="31"/>
        <v/>
      </c>
      <c r="AB231" s="16" t="e">
        <f>IF($A$3=FALSE,IF($C231&lt;16,K231/($D231^0.727399687532279)*'Hintergrund Berechnung'!$I$3165,K231/($D231^0.727399687532279)*'Hintergrund Berechnung'!$I$3166),IF($C231&lt;13,(K231/($D231^0.727399687532279)*'Hintergrund Berechnung'!$I$3165)*0.5,IF($C231&lt;16,(K231/($D231^0.727399687532279)*'Hintergrund Berechnung'!$I$3165)*0.67,K231/($D231^0.727399687532279)*'Hintergrund Berechnung'!$I$3166)))</f>
        <v>#DIV/0!</v>
      </c>
      <c r="AC231" s="16" t="str">
        <f t="shared" si="32"/>
        <v/>
      </c>
      <c r="AD231" s="16" t="e">
        <f>IF($A$3=FALSE,IF($C231&lt;16,M231/($D231^0.727399687532279)*'Hintergrund Berechnung'!$I$3165,M231/($D231^0.727399687532279)*'Hintergrund Berechnung'!$I$3166),IF($C231&lt;13,(M231/($D231^0.727399687532279)*'Hintergrund Berechnung'!$I$3165)*0.5,IF($C231&lt;16,(M231/($D231^0.727399687532279)*'Hintergrund Berechnung'!$I$3165)*0.67,M231/($D231^0.727399687532279)*'Hintergrund Berechnung'!$I$3166)))</f>
        <v>#DIV/0!</v>
      </c>
      <c r="AE231" s="16" t="str">
        <f t="shared" si="33"/>
        <v/>
      </c>
      <c r="AF231" s="16" t="e">
        <f>IF($A$3=FALSE,IF($C231&lt;16,O231/($D231^0.727399687532279)*'Hintergrund Berechnung'!$I$3165,O231/($D231^0.727399687532279)*'Hintergrund Berechnung'!$I$3166),IF($C231&lt;13,(O231/($D231^0.727399687532279)*'Hintergrund Berechnung'!$I$3165)*0.5,IF($C231&lt;16,(O231/($D231^0.727399687532279)*'Hintergrund Berechnung'!$I$3165)*0.67,O231/($D231^0.727399687532279)*'Hintergrund Berechnung'!$I$3166)))</f>
        <v>#DIV/0!</v>
      </c>
      <c r="AG231" s="16" t="str">
        <f t="shared" si="34"/>
        <v/>
      </c>
      <c r="AH231" s="16" t="e">
        <f t="shared" si="35"/>
        <v>#DIV/0!</v>
      </c>
      <c r="AI231" s="16" t="e">
        <f>ROUND(IF(C231&lt;16,$Q231/($D231^0.515518364833551)*'Hintergrund Berechnung'!$K$3165,$Q231/($D231^0.515518364833551)*'Hintergrund Berechnung'!$K$3166),0)</f>
        <v>#DIV/0!</v>
      </c>
      <c r="AJ231" s="16">
        <f>ROUND(IF(C231&lt;16,$R231*'Hintergrund Berechnung'!$L$3165,$R231*'Hintergrund Berechnung'!$L$3166),0)</f>
        <v>0</v>
      </c>
      <c r="AK231" s="16">
        <f>ROUND(IF(C231&lt;16,IF(S231&gt;0,(25-$S231)*'Hintergrund Berechnung'!$M$3165,0),IF(S231&gt;0,(25-$S231)*'Hintergrund Berechnung'!$M$3166,0)),0)</f>
        <v>0</v>
      </c>
      <c r="AL231" s="18" t="e">
        <f t="shared" si="36"/>
        <v>#DIV/0!</v>
      </c>
    </row>
    <row r="232" spans="21:38" x14ac:dyDescent="0.5">
      <c r="U232" s="16">
        <f t="shared" si="28"/>
        <v>0</v>
      </c>
      <c r="V232" s="16" t="e">
        <f>IF($A$3=FALSE,IF($C232&lt;16,E232/($D232^0.727399687532279)*'Hintergrund Berechnung'!$I$3165,E232/($D232^0.727399687532279)*'Hintergrund Berechnung'!$I$3166),IF($C232&lt;13,(E232/($D232^0.727399687532279)*'Hintergrund Berechnung'!$I$3165)*0.5,IF($C232&lt;16,(E232/($D232^0.727399687532279)*'Hintergrund Berechnung'!$I$3165)*0.67,E232/($D232^0.727399687532279)*'Hintergrund Berechnung'!$I$3166)))</f>
        <v>#DIV/0!</v>
      </c>
      <c r="W232" s="16" t="str">
        <f t="shared" si="29"/>
        <v/>
      </c>
      <c r="X232" s="16" t="e">
        <f>IF($A$3=FALSE,IF($C232&lt;16,G232/($D232^0.727399687532279)*'Hintergrund Berechnung'!$I$3165,G232/($D232^0.727399687532279)*'Hintergrund Berechnung'!$I$3166),IF($C232&lt;13,(G232/($D232^0.727399687532279)*'Hintergrund Berechnung'!$I$3165)*0.5,IF($C232&lt;16,(G232/($D232^0.727399687532279)*'Hintergrund Berechnung'!$I$3165)*0.67,G232/($D232^0.727399687532279)*'Hintergrund Berechnung'!$I$3166)))</f>
        <v>#DIV/0!</v>
      </c>
      <c r="Y232" s="16" t="str">
        <f t="shared" si="30"/>
        <v/>
      </c>
      <c r="Z232" s="16" t="e">
        <f>IF($A$3=FALSE,IF($C232&lt;16,I232/($D232^0.727399687532279)*'Hintergrund Berechnung'!$I$3165,I232/($D232^0.727399687532279)*'Hintergrund Berechnung'!$I$3166),IF($C232&lt;13,(I232/($D232^0.727399687532279)*'Hintergrund Berechnung'!$I$3165)*0.5,IF($C232&lt;16,(I232/($D232^0.727399687532279)*'Hintergrund Berechnung'!$I$3165)*0.67,I232/($D232^0.727399687532279)*'Hintergrund Berechnung'!$I$3166)))</f>
        <v>#DIV/0!</v>
      </c>
      <c r="AA232" s="16" t="str">
        <f t="shared" si="31"/>
        <v/>
      </c>
      <c r="AB232" s="16" t="e">
        <f>IF($A$3=FALSE,IF($C232&lt;16,K232/($D232^0.727399687532279)*'Hintergrund Berechnung'!$I$3165,K232/($D232^0.727399687532279)*'Hintergrund Berechnung'!$I$3166),IF($C232&lt;13,(K232/($D232^0.727399687532279)*'Hintergrund Berechnung'!$I$3165)*0.5,IF($C232&lt;16,(K232/($D232^0.727399687532279)*'Hintergrund Berechnung'!$I$3165)*0.67,K232/($D232^0.727399687532279)*'Hintergrund Berechnung'!$I$3166)))</f>
        <v>#DIV/0!</v>
      </c>
      <c r="AC232" s="16" t="str">
        <f t="shared" si="32"/>
        <v/>
      </c>
      <c r="AD232" s="16" t="e">
        <f>IF($A$3=FALSE,IF($C232&lt;16,M232/($D232^0.727399687532279)*'Hintergrund Berechnung'!$I$3165,M232/($D232^0.727399687532279)*'Hintergrund Berechnung'!$I$3166),IF($C232&lt;13,(M232/($D232^0.727399687532279)*'Hintergrund Berechnung'!$I$3165)*0.5,IF($C232&lt;16,(M232/($D232^0.727399687532279)*'Hintergrund Berechnung'!$I$3165)*0.67,M232/($D232^0.727399687532279)*'Hintergrund Berechnung'!$I$3166)))</f>
        <v>#DIV/0!</v>
      </c>
      <c r="AE232" s="16" t="str">
        <f t="shared" si="33"/>
        <v/>
      </c>
      <c r="AF232" s="16" t="e">
        <f>IF($A$3=FALSE,IF($C232&lt;16,O232/($D232^0.727399687532279)*'Hintergrund Berechnung'!$I$3165,O232/($D232^0.727399687532279)*'Hintergrund Berechnung'!$I$3166),IF($C232&lt;13,(O232/($D232^0.727399687532279)*'Hintergrund Berechnung'!$I$3165)*0.5,IF($C232&lt;16,(O232/($D232^0.727399687532279)*'Hintergrund Berechnung'!$I$3165)*0.67,O232/($D232^0.727399687532279)*'Hintergrund Berechnung'!$I$3166)))</f>
        <v>#DIV/0!</v>
      </c>
      <c r="AG232" s="16" t="str">
        <f t="shared" si="34"/>
        <v/>
      </c>
      <c r="AH232" s="16" t="e">
        <f t="shared" si="35"/>
        <v>#DIV/0!</v>
      </c>
      <c r="AI232" s="16" t="e">
        <f>ROUND(IF(C232&lt;16,$Q232/($D232^0.515518364833551)*'Hintergrund Berechnung'!$K$3165,$Q232/($D232^0.515518364833551)*'Hintergrund Berechnung'!$K$3166),0)</f>
        <v>#DIV/0!</v>
      </c>
      <c r="AJ232" s="16">
        <f>ROUND(IF(C232&lt;16,$R232*'Hintergrund Berechnung'!$L$3165,$R232*'Hintergrund Berechnung'!$L$3166),0)</f>
        <v>0</v>
      </c>
      <c r="AK232" s="16">
        <f>ROUND(IF(C232&lt;16,IF(S232&gt;0,(25-$S232)*'Hintergrund Berechnung'!$M$3165,0),IF(S232&gt;0,(25-$S232)*'Hintergrund Berechnung'!$M$3166,0)),0)</f>
        <v>0</v>
      </c>
      <c r="AL232" s="18" t="e">
        <f t="shared" si="36"/>
        <v>#DIV/0!</v>
      </c>
    </row>
    <row r="233" spans="21:38" x14ac:dyDescent="0.5">
      <c r="U233" s="16">
        <f t="shared" si="28"/>
        <v>0</v>
      </c>
      <c r="V233" s="16" t="e">
        <f>IF($A$3=FALSE,IF($C233&lt;16,E233/($D233^0.727399687532279)*'Hintergrund Berechnung'!$I$3165,E233/($D233^0.727399687532279)*'Hintergrund Berechnung'!$I$3166),IF($C233&lt;13,(E233/($D233^0.727399687532279)*'Hintergrund Berechnung'!$I$3165)*0.5,IF($C233&lt;16,(E233/($D233^0.727399687532279)*'Hintergrund Berechnung'!$I$3165)*0.67,E233/($D233^0.727399687532279)*'Hintergrund Berechnung'!$I$3166)))</f>
        <v>#DIV/0!</v>
      </c>
      <c r="W233" s="16" t="str">
        <f t="shared" si="29"/>
        <v/>
      </c>
      <c r="X233" s="16" t="e">
        <f>IF($A$3=FALSE,IF($C233&lt;16,G233/($D233^0.727399687532279)*'Hintergrund Berechnung'!$I$3165,G233/($D233^0.727399687532279)*'Hintergrund Berechnung'!$I$3166),IF($C233&lt;13,(G233/($D233^0.727399687532279)*'Hintergrund Berechnung'!$I$3165)*0.5,IF($C233&lt;16,(G233/($D233^0.727399687532279)*'Hintergrund Berechnung'!$I$3165)*0.67,G233/($D233^0.727399687532279)*'Hintergrund Berechnung'!$I$3166)))</f>
        <v>#DIV/0!</v>
      </c>
      <c r="Y233" s="16" t="str">
        <f t="shared" si="30"/>
        <v/>
      </c>
      <c r="Z233" s="16" t="e">
        <f>IF($A$3=FALSE,IF($C233&lt;16,I233/($D233^0.727399687532279)*'Hintergrund Berechnung'!$I$3165,I233/($D233^0.727399687532279)*'Hintergrund Berechnung'!$I$3166),IF($C233&lt;13,(I233/($D233^0.727399687532279)*'Hintergrund Berechnung'!$I$3165)*0.5,IF($C233&lt;16,(I233/($D233^0.727399687532279)*'Hintergrund Berechnung'!$I$3165)*0.67,I233/($D233^0.727399687532279)*'Hintergrund Berechnung'!$I$3166)))</f>
        <v>#DIV/0!</v>
      </c>
      <c r="AA233" s="16" t="str">
        <f t="shared" si="31"/>
        <v/>
      </c>
      <c r="AB233" s="16" t="e">
        <f>IF($A$3=FALSE,IF($C233&lt;16,K233/($D233^0.727399687532279)*'Hintergrund Berechnung'!$I$3165,K233/($D233^0.727399687532279)*'Hintergrund Berechnung'!$I$3166),IF($C233&lt;13,(K233/($D233^0.727399687532279)*'Hintergrund Berechnung'!$I$3165)*0.5,IF($C233&lt;16,(K233/($D233^0.727399687532279)*'Hintergrund Berechnung'!$I$3165)*0.67,K233/($D233^0.727399687532279)*'Hintergrund Berechnung'!$I$3166)))</f>
        <v>#DIV/0!</v>
      </c>
      <c r="AC233" s="16" t="str">
        <f t="shared" si="32"/>
        <v/>
      </c>
      <c r="AD233" s="16" t="e">
        <f>IF($A$3=FALSE,IF($C233&lt;16,M233/($D233^0.727399687532279)*'Hintergrund Berechnung'!$I$3165,M233/($D233^0.727399687532279)*'Hintergrund Berechnung'!$I$3166),IF($C233&lt;13,(M233/($D233^0.727399687532279)*'Hintergrund Berechnung'!$I$3165)*0.5,IF($C233&lt;16,(M233/($D233^0.727399687532279)*'Hintergrund Berechnung'!$I$3165)*0.67,M233/($D233^0.727399687532279)*'Hintergrund Berechnung'!$I$3166)))</f>
        <v>#DIV/0!</v>
      </c>
      <c r="AE233" s="16" t="str">
        <f t="shared" si="33"/>
        <v/>
      </c>
      <c r="AF233" s="16" t="e">
        <f>IF($A$3=FALSE,IF($C233&lt;16,O233/($D233^0.727399687532279)*'Hintergrund Berechnung'!$I$3165,O233/($D233^0.727399687532279)*'Hintergrund Berechnung'!$I$3166),IF($C233&lt;13,(O233/($D233^0.727399687532279)*'Hintergrund Berechnung'!$I$3165)*0.5,IF($C233&lt;16,(O233/($D233^0.727399687532279)*'Hintergrund Berechnung'!$I$3165)*0.67,O233/($D233^0.727399687532279)*'Hintergrund Berechnung'!$I$3166)))</f>
        <v>#DIV/0!</v>
      </c>
      <c r="AG233" s="16" t="str">
        <f t="shared" si="34"/>
        <v/>
      </c>
      <c r="AH233" s="16" t="e">
        <f t="shared" si="35"/>
        <v>#DIV/0!</v>
      </c>
      <c r="AI233" s="16" t="e">
        <f>ROUND(IF(C233&lt;16,$Q233/($D233^0.515518364833551)*'Hintergrund Berechnung'!$K$3165,$Q233/($D233^0.515518364833551)*'Hintergrund Berechnung'!$K$3166),0)</f>
        <v>#DIV/0!</v>
      </c>
      <c r="AJ233" s="16">
        <f>ROUND(IF(C233&lt;16,$R233*'Hintergrund Berechnung'!$L$3165,$R233*'Hintergrund Berechnung'!$L$3166),0)</f>
        <v>0</v>
      </c>
      <c r="AK233" s="16">
        <f>ROUND(IF(C233&lt;16,IF(S233&gt;0,(25-$S233)*'Hintergrund Berechnung'!$M$3165,0),IF(S233&gt;0,(25-$S233)*'Hintergrund Berechnung'!$M$3166,0)),0)</f>
        <v>0</v>
      </c>
      <c r="AL233" s="18" t="e">
        <f t="shared" si="36"/>
        <v>#DIV/0!</v>
      </c>
    </row>
    <row r="234" spans="21:38" x14ac:dyDescent="0.5">
      <c r="U234" s="16">
        <f t="shared" si="28"/>
        <v>0</v>
      </c>
      <c r="V234" s="16" t="e">
        <f>IF($A$3=FALSE,IF($C234&lt;16,E234/($D234^0.727399687532279)*'Hintergrund Berechnung'!$I$3165,E234/($D234^0.727399687532279)*'Hintergrund Berechnung'!$I$3166),IF($C234&lt;13,(E234/($D234^0.727399687532279)*'Hintergrund Berechnung'!$I$3165)*0.5,IF($C234&lt;16,(E234/($D234^0.727399687532279)*'Hintergrund Berechnung'!$I$3165)*0.67,E234/($D234^0.727399687532279)*'Hintergrund Berechnung'!$I$3166)))</f>
        <v>#DIV/0!</v>
      </c>
      <c r="W234" s="16" t="str">
        <f t="shared" si="29"/>
        <v/>
      </c>
      <c r="X234" s="16" t="e">
        <f>IF($A$3=FALSE,IF($C234&lt;16,G234/($D234^0.727399687532279)*'Hintergrund Berechnung'!$I$3165,G234/($D234^0.727399687532279)*'Hintergrund Berechnung'!$I$3166),IF($C234&lt;13,(G234/($D234^0.727399687532279)*'Hintergrund Berechnung'!$I$3165)*0.5,IF($C234&lt;16,(G234/($D234^0.727399687532279)*'Hintergrund Berechnung'!$I$3165)*0.67,G234/($D234^0.727399687532279)*'Hintergrund Berechnung'!$I$3166)))</f>
        <v>#DIV/0!</v>
      </c>
      <c r="Y234" s="16" t="str">
        <f t="shared" si="30"/>
        <v/>
      </c>
      <c r="Z234" s="16" t="e">
        <f>IF($A$3=FALSE,IF($C234&lt;16,I234/($D234^0.727399687532279)*'Hintergrund Berechnung'!$I$3165,I234/($D234^0.727399687532279)*'Hintergrund Berechnung'!$I$3166),IF($C234&lt;13,(I234/($D234^0.727399687532279)*'Hintergrund Berechnung'!$I$3165)*0.5,IF($C234&lt;16,(I234/($D234^0.727399687532279)*'Hintergrund Berechnung'!$I$3165)*0.67,I234/($D234^0.727399687532279)*'Hintergrund Berechnung'!$I$3166)))</f>
        <v>#DIV/0!</v>
      </c>
      <c r="AA234" s="16" t="str">
        <f t="shared" si="31"/>
        <v/>
      </c>
      <c r="AB234" s="16" t="e">
        <f>IF($A$3=FALSE,IF($C234&lt;16,K234/($D234^0.727399687532279)*'Hintergrund Berechnung'!$I$3165,K234/($D234^0.727399687532279)*'Hintergrund Berechnung'!$I$3166),IF($C234&lt;13,(K234/($D234^0.727399687532279)*'Hintergrund Berechnung'!$I$3165)*0.5,IF($C234&lt;16,(K234/($D234^0.727399687532279)*'Hintergrund Berechnung'!$I$3165)*0.67,K234/($D234^0.727399687532279)*'Hintergrund Berechnung'!$I$3166)))</f>
        <v>#DIV/0!</v>
      </c>
      <c r="AC234" s="16" t="str">
        <f t="shared" si="32"/>
        <v/>
      </c>
      <c r="AD234" s="16" t="e">
        <f>IF($A$3=FALSE,IF($C234&lt;16,M234/($D234^0.727399687532279)*'Hintergrund Berechnung'!$I$3165,M234/($D234^0.727399687532279)*'Hintergrund Berechnung'!$I$3166),IF($C234&lt;13,(M234/($D234^0.727399687532279)*'Hintergrund Berechnung'!$I$3165)*0.5,IF($C234&lt;16,(M234/($D234^0.727399687532279)*'Hintergrund Berechnung'!$I$3165)*0.67,M234/($D234^0.727399687532279)*'Hintergrund Berechnung'!$I$3166)))</f>
        <v>#DIV/0!</v>
      </c>
      <c r="AE234" s="16" t="str">
        <f t="shared" si="33"/>
        <v/>
      </c>
      <c r="AF234" s="16" t="e">
        <f>IF($A$3=FALSE,IF($C234&lt;16,O234/($D234^0.727399687532279)*'Hintergrund Berechnung'!$I$3165,O234/($D234^0.727399687532279)*'Hintergrund Berechnung'!$I$3166),IF($C234&lt;13,(O234/($D234^0.727399687532279)*'Hintergrund Berechnung'!$I$3165)*0.5,IF($C234&lt;16,(O234/($D234^0.727399687532279)*'Hintergrund Berechnung'!$I$3165)*0.67,O234/($D234^0.727399687532279)*'Hintergrund Berechnung'!$I$3166)))</f>
        <v>#DIV/0!</v>
      </c>
      <c r="AG234" s="16" t="str">
        <f t="shared" si="34"/>
        <v/>
      </c>
      <c r="AH234" s="16" t="e">
        <f t="shared" si="35"/>
        <v>#DIV/0!</v>
      </c>
      <c r="AI234" s="16" t="e">
        <f>ROUND(IF(C234&lt;16,$Q234/($D234^0.515518364833551)*'Hintergrund Berechnung'!$K$3165,$Q234/($D234^0.515518364833551)*'Hintergrund Berechnung'!$K$3166),0)</f>
        <v>#DIV/0!</v>
      </c>
      <c r="AJ234" s="16">
        <f>ROUND(IF(C234&lt;16,$R234*'Hintergrund Berechnung'!$L$3165,$R234*'Hintergrund Berechnung'!$L$3166),0)</f>
        <v>0</v>
      </c>
      <c r="AK234" s="16">
        <f>ROUND(IF(C234&lt;16,IF(S234&gt;0,(25-$S234)*'Hintergrund Berechnung'!$M$3165,0),IF(S234&gt;0,(25-$S234)*'Hintergrund Berechnung'!$M$3166,0)),0)</f>
        <v>0</v>
      </c>
      <c r="AL234" s="18" t="e">
        <f t="shared" si="36"/>
        <v>#DIV/0!</v>
      </c>
    </row>
    <row r="235" spans="21:38" x14ac:dyDescent="0.5">
      <c r="U235" s="16">
        <f t="shared" si="28"/>
        <v>0</v>
      </c>
      <c r="V235" s="16" t="e">
        <f>IF($A$3=FALSE,IF($C235&lt;16,E235/($D235^0.727399687532279)*'Hintergrund Berechnung'!$I$3165,E235/($D235^0.727399687532279)*'Hintergrund Berechnung'!$I$3166),IF($C235&lt;13,(E235/($D235^0.727399687532279)*'Hintergrund Berechnung'!$I$3165)*0.5,IF($C235&lt;16,(E235/($D235^0.727399687532279)*'Hintergrund Berechnung'!$I$3165)*0.67,E235/($D235^0.727399687532279)*'Hintergrund Berechnung'!$I$3166)))</f>
        <v>#DIV/0!</v>
      </c>
      <c r="W235" s="16" t="str">
        <f t="shared" si="29"/>
        <v/>
      </c>
      <c r="X235" s="16" t="e">
        <f>IF($A$3=FALSE,IF($C235&lt;16,G235/($D235^0.727399687532279)*'Hintergrund Berechnung'!$I$3165,G235/($D235^0.727399687532279)*'Hintergrund Berechnung'!$I$3166),IF($C235&lt;13,(G235/($D235^0.727399687532279)*'Hintergrund Berechnung'!$I$3165)*0.5,IF($C235&lt;16,(G235/($D235^0.727399687532279)*'Hintergrund Berechnung'!$I$3165)*0.67,G235/($D235^0.727399687532279)*'Hintergrund Berechnung'!$I$3166)))</f>
        <v>#DIV/0!</v>
      </c>
      <c r="Y235" s="16" t="str">
        <f t="shared" si="30"/>
        <v/>
      </c>
      <c r="Z235" s="16" t="e">
        <f>IF($A$3=FALSE,IF($C235&lt;16,I235/($D235^0.727399687532279)*'Hintergrund Berechnung'!$I$3165,I235/($D235^0.727399687532279)*'Hintergrund Berechnung'!$I$3166),IF($C235&lt;13,(I235/($D235^0.727399687532279)*'Hintergrund Berechnung'!$I$3165)*0.5,IF($C235&lt;16,(I235/($D235^0.727399687532279)*'Hintergrund Berechnung'!$I$3165)*0.67,I235/($D235^0.727399687532279)*'Hintergrund Berechnung'!$I$3166)))</f>
        <v>#DIV/0!</v>
      </c>
      <c r="AA235" s="16" t="str">
        <f t="shared" si="31"/>
        <v/>
      </c>
      <c r="AB235" s="16" t="e">
        <f>IF($A$3=FALSE,IF($C235&lt;16,K235/($D235^0.727399687532279)*'Hintergrund Berechnung'!$I$3165,K235/($D235^0.727399687532279)*'Hintergrund Berechnung'!$I$3166),IF($C235&lt;13,(K235/($D235^0.727399687532279)*'Hintergrund Berechnung'!$I$3165)*0.5,IF($C235&lt;16,(K235/($D235^0.727399687532279)*'Hintergrund Berechnung'!$I$3165)*0.67,K235/($D235^0.727399687532279)*'Hintergrund Berechnung'!$I$3166)))</f>
        <v>#DIV/0!</v>
      </c>
      <c r="AC235" s="16" t="str">
        <f t="shared" si="32"/>
        <v/>
      </c>
      <c r="AD235" s="16" t="e">
        <f>IF($A$3=FALSE,IF($C235&lt;16,M235/($D235^0.727399687532279)*'Hintergrund Berechnung'!$I$3165,M235/($D235^0.727399687532279)*'Hintergrund Berechnung'!$I$3166),IF($C235&lt;13,(M235/($D235^0.727399687532279)*'Hintergrund Berechnung'!$I$3165)*0.5,IF($C235&lt;16,(M235/($D235^0.727399687532279)*'Hintergrund Berechnung'!$I$3165)*0.67,M235/($D235^0.727399687532279)*'Hintergrund Berechnung'!$I$3166)))</f>
        <v>#DIV/0!</v>
      </c>
      <c r="AE235" s="16" t="str">
        <f t="shared" si="33"/>
        <v/>
      </c>
      <c r="AF235" s="16" t="e">
        <f>IF($A$3=FALSE,IF($C235&lt;16,O235/($D235^0.727399687532279)*'Hintergrund Berechnung'!$I$3165,O235/($D235^0.727399687532279)*'Hintergrund Berechnung'!$I$3166),IF($C235&lt;13,(O235/($D235^0.727399687532279)*'Hintergrund Berechnung'!$I$3165)*0.5,IF($C235&lt;16,(O235/($D235^0.727399687532279)*'Hintergrund Berechnung'!$I$3165)*0.67,O235/($D235^0.727399687532279)*'Hintergrund Berechnung'!$I$3166)))</f>
        <v>#DIV/0!</v>
      </c>
      <c r="AG235" s="16" t="str">
        <f t="shared" si="34"/>
        <v/>
      </c>
      <c r="AH235" s="16" t="e">
        <f t="shared" si="35"/>
        <v>#DIV/0!</v>
      </c>
      <c r="AI235" s="16" t="e">
        <f>ROUND(IF(C235&lt;16,$Q235/($D235^0.515518364833551)*'Hintergrund Berechnung'!$K$3165,$Q235/($D235^0.515518364833551)*'Hintergrund Berechnung'!$K$3166),0)</f>
        <v>#DIV/0!</v>
      </c>
      <c r="AJ235" s="16">
        <f>ROUND(IF(C235&lt;16,$R235*'Hintergrund Berechnung'!$L$3165,$R235*'Hintergrund Berechnung'!$L$3166),0)</f>
        <v>0</v>
      </c>
      <c r="AK235" s="16">
        <f>ROUND(IF(C235&lt;16,IF(S235&gt;0,(25-$S235)*'Hintergrund Berechnung'!$M$3165,0),IF(S235&gt;0,(25-$S235)*'Hintergrund Berechnung'!$M$3166,0)),0)</f>
        <v>0</v>
      </c>
      <c r="AL235" s="18" t="e">
        <f t="shared" si="36"/>
        <v>#DIV/0!</v>
      </c>
    </row>
    <row r="236" spans="21:38" x14ac:dyDescent="0.5">
      <c r="U236" s="16">
        <f t="shared" si="28"/>
        <v>0</v>
      </c>
      <c r="V236" s="16" t="e">
        <f>IF($A$3=FALSE,IF($C236&lt;16,E236/($D236^0.727399687532279)*'Hintergrund Berechnung'!$I$3165,E236/($D236^0.727399687532279)*'Hintergrund Berechnung'!$I$3166),IF($C236&lt;13,(E236/($D236^0.727399687532279)*'Hintergrund Berechnung'!$I$3165)*0.5,IF($C236&lt;16,(E236/($D236^0.727399687532279)*'Hintergrund Berechnung'!$I$3165)*0.67,E236/($D236^0.727399687532279)*'Hintergrund Berechnung'!$I$3166)))</f>
        <v>#DIV/0!</v>
      </c>
      <c r="W236" s="16" t="str">
        <f t="shared" si="29"/>
        <v/>
      </c>
      <c r="X236" s="16" t="e">
        <f>IF($A$3=FALSE,IF($C236&lt;16,G236/($D236^0.727399687532279)*'Hintergrund Berechnung'!$I$3165,G236/($D236^0.727399687532279)*'Hintergrund Berechnung'!$I$3166),IF($C236&lt;13,(G236/($D236^0.727399687532279)*'Hintergrund Berechnung'!$I$3165)*0.5,IF($C236&lt;16,(G236/($D236^0.727399687532279)*'Hintergrund Berechnung'!$I$3165)*0.67,G236/($D236^0.727399687532279)*'Hintergrund Berechnung'!$I$3166)))</f>
        <v>#DIV/0!</v>
      </c>
      <c r="Y236" s="16" t="str">
        <f t="shared" si="30"/>
        <v/>
      </c>
      <c r="Z236" s="16" t="e">
        <f>IF($A$3=FALSE,IF($C236&lt;16,I236/($D236^0.727399687532279)*'Hintergrund Berechnung'!$I$3165,I236/($D236^0.727399687532279)*'Hintergrund Berechnung'!$I$3166),IF($C236&lt;13,(I236/($D236^0.727399687532279)*'Hintergrund Berechnung'!$I$3165)*0.5,IF($C236&lt;16,(I236/($D236^0.727399687532279)*'Hintergrund Berechnung'!$I$3165)*0.67,I236/($D236^0.727399687532279)*'Hintergrund Berechnung'!$I$3166)))</f>
        <v>#DIV/0!</v>
      </c>
      <c r="AA236" s="16" t="str">
        <f t="shared" si="31"/>
        <v/>
      </c>
      <c r="AB236" s="16" t="e">
        <f>IF($A$3=FALSE,IF($C236&lt;16,K236/($D236^0.727399687532279)*'Hintergrund Berechnung'!$I$3165,K236/($D236^0.727399687532279)*'Hintergrund Berechnung'!$I$3166),IF($C236&lt;13,(K236/($D236^0.727399687532279)*'Hintergrund Berechnung'!$I$3165)*0.5,IF($C236&lt;16,(K236/($D236^0.727399687532279)*'Hintergrund Berechnung'!$I$3165)*0.67,K236/($D236^0.727399687532279)*'Hintergrund Berechnung'!$I$3166)))</f>
        <v>#DIV/0!</v>
      </c>
      <c r="AC236" s="16" t="str">
        <f t="shared" si="32"/>
        <v/>
      </c>
      <c r="AD236" s="16" t="e">
        <f>IF($A$3=FALSE,IF($C236&lt;16,M236/($D236^0.727399687532279)*'Hintergrund Berechnung'!$I$3165,M236/($D236^0.727399687532279)*'Hintergrund Berechnung'!$I$3166),IF($C236&lt;13,(M236/($D236^0.727399687532279)*'Hintergrund Berechnung'!$I$3165)*0.5,IF($C236&lt;16,(M236/($D236^0.727399687532279)*'Hintergrund Berechnung'!$I$3165)*0.67,M236/($D236^0.727399687532279)*'Hintergrund Berechnung'!$I$3166)))</f>
        <v>#DIV/0!</v>
      </c>
      <c r="AE236" s="16" t="str">
        <f t="shared" si="33"/>
        <v/>
      </c>
      <c r="AF236" s="16" t="e">
        <f>IF($A$3=FALSE,IF($C236&lt;16,O236/($D236^0.727399687532279)*'Hintergrund Berechnung'!$I$3165,O236/($D236^0.727399687532279)*'Hintergrund Berechnung'!$I$3166),IF($C236&lt;13,(O236/($D236^0.727399687532279)*'Hintergrund Berechnung'!$I$3165)*0.5,IF($C236&lt;16,(O236/($D236^0.727399687532279)*'Hintergrund Berechnung'!$I$3165)*0.67,O236/($D236^0.727399687532279)*'Hintergrund Berechnung'!$I$3166)))</f>
        <v>#DIV/0!</v>
      </c>
      <c r="AG236" s="16" t="str">
        <f t="shared" si="34"/>
        <v/>
      </c>
      <c r="AH236" s="16" t="e">
        <f t="shared" si="35"/>
        <v>#DIV/0!</v>
      </c>
      <c r="AI236" s="16" t="e">
        <f>ROUND(IF(C236&lt;16,$Q236/($D236^0.515518364833551)*'Hintergrund Berechnung'!$K$3165,$Q236/($D236^0.515518364833551)*'Hintergrund Berechnung'!$K$3166),0)</f>
        <v>#DIV/0!</v>
      </c>
      <c r="AJ236" s="16">
        <f>ROUND(IF(C236&lt;16,$R236*'Hintergrund Berechnung'!$L$3165,$R236*'Hintergrund Berechnung'!$L$3166),0)</f>
        <v>0</v>
      </c>
      <c r="AK236" s="16">
        <f>ROUND(IF(C236&lt;16,IF(S236&gt;0,(25-$S236)*'Hintergrund Berechnung'!$M$3165,0),IF(S236&gt;0,(25-$S236)*'Hintergrund Berechnung'!$M$3166,0)),0)</f>
        <v>0</v>
      </c>
      <c r="AL236" s="18" t="e">
        <f t="shared" si="36"/>
        <v>#DIV/0!</v>
      </c>
    </row>
    <row r="237" spans="21:38" x14ac:dyDescent="0.5">
      <c r="U237" s="16">
        <f t="shared" si="28"/>
        <v>0</v>
      </c>
      <c r="V237" s="16" t="e">
        <f>IF($A$3=FALSE,IF($C237&lt;16,E237/($D237^0.727399687532279)*'Hintergrund Berechnung'!$I$3165,E237/($D237^0.727399687532279)*'Hintergrund Berechnung'!$I$3166),IF($C237&lt;13,(E237/($D237^0.727399687532279)*'Hintergrund Berechnung'!$I$3165)*0.5,IF($C237&lt;16,(E237/($D237^0.727399687532279)*'Hintergrund Berechnung'!$I$3165)*0.67,E237/($D237^0.727399687532279)*'Hintergrund Berechnung'!$I$3166)))</f>
        <v>#DIV/0!</v>
      </c>
      <c r="W237" s="16" t="str">
        <f t="shared" si="29"/>
        <v/>
      </c>
      <c r="X237" s="16" t="e">
        <f>IF($A$3=FALSE,IF($C237&lt;16,G237/($D237^0.727399687532279)*'Hintergrund Berechnung'!$I$3165,G237/($D237^0.727399687532279)*'Hintergrund Berechnung'!$I$3166),IF($C237&lt;13,(G237/($D237^0.727399687532279)*'Hintergrund Berechnung'!$I$3165)*0.5,IF($C237&lt;16,(G237/($D237^0.727399687532279)*'Hintergrund Berechnung'!$I$3165)*0.67,G237/($D237^0.727399687532279)*'Hintergrund Berechnung'!$I$3166)))</f>
        <v>#DIV/0!</v>
      </c>
      <c r="Y237" s="16" t="str">
        <f t="shared" si="30"/>
        <v/>
      </c>
      <c r="Z237" s="16" t="e">
        <f>IF($A$3=FALSE,IF($C237&lt;16,I237/($D237^0.727399687532279)*'Hintergrund Berechnung'!$I$3165,I237/($D237^0.727399687532279)*'Hintergrund Berechnung'!$I$3166),IF($C237&lt;13,(I237/($D237^0.727399687532279)*'Hintergrund Berechnung'!$I$3165)*0.5,IF($C237&lt;16,(I237/($D237^0.727399687532279)*'Hintergrund Berechnung'!$I$3165)*0.67,I237/($D237^0.727399687532279)*'Hintergrund Berechnung'!$I$3166)))</f>
        <v>#DIV/0!</v>
      </c>
      <c r="AA237" s="16" t="str">
        <f t="shared" si="31"/>
        <v/>
      </c>
      <c r="AB237" s="16" t="e">
        <f>IF($A$3=FALSE,IF($C237&lt;16,K237/($D237^0.727399687532279)*'Hintergrund Berechnung'!$I$3165,K237/($D237^0.727399687532279)*'Hintergrund Berechnung'!$I$3166),IF($C237&lt;13,(K237/($D237^0.727399687532279)*'Hintergrund Berechnung'!$I$3165)*0.5,IF($C237&lt;16,(K237/($D237^0.727399687532279)*'Hintergrund Berechnung'!$I$3165)*0.67,K237/($D237^0.727399687532279)*'Hintergrund Berechnung'!$I$3166)))</f>
        <v>#DIV/0!</v>
      </c>
      <c r="AC237" s="16" t="str">
        <f t="shared" si="32"/>
        <v/>
      </c>
      <c r="AD237" s="16" t="e">
        <f>IF($A$3=FALSE,IF($C237&lt;16,M237/($D237^0.727399687532279)*'Hintergrund Berechnung'!$I$3165,M237/($D237^0.727399687532279)*'Hintergrund Berechnung'!$I$3166),IF($C237&lt;13,(M237/($D237^0.727399687532279)*'Hintergrund Berechnung'!$I$3165)*0.5,IF($C237&lt;16,(M237/($D237^0.727399687532279)*'Hintergrund Berechnung'!$I$3165)*0.67,M237/($D237^0.727399687532279)*'Hintergrund Berechnung'!$I$3166)))</f>
        <v>#DIV/0!</v>
      </c>
      <c r="AE237" s="16" t="str">
        <f t="shared" si="33"/>
        <v/>
      </c>
      <c r="AF237" s="16" t="e">
        <f>IF($A$3=FALSE,IF($C237&lt;16,O237/($D237^0.727399687532279)*'Hintergrund Berechnung'!$I$3165,O237/($D237^0.727399687532279)*'Hintergrund Berechnung'!$I$3166),IF($C237&lt;13,(O237/($D237^0.727399687532279)*'Hintergrund Berechnung'!$I$3165)*0.5,IF($C237&lt;16,(O237/($D237^0.727399687532279)*'Hintergrund Berechnung'!$I$3165)*0.67,O237/($D237^0.727399687532279)*'Hintergrund Berechnung'!$I$3166)))</f>
        <v>#DIV/0!</v>
      </c>
      <c r="AG237" s="16" t="str">
        <f t="shared" si="34"/>
        <v/>
      </c>
      <c r="AH237" s="16" t="e">
        <f t="shared" si="35"/>
        <v>#DIV/0!</v>
      </c>
      <c r="AI237" s="16" t="e">
        <f>ROUND(IF(C237&lt;16,$Q237/($D237^0.515518364833551)*'Hintergrund Berechnung'!$K$3165,$Q237/($D237^0.515518364833551)*'Hintergrund Berechnung'!$K$3166),0)</f>
        <v>#DIV/0!</v>
      </c>
      <c r="AJ237" s="16">
        <f>ROUND(IF(C237&lt;16,$R237*'Hintergrund Berechnung'!$L$3165,$R237*'Hintergrund Berechnung'!$L$3166),0)</f>
        <v>0</v>
      </c>
      <c r="AK237" s="16">
        <f>ROUND(IF(C237&lt;16,IF(S237&gt;0,(25-$S237)*'Hintergrund Berechnung'!$M$3165,0),IF(S237&gt;0,(25-$S237)*'Hintergrund Berechnung'!$M$3166,0)),0)</f>
        <v>0</v>
      </c>
      <c r="AL237" s="18" t="e">
        <f t="shared" si="36"/>
        <v>#DIV/0!</v>
      </c>
    </row>
    <row r="238" spans="21:38" x14ac:dyDescent="0.5">
      <c r="U238" s="16">
        <f t="shared" si="28"/>
        <v>0</v>
      </c>
      <c r="V238" s="16" t="e">
        <f>IF($A$3=FALSE,IF($C238&lt;16,E238/($D238^0.727399687532279)*'Hintergrund Berechnung'!$I$3165,E238/($D238^0.727399687532279)*'Hintergrund Berechnung'!$I$3166),IF($C238&lt;13,(E238/($D238^0.727399687532279)*'Hintergrund Berechnung'!$I$3165)*0.5,IF($C238&lt;16,(E238/($D238^0.727399687532279)*'Hintergrund Berechnung'!$I$3165)*0.67,E238/($D238^0.727399687532279)*'Hintergrund Berechnung'!$I$3166)))</f>
        <v>#DIV/0!</v>
      </c>
      <c r="W238" s="16" t="str">
        <f t="shared" si="29"/>
        <v/>
      </c>
      <c r="X238" s="16" t="e">
        <f>IF($A$3=FALSE,IF($C238&lt;16,G238/($D238^0.727399687532279)*'Hintergrund Berechnung'!$I$3165,G238/($D238^0.727399687532279)*'Hintergrund Berechnung'!$I$3166),IF($C238&lt;13,(G238/($D238^0.727399687532279)*'Hintergrund Berechnung'!$I$3165)*0.5,IF($C238&lt;16,(G238/($D238^0.727399687532279)*'Hintergrund Berechnung'!$I$3165)*0.67,G238/($D238^0.727399687532279)*'Hintergrund Berechnung'!$I$3166)))</f>
        <v>#DIV/0!</v>
      </c>
      <c r="Y238" s="16" t="str">
        <f t="shared" si="30"/>
        <v/>
      </c>
      <c r="Z238" s="16" t="e">
        <f>IF($A$3=FALSE,IF($C238&lt;16,I238/($D238^0.727399687532279)*'Hintergrund Berechnung'!$I$3165,I238/($D238^0.727399687532279)*'Hintergrund Berechnung'!$I$3166),IF($C238&lt;13,(I238/($D238^0.727399687532279)*'Hintergrund Berechnung'!$I$3165)*0.5,IF($C238&lt;16,(I238/($D238^0.727399687532279)*'Hintergrund Berechnung'!$I$3165)*0.67,I238/($D238^0.727399687532279)*'Hintergrund Berechnung'!$I$3166)))</f>
        <v>#DIV/0!</v>
      </c>
      <c r="AA238" s="16" t="str">
        <f t="shared" si="31"/>
        <v/>
      </c>
      <c r="AB238" s="16" t="e">
        <f>IF($A$3=FALSE,IF($C238&lt;16,K238/($D238^0.727399687532279)*'Hintergrund Berechnung'!$I$3165,K238/($D238^0.727399687532279)*'Hintergrund Berechnung'!$I$3166),IF($C238&lt;13,(K238/($D238^0.727399687532279)*'Hintergrund Berechnung'!$I$3165)*0.5,IF($C238&lt;16,(K238/($D238^0.727399687532279)*'Hintergrund Berechnung'!$I$3165)*0.67,K238/($D238^0.727399687532279)*'Hintergrund Berechnung'!$I$3166)))</f>
        <v>#DIV/0!</v>
      </c>
      <c r="AC238" s="16" t="str">
        <f t="shared" si="32"/>
        <v/>
      </c>
      <c r="AD238" s="16" t="e">
        <f>IF($A$3=FALSE,IF($C238&lt;16,M238/($D238^0.727399687532279)*'Hintergrund Berechnung'!$I$3165,M238/($D238^0.727399687532279)*'Hintergrund Berechnung'!$I$3166),IF($C238&lt;13,(M238/($D238^0.727399687532279)*'Hintergrund Berechnung'!$I$3165)*0.5,IF($C238&lt;16,(M238/($D238^0.727399687532279)*'Hintergrund Berechnung'!$I$3165)*0.67,M238/($D238^0.727399687532279)*'Hintergrund Berechnung'!$I$3166)))</f>
        <v>#DIV/0!</v>
      </c>
      <c r="AE238" s="16" t="str">
        <f t="shared" si="33"/>
        <v/>
      </c>
      <c r="AF238" s="16" t="e">
        <f>IF($A$3=FALSE,IF($C238&lt;16,O238/($D238^0.727399687532279)*'Hintergrund Berechnung'!$I$3165,O238/($D238^0.727399687532279)*'Hintergrund Berechnung'!$I$3166),IF($C238&lt;13,(O238/($D238^0.727399687532279)*'Hintergrund Berechnung'!$I$3165)*0.5,IF($C238&lt;16,(O238/($D238^0.727399687532279)*'Hintergrund Berechnung'!$I$3165)*0.67,O238/($D238^0.727399687532279)*'Hintergrund Berechnung'!$I$3166)))</f>
        <v>#DIV/0!</v>
      </c>
      <c r="AG238" s="16" t="str">
        <f t="shared" si="34"/>
        <v/>
      </c>
      <c r="AH238" s="16" t="e">
        <f t="shared" si="35"/>
        <v>#DIV/0!</v>
      </c>
      <c r="AI238" s="16" t="e">
        <f>ROUND(IF(C238&lt;16,$Q238/($D238^0.515518364833551)*'Hintergrund Berechnung'!$K$3165,$Q238/($D238^0.515518364833551)*'Hintergrund Berechnung'!$K$3166),0)</f>
        <v>#DIV/0!</v>
      </c>
      <c r="AJ238" s="16">
        <f>ROUND(IF(C238&lt;16,$R238*'Hintergrund Berechnung'!$L$3165,$R238*'Hintergrund Berechnung'!$L$3166),0)</f>
        <v>0</v>
      </c>
      <c r="AK238" s="16">
        <f>ROUND(IF(C238&lt;16,IF(S238&gt;0,(25-$S238)*'Hintergrund Berechnung'!$M$3165,0),IF(S238&gt;0,(25-$S238)*'Hintergrund Berechnung'!$M$3166,0)),0)</f>
        <v>0</v>
      </c>
      <c r="AL238" s="18" t="e">
        <f t="shared" si="36"/>
        <v>#DIV/0!</v>
      </c>
    </row>
    <row r="239" spans="21:38" x14ac:dyDescent="0.5">
      <c r="U239" s="16">
        <f t="shared" si="28"/>
        <v>0</v>
      </c>
      <c r="V239" s="16" t="e">
        <f>IF($A$3=FALSE,IF($C239&lt;16,E239/($D239^0.727399687532279)*'Hintergrund Berechnung'!$I$3165,E239/($D239^0.727399687532279)*'Hintergrund Berechnung'!$I$3166),IF($C239&lt;13,(E239/($D239^0.727399687532279)*'Hintergrund Berechnung'!$I$3165)*0.5,IF($C239&lt;16,(E239/($D239^0.727399687532279)*'Hintergrund Berechnung'!$I$3165)*0.67,E239/($D239^0.727399687532279)*'Hintergrund Berechnung'!$I$3166)))</f>
        <v>#DIV/0!</v>
      </c>
      <c r="W239" s="16" t="str">
        <f t="shared" si="29"/>
        <v/>
      </c>
      <c r="X239" s="16" t="e">
        <f>IF($A$3=FALSE,IF($C239&lt;16,G239/($D239^0.727399687532279)*'Hintergrund Berechnung'!$I$3165,G239/($D239^0.727399687532279)*'Hintergrund Berechnung'!$I$3166),IF($C239&lt;13,(G239/($D239^0.727399687532279)*'Hintergrund Berechnung'!$I$3165)*0.5,IF($C239&lt;16,(G239/($D239^0.727399687532279)*'Hintergrund Berechnung'!$I$3165)*0.67,G239/($D239^0.727399687532279)*'Hintergrund Berechnung'!$I$3166)))</f>
        <v>#DIV/0!</v>
      </c>
      <c r="Y239" s="16" t="str">
        <f t="shared" si="30"/>
        <v/>
      </c>
      <c r="Z239" s="16" t="e">
        <f>IF($A$3=FALSE,IF($C239&lt;16,I239/($D239^0.727399687532279)*'Hintergrund Berechnung'!$I$3165,I239/($D239^0.727399687532279)*'Hintergrund Berechnung'!$I$3166),IF($C239&lt;13,(I239/($D239^0.727399687532279)*'Hintergrund Berechnung'!$I$3165)*0.5,IF($C239&lt;16,(I239/($D239^0.727399687532279)*'Hintergrund Berechnung'!$I$3165)*0.67,I239/($D239^0.727399687532279)*'Hintergrund Berechnung'!$I$3166)))</f>
        <v>#DIV/0!</v>
      </c>
      <c r="AA239" s="16" t="str">
        <f t="shared" si="31"/>
        <v/>
      </c>
      <c r="AB239" s="16" t="e">
        <f>IF($A$3=FALSE,IF($C239&lt;16,K239/($D239^0.727399687532279)*'Hintergrund Berechnung'!$I$3165,K239/($D239^0.727399687532279)*'Hintergrund Berechnung'!$I$3166),IF($C239&lt;13,(K239/($D239^0.727399687532279)*'Hintergrund Berechnung'!$I$3165)*0.5,IF($C239&lt;16,(K239/($D239^0.727399687532279)*'Hintergrund Berechnung'!$I$3165)*0.67,K239/($D239^0.727399687532279)*'Hintergrund Berechnung'!$I$3166)))</f>
        <v>#DIV/0!</v>
      </c>
      <c r="AC239" s="16" t="str">
        <f t="shared" si="32"/>
        <v/>
      </c>
      <c r="AD239" s="16" t="e">
        <f>IF($A$3=FALSE,IF($C239&lt;16,M239/($D239^0.727399687532279)*'Hintergrund Berechnung'!$I$3165,M239/($D239^0.727399687532279)*'Hintergrund Berechnung'!$I$3166),IF($C239&lt;13,(M239/($D239^0.727399687532279)*'Hintergrund Berechnung'!$I$3165)*0.5,IF($C239&lt;16,(M239/($D239^0.727399687532279)*'Hintergrund Berechnung'!$I$3165)*0.67,M239/($D239^0.727399687532279)*'Hintergrund Berechnung'!$I$3166)))</f>
        <v>#DIV/0!</v>
      </c>
      <c r="AE239" s="16" t="str">
        <f t="shared" si="33"/>
        <v/>
      </c>
      <c r="AF239" s="16" t="e">
        <f>IF($A$3=FALSE,IF($C239&lt;16,O239/($D239^0.727399687532279)*'Hintergrund Berechnung'!$I$3165,O239/($D239^0.727399687532279)*'Hintergrund Berechnung'!$I$3166),IF($C239&lt;13,(O239/($D239^0.727399687532279)*'Hintergrund Berechnung'!$I$3165)*0.5,IF($C239&lt;16,(O239/($D239^0.727399687532279)*'Hintergrund Berechnung'!$I$3165)*0.67,O239/($D239^0.727399687532279)*'Hintergrund Berechnung'!$I$3166)))</f>
        <v>#DIV/0!</v>
      </c>
      <c r="AG239" s="16" t="str">
        <f t="shared" si="34"/>
        <v/>
      </c>
      <c r="AH239" s="16" t="e">
        <f t="shared" si="35"/>
        <v>#DIV/0!</v>
      </c>
      <c r="AI239" s="16" t="e">
        <f>ROUND(IF(C239&lt;16,$Q239/($D239^0.515518364833551)*'Hintergrund Berechnung'!$K$3165,$Q239/($D239^0.515518364833551)*'Hintergrund Berechnung'!$K$3166),0)</f>
        <v>#DIV/0!</v>
      </c>
      <c r="AJ239" s="16">
        <f>ROUND(IF(C239&lt;16,$R239*'Hintergrund Berechnung'!$L$3165,$R239*'Hintergrund Berechnung'!$L$3166),0)</f>
        <v>0</v>
      </c>
      <c r="AK239" s="16">
        <f>ROUND(IF(C239&lt;16,IF(S239&gt;0,(25-$S239)*'Hintergrund Berechnung'!$M$3165,0),IF(S239&gt;0,(25-$S239)*'Hintergrund Berechnung'!$M$3166,0)),0)</f>
        <v>0</v>
      </c>
      <c r="AL239" s="18" t="e">
        <f t="shared" si="36"/>
        <v>#DIV/0!</v>
      </c>
    </row>
    <row r="240" spans="21:38" x14ac:dyDescent="0.5">
      <c r="U240" s="16">
        <f t="shared" si="28"/>
        <v>0</v>
      </c>
      <c r="V240" s="16" t="e">
        <f>IF($A$3=FALSE,IF($C240&lt;16,E240/($D240^0.727399687532279)*'Hintergrund Berechnung'!$I$3165,E240/($D240^0.727399687532279)*'Hintergrund Berechnung'!$I$3166),IF($C240&lt;13,(E240/($D240^0.727399687532279)*'Hintergrund Berechnung'!$I$3165)*0.5,IF($C240&lt;16,(E240/($D240^0.727399687532279)*'Hintergrund Berechnung'!$I$3165)*0.67,E240/($D240^0.727399687532279)*'Hintergrund Berechnung'!$I$3166)))</f>
        <v>#DIV/0!</v>
      </c>
      <c r="W240" s="16" t="str">
        <f t="shared" si="29"/>
        <v/>
      </c>
      <c r="X240" s="16" t="e">
        <f>IF($A$3=FALSE,IF($C240&lt;16,G240/($D240^0.727399687532279)*'Hintergrund Berechnung'!$I$3165,G240/($D240^0.727399687532279)*'Hintergrund Berechnung'!$I$3166),IF($C240&lt;13,(G240/($D240^0.727399687532279)*'Hintergrund Berechnung'!$I$3165)*0.5,IF($C240&lt;16,(G240/($D240^0.727399687532279)*'Hintergrund Berechnung'!$I$3165)*0.67,G240/($D240^0.727399687532279)*'Hintergrund Berechnung'!$I$3166)))</f>
        <v>#DIV/0!</v>
      </c>
      <c r="Y240" s="16" t="str">
        <f t="shared" si="30"/>
        <v/>
      </c>
      <c r="Z240" s="16" t="e">
        <f>IF($A$3=FALSE,IF($C240&lt;16,I240/($D240^0.727399687532279)*'Hintergrund Berechnung'!$I$3165,I240/($D240^0.727399687532279)*'Hintergrund Berechnung'!$I$3166),IF($C240&lt;13,(I240/($D240^0.727399687532279)*'Hintergrund Berechnung'!$I$3165)*0.5,IF($C240&lt;16,(I240/($D240^0.727399687532279)*'Hintergrund Berechnung'!$I$3165)*0.67,I240/($D240^0.727399687532279)*'Hintergrund Berechnung'!$I$3166)))</f>
        <v>#DIV/0!</v>
      </c>
      <c r="AA240" s="16" t="str">
        <f t="shared" si="31"/>
        <v/>
      </c>
      <c r="AB240" s="16" t="e">
        <f>IF($A$3=FALSE,IF($C240&lt;16,K240/($D240^0.727399687532279)*'Hintergrund Berechnung'!$I$3165,K240/($D240^0.727399687532279)*'Hintergrund Berechnung'!$I$3166),IF($C240&lt;13,(K240/($D240^0.727399687532279)*'Hintergrund Berechnung'!$I$3165)*0.5,IF($C240&lt;16,(K240/($D240^0.727399687532279)*'Hintergrund Berechnung'!$I$3165)*0.67,K240/($D240^0.727399687532279)*'Hintergrund Berechnung'!$I$3166)))</f>
        <v>#DIV/0!</v>
      </c>
      <c r="AC240" s="16" t="str">
        <f t="shared" si="32"/>
        <v/>
      </c>
      <c r="AD240" s="16" t="e">
        <f>IF($A$3=FALSE,IF($C240&lt;16,M240/($D240^0.727399687532279)*'Hintergrund Berechnung'!$I$3165,M240/($D240^0.727399687532279)*'Hintergrund Berechnung'!$I$3166),IF($C240&lt;13,(M240/($D240^0.727399687532279)*'Hintergrund Berechnung'!$I$3165)*0.5,IF($C240&lt;16,(M240/($D240^0.727399687532279)*'Hintergrund Berechnung'!$I$3165)*0.67,M240/($D240^0.727399687532279)*'Hintergrund Berechnung'!$I$3166)))</f>
        <v>#DIV/0!</v>
      </c>
      <c r="AE240" s="16" t="str">
        <f t="shared" si="33"/>
        <v/>
      </c>
      <c r="AF240" s="16" t="e">
        <f>IF($A$3=FALSE,IF($C240&lt;16,O240/($D240^0.727399687532279)*'Hintergrund Berechnung'!$I$3165,O240/($D240^0.727399687532279)*'Hintergrund Berechnung'!$I$3166),IF($C240&lt;13,(O240/($D240^0.727399687532279)*'Hintergrund Berechnung'!$I$3165)*0.5,IF($C240&lt;16,(O240/($D240^0.727399687532279)*'Hintergrund Berechnung'!$I$3165)*0.67,O240/($D240^0.727399687532279)*'Hintergrund Berechnung'!$I$3166)))</f>
        <v>#DIV/0!</v>
      </c>
      <c r="AG240" s="16" t="str">
        <f t="shared" si="34"/>
        <v/>
      </c>
      <c r="AH240" s="16" t="e">
        <f t="shared" si="35"/>
        <v>#DIV/0!</v>
      </c>
      <c r="AI240" s="16" t="e">
        <f>ROUND(IF(C240&lt;16,$Q240/($D240^0.515518364833551)*'Hintergrund Berechnung'!$K$3165,$Q240/($D240^0.515518364833551)*'Hintergrund Berechnung'!$K$3166),0)</f>
        <v>#DIV/0!</v>
      </c>
      <c r="AJ240" s="16">
        <f>ROUND(IF(C240&lt;16,$R240*'Hintergrund Berechnung'!$L$3165,$R240*'Hintergrund Berechnung'!$L$3166),0)</f>
        <v>0</v>
      </c>
      <c r="AK240" s="16">
        <f>ROUND(IF(C240&lt;16,IF(S240&gt;0,(25-$S240)*'Hintergrund Berechnung'!$M$3165,0),IF(S240&gt;0,(25-$S240)*'Hintergrund Berechnung'!$M$3166,0)),0)</f>
        <v>0</v>
      </c>
      <c r="AL240" s="18" t="e">
        <f t="shared" si="36"/>
        <v>#DIV/0!</v>
      </c>
    </row>
    <row r="241" spans="21:38" x14ac:dyDescent="0.5">
      <c r="U241" s="16">
        <f t="shared" si="28"/>
        <v>0</v>
      </c>
      <c r="V241" s="16" t="e">
        <f>IF($A$3=FALSE,IF($C241&lt;16,E241/($D241^0.727399687532279)*'Hintergrund Berechnung'!$I$3165,E241/($D241^0.727399687532279)*'Hintergrund Berechnung'!$I$3166),IF($C241&lt;13,(E241/($D241^0.727399687532279)*'Hintergrund Berechnung'!$I$3165)*0.5,IF($C241&lt;16,(E241/($D241^0.727399687532279)*'Hintergrund Berechnung'!$I$3165)*0.67,E241/($D241^0.727399687532279)*'Hintergrund Berechnung'!$I$3166)))</f>
        <v>#DIV/0!</v>
      </c>
      <c r="W241" s="16" t="str">
        <f t="shared" si="29"/>
        <v/>
      </c>
      <c r="X241" s="16" t="e">
        <f>IF($A$3=FALSE,IF($C241&lt;16,G241/($D241^0.727399687532279)*'Hintergrund Berechnung'!$I$3165,G241/($D241^0.727399687532279)*'Hintergrund Berechnung'!$I$3166),IF($C241&lt;13,(G241/($D241^0.727399687532279)*'Hintergrund Berechnung'!$I$3165)*0.5,IF($C241&lt;16,(G241/($D241^0.727399687532279)*'Hintergrund Berechnung'!$I$3165)*0.67,G241/($D241^0.727399687532279)*'Hintergrund Berechnung'!$I$3166)))</f>
        <v>#DIV/0!</v>
      </c>
      <c r="Y241" s="16" t="str">
        <f t="shared" si="30"/>
        <v/>
      </c>
      <c r="Z241" s="16" t="e">
        <f>IF($A$3=FALSE,IF($C241&lt;16,I241/($D241^0.727399687532279)*'Hintergrund Berechnung'!$I$3165,I241/($D241^0.727399687532279)*'Hintergrund Berechnung'!$I$3166),IF($C241&lt;13,(I241/($D241^0.727399687532279)*'Hintergrund Berechnung'!$I$3165)*0.5,IF($C241&lt;16,(I241/($D241^0.727399687532279)*'Hintergrund Berechnung'!$I$3165)*0.67,I241/($D241^0.727399687532279)*'Hintergrund Berechnung'!$I$3166)))</f>
        <v>#DIV/0!</v>
      </c>
      <c r="AA241" s="16" t="str">
        <f t="shared" si="31"/>
        <v/>
      </c>
      <c r="AB241" s="16" t="e">
        <f>IF($A$3=FALSE,IF($C241&lt;16,K241/($D241^0.727399687532279)*'Hintergrund Berechnung'!$I$3165,K241/($D241^0.727399687532279)*'Hintergrund Berechnung'!$I$3166),IF($C241&lt;13,(K241/($D241^0.727399687532279)*'Hintergrund Berechnung'!$I$3165)*0.5,IF($C241&lt;16,(K241/($D241^0.727399687532279)*'Hintergrund Berechnung'!$I$3165)*0.67,K241/($D241^0.727399687532279)*'Hintergrund Berechnung'!$I$3166)))</f>
        <v>#DIV/0!</v>
      </c>
      <c r="AC241" s="16" t="str">
        <f t="shared" si="32"/>
        <v/>
      </c>
      <c r="AD241" s="16" t="e">
        <f>IF($A$3=FALSE,IF($C241&lt;16,M241/($D241^0.727399687532279)*'Hintergrund Berechnung'!$I$3165,M241/($D241^0.727399687532279)*'Hintergrund Berechnung'!$I$3166),IF($C241&lt;13,(M241/($D241^0.727399687532279)*'Hintergrund Berechnung'!$I$3165)*0.5,IF($C241&lt;16,(M241/($D241^0.727399687532279)*'Hintergrund Berechnung'!$I$3165)*0.67,M241/($D241^0.727399687532279)*'Hintergrund Berechnung'!$I$3166)))</f>
        <v>#DIV/0!</v>
      </c>
      <c r="AE241" s="16" t="str">
        <f t="shared" si="33"/>
        <v/>
      </c>
      <c r="AF241" s="16" t="e">
        <f>IF($A$3=FALSE,IF($C241&lt;16,O241/($D241^0.727399687532279)*'Hintergrund Berechnung'!$I$3165,O241/($D241^0.727399687532279)*'Hintergrund Berechnung'!$I$3166),IF($C241&lt;13,(O241/($D241^0.727399687532279)*'Hintergrund Berechnung'!$I$3165)*0.5,IF($C241&lt;16,(O241/($D241^0.727399687532279)*'Hintergrund Berechnung'!$I$3165)*0.67,O241/($D241^0.727399687532279)*'Hintergrund Berechnung'!$I$3166)))</f>
        <v>#DIV/0!</v>
      </c>
      <c r="AG241" s="16" t="str">
        <f t="shared" si="34"/>
        <v/>
      </c>
      <c r="AH241" s="16" t="e">
        <f t="shared" si="35"/>
        <v>#DIV/0!</v>
      </c>
      <c r="AI241" s="16" t="e">
        <f>ROUND(IF(C241&lt;16,$Q241/($D241^0.515518364833551)*'Hintergrund Berechnung'!$K$3165,$Q241/($D241^0.515518364833551)*'Hintergrund Berechnung'!$K$3166),0)</f>
        <v>#DIV/0!</v>
      </c>
      <c r="AJ241" s="16">
        <f>ROUND(IF(C241&lt;16,$R241*'Hintergrund Berechnung'!$L$3165,$R241*'Hintergrund Berechnung'!$L$3166),0)</f>
        <v>0</v>
      </c>
      <c r="AK241" s="16">
        <f>ROUND(IF(C241&lt;16,IF(S241&gt;0,(25-$S241)*'Hintergrund Berechnung'!$M$3165,0),IF(S241&gt;0,(25-$S241)*'Hintergrund Berechnung'!$M$3166,0)),0)</f>
        <v>0</v>
      </c>
      <c r="AL241" s="18" t="e">
        <f t="shared" si="36"/>
        <v>#DIV/0!</v>
      </c>
    </row>
    <row r="242" spans="21:38" x14ac:dyDescent="0.5">
      <c r="U242" s="16">
        <f t="shared" si="28"/>
        <v>0</v>
      </c>
      <c r="V242" s="16" t="e">
        <f>IF($A$3=FALSE,IF($C242&lt;16,E242/($D242^0.727399687532279)*'Hintergrund Berechnung'!$I$3165,E242/($D242^0.727399687532279)*'Hintergrund Berechnung'!$I$3166),IF($C242&lt;13,(E242/($D242^0.727399687532279)*'Hintergrund Berechnung'!$I$3165)*0.5,IF($C242&lt;16,(E242/($D242^0.727399687532279)*'Hintergrund Berechnung'!$I$3165)*0.67,E242/($D242^0.727399687532279)*'Hintergrund Berechnung'!$I$3166)))</f>
        <v>#DIV/0!</v>
      </c>
      <c r="W242" s="16" t="str">
        <f t="shared" si="29"/>
        <v/>
      </c>
      <c r="X242" s="16" t="e">
        <f>IF($A$3=FALSE,IF($C242&lt;16,G242/($D242^0.727399687532279)*'Hintergrund Berechnung'!$I$3165,G242/($D242^0.727399687532279)*'Hintergrund Berechnung'!$I$3166),IF($C242&lt;13,(G242/($D242^0.727399687532279)*'Hintergrund Berechnung'!$I$3165)*0.5,IF($C242&lt;16,(G242/($D242^0.727399687532279)*'Hintergrund Berechnung'!$I$3165)*0.67,G242/($D242^0.727399687532279)*'Hintergrund Berechnung'!$I$3166)))</f>
        <v>#DIV/0!</v>
      </c>
      <c r="Y242" s="16" t="str">
        <f t="shared" si="30"/>
        <v/>
      </c>
      <c r="Z242" s="16" t="e">
        <f>IF($A$3=FALSE,IF($C242&lt;16,I242/($D242^0.727399687532279)*'Hintergrund Berechnung'!$I$3165,I242/($D242^0.727399687532279)*'Hintergrund Berechnung'!$I$3166),IF($C242&lt;13,(I242/($D242^0.727399687532279)*'Hintergrund Berechnung'!$I$3165)*0.5,IF($C242&lt;16,(I242/($D242^0.727399687532279)*'Hintergrund Berechnung'!$I$3165)*0.67,I242/($D242^0.727399687532279)*'Hintergrund Berechnung'!$I$3166)))</f>
        <v>#DIV/0!</v>
      </c>
      <c r="AA242" s="16" t="str">
        <f t="shared" si="31"/>
        <v/>
      </c>
      <c r="AB242" s="16" t="e">
        <f>IF($A$3=FALSE,IF($C242&lt;16,K242/($D242^0.727399687532279)*'Hintergrund Berechnung'!$I$3165,K242/($D242^0.727399687532279)*'Hintergrund Berechnung'!$I$3166),IF($C242&lt;13,(K242/($D242^0.727399687532279)*'Hintergrund Berechnung'!$I$3165)*0.5,IF($C242&lt;16,(K242/($D242^0.727399687532279)*'Hintergrund Berechnung'!$I$3165)*0.67,K242/($D242^0.727399687532279)*'Hintergrund Berechnung'!$I$3166)))</f>
        <v>#DIV/0!</v>
      </c>
      <c r="AC242" s="16" t="str">
        <f t="shared" si="32"/>
        <v/>
      </c>
      <c r="AD242" s="16" t="e">
        <f>IF($A$3=FALSE,IF($C242&lt;16,M242/($D242^0.727399687532279)*'Hintergrund Berechnung'!$I$3165,M242/($D242^0.727399687532279)*'Hintergrund Berechnung'!$I$3166),IF($C242&lt;13,(M242/($D242^0.727399687532279)*'Hintergrund Berechnung'!$I$3165)*0.5,IF($C242&lt;16,(M242/($D242^0.727399687532279)*'Hintergrund Berechnung'!$I$3165)*0.67,M242/($D242^0.727399687532279)*'Hintergrund Berechnung'!$I$3166)))</f>
        <v>#DIV/0!</v>
      </c>
      <c r="AE242" s="16" t="str">
        <f t="shared" si="33"/>
        <v/>
      </c>
      <c r="AF242" s="16" t="e">
        <f>IF($A$3=FALSE,IF($C242&lt;16,O242/($D242^0.727399687532279)*'Hintergrund Berechnung'!$I$3165,O242/($D242^0.727399687532279)*'Hintergrund Berechnung'!$I$3166),IF($C242&lt;13,(O242/($D242^0.727399687532279)*'Hintergrund Berechnung'!$I$3165)*0.5,IF($C242&lt;16,(O242/($D242^0.727399687532279)*'Hintergrund Berechnung'!$I$3165)*0.67,O242/($D242^0.727399687532279)*'Hintergrund Berechnung'!$I$3166)))</f>
        <v>#DIV/0!</v>
      </c>
      <c r="AG242" s="16" t="str">
        <f t="shared" si="34"/>
        <v/>
      </c>
      <c r="AH242" s="16" t="e">
        <f t="shared" si="35"/>
        <v>#DIV/0!</v>
      </c>
      <c r="AI242" s="16" t="e">
        <f>ROUND(IF(C242&lt;16,$Q242/($D242^0.515518364833551)*'Hintergrund Berechnung'!$K$3165,$Q242/($D242^0.515518364833551)*'Hintergrund Berechnung'!$K$3166),0)</f>
        <v>#DIV/0!</v>
      </c>
      <c r="AJ242" s="16">
        <f>ROUND(IF(C242&lt;16,$R242*'Hintergrund Berechnung'!$L$3165,$R242*'Hintergrund Berechnung'!$L$3166),0)</f>
        <v>0</v>
      </c>
      <c r="AK242" s="16">
        <f>ROUND(IF(C242&lt;16,IF(S242&gt;0,(25-$S242)*'Hintergrund Berechnung'!$M$3165,0),IF(S242&gt;0,(25-$S242)*'Hintergrund Berechnung'!$M$3166,0)),0)</f>
        <v>0</v>
      </c>
      <c r="AL242" s="18" t="e">
        <f t="shared" si="36"/>
        <v>#DIV/0!</v>
      </c>
    </row>
    <row r="243" spans="21:38" x14ac:dyDescent="0.5">
      <c r="U243" s="16">
        <f t="shared" si="28"/>
        <v>0</v>
      </c>
      <c r="V243" s="16" t="e">
        <f>IF($A$3=FALSE,IF($C243&lt;16,E243/($D243^0.727399687532279)*'Hintergrund Berechnung'!$I$3165,E243/($D243^0.727399687532279)*'Hintergrund Berechnung'!$I$3166),IF($C243&lt;13,(E243/($D243^0.727399687532279)*'Hintergrund Berechnung'!$I$3165)*0.5,IF($C243&lt;16,(E243/($D243^0.727399687532279)*'Hintergrund Berechnung'!$I$3165)*0.67,E243/($D243^0.727399687532279)*'Hintergrund Berechnung'!$I$3166)))</f>
        <v>#DIV/0!</v>
      </c>
      <c r="W243" s="16" t="str">
        <f t="shared" si="29"/>
        <v/>
      </c>
      <c r="X243" s="16" t="e">
        <f>IF($A$3=FALSE,IF($C243&lt;16,G243/($D243^0.727399687532279)*'Hintergrund Berechnung'!$I$3165,G243/($D243^0.727399687532279)*'Hintergrund Berechnung'!$I$3166),IF($C243&lt;13,(G243/($D243^0.727399687532279)*'Hintergrund Berechnung'!$I$3165)*0.5,IF($C243&lt;16,(G243/($D243^0.727399687532279)*'Hintergrund Berechnung'!$I$3165)*0.67,G243/($D243^0.727399687532279)*'Hintergrund Berechnung'!$I$3166)))</f>
        <v>#DIV/0!</v>
      </c>
      <c r="Y243" s="16" t="str">
        <f t="shared" si="30"/>
        <v/>
      </c>
      <c r="Z243" s="16" t="e">
        <f>IF($A$3=FALSE,IF($C243&lt;16,I243/($D243^0.727399687532279)*'Hintergrund Berechnung'!$I$3165,I243/($D243^0.727399687532279)*'Hintergrund Berechnung'!$I$3166),IF($C243&lt;13,(I243/($D243^0.727399687532279)*'Hintergrund Berechnung'!$I$3165)*0.5,IF($C243&lt;16,(I243/($D243^0.727399687532279)*'Hintergrund Berechnung'!$I$3165)*0.67,I243/($D243^0.727399687532279)*'Hintergrund Berechnung'!$I$3166)))</f>
        <v>#DIV/0!</v>
      </c>
      <c r="AA243" s="16" t="str">
        <f t="shared" si="31"/>
        <v/>
      </c>
      <c r="AB243" s="16" t="e">
        <f>IF($A$3=FALSE,IF($C243&lt;16,K243/($D243^0.727399687532279)*'Hintergrund Berechnung'!$I$3165,K243/($D243^0.727399687532279)*'Hintergrund Berechnung'!$I$3166),IF($C243&lt;13,(K243/($D243^0.727399687532279)*'Hintergrund Berechnung'!$I$3165)*0.5,IF($C243&lt;16,(K243/($D243^0.727399687532279)*'Hintergrund Berechnung'!$I$3165)*0.67,K243/($D243^0.727399687532279)*'Hintergrund Berechnung'!$I$3166)))</f>
        <v>#DIV/0!</v>
      </c>
      <c r="AC243" s="16" t="str">
        <f t="shared" si="32"/>
        <v/>
      </c>
      <c r="AD243" s="16" t="e">
        <f>IF($A$3=FALSE,IF($C243&lt;16,M243/($D243^0.727399687532279)*'Hintergrund Berechnung'!$I$3165,M243/($D243^0.727399687532279)*'Hintergrund Berechnung'!$I$3166),IF($C243&lt;13,(M243/($D243^0.727399687532279)*'Hintergrund Berechnung'!$I$3165)*0.5,IF($C243&lt;16,(M243/($D243^0.727399687532279)*'Hintergrund Berechnung'!$I$3165)*0.67,M243/($D243^0.727399687532279)*'Hintergrund Berechnung'!$I$3166)))</f>
        <v>#DIV/0!</v>
      </c>
      <c r="AE243" s="16" t="str">
        <f t="shared" si="33"/>
        <v/>
      </c>
      <c r="AF243" s="16" t="e">
        <f>IF($A$3=FALSE,IF($C243&lt;16,O243/($D243^0.727399687532279)*'Hintergrund Berechnung'!$I$3165,O243/($D243^0.727399687532279)*'Hintergrund Berechnung'!$I$3166),IF($C243&lt;13,(O243/($D243^0.727399687532279)*'Hintergrund Berechnung'!$I$3165)*0.5,IF($C243&lt;16,(O243/($D243^0.727399687532279)*'Hintergrund Berechnung'!$I$3165)*0.67,O243/($D243^0.727399687532279)*'Hintergrund Berechnung'!$I$3166)))</f>
        <v>#DIV/0!</v>
      </c>
      <c r="AG243" s="16" t="str">
        <f t="shared" si="34"/>
        <v/>
      </c>
      <c r="AH243" s="16" t="e">
        <f t="shared" si="35"/>
        <v>#DIV/0!</v>
      </c>
      <c r="AI243" s="16" t="e">
        <f>ROUND(IF(C243&lt;16,$Q243/($D243^0.515518364833551)*'Hintergrund Berechnung'!$K$3165,$Q243/($D243^0.515518364833551)*'Hintergrund Berechnung'!$K$3166),0)</f>
        <v>#DIV/0!</v>
      </c>
      <c r="AJ243" s="16">
        <f>ROUND(IF(C243&lt;16,$R243*'Hintergrund Berechnung'!$L$3165,$R243*'Hintergrund Berechnung'!$L$3166),0)</f>
        <v>0</v>
      </c>
      <c r="AK243" s="16">
        <f>ROUND(IF(C243&lt;16,IF(S243&gt;0,(25-$S243)*'Hintergrund Berechnung'!$M$3165,0),IF(S243&gt;0,(25-$S243)*'Hintergrund Berechnung'!$M$3166,0)),0)</f>
        <v>0</v>
      </c>
      <c r="AL243" s="18" t="e">
        <f t="shared" si="36"/>
        <v>#DIV/0!</v>
      </c>
    </row>
    <row r="244" spans="21:38" x14ac:dyDescent="0.5">
      <c r="U244" s="16">
        <f t="shared" si="28"/>
        <v>0</v>
      </c>
      <c r="V244" s="16" t="e">
        <f>IF($A$3=FALSE,IF($C244&lt;16,E244/($D244^0.727399687532279)*'Hintergrund Berechnung'!$I$3165,E244/($D244^0.727399687532279)*'Hintergrund Berechnung'!$I$3166),IF($C244&lt;13,(E244/($D244^0.727399687532279)*'Hintergrund Berechnung'!$I$3165)*0.5,IF($C244&lt;16,(E244/($D244^0.727399687532279)*'Hintergrund Berechnung'!$I$3165)*0.67,E244/($D244^0.727399687532279)*'Hintergrund Berechnung'!$I$3166)))</f>
        <v>#DIV/0!</v>
      </c>
      <c r="W244" s="16" t="str">
        <f t="shared" si="29"/>
        <v/>
      </c>
      <c r="X244" s="16" t="e">
        <f>IF($A$3=FALSE,IF($C244&lt;16,G244/($D244^0.727399687532279)*'Hintergrund Berechnung'!$I$3165,G244/($D244^0.727399687532279)*'Hintergrund Berechnung'!$I$3166),IF($C244&lt;13,(G244/($D244^0.727399687532279)*'Hintergrund Berechnung'!$I$3165)*0.5,IF($C244&lt;16,(G244/($D244^0.727399687532279)*'Hintergrund Berechnung'!$I$3165)*0.67,G244/($D244^0.727399687532279)*'Hintergrund Berechnung'!$I$3166)))</f>
        <v>#DIV/0!</v>
      </c>
      <c r="Y244" s="16" t="str">
        <f t="shared" si="30"/>
        <v/>
      </c>
      <c r="Z244" s="16" t="e">
        <f>IF($A$3=FALSE,IF($C244&lt;16,I244/($D244^0.727399687532279)*'Hintergrund Berechnung'!$I$3165,I244/($D244^0.727399687532279)*'Hintergrund Berechnung'!$I$3166),IF($C244&lt;13,(I244/($D244^0.727399687532279)*'Hintergrund Berechnung'!$I$3165)*0.5,IF($C244&lt;16,(I244/($D244^0.727399687532279)*'Hintergrund Berechnung'!$I$3165)*0.67,I244/($D244^0.727399687532279)*'Hintergrund Berechnung'!$I$3166)))</f>
        <v>#DIV/0!</v>
      </c>
      <c r="AA244" s="16" t="str">
        <f t="shared" si="31"/>
        <v/>
      </c>
      <c r="AB244" s="16" t="e">
        <f>IF($A$3=FALSE,IF($C244&lt;16,K244/($D244^0.727399687532279)*'Hintergrund Berechnung'!$I$3165,K244/($D244^0.727399687532279)*'Hintergrund Berechnung'!$I$3166),IF($C244&lt;13,(K244/($D244^0.727399687532279)*'Hintergrund Berechnung'!$I$3165)*0.5,IF($C244&lt;16,(K244/($D244^0.727399687532279)*'Hintergrund Berechnung'!$I$3165)*0.67,K244/($D244^0.727399687532279)*'Hintergrund Berechnung'!$I$3166)))</f>
        <v>#DIV/0!</v>
      </c>
      <c r="AC244" s="16" t="str">
        <f t="shared" si="32"/>
        <v/>
      </c>
      <c r="AD244" s="16" t="e">
        <f>IF($A$3=FALSE,IF($C244&lt;16,M244/($D244^0.727399687532279)*'Hintergrund Berechnung'!$I$3165,M244/($D244^0.727399687532279)*'Hintergrund Berechnung'!$I$3166),IF($C244&lt;13,(M244/($D244^0.727399687532279)*'Hintergrund Berechnung'!$I$3165)*0.5,IF($C244&lt;16,(M244/($D244^0.727399687532279)*'Hintergrund Berechnung'!$I$3165)*0.67,M244/($D244^0.727399687532279)*'Hintergrund Berechnung'!$I$3166)))</f>
        <v>#DIV/0!</v>
      </c>
      <c r="AE244" s="16" t="str">
        <f t="shared" si="33"/>
        <v/>
      </c>
      <c r="AF244" s="16" t="e">
        <f>IF($A$3=FALSE,IF($C244&lt;16,O244/($D244^0.727399687532279)*'Hintergrund Berechnung'!$I$3165,O244/($D244^0.727399687532279)*'Hintergrund Berechnung'!$I$3166),IF($C244&lt;13,(O244/($D244^0.727399687532279)*'Hintergrund Berechnung'!$I$3165)*0.5,IF($C244&lt;16,(O244/($D244^0.727399687532279)*'Hintergrund Berechnung'!$I$3165)*0.67,O244/($D244^0.727399687532279)*'Hintergrund Berechnung'!$I$3166)))</f>
        <v>#DIV/0!</v>
      </c>
      <c r="AG244" s="16" t="str">
        <f t="shared" si="34"/>
        <v/>
      </c>
      <c r="AH244" s="16" t="e">
        <f t="shared" si="35"/>
        <v>#DIV/0!</v>
      </c>
      <c r="AI244" s="16" t="e">
        <f>ROUND(IF(C244&lt;16,$Q244/($D244^0.515518364833551)*'Hintergrund Berechnung'!$K$3165,$Q244/($D244^0.515518364833551)*'Hintergrund Berechnung'!$K$3166),0)</f>
        <v>#DIV/0!</v>
      </c>
      <c r="AJ244" s="16">
        <f>ROUND(IF(C244&lt;16,$R244*'Hintergrund Berechnung'!$L$3165,$R244*'Hintergrund Berechnung'!$L$3166),0)</f>
        <v>0</v>
      </c>
      <c r="AK244" s="16">
        <f>ROUND(IF(C244&lt;16,IF(S244&gt;0,(25-$S244)*'Hintergrund Berechnung'!$M$3165,0),IF(S244&gt;0,(25-$S244)*'Hintergrund Berechnung'!$M$3166,0)),0)</f>
        <v>0</v>
      </c>
      <c r="AL244" s="18" t="e">
        <f t="shared" si="36"/>
        <v>#DIV/0!</v>
      </c>
    </row>
    <row r="245" spans="21:38" x14ac:dyDescent="0.5">
      <c r="U245" s="16">
        <f t="shared" si="28"/>
        <v>0</v>
      </c>
      <c r="V245" s="16" t="e">
        <f>IF($A$3=FALSE,IF($C245&lt;16,E245/($D245^0.727399687532279)*'Hintergrund Berechnung'!$I$3165,E245/($D245^0.727399687532279)*'Hintergrund Berechnung'!$I$3166),IF($C245&lt;13,(E245/($D245^0.727399687532279)*'Hintergrund Berechnung'!$I$3165)*0.5,IF($C245&lt;16,(E245/($D245^0.727399687532279)*'Hintergrund Berechnung'!$I$3165)*0.67,E245/($D245^0.727399687532279)*'Hintergrund Berechnung'!$I$3166)))</f>
        <v>#DIV/0!</v>
      </c>
      <c r="W245" s="16" t="str">
        <f t="shared" si="29"/>
        <v/>
      </c>
      <c r="X245" s="16" t="e">
        <f>IF($A$3=FALSE,IF($C245&lt;16,G245/($D245^0.727399687532279)*'Hintergrund Berechnung'!$I$3165,G245/($D245^0.727399687532279)*'Hintergrund Berechnung'!$I$3166),IF($C245&lt;13,(G245/($D245^0.727399687532279)*'Hintergrund Berechnung'!$I$3165)*0.5,IF($C245&lt;16,(G245/($D245^0.727399687532279)*'Hintergrund Berechnung'!$I$3165)*0.67,G245/($D245^0.727399687532279)*'Hintergrund Berechnung'!$I$3166)))</f>
        <v>#DIV/0!</v>
      </c>
      <c r="Y245" s="16" t="str">
        <f t="shared" si="30"/>
        <v/>
      </c>
      <c r="Z245" s="16" t="e">
        <f>IF($A$3=FALSE,IF($C245&lt;16,I245/($D245^0.727399687532279)*'Hintergrund Berechnung'!$I$3165,I245/($D245^0.727399687532279)*'Hintergrund Berechnung'!$I$3166),IF($C245&lt;13,(I245/($D245^0.727399687532279)*'Hintergrund Berechnung'!$I$3165)*0.5,IF($C245&lt;16,(I245/($D245^0.727399687532279)*'Hintergrund Berechnung'!$I$3165)*0.67,I245/($D245^0.727399687532279)*'Hintergrund Berechnung'!$I$3166)))</f>
        <v>#DIV/0!</v>
      </c>
      <c r="AA245" s="16" t="str">
        <f t="shared" si="31"/>
        <v/>
      </c>
      <c r="AB245" s="16" t="e">
        <f>IF($A$3=FALSE,IF($C245&lt;16,K245/($D245^0.727399687532279)*'Hintergrund Berechnung'!$I$3165,K245/($D245^0.727399687532279)*'Hintergrund Berechnung'!$I$3166),IF($C245&lt;13,(K245/($D245^0.727399687532279)*'Hintergrund Berechnung'!$I$3165)*0.5,IF($C245&lt;16,(K245/($D245^0.727399687532279)*'Hintergrund Berechnung'!$I$3165)*0.67,K245/($D245^0.727399687532279)*'Hintergrund Berechnung'!$I$3166)))</f>
        <v>#DIV/0!</v>
      </c>
      <c r="AC245" s="16" t="str">
        <f t="shared" si="32"/>
        <v/>
      </c>
      <c r="AD245" s="16" t="e">
        <f>IF($A$3=FALSE,IF($C245&lt;16,M245/($D245^0.727399687532279)*'Hintergrund Berechnung'!$I$3165,M245/($D245^0.727399687532279)*'Hintergrund Berechnung'!$I$3166),IF($C245&lt;13,(M245/($D245^0.727399687532279)*'Hintergrund Berechnung'!$I$3165)*0.5,IF($C245&lt;16,(M245/($D245^0.727399687532279)*'Hintergrund Berechnung'!$I$3165)*0.67,M245/($D245^0.727399687532279)*'Hintergrund Berechnung'!$I$3166)))</f>
        <v>#DIV/0!</v>
      </c>
      <c r="AE245" s="16" t="str">
        <f t="shared" si="33"/>
        <v/>
      </c>
      <c r="AF245" s="16" t="e">
        <f>IF($A$3=FALSE,IF($C245&lt;16,O245/($D245^0.727399687532279)*'Hintergrund Berechnung'!$I$3165,O245/($D245^0.727399687532279)*'Hintergrund Berechnung'!$I$3166),IF($C245&lt;13,(O245/($D245^0.727399687532279)*'Hintergrund Berechnung'!$I$3165)*0.5,IF($C245&lt;16,(O245/($D245^0.727399687532279)*'Hintergrund Berechnung'!$I$3165)*0.67,O245/($D245^0.727399687532279)*'Hintergrund Berechnung'!$I$3166)))</f>
        <v>#DIV/0!</v>
      </c>
      <c r="AG245" s="16" t="str">
        <f t="shared" si="34"/>
        <v/>
      </c>
      <c r="AH245" s="16" t="e">
        <f t="shared" si="35"/>
        <v>#DIV/0!</v>
      </c>
      <c r="AI245" s="16" t="e">
        <f>ROUND(IF(C245&lt;16,$Q245/($D245^0.515518364833551)*'Hintergrund Berechnung'!$K$3165,$Q245/($D245^0.515518364833551)*'Hintergrund Berechnung'!$K$3166),0)</f>
        <v>#DIV/0!</v>
      </c>
      <c r="AJ245" s="16">
        <f>ROUND(IF(C245&lt;16,$R245*'Hintergrund Berechnung'!$L$3165,$R245*'Hintergrund Berechnung'!$L$3166),0)</f>
        <v>0</v>
      </c>
      <c r="AK245" s="16">
        <f>ROUND(IF(C245&lt;16,IF(S245&gt;0,(25-$S245)*'Hintergrund Berechnung'!$M$3165,0),IF(S245&gt;0,(25-$S245)*'Hintergrund Berechnung'!$M$3166,0)),0)</f>
        <v>0</v>
      </c>
      <c r="AL245" s="18" t="e">
        <f t="shared" si="36"/>
        <v>#DIV/0!</v>
      </c>
    </row>
    <row r="246" spans="21:38" x14ac:dyDescent="0.5">
      <c r="U246" s="16">
        <f t="shared" si="28"/>
        <v>0</v>
      </c>
      <c r="V246" s="16" t="e">
        <f>IF($A$3=FALSE,IF($C246&lt;16,E246/($D246^0.727399687532279)*'Hintergrund Berechnung'!$I$3165,E246/($D246^0.727399687532279)*'Hintergrund Berechnung'!$I$3166),IF($C246&lt;13,(E246/($D246^0.727399687532279)*'Hintergrund Berechnung'!$I$3165)*0.5,IF($C246&lt;16,(E246/($D246^0.727399687532279)*'Hintergrund Berechnung'!$I$3165)*0.67,E246/($D246^0.727399687532279)*'Hintergrund Berechnung'!$I$3166)))</f>
        <v>#DIV/0!</v>
      </c>
      <c r="W246" s="16" t="str">
        <f t="shared" si="29"/>
        <v/>
      </c>
      <c r="X246" s="16" t="e">
        <f>IF($A$3=FALSE,IF($C246&lt;16,G246/($D246^0.727399687532279)*'Hintergrund Berechnung'!$I$3165,G246/($D246^0.727399687532279)*'Hintergrund Berechnung'!$I$3166),IF($C246&lt;13,(G246/($D246^0.727399687532279)*'Hintergrund Berechnung'!$I$3165)*0.5,IF($C246&lt;16,(G246/($D246^0.727399687532279)*'Hintergrund Berechnung'!$I$3165)*0.67,G246/($D246^0.727399687532279)*'Hintergrund Berechnung'!$I$3166)))</f>
        <v>#DIV/0!</v>
      </c>
      <c r="Y246" s="16" t="str">
        <f t="shared" si="30"/>
        <v/>
      </c>
      <c r="Z246" s="16" t="e">
        <f>IF($A$3=FALSE,IF($C246&lt;16,I246/($D246^0.727399687532279)*'Hintergrund Berechnung'!$I$3165,I246/($D246^0.727399687532279)*'Hintergrund Berechnung'!$I$3166),IF($C246&lt;13,(I246/($D246^0.727399687532279)*'Hintergrund Berechnung'!$I$3165)*0.5,IF($C246&lt;16,(I246/($D246^0.727399687532279)*'Hintergrund Berechnung'!$I$3165)*0.67,I246/($D246^0.727399687532279)*'Hintergrund Berechnung'!$I$3166)))</f>
        <v>#DIV/0!</v>
      </c>
      <c r="AA246" s="16" t="str">
        <f t="shared" si="31"/>
        <v/>
      </c>
      <c r="AB246" s="16" t="e">
        <f>IF($A$3=FALSE,IF($C246&lt;16,K246/($D246^0.727399687532279)*'Hintergrund Berechnung'!$I$3165,K246/($D246^0.727399687532279)*'Hintergrund Berechnung'!$I$3166),IF($C246&lt;13,(K246/($D246^0.727399687532279)*'Hintergrund Berechnung'!$I$3165)*0.5,IF($C246&lt;16,(K246/($D246^0.727399687532279)*'Hintergrund Berechnung'!$I$3165)*0.67,K246/($D246^0.727399687532279)*'Hintergrund Berechnung'!$I$3166)))</f>
        <v>#DIV/0!</v>
      </c>
      <c r="AC246" s="16" t="str">
        <f t="shared" si="32"/>
        <v/>
      </c>
      <c r="AD246" s="16" t="e">
        <f>IF($A$3=FALSE,IF($C246&lt;16,M246/($D246^0.727399687532279)*'Hintergrund Berechnung'!$I$3165,M246/($D246^0.727399687532279)*'Hintergrund Berechnung'!$I$3166),IF($C246&lt;13,(M246/($D246^0.727399687532279)*'Hintergrund Berechnung'!$I$3165)*0.5,IF($C246&lt;16,(M246/($D246^0.727399687532279)*'Hintergrund Berechnung'!$I$3165)*0.67,M246/($D246^0.727399687532279)*'Hintergrund Berechnung'!$I$3166)))</f>
        <v>#DIV/0!</v>
      </c>
      <c r="AE246" s="16" t="str">
        <f t="shared" si="33"/>
        <v/>
      </c>
      <c r="AF246" s="16" t="e">
        <f>IF($A$3=FALSE,IF($C246&lt;16,O246/($D246^0.727399687532279)*'Hintergrund Berechnung'!$I$3165,O246/($D246^0.727399687532279)*'Hintergrund Berechnung'!$I$3166),IF($C246&lt;13,(O246/($D246^0.727399687532279)*'Hintergrund Berechnung'!$I$3165)*0.5,IF($C246&lt;16,(O246/($D246^0.727399687532279)*'Hintergrund Berechnung'!$I$3165)*0.67,O246/($D246^0.727399687532279)*'Hintergrund Berechnung'!$I$3166)))</f>
        <v>#DIV/0!</v>
      </c>
      <c r="AG246" s="16" t="str">
        <f t="shared" si="34"/>
        <v/>
      </c>
      <c r="AH246" s="16" t="e">
        <f t="shared" si="35"/>
        <v>#DIV/0!</v>
      </c>
      <c r="AI246" s="16" t="e">
        <f>ROUND(IF(C246&lt;16,$Q246/($D246^0.515518364833551)*'Hintergrund Berechnung'!$K$3165,$Q246/($D246^0.515518364833551)*'Hintergrund Berechnung'!$K$3166),0)</f>
        <v>#DIV/0!</v>
      </c>
      <c r="AJ246" s="16">
        <f>ROUND(IF(C246&lt;16,$R246*'Hintergrund Berechnung'!$L$3165,$R246*'Hintergrund Berechnung'!$L$3166),0)</f>
        <v>0</v>
      </c>
      <c r="AK246" s="16">
        <f>ROUND(IF(C246&lt;16,IF(S246&gt;0,(25-$S246)*'Hintergrund Berechnung'!$M$3165,0),IF(S246&gt;0,(25-$S246)*'Hintergrund Berechnung'!$M$3166,0)),0)</f>
        <v>0</v>
      </c>
      <c r="AL246" s="18" t="e">
        <f t="shared" si="36"/>
        <v>#DIV/0!</v>
      </c>
    </row>
    <row r="247" spans="21:38" x14ac:dyDescent="0.5">
      <c r="U247" s="16">
        <f t="shared" si="28"/>
        <v>0</v>
      </c>
      <c r="V247" s="16" t="e">
        <f>IF($A$3=FALSE,IF($C247&lt;16,E247/($D247^0.727399687532279)*'Hintergrund Berechnung'!$I$3165,E247/($D247^0.727399687532279)*'Hintergrund Berechnung'!$I$3166),IF($C247&lt;13,(E247/($D247^0.727399687532279)*'Hintergrund Berechnung'!$I$3165)*0.5,IF($C247&lt;16,(E247/($D247^0.727399687532279)*'Hintergrund Berechnung'!$I$3165)*0.67,E247/($D247^0.727399687532279)*'Hintergrund Berechnung'!$I$3166)))</f>
        <v>#DIV/0!</v>
      </c>
      <c r="W247" s="16" t="str">
        <f t="shared" si="29"/>
        <v/>
      </c>
      <c r="X247" s="16" t="e">
        <f>IF($A$3=FALSE,IF($C247&lt;16,G247/($D247^0.727399687532279)*'Hintergrund Berechnung'!$I$3165,G247/($D247^0.727399687532279)*'Hintergrund Berechnung'!$I$3166),IF($C247&lt;13,(G247/($D247^0.727399687532279)*'Hintergrund Berechnung'!$I$3165)*0.5,IF($C247&lt;16,(G247/($D247^0.727399687532279)*'Hintergrund Berechnung'!$I$3165)*0.67,G247/($D247^0.727399687532279)*'Hintergrund Berechnung'!$I$3166)))</f>
        <v>#DIV/0!</v>
      </c>
      <c r="Y247" s="16" t="str">
        <f t="shared" si="30"/>
        <v/>
      </c>
      <c r="Z247" s="16" t="e">
        <f>IF($A$3=FALSE,IF($C247&lt;16,I247/($D247^0.727399687532279)*'Hintergrund Berechnung'!$I$3165,I247/($D247^0.727399687532279)*'Hintergrund Berechnung'!$I$3166),IF($C247&lt;13,(I247/($D247^0.727399687532279)*'Hintergrund Berechnung'!$I$3165)*0.5,IF($C247&lt;16,(I247/($D247^0.727399687532279)*'Hintergrund Berechnung'!$I$3165)*0.67,I247/($D247^0.727399687532279)*'Hintergrund Berechnung'!$I$3166)))</f>
        <v>#DIV/0!</v>
      </c>
      <c r="AA247" s="16" t="str">
        <f t="shared" si="31"/>
        <v/>
      </c>
      <c r="AB247" s="16" t="e">
        <f>IF($A$3=FALSE,IF($C247&lt;16,K247/($D247^0.727399687532279)*'Hintergrund Berechnung'!$I$3165,K247/($D247^0.727399687532279)*'Hintergrund Berechnung'!$I$3166),IF($C247&lt;13,(K247/($D247^0.727399687532279)*'Hintergrund Berechnung'!$I$3165)*0.5,IF($C247&lt;16,(K247/($D247^0.727399687532279)*'Hintergrund Berechnung'!$I$3165)*0.67,K247/($D247^0.727399687532279)*'Hintergrund Berechnung'!$I$3166)))</f>
        <v>#DIV/0!</v>
      </c>
      <c r="AC247" s="16" t="str">
        <f t="shared" si="32"/>
        <v/>
      </c>
      <c r="AD247" s="16" t="e">
        <f>IF($A$3=FALSE,IF($C247&lt;16,M247/($D247^0.727399687532279)*'Hintergrund Berechnung'!$I$3165,M247/($D247^0.727399687532279)*'Hintergrund Berechnung'!$I$3166),IF($C247&lt;13,(M247/($D247^0.727399687532279)*'Hintergrund Berechnung'!$I$3165)*0.5,IF($C247&lt;16,(M247/($D247^0.727399687532279)*'Hintergrund Berechnung'!$I$3165)*0.67,M247/($D247^0.727399687532279)*'Hintergrund Berechnung'!$I$3166)))</f>
        <v>#DIV/0!</v>
      </c>
      <c r="AE247" s="16" t="str">
        <f t="shared" si="33"/>
        <v/>
      </c>
      <c r="AF247" s="16" t="e">
        <f>IF($A$3=FALSE,IF($C247&lt;16,O247/($D247^0.727399687532279)*'Hintergrund Berechnung'!$I$3165,O247/($D247^0.727399687532279)*'Hintergrund Berechnung'!$I$3166),IF($C247&lt;13,(O247/($D247^0.727399687532279)*'Hintergrund Berechnung'!$I$3165)*0.5,IF($C247&lt;16,(O247/($D247^0.727399687532279)*'Hintergrund Berechnung'!$I$3165)*0.67,O247/($D247^0.727399687532279)*'Hintergrund Berechnung'!$I$3166)))</f>
        <v>#DIV/0!</v>
      </c>
      <c r="AG247" s="16" t="str">
        <f t="shared" si="34"/>
        <v/>
      </c>
      <c r="AH247" s="16" t="e">
        <f t="shared" si="35"/>
        <v>#DIV/0!</v>
      </c>
      <c r="AI247" s="16" t="e">
        <f>ROUND(IF(C247&lt;16,$Q247/($D247^0.515518364833551)*'Hintergrund Berechnung'!$K$3165,$Q247/($D247^0.515518364833551)*'Hintergrund Berechnung'!$K$3166),0)</f>
        <v>#DIV/0!</v>
      </c>
      <c r="AJ247" s="16">
        <f>ROUND(IF(C247&lt;16,$R247*'Hintergrund Berechnung'!$L$3165,$R247*'Hintergrund Berechnung'!$L$3166),0)</f>
        <v>0</v>
      </c>
      <c r="AK247" s="16">
        <f>ROUND(IF(C247&lt;16,IF(S247&gt;0,(25-$S247)*'Hintergrund Berechnung'!$M$3165,0),IF(S247&gt;0,(25-$S247)*'Hintergrund Berechnung'!$M$3166,0)),0)</f>
        <v>0</v>
      </c>
      <c r="AL247" s="18" t="e">
        <f t="shared" si="36"/>
        <v>#DIV/0!</v>
      </c>
    </row>
    <row r="248" spans="21:38" x14ac:dyDescent="0.5">
      <c r="U248" s="16">
        <f t="shared" si="28"/>
        <v>0</v>
      </c>
      <c r="V248" s="16" t="e">
        <f>IF($A$3=FALSE,IF($C248&lt;16,E248/($D248^0.727399687532279)*'Hintergrund Berechnung'!$I$3165,E248/($D248^0.727399687532279)*'Hintergrund Berechnung'!$I$3166),IF($C248&lt;13,(E248/($D248^0.727399687532279)*'Hintergrund Berechnung'!$I$3165)*0.5,IF($C248&lt;16,(E248/($D248^0.727399687532279)*'Hintergrund Berechnung'!$I$3165)*0.67,E248/($D248^0.727399687532279)*'Hintergrund Berechnung'!$I$3166)))</f>
        <v>#DIV/0!</v>
      </c>
      <c r="W248" s="16" t="str">
        <f t="shared" si="29"/>
        <v/>
      </c>
      <c r="X248" s="16" t="e">
        <f>IF($A$3=FALSE,IF($C248&lt;16,G248/($D248^0.727399687532279)*'Hintergrund Berechnung'!$I$3165,G248/($D248^0.727399687532279)*'Hintergrund Berechnung'!$I$3166),IF($C248&lt;13,(G248/($D248^0.727399687532279)*'Hintergrund Berechnung'!$I$3165)*0.5,IF($C248&lt;16,(G248/($D248^0.727399687532279)*'Hintergrund Berechnung'!$I$3165)*0.67,G248/($D248^0.727399687532279)*'Hintergrund Berechnung'!$I$3166)))</f>
        <v>#DIV/0!</v>
      </c>
      <c r="Y248" s="16" t="str">
        <f t="shared" si="30"/>
        <v/>
      </c>
      <c r="Z248" s="16" t="e">
        <f>IF($A$3=FALSE,IF($C248&lt;16,I248/($D248^0.727399687532279)*'Hintergrund Berechnung'!$I$3165,I248/($D248^0.727399687532279)*'Hintergrund Berechnung'!$I$3166),IF($C248&lt;13,(I248/($D248^0.727399687532279)*'Hintergrund Berechnung'!$I$3165)*0.5,IF($C248&lt;16,(I248/($D248^0.727399687532279)*'Hintergrund Berechnung'!$I$3165)*0.67,I248/($D248^0.727399687532279)*'Hintergrund Berechnung'!$I$3166)))</f>
        <v>#DIV/0!</v>
      </c>
      <c r="AA248" s="16" t="str">
        <f t="shared" si="31"/>
        <v/>
      </c>
      <c r="AB248" s="16" t="e">
        <f>IF($A$3=FALSE,IF($C248&lt;16,K248/($D248^0.727399687532279)*'Hintergrund Berechnung'!$I$3165,K248/($D248^0.727399687532279)*'Hintergrund Berechnung'!$I$3166),IF($C248&lt;13,(K248/($D248^0.727399687532279)*'Hintergrund Berechnung'!$I$3165)*0.5,IF($C248&lt;16,(K248/($D248^0.727399687532279)*'Hintergrund Berechnung'!$I$3165)*0.67,K248/($D248^0.727399687532279)*'Hintergrund Berechnung'!$I$3166)))</f>
        <v>#DIV/0!</v>
      </c>
      <c r="AC248" s="16" t="str">
        <f t="shared" si="32"/>
        <v/>
      </c>
      <c r="AD248" s="16" t="e">
        <f>IF($A$3=FALSE,IF($C248&lt;16,M248/($D248^0.727399687532279)*'Hintergrund Berechnung'!$I$3165,M248/($D248^0.727399687532279)*'Hintergrund Berechnung'!$I$3166),IF($C248&lt;13,(M248/($D248^0.727399687532279)*'Hintergrund Berechnung'!$I$3165)*0.5,IF($C248&lt;16,(M248/($D248^0.727399687532279)*'Hintergrund Berechnung'!$I$3165)*0.67,M248/($D248^0.727399687532279)*'Hintergrund Berechnung'!$I$3166)))</f>
        <v>#DIV/0!</v>
      </c>
      <c r="AE248" s="16" t="str">
        <f t="shared" si="33"/>
        <v/>
      </c>
      <c r="AF248" s="16" t="e">
        <f>IF($A$3=FALSE,IF($C248&lt;16,O248/($D248^0.727399687532279)*'Hintergrund Berechnung'!$I$3165,O248/($D248^0.727399687532279)*'Hintergrund Berechnung'!$I$3166),IF($C248&lt;13,(O248/($D248^0.727399687532279)*'Hintergrund Berechnung'!$I$3165)*0.5,IF($C248&lt;16,(O248/($D248^0.727399687532279)*'Hintergrund Berechnung'!$I$3165)*0.67,O248/($D248^0.727399687532279)*'Hintergrund Berechnung'!$I$3166)))</f>
        <v>#DIV/0!</v>
      </c>
      <c r="AG248" s="16" t="str">
        <f t="shared" si="34"/>
        <v/>
      </c>
      <c r="AH248" s="16" t="e">
        <f t="shared" si="35"/>
        <v>#DIV/0!</v>
      </c>
      <c r="AI248" s="16" t="e">
        <f>ROUND(IF(C248&lt;16,$Q248/($D248^0.515518364833551)*'Hintergrund Berechnung'!$K$3165,$Q248/($D248^0.515518364833551)*'Hintergrund Berechnung'!$K$3166),0)</f>
        <v>#DIV/0!</v>
      </c>
      <c r="AJ248" s="16">
        <f>ROUND(IF(C248&lt;16,$R248*'Hintergrund Berechnung'!$L$3165,$R248*'Hintergrund Berechnung'!$L$3166),0)</f>
        <v>0</v>
      </c>
      <c r="AK248" s="16">
        <f>ROUND(IF(C248&lt;16,IF(S248&gt;0,(25-$S248)*'Hintergrund Berechnung'!$M$3165,0),IF(S248&gt;0,(25-$S248)*'Hintergrund Berechnung'!$M$3166,0)),0)</f>
        <v>0</v>
      </c>
      <c r="AL248" s="18" t="e">
        <f t="shared" si="36"/>
        <v>#DIV/0!</v>
      </c>
    </row>
    <row r="249" spans="21:38" x14ac:dyDescent="0.5">
      <c r="U249" s="16">
        <f t="shared" si="28"/>
        <v>0</v>
      </c>
      <c r="V249" s="16" t="e">
        <f>IF($A$3=FALSE,IF($C249&lt;16,E249/($D249^0.727399687532279)*'Hintergrund Berechnung'!$I$3165,E249/($D249^0.727399687532279)*'Hintergrund Berechnung'!$I$3166),IF($C249&lt;13,(E249/($D249^0.727399687532279)*'Hintergrund Berechnung'!$I$3165)*0.5,IF($C249&lt;16,(E249/($D249^0.727399687532279)*'Hintergrund Berechnung'!$I$3165)*0.67,E249/($D249^0.727399687532279)*'Hintergrund Berechnung'!$I$3166)))</f>
        <v>#DIV/0!</v>
      </c>
      <c r="W249" s="16" t="str">
        <f t="shared" si="29"/>
        <v/>
      </c>
      <c r="X249" s="16" t="e">
        <f>IF($A$3=FALSE,IF($C249&lt;16,G249/($D249^0.727399687532279)*'Hintergrund Berechnung'!$I$3165,G249/($D249^0.727399687532279)*'Hintergrund Berechnung'!$I$3166),IF($C249&lt;13,(G249/($D249^0.727399687532279)*'Hintergrund Berechnung'!$I$3165)*0.5,IF($C249&lt;16,(G249/($D249^0.727399687532279)*'Hintergrund Berechnung'!$I$3165)*0.67,G249/($D249^0.727399687532279)*'Hintergrund Berechnung'!$I$3166)))</f>
        <v>#DIV/0!</v>
      </c>
      <c r="Y249" s="16" t="str">
        <f t="shared" si="30"/>
        <v/>
      </c>
      <c r="Z249" s="16" t="e">
        <f>IF($A$3=FALSE,IF($C249&lt;16,I249/($D249^0.727399687532279)*'Hintergrund Berechnung'!$I$3165,I249/($D249^0.727399687532279)*'Hintergrund Berechnung'!$I$3166),IF($C249&lt;13,(I249/($D249^0.727399687532279)*'Hintergrund Berechnung'!$I$3165)*0.5,IF($C249&lt;16,(I249/($D249^0.727399687532279)*'Hintergrund Berechnung'!$I$3165)*0.67,I249/($D249^0.727399687532279)*'Hintergrund Berechnung'!$I$3166)))</f>
        <v>#DIV/0!</v>
      </c>
      <c r="AA249" s="16" t="str">
        <f t="shared" si="31"/>
        <v/>
      </c>
      <c r="AB249" s="16" t="e">
        <f>IF($A$3=FALSE,IF($C249&lt;16,K249/($D249^0.727399687532279)*'Hintergrund Berechnung'!$I$3165,K249/($D249^0.727399687532279)*'Hintergrund Berechnung'!$I$3166),IF($C249&lt;13,(K249/($D249^0.727399687532279)*'Hintergrund Berechnung'!$I$3165)*0.5,IF($C249&lt;16,(K249/($D249^0.727399687532279)*'Hintergrund Berechnung'!$I$3165)*0.67,K249/($D249^0.727399687532279)*'Hintergrund Berechnung'!$I$3166)))</f>
        <v>#DIV/0!</v>
      </c>
      <c r="AC249" s="16" t="str">
        <f t="shared" si="32"/>
        <v/>
      </c>
      <c r="AD249" s="16" t="e">
        <f>IF($A$3=FALSE,IF($C249&lt;16,M249/($D249^0.727399687532279)*'Hintergrund Berechnung'!$I$3165,M249/($D249^0.727399687532279)*'Hintergrund Berechnung'!$I$3166),IF($C249&lt;13,(M249/($D249^0.727399687532279)*'Hintergrund Berechnung'!$I$3165)*0.5,IF($C249&lt;16,(M249/($D249^0.727399687532279)*'Hintergrund Berechnung'!$I$3165)*0.67,M249/($D249^0.727399687532279)*'Hintergrund Berechnung'!$I$3166)))</f>
        <v>#DIV/0!</v>
      </c>
      <c r="AE249" s="16" t="str">
        <f t="shared" si="33"/>
        <v/>
      </c>
      <c r="AF249" s="16" t="e">
        <f>IF($A$3=FALSE,IF($C249&lt;16,O249/($D249^0.727399687532279)*'Hintergrund Berechnung'!$I$3165,O249/($D249^0.727399687532279)*'Hintergrund Berechnung'!$I$3166),IF($C249&lt;13,(O249/($D249^0.727399687532279)*'Hintergrund Berechnung'!$I$3165)*0.5,IF($C249&lt;16,(O249/($D249^0.727399687532279)*'Hintergrund Berechnung'!$I$3165)*0.67,O249/($D249^0.727399687532279)*'Hintergrund Berechnung'!$I$3166)))</f>
        <v>#DIV/0!</v>
      </c>
      <c r="AG249" s="16" t="str">
        <f t="shared" si="34"/>
        <v/>
      </c>
      <c r="AH249" s="16" t="e">
        <f t="shared" si="35"/>
        <v>#DIV/0!</v>
      </c>
      <c r="AI249" s="16" t="e">
        <f>ROUND(IF(C249&lt;16,$Q249/($D249^0.515518364833551)*'Hintergrund Berechnung'!$K$3165,$Q249/($D249^0.515518364833551)*'Hintergrund Berechnung'!$K$3166),0)</f>
        <v>#DIV/0!</v>
      </c>
      <c r="AJ249" s="16">
        <f>ROUND(IF(C249&lt;16,$R249*'Hintergrund Berechnung'!$L$3165,$R249*'Hintergrund Berechnung'!$L$3166),0)</f>
        <v>0</v>
      </c>
      <c r="AK249" s="16">
        <f>ROUND(IF(C249&lt;16,IF(S249&gt;0,(25-$S249)*'Hintergrund Berechnung'!$M$3165,0),IF(S249&gt;0,(25-$S249)*'Hintergrund Berechnung'!$M$3166,0)),0)</f>
        <v>0</v>
      </c>
      <c r="AL249" s="18" t="e">
        <f t="shared" si="36"/>
        <v>#DIV/0!</v>
      </c>
    </row>
    <row r="250" spans="21:38" x14ac:dyDescent="0.5">
      <c r="U250" s="16">
        <f t="shared" si="28"/>
        <v>0</v>
      </c>
      <c r="V250" s="16" t="e">
        <f>IF($A$3=FALSE,IF($C250&lt;16,E250/($D250^0.727399687532279)*'Hintergrund Berechnung'!$I$3165,E250/($D250^0.727399687532279)*'Hintergrund Berechnung'!$I$3166),IF($C250&lt;13,(E250/($D250^0.727399687532279)*'Hintergrund Berechnung'!$I$3165)*0.5,IF($C250&lt;16,(E250/($D250^0.727399687532279)*'Hintergrund Berechnung'!$I$3165)*0.67,E250/($D250^0.727399687532279)*'Hintergrund Berechnung'!$I$3166)))</f>
        <v>#DIV/0!</v>
      </c>
      <c r="W250" s="16" t="str">
        <f t="shared" si="29"/>
        <v/>
      </c>
      <c r="X250" s="16" t="e">
        <f>IF($A$3=FALSE,IF($C250&lt;16,G250/($D250^0.727399687532279)*'Hintergrund Berechnung'!$I$3165,G250/($D250^0.727399687532279)*'Hintergrund Berechnung'!$I$3166),IF($C250&lt;13,(G250/($D250^0.727399687532279)*'Hintergrund Berechnung'!$I$3165)*0.5,IF($C250&lt;16,(G250/($D250^0.727399687532279)*'Hintergrund Berechnung'!$I$3165)*0.67,G250/($D250^0.727399687532279)*'Hintergrund Berechnung'!$I$3166)))</f>
        <v>#DIV/0!</v>
      </c>
      <c r="Y250" s="16" t="str">
        <f t="shared" si="30"/>
        <v/>
      </c>
      <c r="Z250" s="16" t="e">
        <f>IF($A$3=FALSE,IF($C250&lt;16,I250/($D250^0.727399687532279)*'Hintergrund Berechnung'!$I$3165,I250/($D250^0.727399687532279)*'Hintergrund Berechnung'!$I$3166),IF($C250&lt;13,(I250/($D250^0.727399687532279)*'Hintergrund Berechnung'!$I$3165)*0.5,IF($C250&lt;16,(I250/($D250^0.727399687532279)*'Hintergrund Berechnung'!$I$3165)*0.67,I250/($D250^0.727399687532279)*'Hintergrund Berechnung'!$I$3166)))</f>
        <v>#DIV/0!</v>
      </c>
      <c r="AA250" s="16" t="str">
        <f t="shared" si="31"/>
        <v/>
      </c>
      <c r="AB250" s="16" t="e">
        <f>IF($A$3=FALSE,IF($C250&lt;16,K250/($D250^0.727399687532279)*'Hintergrund Berechnung'!$I$3165,K250/($D250^0.727399687532279)*'Hintergrund Berechnung'!$I$3166),IF($C250&lt;13,(K250/($D250^0.727399687532279)*'Hintergrund Berechnung'!$I$3165)*0.5,IF($C250&lt;16,(K250/($D250^0.727399687532279)*'Hintergrund Berechnung'!$I$3165)*0.67,K250/($D250^0.727399687532279)*'Hintergrund Berechnung'!$I$3166)))</f>
        <v>#DIV/0!</v>
      </c>
      <c r="AC250" s="16" t="str">
        <f t="shared" si="32"/>
        <v/>
      </c>
      <c r="AD250" s="16" t="e">
        <f>IF($A$3=FALSE,IF($C250&lt;16,M250/($D250^0.727399687532279)*'Hintergrund Berechnung'!$I$3165,M250/($D250^0.727399687532279)*'Hintergrund Berechnung'!$I$3166),IF($C250&lt;13,(M250/($D250^0.727399687532279)*'Hintergrund Berechnung'!$I$3165)*0.5,IF($C250&lt;16,(M250/($D250^0.727399687532279)*'Hintergrund Berechnung'!$I$3165)*0.67,M250/($D250^0.727399687532279)*'Hintergrund Berechnung'!$I$3166)))</f>
        <v>#DIV/0!</v>
      </c>
      <c r="AE250" s="16" t="str">
        <f t="shared" si="33"/>
        <v/>
      </c>
      <c r="AF250" s="16" t="e">
        <f>IF($A$3=FALSE,IF($C250&lt;16,O250/($D250^0.727399687532279)*'Hintergrund Berechnung'!$I$3165,O250/($D250^0.727399687532279)*'Hintergrund Berechnung'!$I$3166),IF($C250&lt;13,(O250/($D250^0.727399687532279)*'Hintergrund Berechnung'!$I$3165)*0.5,IF($C250&lt;16,(O250/($D250^0.727399687532279)*'Hintergrund Berechnung'!$I$3165)*0.67,O250/($D250^0.727399687532279)*'Hintergrund Berechnung'!$I$3166)))</f>
        <v>#DIV/0!</v>
      </c>
      <c r="AG250" s="16" t="str">
        <f t="shared" si="34"/>
        <v/>
      </c>
      <c r="AH250" s="16" t="e">
        <f t="shared" si="35"/>
        <v>#DIV/0!</v>
      </c>
      <c r="AI250" s="16" t="e">
        <f>ROUND(IF(C250&lt;16,$Q250/($D250^0.515518364833551)*'Hintergrund Berechnung'!$K$3165,$Q250/($D250^0.515518364833551)*'Hintergrund Berechnung'!$K$3166),0)</f>
        <v>#DIV/0!</v>
      </c>
      <c r="AJ250" s="16">
        <f>ROUND(IF(C250&lt;16,$R250*'Hintergrund Berechnung'!$L$3165,$R250*'Hintergrund Berechnung'!$L$3166),0)</f>
        <v>0</v>
      </c>
      <c r="AK250" s="16">
        <f>ROUND(IF(C250&lt;16,IF(S250&gt;0,(25-$S250)*'Hintergrund Berechnung'!$M$3165,0),IF(S250&gt;0,(25-$S250)*'Hintergrund Berechnung'!$M$3166,0)),0)</f>
        <v>0</v>
      </c>
      <c r="AL250" s="18" t="e">
        <f t="shared" si="36"/>
        <v>#DIV/0!</v>
      </c>
    </row>
    <row r="251" spans="21:38" x14ac:dyDescent="0.5">
      <c r="U251" s="16">
        <f t="shared" si="28"/>
        <v>0</v>
      </c>
      <c r="V251" s="16" t="e">
        <f>IF($A$3=FALSE,IF($C251&lt;16,E251/($D251^0.727399687532279)*'Hintergrund Berechnung'!$I$3165,E251/($D251^0.727399687532279)*'Hintergrund Berechnung'!$I$3166),IF($C251&lt;13,(E251/($D251^0.727399687532279)*'Hintergrund Berechnung'!$I$3165)*0.5,IF($C251&lt;16,(E251/($D251^0.727399687532279)*'Hintergrund Berechnung'!$I$3165)*0.67,E251/($D251^0.727399687532279)*'Hintergrund Berechnung'!$I$3166)))</f>
        <v>#DIV/0!</v>
      </c>
      <c r="W251" s="16" t="str">
        <f t="shared" si="29"/>
        <v/>
      </c>
      <c r="X251" s="16" t="e">
        <f>IF($A$3=FALSE,IF($C251&lt;16,G251/($D251^0.727399687532279)*'Hintergrund Berechnung'!$I$3165,G251/($D251^0.727399687532279)*'Hintergrund Berechnung'!$I$3166),IF($C251&lt;13,(G251/($D251^0.727399687532279)*'Hintergrund Berechnung'!$I$3165)*0.5,IF($C251&lt;16,(G251/($D251^0.727399687532279)*'Hintergrund Berechnung'!$I$3165)*0.67,G251/($D251^0.727399687532279)*'Hintergrund Berechnung'!$I$3166)))</f>
        <v>#DIV/0!</v>
      </c>
      <c r="Y251" s="16" t="str">
        <f t="shared" si="30"/>
        <v/>
      </c>
      <c r="Z251" s="16" t="e">
        <f>IF($A$3=FALSE,IF($C251&lt;16,I251/($D251^0.727399687532279)*'Hintergrund Berechnung'!$I$3165,I251/($D251^0.727399687532279)*'Hintergrund Berechnung'!$I$3166),IF($C251&lt;13,(I251/($D251^0.727399687532279)*'Hintergrund Berechnung'!$I$3165)*0.5,IF($C251&lt;16,(I251/($D251^0.727399687532279)*'Hintergrund Berechnung'!$I$3165)*0.67,I251/($D251^0.727399687532279)*'Hintergrund Berechnung'!$I$3166)))</f>
        <v>#DIV/0!</v>
      </c>
      <c r="AA251" s="16" t="str">
        <f t="shared" si="31"/>
        <v/>
      </c>
      <c r="AB251" s="16" t="e">
        <f>IF($A$3=FALSE,IF($C251&lt;16,K251/($D251^0.727399687532279)*'Hintergrund Berechnung'!$I$3165,K251/($D251^0.727399687532279)*'Hintergrund Berechnung'!$I$3166),IF($C251&lt;13,(K251/($D251^0.727399687532279)*'Hintergrund Berechnung'!$I$3165)*0.5,IF($C251&lt;16,(K251/($D251^0.727399687532279)*'Hintergrund Berechnung'!$I$3165)*0.67,K251/($D251^0.727399687532279)*'Hintergrund Berechnung'!$I$3166)))</f>
        <v>#DIV/0!</v>
      </c>
      <c r="AC251" s="16" t="str">
        <f t="shared" si="32"/>
        <v/>
      </c>
      <c r="AD251" s="16" t="e">
        <f>IF($A$3=FALSE,IF($C251&lt;16,M251/($D251^0.727399687532279)*'Hintergrund Berechnung'!$I$3165,M251/($D251^0.727399687532279)*'Hintergrund Berechnung'!$I$3166),IF($C251&lt;13,(M251/($D251^0.727399687532279)*'Hintergrund Berechnung'!$I$3165)*0.5,IF($C251&lt;16,(M251/($D251^0.727399687532279)*'Hintergrund Berechnung'!$I$3165)*0.67,M251/($D251^0.727399687532279)*'Hintergrund Berechnung'!$I$3166)))</f>
        <v>#DIV/0!</v>
      </c>
      <c r="AE251" s="16" t="str">
        <f t="shared" si="33"/>
        <v/>
      </c>
      <c r="AF251" s="16" t="e">
        <f>IF($A$3=FALSE,IF($C251&lt;16,O251/($D251^0.727399687532279)*'Hintergrund Berechnung'!$I$3165,O251/($D251^0.727399687532279)*'Hintergrund Berechnung'!$I$3166),IF($C251&lt;13,(O251/($D251^0.727399687532279)*'Hintergrund Berechnung'!$I$3165)*0.5,IF($C251&lt;16,(O251/($D251^0.727399687532279)*'Hintergrund Berechnung'!$I$3165)*0.67,O251/($D251^0.727399687532279)*'Hintergrund Berechnung'!$I$3166)))</f>
        <v>#DIV/0!</v>
      </c>
      <c r="AG251" s="16" t="str">
        <f t="shared" si="34"/>
        <v/>
      </c>
      <c r="AH251" s="16" t="e">
        <f t="shared" si="35"/>
        <v>#DIV/0!</v>
      </c>
      <c r="AI251" s="16" t="e">
        <f>ROUND(IF(C251&lt;16,$Q251/($D251^0.515518364833551)*'Hintergrund Berechnung'!$K$3165,$Q251/($D251^0.515518364833551)*'Hintergrund Berechnung'!$K$3166),0)</f>
        <v>#DIV/0!</v>
      </c>
      <c r="AJ251" s="16">
        <f>ROUND(IF(C251&lt;16,$R251*'Hintergrund Berechnung'!$L$3165,$R251*'Hintergrund Berechnung'!$L$3166),0)</f>
        <v>0</v>
      </c>
      <c r="AK251" s="16">
        <f>ROUND(IF(C251&lt;16,IF(S251&gt;0,(25-$S251)*'Hintergrund Berechnung'!$M$3165,0),IF(S251&gt;0,(25-$S251)*'Hintergrund Berechnung'!$M$3166,0)),0)</f>
        <v>0</v>
      </c>
      <c r="AL251" s="18" t="e">
        <f t="shared" si="36"/>
        <v>#DIV/0!</v>
      </c>
    </row>
    <row r="252" spans="21:38" x14ac:dyDescent="0.5">
      <c r="U252" s="16">
        <f t="shared" si="28"/>
        <v>0</v>
      </c>
      <c r="V252" s="16" t="e">
        <f>IF($A$3=FALSE,IF($C252&lt;16,E252/($D252^0.727399687532279)*'Hintergrund Berechnung'!$I$3165,E252/($D252^0.727399687532279)*'Hintergrund Berechnung'!$I$3166),IF($C252&lt;13,(E252/($D252^0.727399687532279)*'Hintergrund Berechnung'!$I$3165)*0.5,IF($C252&lt;16,(E252/($D252^0.727399687532279)*'Hintergrund Berechnung'!$I$3165)*0.67,E252/($D252^0.727399687532279)*'Hintergrund Berechnung'!$I$3166)))</f>
        <v>#DIV/0!</v>
      </c>
      <c r="W252" s="16" t="str">
        <f t="shared" si="29"/>
        <v/>
      </c>
      <c r="X252" s="16" t="e">
        <f>IF($A$3=FALSE,IF($C252&lt;16,G252/($D252^0.727399687532279)*'Hintergrund Berechnung'!$I$3165,G252/($D252^0.727399687532279)*'Hintergrund Berechnung'!$I$3166),IF($C252&lt;13,(G252/($D252^0.727399687532279)*'Hintergrund Berechnung'!$I$3165)*0.5,IF($C252&lt;16,(G252/($D252^0.727399687532279)*'Hintergrund Berechnung'!$I$3165)*0.67,G252/($D252^0.727399687532279)*'Hintergrund Berechnung'!$I$3166)))</f>
        <v>#DIV/0!</v>
      </c>
      <c r="Y252" s="16" t="str">
        <f t="shared" si="30"/>
        <v/>
      </c>
      <c r="Z252" s="16" t="e">
        <f>IF($A$3=FALSE,IF($C252&lt;16,I252/($D252^0.727399687532279)*'Hintergrund Berechnung'!$I$3165,I252/($D252^0.727399687532279)*'Hintergrund Berechnung'!$I$3166),IF($C252&lt;13,(I252/($D252^0.727399687532279)*'Hintergrund Berechnung'!$I$3165)*0.5,IF($C252&lt;16,(I252/($D252^0.727399687532279)*'Hintergrund Berechnung'!$I$3165)*0.67,I252/($D252^0.727399687532279)*'Hintergrund Berechnung'!$I$3166)))</f>
        <v>#DIV/0!</v>
      </c>
      <c r="AA252" s="16" t="str">
        <f t="shared" si="31"/>
        <v/>
      </c>
      <c r="AB252" s="16" t="e">
        <f>IF($A$3=FALSE,IF($C252&lt;16,K252/($D252^0.727399687532279)*'Hintergrund Berechnung'!$I$3165,K252/($D252^0.727399687532279)*'Hintergrund Berechnung'!$I$3166),IF($C252&lt;13,(K252/($D252^0.727399687532279)*'Hintergrund Berechnung'!$I$3165)*0.5,IF($C252&lt;16,(K252/($D252^0.727399687532279)*'Hintergrund Berechnung'!$I$3165)*0.67,K252/($D252^0.727399687532279)*'Hintergrund Berechnung'!$I$3166)))</f>
        <v>#DIV/0!</v>
      </c>
      <c r="AC252" s="16" t="str">
        <f t="shared" si="32"/>
        <v/>
      </c>
      <c r="AD252" s="16" t="e">
        <f>IF($A$3=FALSE,IF($C252&lt;16,M252/($D252^0.727399687532279)*'Hintergrund Berechnung'!$I$3165,M252/($D252^0.727399687532279)*'Hintergrund Berechnung'!$I$3166),IF($C252&lt;13,(M252/($D252^0.727399687532279)*'Hintergrund Berechnung'!$I$3165)*0.5,IF($C252&lt;16,(M252/($D252^0.727399687532279)*'Hintergrund Berechnung'!$I$3165)*0.67,M252/($D252^0.727399687532279)*'Hintergrund Berechnung'!$I$3166)))</f>
        <v>#DIV/0!</v>
      </c>
      <c r="AE252" s="16" t="str">
        <f t="shared" si="33"/>
        <v/>
      </c>
      <c r="AF252" s="16" t="e">
        <f>IF($A$3=FALSE,IF($C252&lt;16,O252/($D252^0.727399687532279)*'Hintergrund Berechnung'!$I$3165,O252/($D252^0.727399687532279)*'Hintergrund Berechnung'!$I$3166),IF($C252&lt;13,(O252/($D252^0.727399687532279)*'Hintergrund Berechnung'!$I$3165)*0.5,IF($C252&lt;16,(O252/($D252^0.727399687532279)*'Hintergrund Berechnung'!$I$3165)*0.67,O252/($D252^0.727399687532279)*'Hintergrund Berechnung'!$I$3166)))</f>
        <v>#DIV/0!</v>
      </c>
      <c r="AG252" s="16" t="str">
        <f t="shared" si="34"/>
        <v/>
      </c>
      <c r="AH252" s="16" t="e">
        <f t="shared" si="35"/>
        <v>#DIV/0!</v>
      </c>
      <c r="AI252" s="16" t="e">
        <f>ROUND(IF(C252&lt;16,$Q252/($D252^0.515518364833551)*'Hintergrund Berechnung'!$K$3165,$Q252/($D252^0.515518364833551)*'Hintergrund Berechnung'!$K$3166),0)</f>
        <v>#DIV/0!</v>
      </c>
      <c r="AJ252" s="16">
        <f>ROUND(IF(C252&lt;16,$R252*'Hintergrund Berechnung'!$L$3165,$R252*'Hintergrund Berechnung'!$L$3166),0)</f>
        <v>0</v>
      </c>
      <c r="AK252" s="16">
        <f>ROUND(IF(C252&lt;16,IF(S252&gt;0,(25-$S252)*'Hintergrund Berechnung'!$M$3165,0),IF(S252&gt;0,(25-$S252)*'Hintergrund Berechnung'!$M$3166,0)),0)</f>
        <v>0</v>
      </c>
      <c r="AL252" s="18" t="e">
        <f t="shared" si="36"/>
        <v>#DIV/0!</v>
      </c>
    </row>
    <row r="253" spans="21:38" x14ac:dyDescent="0.5">
      <c r="U253" s="16">
        <f t="shared" si="28"/>
        <v>0</v>
      </c>
      <c r="V253" s="16" t="e">
        <f>IF($A$3=FALSE,IF($C253&lt;16,E253/($D253^0.727399687532279)*'Hintergrund Berechnung'!$I$3165,E253/($D253^0.727399687532279)*'Hintergrund Berechnung'!$I$3166),IF($C253&lt;13,(E253/($D253^0.727399687532279)*'Hintergrund Berechnung'!$I$3165)*0.5,IF($C253&lt;16,(E253/($D253^0.727399687532279)*'Hintergrund Berechnung'!$I$3165)*0.67,E253/($D253^0.727399687532279)*'Hintergrund Berechnung'!$I$3166)))</f>
        <v>#DIV/0!</v>
      </c>
      <c r="W253" s="16" t="str">
        <f t="shared" si="29"/>
        <v/>
      </c>
      <c r="X253" s="16" t="e">
        <f>IF($A$3=FALSE,IF($C253&lt;16,G253/($D253^0.727399687532279)*'Hintergrund Berechnung'!$I$3165,G253/($D253^0.727399687532279)*'Hintergrund Berechnung'!$I$3166),IF($C253&lt;13,(G253/($D253^0.727399687532279)*'Hintergrund Berechnung'!$I$3165)*0.5,IF($C253&lt;16,(G253/($D253^0.727399687532279)*'Hintergrund Berechnung'!$I$3165)*0.67,G253/($D253^0.727399687532279)*'Hintergrund Berechnung'!$I$3166)))</f>
        <v>#DIV/0!</v>
      </c>
      <c r="Y253" s="16" t="str">
        <f t="shared" si="30"/>
        <v/>
      </c>
      <c r="Z253" s="16" t="e">
        <f>IF($A$3=FALSE,IF($C253&lt;16,I253/($D253^0.727399687532279)*'Hintergrund Berechnung'!$I$3165,I253/($D253^0.727399687532279)*'Hintergrund Berechnung'!$I$3166),IF($C253&lt;13,(I253/($D253^0.727399687532279)*'Hintergrund Berechnung'!$I$3165)*0.5,IF($C253&lt;16,(I253/($D253^0.727399687532279)*'Hintergrund Berechnung'!$I$3165)*0.67,I253/($D253^0.727399687532279)*'Hintergrund Berechnung'!$I$3166)))</f>
        <v>#DIV/0!</v>
      </c>
      <c r="AA253" s="16" t="str">
        <f t="shared" si="31"/>
        <v/>
      </c>
      <c r="AB253" s="16" t="e">
        <f>IF($A$3=FALSE,IF($C253&lt;16,K253/($D253^0.727399687532279)*'Hintergrund Berechnung'!$I$3165,K253/($D253^0.727399687532279)*'Hintergrund Berechnung'!$I$3166),IF($C253&lt;13,(K253/($D253^0.727399687532279)*'Hintergrund Berechnung'!$I$3165)*0.5,IF($C253&lt;16,(K253/($D253^0.727399687532279)*'Hintergrund Berechnung'!$I$3165)*0.67,K253/($D253^0.727399687532279)*'Hintergrund Berechnung'!$I$3166)))</f>
        <v>#DIV/0!</v>
      </c>
      <c r="AC253" s="16" t="str">
        <f t="shared" si="32"/>
        <v/>
      </c>
      <c r="AD253" s="16" t="e">
        <f>IF($A$3=FALSE,IF($C253&lt;16,M253/($D253^0.727399687532279)*'Hintergrund Berechnung'!$I$3165,M253/($D253^0.727399687532279)*'Hintergrund Berechnung'!$I$3166),IF($C253&lt;13,(M253/($D253^0.727399687532279)*'Hintergrund Berechnung'!$I$3165)*0.5,IF($C253&lt;16,(M253/($D253^0.727399687532279)*'Hintergrund Berechnung'!$I$3165)*0.67,M253/($D253^0.727399687532279)*'Hintergrund Berechnung'!$I$3166)))</f>
        <v>#DIV/0!</v>
      </c>
      <c r="AE253" s="16" t="str">
        <f t="shared" si="33"/>
        <v/>
      </c>
      <c r="AF253" s="16" t="e">
        <f>IF($A$3=FALSE,IF($C253&lt;16,O253/($D253^0.727399687532279)*'Hintergrund Berechnung'!$I$3165,O253/($D253^0.727399687532279)*'Hintergrund Berechnung'!$I$3166),IF($C253&lt;13,(O253/($D253^0.727399687532279)*'Hintergrund Berechnung'!$I$3165)*0.5,IF($C253&lt;16,(O253/($D253^0.727399687532279)*'Hintergrund Berechnung'!$I$3165)*0.67,O253/($D253^0.727399687532279)*'Hintergrund Berechnung'!$I$3166)))</f>
        <v>#DIV/0!</v>
      </c>
      <c r="AG253" s="16" t="str">
        <f t="shared" si="34"/>
        <v/>
      </c>
      <c r="AH253" s="16" t="e">
        <f t="shared" si="35"/>
        <v>#DIV/0!</v>
      </c>
      <c r="AI253" s="16" t="e">
        <f>ROUND(IF(C253&lt;16,$Q253/($D253^0.515518364833551)*'Hintergrund Berechnung'!$K$3165,$Q253/($D253^0.515518364833551)*'Hintergrund Berechnung'!$K$3166),0)</f>
        <v>#DIV/0!</v>
      </c>
      <c r="AJ253" s="16">
        <f>ROUND(IF(C253&lt;16,$R253*'Hintergrund Berechnung'!$L$3165,$R253*'Hintergrund Berechnung'!$L$3166),0)</f>
        <v>0</v>
      </c>
      <c r="AK253" s="16">
        <f>ROUND(IF(C253&lt;16,IF(S253&gt;0,(25-$S253)*'Hintergrund Berechnung'!$M$3165,0),IF(S253&gt;0,(25-$S253)*'Hintergrund Berechnung'!$M$3166,0)),0)</f>
        <v>0</v>
      </c>
      <c r="AL253" s="18" t="e">
        <f t="shared" si="36"/>
        <v>#DIV/0!</v>
      </c>
    </row>
    <row r="254" spans="21:38" x14ac:dyDescent="0.5">
      <c r="U254" s="16">
        <f t="shared" si="28"/>
        <v>0</v>
      </c>
      <c r="V254" s="16" t="e">
        <f>IF($A$3=FALSE,IF($C254&lt;16,E254/($D254^0.727399687532279)*'Hintergrund Berechnung'!$I$3165,E254/($D254^0.727399687532279)*'Hintergrund Berechnung'!$I$3166),IF($C254&lt;13,(E254/($D254^0.727399687532279)*'Hintergrund Berechnung'!$I$3165)*0.5,IF($C254&lt;16,(E254/($D254^0.727399687532279)*'Hintergrund Berechnung'!$I$3165)*0.67,E254/($D254^0.727399687532279)*'Hintergrund Berechnung'!$I$3166)))</f>
        <v>#DIV/0!</v>
      </c>
      <c r="W254" s="16" t="str">
        <f t="shared" si="29"/>
        <v/>
      </c>
      <c r="X254" s="16" t="e">
        <f>IF($A$3=FALSE,IF($C254&lt;16,G254/($D254^0.727399687532279)*'Hintergrund Berechnung'!$I$3165,G254/($D254^0.727399687532279)*'Hintergrund Berechnung'!$I$3166),IF($C254&lt;13,(G254/($D254^0.727399687532279)*'Hintergrund Berechnung'!$I$3165)*0.5,IF($C254&lt;16,(G254/($D254^0.727399687532279)*'Hintergrund Berechnung'!$I$3165)*0.67,G254/($D254^0.727399687532279)*'Hintergrund Berechnung'!$I$3166)))</f>
        <v>#DIV/0!</v>
      </c>
      <c r="Y254" s="16" t="str">
        <f t="shared" si="30"/>
        <v/>
      </c>
      <c r="Z254" s="16" t="e">
        <f>IF($A$3=FALSE,IF($C254&lt;16,I254/($D254^0.727399687532279)*'Hintergrund Berechnung'!$I$3165,I254/($D254^0.727399687532279)*'Hintergrund Berechnung'!$I$3166),IF($C254&lt;13,(I254/($D254^0.727399687532279)*'Hintergrund Berechnung'!$I$3165)*0.5,IF($C254&lt;16,(I254/($D254^0.727399687532279)*'Hintergrund Berechnung'!$I$3165)*0.67,I254/($D254^0.727399687532279)*'Hintergrund Berechnung'!$I$3166)))</f>
        <v>#DIV/0!</v>
      </c>
      <c r="AA254" s="16" t="str">
        <f t="shared" si="31"/>
        <v/>
      </c>
      <c r="AB254" s="16" t="e">
        <f>IF($A$3=FALSE,IF($C254&lt;16,K254/($D254^0.727399687532279)*'Hintergrund Berechnung'!$I$3165,K254/($D254^0.727399687532279)*'Hintergrund Berechnung'!$I$3166),IF($C254&lt;13,(K254/($D254^0.727399687532279)*'Hintergrund Berechnung'!$I$3165)*0.5,IF($C254&lt;16,(K254/($D254^0.727399687532279)*'Hintergrund Berechnung'!$I$3165)*0.67,K254/($D254^0.727399687532279)*'Hintergrund Berechnung'!$I$3166)))</f>
        <v>#DIV/0!</v>
      </c>
      <c r="AC254" s="16" t="str">
        <f t="shared" si="32"/>
        <v/>
      </c>
      <c r="AD254" s="16" t="e">
        <f>IF($A$3=FALSE,IF($C254&lt;16,M254/($D254^0.727399687532279)*'Hintergrund Berechnung'!$I$3165,M254/($D254^0.727399687532279)*'Hintergrund Berechnung'!$I$3166),IF($C254&lt;13,(M254/($D254^0.727399687532279)*'Hintergrund Berechnung'!$I$3165)*0.5,IF($C254&lt;16,(M254/($D254^0.727399687532279)*'Hintergrund Berechnung'!$I$3165)*0.67,M254/($D254^0.727399687532279)*'Hintergrund Berechnung'!$I$3166)))</f>
        <v>#DIV/0!</v>
      </c>
      <c r="AE254" s="16" t="str">
        <f t="shared" si="33"/>
        <v/>
      </c>
      <c r="AF254" s="16" t="e">
        <f>IF($A$3=FALSE,IF($C254&lt;16,O254/($D254^0.727399687532279)*'Hintergrund Berechnung'!$I$3165,O254/($D254^0.727399687532279)*'Hintergrund Berechnung'!$I$3166),IF($C254&lt;13,(O254/($D254^0.727399687532279)*'Hintergrund Berechnung'!$I$3165)*0.5,IF($C254&lt;16,(O254/($D254^0.727399687532279)*'Hintergrund Berechnung'!$I$3165)*0.67,O254/($D254^0.727399687532279)*'Hintergrund Berechnung'!$I$3166)))</f>
        <v>#DIV/0!</v>
      </c>
      <c r="AG254" s="16" t="str">
        <f t="shared" si="34"/>
        <v/>
      </c>
      <c r="AH254" s="16" t="e">
        <f t="shared" si="35"/>
        <v>#DIV/0!</v>
      </c>
      <c r="AI254" s="16" t="e">
        <f>ROUND(IF(C254&lt;16,$Q254/($D254^0.515518364833551)*'Hintergrund Berechnung'!$K$3165,$Q254/($D254^0.515518364833551)*'Hintergrund Berechnung'!$K$3166),0)</f>
        <v>#DIV/0!</v>
      </c>
      <c r="AJ254" s="16">
        <f>ROUND(IF(C254&lt;16,$R254*'Hintergrund Berechnung'!$L$3165,$R254*'Hintergrund Berechnung'!$L$3166),0)</f>
        <v>0</v>
      </c>
      <c r="AK254" s="16">
        <f>ROUND(IF(C254&lt;16,IF(S254&gt;0,(25-$S254)*'Hintergrund Berechnung'!$M$3165,0),IF(S254&gt;0,(25-$S254)*'Hintergrund Berechnung'!$M$3166,0)),0)</f>
        <v>0</v>
      </c>
      <c r="AL254" s="18" t="e">
        <f t="shared" si="36"/>
        <v>#DIV/0!</v>
      </c>
    </row>
    <row r="255" spans="21:38" x14ac:dyDescent="0.5">
      <c r="U255" s="16">
        <f t="shared" si="28"/>
        <v>0</v>
      </c>
      <c r="V255" s="16" t="e">
        <f>IF($A$3=FALSE,IF($C255&lt;16,E255/($D255^0.727399687532279)*'Hintergrund Berechnung'!$I$3165,E255/($D255^0.727399687532279)*'Hintergrund Berechnung'!$I$3166),IF($C255&lt;13,(E255/($D255^0.727399687532279)*'Hintergrund Berechnung'!$I$3165)*0.5,IF($C255&lt;16,(E255/($D255^0.727399687532279)*'Hintergrund Berechnung'!$I$3165)*0.67,E255/($D255^0.727399687532279)*'Hintergrund Berechnung'!$I$3166)))</f>
        <v>#DIV/0!</v>
      </c>
      <c r="W255" s="16" t="str">
        <f t="shared" si="29"/>
        <v/>
      </c>
      <c r="X255" s="16" t="e">
        <f>IF($A$3=FALSE,IF($C255&lt;16,G255/($D255^0.727399687532279)*'Hintergrund Berechnung'!$I$3165,G255/($D255^0.727399687532279)*'Hintergrund Berechnung'!$I$3166),IF($C255&lt;13,(G255/($D255^0.727399687532279)*'Hintergrund Berechnung'!$I$3165)*0.5,IF($C255&lt;16,(G255/($D255^0.727399687532279)*'Hintergrund Berechnung'!$I$3165)*0.67,G255/($D255^0.727399687532279)*'Hintergrund Berechnung'!$I$3166)))</f>
        <v>#DIV/0!</v>
      </c>
      <c r="Y255" s="16" t="str">
        <f t="shared" si="30"/>
        <v/>
      </c>
      <c r="Z255" s="16" t="e">
        <f>IF($A$3=FALSE,IF($C255&lt;16,I255/($D255^0.727399687532279)*'Hintergrund Berechnung'!$I$3165,I255/($D255^0.727399687532279)*'Hintergrund Berechnung'!$I$3166),IF($C255&lt;13,(I255/($D255^0.727399687532279)*'Hintergrund Berechnung'!$I$3165)*0.5,IF($C255&lt;16,(I255/($D255^0.727399687532279)*'Hintergrund Berechnung'!$I$3165)*0.67,I255/($D255^0.727399687532279)*'Hintergrund Berechnung'!$I$3166)))</f>
        <v>#DIV/0!</v>
      </c>
      <c r="AA255" s="16" t="str">
        <f t="shared" si="31"/>
        <v/>
      </c>
      <c r="AB255" s="16" t="e">
        <f>IF($A$3=FALSE,IF($C255&lt;16,K255/($D255^0.727399687532279)*'Hintergrund Berechnung'!$I$3165,K255/($D255^0.727399687532279)*'Hintergrund Berechnung'!$I$3166),IF($C255&lt;13,(K255/($D255^0.727399687532279)*'Hintergrund Berechnung'!$I$3165)*0.5,IF($C255&lt;16,(K255/($D255^0.727399687532279)*'Hintergrund Berechnung'!$I$3165)*0.67,K255/($D255^0.727399687532279)*'Hintergrund Berechnung'!$I$3166)))</f>
        <v>#DIV/0!</v>
      </c>
      <c r="AC255" s="16" t="str">
        <f t="shared" si="32"/>
        <v/>
      </c>
      <c r="AD255" s="16" t="e">
        <f>IF($A$3=FALSE,IF($C255&lt;16,M255/($D255^0.727399687532279)*'Hintergrund Berechnung'!$I$3165,M255/($D255^0.727399687532279)*'Hintergrund Berechnung'!$I$3166),IF($C255&lt;13,(M255/($D255^0.727399687532279)*'Hintergrund Berechnung'!$I$3165)*0.5,IF($C255&lt;16,(M255/($D255^0.727399687532279)*'Hintergrund Berechnung'!$I$3165)*0.67,M255/($D255^0.727399687532279)*'Hintergrund Berechnung'!$I$3166)))</f>
        <v>#DIV/0!</v>
      </c>
      <c r="AE255" s="16" t="str">
        <f t="shared" si="33"/>
        <v/>
      </c>
      <c r="AF255" s="16" t="e">
        <f>IF($A$3=FALSE,IF($C255&lt;16,O255/($D255^0.727399687532279)*'Hintergrund Berechnung'!$I$3165,O255/($D255^0.727399687532279)*'Hintergrund Berechnung'!$I$3166),IF($C255&lt;13,(O255/($D255^0.727399687532279)*'Hintergrund Berechnung'!$I$3165)*0.5,IF($C255&lt;16,(O255/($D255^0.727399687532279)*'Hintergrund Berechnung'!$I$3165)*0.67,O255/($D255^0.727399687532279)*'Hintergrund Berechnung'!$I$3166)))</f>
        <v>#DIV/0!</v>
      </c>
      <c r="AG255" s="16" t="str">
        <f t="shared" si="34"/>
        <v/>
      </c>
      <c r="AH255" s="16" t="e">
        <f t="shared" si="35"/>
        <v>#DIV/0!</v>
      </c>
      <c r="AI255" s="16" t="e">
        <f>ROUND(IF(C255&lt;16,$Q255/($D255^0.515518364833551)*'Hintergrund Berechnung'!$K$3165,$Q255/($D255^0.515518364833551)*'Hintergrund Berechnung'!$K$3166),0)</f>
        <v>#DIV/0!</v>
      </c>
      <c r="AJ255" s="16">
        <f>ROUND(IF(C255&lt;16,$R255*'Hintergrund Berechnung'!$L$3165,$R255*'Hintergrund Berechnung'!$L$3166),0)</f>
        <v>0</v>
      </c>
      <c r="AK255" s="16">
        <f>ROUND(IF(C255&lt;16,IF(S255&gt;0,(25-$S255)*'Hintergrund Berechnung'!$M$3165,0),IF(S255&gt;0,(25-$S255)*'Hintergrund Berechnung'!$M$3166,0)),0)</f>
        <v>0</v>
      </c>
      <c r="AL255" s="18" t="e">
        <f t="shared" si="36"/>
        <v>#DIV/0!</v>
      </c>
    </row>
    <row r="256" spans="21:38" x14ac:dyDescent="0.5">
      <c r="U256" s="16">
        <f t="shared" si="28"/>
        <v>0</v>
      </c>
      <c r="V256" s="16" t="e">
        <f>IF($A$3=FALSE,IF($C256&lt;16,E256/($D256^0.727399687532279)*'Hintergrund Berechnung'!$I$3165,E256/($D256^0.727399687532279)*'Hintergrund Berechnung'!$I$3166),IF($C256&lt;13,(E256/($D256^0.727399687532279)*'Hintergrund Berechnung'!$I$3165)*0.5,IF($C256&lt;16,(E256/($D256^0.727399687532279)*'Hintergrund Berechnung'!$I$3165)*0.67,E256/($D256^0.727399687532279)*'Hintergrund Berechnung'!$I$3166)))</f>
        <v>#DIV/0!</v>
      </c>
      <c r="W256" s="16" t="str">
        <f t="shared" si="29"/>
        <v/>
      </c>
      <c r="X256" s="16" t="e">
        <f>IF($A$3=FALSE,IF($C256&lt;16,G256/($D256^0.727399687532279)*'Hintergrund Berechnung'!$I$3165,G256/($D256^0.727399687532279)*'Hintergrund Berechnung'!$I$3166),IF($C256&lt;13,(G256/($D256^0.727399687532279)*'Hintergrund Berechnung'!$I$3165)*0.5,IF($C256&lt;16,(G256/($D256^0.727399687532279)*'Hintergrund Berechnung'!$I$3165)*0.67,G256/($D256^0.727399687532279)*'Hintergrund Berechnung'!$I$3166)))</f>
        <v>#DIV/0!</v>
      </c>
      <c r="Y256" s="16" t="str">
        <f t="shared" si="30"/>
        <v/>
      </c>
      <c r="Z256" s="16" t="e">
        <f>IF($A$3=FALSE,IF($C256&lt;16,I256/($D256^0.727399687532279)*'Hintergrund Berechnung'!$I$3165,I256/($D256^0.727399687532279)*'Hintergrund Berechnung'!$I$3166),IF($C256&lt;13,(I256/($D256^0.727399687532279)*'Hintergrund Berechnung'!$I$3165)*0.5,IF($C256&lt;16,(I256/($D256^0.727399687532279)*'Hintergrund Berechnung'!$I$3165)*0.67,I256/($D256^0.727399687532279)*'Hintergrund Berechnung'!$I$3166)))</f>
        <v>#DIV/0!</v>
      </c>
      <c r="AA256" s="16" t="str">
        <f t="shared" si="31"/>
        <v/>
      </c>
      <c r="AB256" s="16" t="e">
        <f>IF($A$3=FALSE,IF($C256&lt;16,K256/($D256^0.727399687532279)*'Hintergrund Berechnung'!$I$3165,K256/($D256^0.727399687532279)*'Hintergrund Berechnung'!$I$3166),IF($C256&lt;13,(K256/($D256^0.727399687532279)*'Hintergrund Berechnung'!$I$3165)*0.5,IF($C256&lt;16,(K256/($D256^0.727399687532279)*'Hintergrund Berechnung'!$I$3165)*0.67,K256/($D256^0.727399687532279)*'Hintergrund Berechnung'!$I$3166)))</f>
        <v>#DIV/0!</v>
      </c>
      <c r="AC256" s="16" t="str">
        <f t="shared" si="32"/>
        <v/>
      </c>
      <c r="AD256" s="16" t="e">
        <f>IF($A$3=FALSE,IF($C256&lt;16,M256/($D256^0.727399687532279)*'Hintergrund Berechnung'!$I$3165,M256/($D256^0.727399687532279)*'Hintergrund Berechnung'!$I$3166),IF($C256&lt;13,(M256/($D256^0.727399687532279)*'Hintergrund Berechnung'!$I$3165)*0.5,IF($C256&lt;16,(M256/($D256^0.727399687532279)*'Hintergrund Berechnung'!$I$3165)*0.67,M256/($D256^0.727399687532279)*'Hintergrund Berechnung'!$I$3166)))</f>
        <v>#DIV/0!</v>
      </c>
      <c r="AE256" s="16" t="str">
        <f t="shared" si="33"/>
        <v/>
      </c>
      <c r="AF256" s="16" t="e">
        <f>IF($A$3=FALSE,IF($C256&lt;16,O256/($D256^0.727399687532279)*'Hintergrund Berechnung'!$I$3165,O256/($D256^0.727399687532279)*'Hintergrund Berechnung'!$I$3166),IF($C256&lt;13,(O256/($D256^0.727399687532279)*'Hintergrund Berechnung'!$I$3165)*0.5,IF($C256&lt;16,(O256/($D256^0.727399687532279)*'Hintergrund Berechnung'!$I$3165)*0.67,O256/($D256^0.727399687532279)*'Hintergrund Berechnung'!$I$3166)))</f>
        <v>#DIV/0!</v>
      </c>
      <c r="AG256" s="16" t="str">
        <f t="shared" si="34"/>
        <v/>
      </c>
      <c r="AH256" s="16" t="e">
        <f t="shared" si="35"/>
        <v>#DIV/0!</v>
      </c>
      <c r="AI256" s="16" t="e">
        <f>ROUND(IF(C256&lt;16,$Q256/($D256^0.515518364833551)*'Hintergrund Berechnung'!$K$3165,$Q256/($D256^0.515518364833551)*'Hintergrund Berechnung'!$K$3166),0)</f>
        <v>#DIV/0!</v>
      </c>
      <c r="AJ256" s="16">
        <f>ROUND(IF(C256&lt;16,$R256*'Hintergrund Berechnung'!$L$3165,$R256*'Hintergrund Berechnung'!$L$3166),0)</f>
        <v>0</v>
      </c>
      <c r="AK256" s="16">
        <f>ROUND(IF(C256&lt;16,IF(S256&gt;0,(25-$S256)*'Hintergrund Berechnung'!$M$3165,0),IF(S256&gt;0,(25-$S256)*'Hintergrund Berechnung'!$M$3166,0)),0)</f>
        <v>0</v>
      </c>
      <c r="AL256" s="18" t="e">
        <f t="shared" si="36"/>
        <v>#DIV/0!</v>
      </c>
    </row>
    <row r="257" spans="21:38" x14ac:dyDescent="0.5">
      <c r="U257" s="16">
        <f t="shared" si="28"/>
        <v>0</v>
      </c>
      <c r="V257" s="16" t="e">
        <f>IF($A$3=FALSE,IF($C257&lt;16,E257/($D257^0.727399687532279)*'Hintergrund Berechnung'!$I$3165,E257/($D257^0.727399687532279)*'Hintergrund Berechnung'!$I$3166),IF($C257&lt;13,(E257/($D257^0.727399687532279)*'Hintergrund Berechnung'!$I$3165)*0.5,IF($C257&lt;16,(E257/($D257^0.727399687532279)*'Hintergrund Berechnung'!$I$3165)*0.67,E257/($D257^0.727399687532279)*'Hintergrund Berechnung'!$I$3166)))</f>
        <v>#DIV/0!</v>
      </c>
      <c r="W257" s="16" t="str">
        <f t="shared" si="29"/>
        <v/>
      </c>
      <c r="X257" s="16" t="e">
        <f>IF($A$3=FALSE,IF($C257&lt;16,G257/($D257^0.727399687532279)*'Hintergrund Berechnung'!$I$3165,G257/($D257^0.727399687532279)*'Hintergrund Berechnung'!$I$3166),IF($C257&lt;13,(G257/($D257^0.727399687532279)*'Hintergrund Berechnung'!$I$3165)*0.5,IF($C257&lt;16,(G257/($D257^0.727399687532279)*'Hintergrund Berechnung'!$I$3165)*0.67,G257/($D257^0.727399687532279)*'Hintergrund Berechnung'!$I$3166)))</f>
        <v>#DIV/0!</v>
      </c>
      <c r="Y257" s="16" t="str">
        <f t="shared" si="30"/>
        <v/>
      </c>
      <c r="Z257" s="16" t="e">
        <f>IF($A$3=FALSE,IF($C257&lt;16,I257/($D257^0.727399687532279)*'Hintergrund Berechnung'!$I$3165,I257/($D257^0.727399687532279)*'Hintergrund Berechnung'!$I$3166),IF($C257&lt;13,(I257/($D257^0.727399687532279)*'Hintergrund Berechnung'!$I$3165)*0.5,IF($C257&lt;16,(I257/($D257^0.727399687532279)*'Hintergrund Berechnung'!$I$3165)*0.67,I257/($D257^0.727399687532279)*'Hintergrund Berechnung'!$I$3166)))</f>
        <v>#DIV/0!</v>
      </c>
      <c r="AA257" s="16" t="str">
        <f t="shared" si="31"/>
        <v/>
      </c>
      <c r="AB257" s="16" t="e">
        <f>IF($A$3=FALSE,IF($C257&lt;16,K257/($D257^0.727399687532279)*'Hintergrund Berechnung'!$I$3165,K257/($D257^0.727399687532279)*'Hintergrund Berechnung'!$I$3166),IF($C257&lt;13,(K257/($D257^0.727399687532279)*'Hintergrund Berechnung'!$I$3165)*0.5,IF($C257&lt;16,(K257/($D257^0.727399687532279)*'Hintergrund Berechnung'!$I$3165)*0.67,K257/($D257^0.727399687532279)*'Hintergrund Berechnung'!$I$3166)))</f>
        <v>#DIV/0!</v>
      </c>
      <c r="AC257" s="16" t="str">
        <f t="shared" si="32"/>
        <v/>
      </c>
      <c r="AD257" s="16" t="e">
        <f>IF($A$3=FALSE,IF($C257&lt;16,M257/($D257^0.727399687532279)*'Hintergrund Berechnung'!$I$3165,M257/($D257^0.727399687532279)*'Hintergrund Berechnung'!$I$3166),IF($C257&lt;13,(M257/($D257^0.727399687532279)*'Hintergrund Berechnung'!$I$3165)*0.5,IF($C257&lt;16,(M257/($D257^0.727399687532279)*'Hintergrund Berechnung'!$I$3165)*0.67,M257/($D257^0.727399687532279)*'Hintergrund Berechnung'!$I$3166)))</f>
        <v>#DIV/0!</v>
      </c>
      <c r="AE257" s="16" t="str">
        <f t="shared" si="33"/>
        <v/>
      </c>
      <c r="AF257" s="16" t="e">
        <f>IF($A$3=FALSE,IF($C257&lt;16,O257/($D257^0.727399687532279)*'Hintergrund Berechnung'!$I$3165,O257/($D257^0.727399687532279)*'Hintergrund Berechnung'!$I$3166),IF($C257&lt;13,(O257/($D257^0.727399687532279)*'Hintergrund Berechnung'!$I$3165)*0.5,IF($C257&lt;16,(O257/($D257^0.727399687532279)*'Hintergrund Berechnung'!$I$3165)*0.67,O257/($D257^0.727399687532279)*'Hintergrund Berechnung'!$I$3166)))</f>
        <v>#DIV/0!</v>
      </c>
      <c r="AG257" s="16" t="str">
        <f t="shared" si="34"/>
        <v/>
      </c>
      <c r="AH257" s="16" t="e">
        <f t="shared" si="35"/>
        <v>#DIV/0!</v>
      </c>
      <c r="AI257" s="16" t="e">
        <f>ROUND(IF(C257&lt;16,$Q257/($D257^0.515518364833551)*'Hintergrund Berechnung'!$K$3165,$Q257/($D257^0.515518364833551)*'Hintergrund Berechnung'!$K$3166),0)</f>
        <v>#DIV/0!</v>
      </c>
      <c r="AJ257" s="16">
        <f>ROUND(IF(C257&lt;16,$R257*'Hintergrund Berechnung'!$L$3165,$R257*'Hintergrund Berechnung'!$L$3166),0)</f>
        <v>0</v>
      </c>
      <c r="AK257" s="16">
        <f>ROUND(IF(C257&lt;16,IF(S257&gt;0,(25-$S257)*'Hintergrund Berechnung'!$M$3165,0),IF(S257&gt;0,(25-$S257)*'Hintergrund Berechnung'!$M$3166,0)),0)</f>
        <v>0</v>
      </c>
      <c r="AL257" s="18" t="e">
        <f t="shared" si="36"/>
        <v>#DIV/0!</v>
      </c>
    </row>
    <row r="258" spans="21:38" x14ac:dyDescent="0.5">
      <c r="U258" s="16">
        <f t="shared" si="28"/>
        <v>0</v>
      </c>
      <c r="V258" s="16" t="e">
        <f>IF($A$3=FALSE,IF($C258&lt;16,E258/($D258^0.727399687532279)*'Hintergrund Berechnung'!$I$3165,E258/($D258^0.727399687532279)*'Hintergrund Berechnung'!$I$3166),IF($C258&lt;13,(E258/($D258^0.727399687532279)*'Hintergrund Berechnung'!$I$3165)*0.5,IF($C258&lt;16,(E258/($D258^0.727399687532279)*'Hintergrund Berechnung'!$I$3165)*0.67,E258/($D258^0.727399687532279)*'Hintergrund Berechnung'!$I$3166)))</f>
        <v>#DIV/0!</v>
      </c>
      <c r="W258" s="16" t="str">
        <f t="shared" si="29"/>
        <v/>
      </c>
      <c r="X258" s="16" t="e">
        <f>IF($A$3=FALSE,IF($C258&lt;16,G258/($D258^0.727399687532279)*'Hintergrund Berechnung'!$I$3165,G258/($D258^0.727399687532279)*'Hintergrund Berechnung'!$I$3166),IF($C258&lt;13,(G258/($D258^0.727399687532279)*'Hintergrund Berechnung'!$I$3165)*0.5,IF($C258&lt;16,(G258/($D258^0.727399687532279)*'Hintergrund Berechnung'!$I$3165)*0.67,G258/($D258^0.727399687532279)*'Hintergrund Berechnung'!$I$3166)))</f>
        <v>#DIV/0!</v>
      </c>
      <c r="Y258" s="16" t="str">
        <f t="shared" si="30"/>
        <v/>
      </c>
      <c r="Z258" s="16" t="e">
        <f>IF($A$3=FALSE,IF($C258&lt;16,I258/($D258^0.727399687532279)*'Hintergrund Berechnung'!$I$3165,I258/($D258^0.727399687532279)*'Hintergrund Berechnung'!$I$3166),IF($C258&lt;13,(I258/($D258^0.727399687532279)*'Hintergrund Berechnung'!$I$3165)*0.5,IF($C258&lt;16,(I258/($D258^0.727399687532279)*'Hintergrund Berechnung'!$I$3165)*0.67,I258/($D258^0.727399687532279)*'Hintergrund Berechnung'!$I$3166)))</f>
        <v>#DIV/0!</v>
      </c>
      <c r="AA258" s="16" t="str">
        <f t="shared" si="31"/>
        <v/>
      </c>
      <c r="AB258" s="16" t="e">
        <f>IF($A$3=FALSE,IF($C258&lt;16,K258/($D258^0.727399687532279)*'Hintergrund Berechnung'!$I$3165,K258/($D258^0.727399687532279)*'Hintergrund Berechnung'!$I$3166),IF($C258&lt;13,(K258/($D258^0.727399687532279)*'Hintergrund Berechnung'!$I$3165)*0.5,IF($C258&lt;16,(K258/($D258^0.727399687532279)*'Hintergrund Berechnung'!$I$3165)*0.67,K258/($D258^0.727399687532279)*'Hintergrund Berechnung'!$I$3166)))</f>
        <v>#DIV/0!</v>
      </c>
      <c r="AC258" s="16" t="str">
        <f t="shared" si="32"/>
        <v/>
      </c>
      <c r="AD258" s="16" t="e">
        <f>IF($A$3=FALSE,IF($C258&lt;16,M258/($D258^0.727399687532279)*'Hintergrund Berechnung'!$I$3165,M258/($D258^0.727399687532279)*'Hintergrund Berechnung'!$I$3166),IF($C258&lt;13,(M258/($D258^0.727399687532279)*'Hintergrund Berechnung'!$I$3165)*0.5,IF($C258&lt;16,(M258/($D258^0.727399687532279)*'Hintergrund Berechnung'!$I$3165)*0.67,M258/($D258^0.727399687532279)*'Hintergrund Berechnung'!$I$3166)))</f>
        <v>#DIV/0!</v>
      </c>
      <c r="AE258" s="16" t="str">
        <f t="shared" si="33"/>
        <v/>
      </c>
      <c r="AF258" s="16" t="e">
        <f>IF($A$3=FALSE,IF($C258&lt;16,O258/($D258^0.727399687532279)*'Hintergrund Berechnung'!$I$3165,O258/($D258^0.727399687532279)*'Hintergrund Berechnung'!$I$3166),IF($C258&lt;13,(O258/($D258^0.727399687532279)*'Hintergrund Berechnung'!$I$3165)*0.5,IF($C258&lt;16,(O258/($D258^0.727399687532279)*'Hintergrund Berechnung'!$I$3165)*0.67,O258/($D258^0.727399687532279)*'Hintergrund Berechnung'!$I$3166)))</f>
        <v>#DIV/0!</v>
      </c>
      <c r="AG258" s="16" t="str">
        <f t="shared" si="34"/>
        <v/>
      </c>
      <c r="AH258" s="16" t="e">
        <f t="shared" si="35"/>
        <v>#DIV/0!</v>
      </c>
      <c r="AI258" s="16" t="e">
        <f>ROUND(IF(C258&lt;16,$Q258/($D258^0.515518364833551)*'Hintergrund Berechnung'!$K$3165,$Q258/($D258^0.515518364833551)*'Hintergrund Berechnung'!$K$3166),0)</f>
        <v>#DIV/0!</v>
      </c>
      <c r="AJ258" s="16">
        <f>ROUND(IF(C258&lt;16,$R258*'Hintergrund Berechnung'!$L$3165,$R258*'Hintergrund Berechnung'!$L$3166),0)</f>
        <v>0</v>
      </c>
      <c r="AK258" s="16">
        <f>ROUND(IF(C258&lt;16,IF(S258&gt;0,(25-$S258)*'Hintergrund Berechnung'!$M$3165,0),IF(S258&gt;0,(25-$S258)*'Hintergrund Berechnung'!$M$3166,0)),0)</f>
        <v>0</v>
      </c>
      <c r="AL258" s="18" t="e">
        <f t="shared" si="36"/>
        <v>#DIV/0!</v>
      </c>
    </row>
    <row r="259" spans="21:38" x14ac:dyDescent="0.5">
      <c r="U259" s="16">
        <f t="shared" si="28"/>
        <v>0</v>
      </c>
      <c r="V259" s="16" t="e">
        <f>IF($A$3=FALSE,IF($C259&lt;16,E259/($D259^0.727399687532279)*'Hintergrund Berechnung'!$I$3165,E259/($D259^0.727399687532279)*'Hintergrund Berechnung'!$I$3166),IF($C259&lt;13,(E259/($D259^0.727399687532279)*'Hintergrund Berechnung'!$I$3165)*0.5,IF($C259&lt;16,(E259/($D259^0.727399687532279)*'Hintergrund Berechnung'!$I$3165)*0.67,E259/($D259^0.727399687532279)*'Hintergrund Berechnung'!$I$3166)))</f>
        <v>#DIV/0!</v>
      </c>
      <c r="W259" s="16" t="str">
        <f t="shared" si="29"/>
        <v/>
      </c>
      <c r="X259" s="16" t="e">
        <f>IF($A$3=FALSE,IF($C259&lt;16,G259/($D259^0.727399687532279)*'Hintergrund Berechnung'!$I$3165,G259/($D259^0.727399687532279)*'Hintergrund Berechnung'!$I$3166),IF($C259&lt;13,(G259/($D259^0.727399687532279)*'Hintergrund Berechnung'!$I$3165)*0.5,IF($C259&lt;16,(G259/($D259^0.727399687532279)*'Hintergrund Berechnung'!$I$3165)*0.67,G259/($D259^0.727399687532279)*'Hintergrund Berechnung'!$I$3166)))</f>
        <v>#DIV/0!</v>
      </c>
      <c r="Y259" s="16" t="str">
        <f t="shared" si="30"/>
        <v/>
      </c>
      <c r="Z259" s="16" t="e">
        <f>IF($A$3=FALSE,IF($C259&lt;16,I259/($D259^0.727399687532279)*'Hintergrund Berechnung'!$I$3165,I259/($D259^0.727399687532279)*'Hintergrund Berechnung'!$I$3166),IF($C259&lt;13,(I259/($D259^0.727399687532279)*'Hintergrund Berechnung'!$I$3165)*0.5,IF($C259&lt;16,(I259/($D259^0.727399687532279)*'Hintergrund Berechnung'!$I$3165)*0.67,I259/($D259^0.727399687532279)*'Hintergrund Berechnung'!$I$3166)))</f>
        <v>#DIV/0!</v>
      </c>
      <c r="AA259" s="16" t="str">
        <f t="shared" si="31"/>
        <v/>
      </c>
      <c r="AB259" s="16" t="e">
        <f>IF($A$3=FALSE,IF($C259&lt;16,K259/($D259^0.727399687532279)*'Hintergrund Berechnung'!$I$3165,K259/($D259^0.727399687532279)*'Hintergrund Berechnung'!$I$3166),IF($C259&lt;13,(K259/($D259^0.727399687532279)*'Hintergrund Berechnung'!$I$3165)*0.5,IF($C259&lt;16,(K259/($D259^0.727399687532279)*'Hintergrund Berechnung'!$I$3165)*0.67,K259/($D259^0.727399687532279)*'Hintergrund Berechnung'!$I$3166)))</f>
        <v>#DIV/0!</v>
      </c>
      <c r="AC259" s="16" t="str">
        <f t="shared" si="32"/>
        <v/>
      </c>
      <c r="AD259" s="16" t="e">
        <f>IF($A$3=FALSE,IF($C259&lt;16,M259/($D259^0.727399687532279)*'Hintergrund Berechnung'!$I$3165,M259/($D259^0.727399687532279)*'Hintergrund Berechnung'!$I$3166),IF($C259&lt;13,(M259/($D259^0.727399687532279)*'Hintergrund Berechnung'!$I$3165)*0.5,IF($C259&lt;16,(M259/($D259^0.727399687532279)*'Hintergrund Berechnung'!$I$3165)*0.67,M259/($D259^0.727399687532279)*'Hintergrund Berechnung'!$I$3166)))</f>
        <v>#DIV/0!</v>
      </c>
      <c r="AE259" s="16" t="str">
        <f t="shared" si="33"/>
        <v/>
      </c>
      <c r="AF259" s="16" t="e">
        <f>IF($A$3=FALSE,IF($C259&lt;16,O259/($D259^0.727399687532279)*'Hintergrund Berechnung'!$I$3165,O259/($D259^0.727399687532279)*'Hintergrund Berechnung'!$I$3166),IF($C259&lt;13,(O259/($D259^0.727399687532279)*'Hintergrund Berechnung'!$I$3165)*0.5,IF($C259&lt;16,(O259/($D259^0.727399687532279)*'Hintergrund Berechnung'!$I$3165)*0.67,O259/($D259^0.727399687532279)*'Hintergrund Berechnung'!$I$3166)))</f>
        <v>#DIV/0!</v>
      </c>
      <c r="AG259" s="16" t="str">
        <f t="shared" si="34"/>
        <v/>
      </c>
      <c r="AH259" s="16" t="e">
        <f t="shared" si="35"/>
        <v>#DIV/0!</v>
      </c>
      <c r="AI259" s="16" t="e">
        <f>ROUND(IF(C259&lt;16,$Q259/($D259^0.515518364833551)*'Hintergrund Berechnung'!$K$3165,$Q259/($D259^0.515518364833551)*'Hintergrund Berechnung'!$K$3166),0)</f>
        <v>#DIV/0!</v>
      </c>
      <c r="AJ259" s="16">
        <f>ROUND(IF(C259&lt;16,$R259*'Hintergrund Berechnung'!$L$3165,$R259*'Hintergrund Berechnung'!$L$3166),0)</f>
        <v>0</v>
      </c>
      <c r="AK259" s="16">
        <f>ROUND(IF(C259&lt;16,IF(S259&gt;0,(25-$S259)*'Hintergrund Berechnung'!$M$3165,0),IF(S259&gt;0,(25-$S259)*'Hintergrund Berechnung'!$M$3166,0)),0)</f>
        <v>0</v>
      </c>
      <c r="AL259" s="18" t="e">
        <f t="shared" si="36"/>
        <v>#DIV/0!</v>
      </c>
    </row>
    <row r="260" spans="21:38" x14ac:dyDescent="0.5">
      <c r="U260" s="16">
        <f t="shared" si="28"/>
        <v>0</v>
      </c>
      <c r="V260" s="16" t="e">
        <f>IF($A$3=FALSE,IF($C260&lt;16,E260/($D260^0.727399687532279)*'Hintergrund Berechnung'!$I$3165,E260/($D260^0.727399687532279)*'Hintergrund Berechnung'!$I$3166),IF($C260&lt;13,(E260/($D260^0.727399687532279)*'Hintergrund Berechnung'!$I$3165)*0.5,IF($C260&lt;16,(E260/($D260^0.727399687532279)*'Hintergrund Berechnung'!$I$3165)*0.67,E260/($D260^0.727399687532279)*'Hintergrund Berechnung'!$I$3166)))</f>
        <v>#DIV/0!</v>
      </c>
      <c r="W260" s="16" t="str">
        <f t="shared" si="29"/>
        <v/>
      </c>
      <c r="X260" s="16" t="e">
        <f>IF($A$3=FALSE,IF($C260&lt;16,G260/($D260^0.727399687532279)*'Hintergrund Berechnung'!$I$3165,G260/($D260^0.727399687532279)*'Hintergrund Berechnung'!$I$3166),IF($C260&lt;13,(G260/($D260^0.727399687532279)*'Hintergrund Berechnung'!$I$3165)*0.5,IF($C260&lt;16,(G260/($D260^0.727399687532279)*'Hintergrund Berechnung'!$I$3165)*0.67,G260/($D260^0.727399687532279)*'Hintergrund Berechnung'!$I$3166)))</f>
        <v>#DIV/0!</v>
      </c>
      <c r="Y260" s="16" t="str">
        <f t="shared" si="30"/>
        <v/>
      </c>
      <c r="Z260" s="16" t="e">
        <f>IF($A$3=FALSE,IF($C260&lt;16,I260/($D260^0.727399687532279)*'Hintergrund Berechnung'!$I$3165,I260/($D260^0.727399687532279)*'Hintergrund Berechnung'!$I$3166),IF($C260&lt;13,(I260/($D260^0.727399687532279)*'Hintergrund Berechnung'!$I$3165)*0.5,IF($C260&lt;16,(I260/($D260^0.727399687532279)*'Hintergrund Berechnung'!$I$3165)*0.67,I260/($D260^0.727399687532279)*'Hintergrund Berechnung'!$I$3166)))</f>
        <v>#DIV/0!</v>
      </c>
      <c r="AA260" s="16" t="str">
        <f t="shared" si="31"/>
        <v/>
      </c>
      <c r="AB260" s="16" t="e">
        <f>IF($A$3=FALSE,IF($C260&lt;16,K260/($D260^0.727399687532279)*'Hintergrund Berechnung'!$I$3165,K260/($D260^0.727399687532279)*'Hintergrund Berechnung'!$I$3166),IF($C260&lt;13,(K260/($D260^0.727399687532279)*'Hintergrund Berechnung'!$I$3165)*0.5,IF($C260&lt;16,(K260/($D260^0.727399687532279)*'Hintergrund Berechnung'!$I$3165)*0.67,K260/($D260^0.727399687532279)*'Hintergrund Berechnung'!$I$3166)))</f>
        <v>#DIV/0!</v>
      </c>
      <c r="AC260" s="16" t="str">
        <f t="shared" si="32"/>
        <v/>
      </c>
      <c r="AD260" s="16" t="e">
        <f>IF($A$3=FALSE,IF($C260&lt;16,M260/($D260^0.727399687532279)*'Hintergrund Berechnung'!$I$3165,M260/($D260^0.727399687532279)*'Hintergrund Berechnung'!$I$3166),IF($C260&lt;13,(M260/($D260^0.727399687532279)*'Hintergrund Berechnung'!$I$3165)*0.5,IF($C260&lt;16,(M260/($D260^0.727399687532279)*'Hintergrund Berechnung'!$I$3165)*0.67,M260/($D260^0.727399687532279)*'Hintergrund Berechnung'!$I$3166)))</f>
        <v>#DIV/0!</v>
      </c>
      <c r="AE260" s="16" t="str">
        <f t="shared" si="33"/>
        <v/>
      </c>
      <c r="AF260" s="16" t="e">
        <f>IF($A$3=FALSE,IF($C260&lt;16,O260/($D260^0.727399687532279)*'Hintergrund Berechnung'!$I$3165,O260/($D260^0.727399687532279)*'Hintergrund Berechnung'!$I$3166),IF($C260&lt;13,(O260/($D260^0.727399687532279)*'Hintergrund Berechnung'!$I$3165)*0.5,IF($C260&lt;16,(O260/($D260^0.727399687532279)*'Hintergrund Berechnung'!$I$3165)*0.67,O260/($D260^0.727399687532279)*'Hintergrund Berechnung'!$I$3166)))</f>
        <v>#DIV/0!</v>
      </c>
      <c r="AG260" s="16" t="str">
        <f t="shared" si="34"/>
        <v/>
      </c>
      <c r="AH260" s="16" t="e">
        <f t="shared" si="35"/>
        <v>#DIV/0!</v>
      </c>
      <c r="AI260" s="16" t="e">
        <f>ROUND(IF(C260&lt;16,$Q260/($D260^0.515518364833551)*'Hintergrund Berechnung'!$K$3165,$Q260/($D260^0.515518364833551)*'Hintergrund Berechnung'!$K$3166),0)</f>
        <v>#DIV/0!</v>
      </c>
      <c r="AJ260" s="16">
        <f>ROUND(IF(C260&lt;16,$R260*'Hintergrund Berechnung'!$L$3165,$R260*'Hintergrund Berechnung'!$L$3166),0)</f>
        <v>0</v>
      </c>
      <c r="AK260" s="16">
        <f>ROUND(IF(C260&lt;16,IF(S260&gt;0,(25-$S260)*'Hintergrund Berechnung'!$M$3165,0),IF(S260&gt;0,(25-$S260)*'Hintergrund Berechnung'!$M$3166,0)),0)</f>
        <v>0</v>
      </c>
      <c r="AL260" s="18" t="e">
        <f t="shared" si="36"/>
        <v>#DIV/0!</v>
      </c>
    </row>
    <row r="261" spans="21:38" x14ac:dyDescent="0.5">
      <c r="U261" s="16">
        <f t="shared" si="28"/>
        <v>0</v>
      </c>
      <c r="V261" s="16" t="e">
        <f>IF($A$3=FALSE,IF($C261&lt;16,E261/($D261^0.727399687532279)*'Hintergrund Berechnung'!$I$3165,E261/($D261^0.727399687532279)*'Hintergrund Berechnung'!$I$3166),IF($C261&lt;13,(E261/($D261^0.727399687532279)*'Hintergrund Berechnung'!$I$3165)*0.5,IF($C261&lt;16,(E261/($D261^0.727399687532279)*'Hintergrund Berechnung'!$I$3165)*0.67,E261/($D261^0.727399687532279)*'Hintergrund Berechnung'!$I$3166)))</f>
        <v>#DIV/0!</v>
      </c>
      <c r="W261" s="16" t="str">
        <f t="shared" si="29"/>
        <v/>
      </c>
      <c r="X261" s="16" t="e">
        <f>IF($A$3=FALSE,IF($C261&lt;16,G261/($D261^0.727399687532279)*'Hintergrund Berechnung'!$I$3165,G261/($D261^0.727399687532279)*'Hintergrund Berechnung'!$I$3166),IF($C261&lt;13,(G261/($D261^0.727399687532279)*'Hintergrund Berechnung'!$I$3165)*0.5,IF($C261&lt;16,(G261/($D261^0.727399687532279)*'Hintergrund Berechnung'!$I$3165)*0.67,G261/($D261^0.727399687532279)*'Hintergrund Berechnung'!$I$3166)))</f>
        <v>#DIV/0!</v>
      </c>
      <c r="Y261" s="16" t="str">
        <f t="shared" si="30"/>
        <v/>
      </c>
      <c r="Z261" s="16" t="e">
        <f>IF($A$3=FALSE,IF($C261&lt;16,I261/($D261^0.727399687532279)*'Hintergrund Berechnung'!$I$3165,I261/($D261^0.727399687532279)*'Hintergrund Berechnung'!$I$3166),IF($C261&lt;13,(I261/($D261^0.727399687532279)*'Hintergrund Berechnung'!$I$3165)*0.5,IF($C261&lt;16,(I261/($D261^0.727399687532279)*'Hintergrund Berechnung'!$I$3165)*0.67,I261/($D261^0.727399687532279)*'Hintergrund Berechnung'!$I$3166)))</f>
        <v>#DIV/0!</v>
      </c>
      <c r="AA261" s="16" t="str">
        <f t="shared" si="31"/>
        <v/>
      </c>
      <c r="AB261" s="16" t="e">
        <f>IF($A$3=FALSE,IF($C261&lt;16,K261/($D261^0.727399687532279)*'Hintergrund Berechnung'!$I$3165,K261/($D261^0.727399687532279)*'Hintergrund Berechnung'!$I$3166),IF($C261&lt;13,(K261/($D261^0.727399687532279)*'Hintergrund Berechnung'!$I$3165)*0.5,IF($C261&lt;16,(K261/($D261^0.727399687532279)*'Hintergrund Berechnung'!$I$3165)*0.67,K261/($D261^0.727399687532279)*'Hintergrund Berechnung'!$I$3166)))</f>
        <v>#DIV/0!</v>
      </c>
      <c r="AC261" s="16" t="str">
        <f t="shared" si="32"/>
        <v/>
      </c>
      <c r="AD261" s="16" t="e">
        <f>IF($A$3=FALSE,IF($C261&lt;16,M261/($D261^0.727399687532279)*'Hintergrund Berechnung'!$I$3165,M261/($D261^0.727399687532279)*'Hintergrund Berechnung'!$I$3166),IF($C261&lt;13,(M261/($D261^0.727399687532279)*'Hintergrund Berechnung'!$I$3165)*0.5,IF($C261&lt;16,(M261/($D261^0.727399687532279)*'Hintergrund Berechnung'!$I$3165)*0.67,M261/($D261^0.727399687532279)*'Hintergrund Berechnung'!$I$3166)))</f>
        <v>#DIV/0!</v>
      </c>
      <c r="AE261" s="16" t="str">
        <f t="shared" si="33"/>
        <v/>
      </c>
      <c r="AF261" s="16" t="e">
        <f>IF($A$3=FALSE,IF($C261&lt;16,O261/($D261^0.727399687532279)*'Hintergrund Berechnung'!$I$3165,O261/($D261^0.727399687532279)*'Hintergrund Berechnung'!$I$3166),IF($C261&lt;13,(O261/($D261^0.727399687532279)*'Hintergrund Berechnung'!$I$3165)*0.5,IF($C261&lt;16,(O261/($D261^0.727399687532279)*'Hintergrund Berechnung'!$I$3165)*0.67,O261/($D261^0.727399687532279)*'Hintergrund Berechnung'!$I$3166)))</f>
        <v>#DIV/0!</v>
      </c>
      <c r="AG261" s="16" t="str">
        <f t="shared" si="34"/>
        <v/>
      </c>
      <c r="AH261" s="16" t="e">
        <f t="shared" si="35"/>
        <v>#DIV/0!</v>
      </c>
      <c r="AI261" s="16" t="e">
        <f>ROUND(IF(C261&lt;16,$Q261/($D261^0.515518364833551)*'Hintergrund Berechnung'!$K$3165,$Q261/($D261^0.515518364833551)*'Hintergrund Berechnung'!$K$3166),0)</f>
        <v>#DIV/0!</v>
      </c>
      <c r="AJ261" s="16">
        <f>ROUND(IF(C261&lt;16,$R261*'Hintergrund Berechnung'!$L$3165,$R261*'Hintergrund Berechnung'!$L$3166),0)</f>
        <v>0</v>
      </c>
      <c r="AK261" s="16">
        <f>ROUND(IF(C261&lt;16,IF(S261&gt;0,(25-$S261)*'Hintergrund Berechnung'!$M$3165,0),IF(S261&gt;0,(25-$S261)*'Hintergrund Berechnung'!$M$3166,0)),0)</f>
        <v>0</v>
      </c>
      <c r="AL261" s="18" t="e">
        <f t="shared" si="36"/>
        <v>#DIV/0!</v>
      </c>
    </row>
    <row r="262" spans="21:38" x14ac:dyDescent="0.5">
      <c r="U262" s="16">
        <f t="shared" si="28"/>
        <v>0</v>
      </c>
      <c r="V262" s="16" t="e">
        <f>IF($A$3=FALSE,IF($C262&lt;16,E262/($D262^0.727399687532279)*'Hintergrund Berechnung'!$I$3165,E262/($D262^0.727399687532279)*'Hintergrund Berechnung'!$I$3166),IF($C262&lt;13,(E262/($D262^0.727399687532279)*'Hintergrund Berechnung'!$I$3165)*0.5,IF($C262&lt;16,(E262/($D262^0.727399687532279)*'Hintergrund Berechnung'!$I$3165)*0.67,E262/($D262^0.727399687532279)*'Hintergrund Berechnung'!$I$3166)))</f>
        <v>#DIV/0!</v>
      </c>
      <c r="W262" s="16" t="str">
        <f t="shared" si="29"/>
        <v/>
      </c>
      <c r="X262" s="16" t="e">
        <f>IF($A$3=FALSE,IF($C262&lt;16,G262/($D262^0.727399687532279)*'Hintergrund Berechnung'!$I$3165,G262/($D262^0.727399687532279)*'Hintergrund Berechnung'!$I$3166),IF($C262&lt;13,(G262/($D262^0.727399687532279)*'Hintergrund Berechnung'!$I$3165)*0.5,IF($C262&lt;16,(G262/($D262^0.727399687532279)*'Hintergrund Berechnung'!$I$3165)*0.67,G262/($D262^0.727399687532279)*'Hintergrund Berechnung'!$I$3166)))</f>
        <v>#DIV/0!</v>
      </c>
      <c r="Y262" s="16" t="str">
        <f t="shared" si="30"/>
        <v/>
      </c>
      <c r="Z262" s="16" t="e">
        <f>IF($A$3=FALSE,IF($C262&lt;16,I262/($D262^0.727399687532279)*'Hintergrund Berechnung'!$I$3165,I262/($D262^0.727399687532279)*'Hintergrund Berechnung'!$I$3166),IF($C262&lt;13,(I262/($D262^0.727399687532279)*'Hintergrund Berechnung'!$I$3165)*0.5,IF($C262&lt;16,(I262/($D262^0.727399687532279)*'Hintergrund Berechnung'!$I$3165)*0.67,I262/($D262^0.727399687532279)*'Hintergrund Berechnung'!$I$3166)))</f>
        <v>#DIV/0!</v>
      </c>
      <c r="AA262" s="16" t="str">
        <f t="shared" si="31"/>
        <v/>
      </c>
      <c r="AB262" s="16" t="e">
        <f>IF($A$3=FALSE,IF($C262&lt;16,K262/($D262^0.727399687532279)*'Hintergrund Berechnung'!$I$3165,K262/($D262^0.727399687532279)*'Hintergrund Berechnung'!$I$3166),IF($C262&lt;13,(K262/($D262^0.727399687532279)*'Hintergrund Berechnung'!$I$3165)*0.5,IF($C262&lt;16,(K262/($D262^0.727399687532279)*'Hintergrund Berechnung'!$I$3165)*0.67,K262/($D262^0.727399687532279)*'Hintergrund Berechnung'!$I$3166)))</f>
        <v>#DIV/0!</v>
      </c>
      <c r="AC262" s="16" t="str">
        <f t="shared" si="32"/>
        <v/>
      </c>
      <c r="AD262" s="16" t="e">
        <f>IF($A$3=FALSE,IF($C262&lt;16,M262/($D262^0.727399687532279)*'Hintergrund Berechnung'!$I$3165,M262/($D262^0.727399687532279)*'Hintergrund Berechnung'!$I$3166),IF($C262&lt;13,(M262/($D262^0.727399687532279)*'Hintergrund Berechnung'!$I$3165)*0.5,IF($C262&lt;16,(M262/($D262^0.727399687532279)*'Hintergrund Berechnung'!$I$3165)*0.67,M262/($D262^0.727399687532279)*'Hintergrund Berechnung'!$I$3166)))</f>
        <v>#DIV/0!</v>
      </c>
      <c r="AE262" s="16" t="str">
        <f t="shared" si="33"/>
        <v/>
      </c>
      <c r="AF262" s="16" t="e">
        <f>IF($A$3=FALSE,IF($C262&lt;16,O262/($D262^0.727399687532279)*'Hintergrund Berechnung'!$I$3165,O262/($D262^0.727399687532279)*'Hintergrund Berechnung'!$I$3166),IF($C262&lt;13,(O262/($D262^0.727399687532279)*'Hintergrund Berechnung'!$I$3165)*0.5,IF($C262&lt;16,(O262/($D262^0.727399687532279)*'Hintergrund Berechnung'!$I$3165)*0.67,O262/($D262^0.727399687532279)*'Hintergrund Berechnung'!$I$3166)))</f>
        <v>#DIV/0!</v>
      </c>
      <c r="AG262" s="16" t="str">
        <f t="shared" si="34"/>
        <v/>
      </c>
      <c r="AH262" s="16" t="e">
        <f t="shared" si="35"/>
        <v>#DIV/0!</v>
      </c>
      <c r="AI262" s="16" t="e">
        <f>ROUND(IF(C262&lt;16,$Q262/($D262^0.515518364833551)*'Hintergrund Berechnung'!$K$3165,$Q262/($D262^0.515518364833551)*'Hintergrund Berechnung'!$K$3166),0)</f>
        <v>#DIV/0!</v>
      </c>
      <c r="AJ262" s="16">
        <f>ROUND(IF(C262&lt;16,$R262*'Hintergrund Berechnung'!$L$3165,$R262*'Hintergrund Berechnung'!$L$3166),0)</f>
        <v>0</v>
      </c>
      <c r="AK262" s="16">
        <f>ROUND(IF(C262&lt;16,IF(S262&gt;0,(25-$S262)*'Hintergrund Berechnung'!$M$3165,0),IF(S262&gt;0,(25-$S262)*'Hintergrund Berechnung'!$M$3166,0)),0)</f>
        <v>0</v>
      </c>
      <c r="AL262" s="18" t="e">
        <f t="shared" si="36"/>
        <v>#DIV/0!</v>
      </c>
    </row>
    <row r="263" spans="21:38" x14ac:dyDescent="0.5">
      <c r="U263" s="16">
        <f t="shared" ref="U263:U326" si="37">MAX(E263,G263,I263)+MAX(K263,M263,O263)</f>
        <v>0</v>
      </c>
      <c r="V263" s="16" t="e">
        <f>IF($A$3=FALSE,IF($C263&lt;16,E263/($D263^0.727399687532279)*'Hintergrund Berechnung'!$I$3165,E263/($D263^0.727399687532279)*'Hintergrund Berechnung'!$I$3166),IF($C263&lt;13,(E263/($D263^0.727399687532279)*'Hintergrund Berechnung'!$I$3165)*0.5,IF($C263&lt;16,(E263/($D263^0.727399687532279)*'Hintergrund Berechnung'!$I$3165)*0.67,E263/($D263^0.727399687532279)*'Hintergrund Berechnung'!$I$3166)))</f>
        <v>#DIV/0!</v>
      </c>
      <c r="W263" s="16" t="str">
        <f t="shared" ref="W263:W326" si="38">IF(AND($A$3=TRUE,$C263&lt;13),F263,IF(AND($A$3=TRUE,$C263&lt;16),F263*0.67,""))</f>
        <v/>
      </c>
      <c r="X263" s="16" t="e">
        <f>IF($A$3=FALSE,IF($C263&lt;16,G263/($D263^0.727399687532279)*'Hintergrund Berechnung'!$I$3165,G263/($D263^0.727399687532279)*'Hintergrund Berechnung'!$I$3166),IF($C263&lt;13,(G263/($D263^0.727399687532279)*'Hintergrund Berechnung'!$I$3165)*0.5,IF($C263&lt;16,(G263/($D263^0.727399687532279)*'Hintergrund Berechnung'!$I$3165)*0.67,G263/($D263^0.727399687532279)*'Hintergrund Berechnung'!$I$3166)))</f>
        <v>#DIV/0!</v>
      </c>
      <c r="Y263" s="16" t="str">
        <f t="shared" ref="Y263:Y326" si="39">IF(AND($A$3=TRUE,$C263&lt;13),H263,IF(AND($A$3=TRUE,$C263&lt;16),H263*0.67,""))</f>
        <v/>
      </c>
      <c r="Z263" s="16" t="e">
        <f>IF($A$3=FALSE,IF($C263&lt;16,I263/($D263^0.727399687532279)*'Hintergrund Berechnung'!$I$3165,I263/($D263^0.727399687532279)*'Hintergrund Berechnung'!$I$3166),IF($C263&lt;13,(I263/($D263^0.727399687532279)*'Hintergrund Berechnung'!$I$3165)*0.5,IF($C263&lt;16,(I263/($D263^0.727399687532279)*'Hintergrund Berechnung'!$I$3165)*0.67,I263/($D263^0.727399687532279)*'Hintergrund Berechnung'!$I$3166)))</f>
        <v>#DIV/0!</v>
      </c>
      <c r="AA263" s="16" t="str">
        <f t="shared" ref="AA263:AA326" si="40">IF(AND($A$3=TRUE,$C263&lt;13),J263,IF(AND($A$3=TRUE,$C263&lt;16),J263*0.67,""))</f>
        <v/>
      </c>
      <c r="AB263" s="16" t="e">
        <f>IF($A$3=FALSE,IF($C263&lt;16,K263/($D263^0.727399687532279)*'Hintergrund Berechnung'!$I$3165,K263/($D263^0.727399687532279)*'Hintergrund Berechnung'!$I$3166),IF($C263&lt;13,(K263/($D263^0.727399687532279)*'Hintergrund Berechnung'!$I$3165)*0.5,IF($C263&lt;16,(K263/($D263^0.727399687532279)*'Hintergrund Berechnung'!$I$3165)*0.67,K263/($D263^0.727399687532279)*'Hintergrund Berechnung'!$I$3166)))</f>
        <v>#DIV/0!</v>
      </c>
      <c r="AC263" s="16" t="str">
        <f t="shared" ref="AC263:AC326" si="41">IF(AND($A$3=TRUE,$C263&lt;13),L263,IF(AND($A$3=TRUE,$C263&lt;16),L263*0.67,""))</f>
        <v/>
      </c>
      <c r="AD263" s="16" t="e">
        <f>IF($A$3=FALSE,IF($C263&lt;16,M263/($D263^0.727399687532279)*'Hintergrund Berechnung'!$I$3165,M263/($D263^0.727399687532279)*'Hintergrund Berechnung'!$I$3166),IF($C263&lt;13,(M263/($D263^0.727399687532279)*'Hintergrund Berechnung'!$I$3165)*0.5,IF($C263&lt;16,(M263/($D263^0.727399687532279)*'Hintergrund Berechnung'!$I$3165)*0.67,M263/($D263^0.727399687532279)*'Hintergrund Berechnung'!$I$3166)))</f>
        <v>#DIV/0!</v>
      </c>
      <c r="AE263" s="16" t="str">
        <f t="shared" ref="AE263:AE326" si="42">IF(AND($A$3=TRUE,$C263&lt;13),N263,IF(AND($A$3=TRUE,$C263&lt;16),N263*0.67,""))</f>
        <v/>
      </c>
      <c r="AF263" s="16" t="e">
        <f>IF($A$3=FALSE,IF($C263&lt;16,O263/($D263^0.727399687532279)*'Hintergrund Berechnung'!$I$3165,O263/($D263^0.727399687532279)*'Hintergrund Berechnung'!$I$3166),IF($C263&lt;13,(O263/($D263^0.727399687532279)*'Hintergrund Berechnung'!$I$3165)*0.5,IF($C263&lt;16,(O263/($D263^0.727399687532279)*'Hintergrund Berechnung'!$I$3165)*0.67,O263/($D263^0.727399687532279)*'Hintergrund Berechnung'!$I$3166)))</f>
        <v>#DIV/0!</v>
      </c>
      <c r="AG263" s="16" t="str">
        <f t="shared" ref="AG263:AG326" si="43">IF(AND($A$3=TRUE,$C263&lt;13),P263,IF(AND($A$3=TRUE,$C263&lt;16),P263*0.67,""))</f>
        <v/>
      </c>
      <c r="AH263" s="16" t="e">
        <f t="shared" ref="AH263:AH326" si="44">MAX(SUM(V263:W263),SUM(X263:Y263),SUM(Z263:AA263))+MAX(SUM(AB263:AC263),SUM(AD263:AE263),SUM(AF263:AG263))</f>
        <v>#DIV/0!</v>
      </c>
      <c r="AI263" s="16" t="e">
        <f>ROUND(IF(C263&lt;16,$Q263/($D263^0.515518364833551)*'Hintergrund Berechnung'!$K$3165,$Q263/($D263^0.515518364833551)*'Hintergrund Berechnung'!$K$3166),0)</f>
        <v>#DIV/0!</v>
      </c>
      <c r="AJ263" s="16">
        <f>ROUND(IF(C263&lt;16,$R263*'Hintergrund Berechnung'!$L$3165,$R263*'Hintergrund Berechnung'!$L$3166),0)</f>
        <v>0</v>
      </c>
      <c r="AK263" s="16">
        <f>ROUND(IF(C263&lt;16,IF(S263&gt;0,(25-$S263)*'Hintergrund Berechnung'!$M$3165,0),IF(S263&gt;0,(25-$S263)*'Hintergrund Berechnung'!$M$3166,0)),0)</f>
        <v>0</v>
      </c>
      <c r="AL263" s="18" t="e">
        <f t="shared" ref="AL263:AL326" si="45">ROUND(SUM(AH263:AK263),0)</f>
        <v>#DIV/0!</v>
      </c>
    </row>
    <row r="264" spans="21:38" x14ac:dyDescent="0.5">
      <c r="U264" s="16">
        <f t="shared" si="37"/>
        <v>0</v>
      </c>
      <c r="V264" s="16" t="e">
        <f>IF($A$3=FALSE,IF($C264&lt;16,E264/($D264^0.727399687532279)*'Hintergrund Berechnung'!$I$3165,E264/($D264^0.727399687532279)*'Hintergrund Berechnung'!$I$3166),IF($C264&lt;13,(E264/($D264^0.727399687532279)*'Hintergrund Berechnung'!$I$3165)*0.5,IF($C264&lt;16,(E264/($D264^0.727399687532279)*'Hintergrund Berechnung'!$I$3165)*0.67,E264/($D264^0.727399687532279)*'Hintergrund Berechnung'!$I$3166)))</f>
        <v>#DIV/0!</v>
      </c>
      <c r="W264" s="16" t="str">
        <f t="shared" si="38"/>
        <v/>
      </c>
      <c r="X264" s="16" t="e">
        <f>IF($A$3=FALSE,IF($C264&lt;16,G264/($D264^0.727399687532279)*'Hintergrund Berechnung'!$I$3165,G264/($D264^0.727399687532279)*'Hintergrund Berechnung'!$I$3166),IF($C264&lt;13,(G264/($D264^0.727399687532279)*'Hintergrund Berechnung'!$I$3165)*0.5,IF($C264&lt;16,(G264/($D264^0.727399687532279)*'Hintergrund Berechnung'!$I$3165)*0.67,G264/($D264^0.727399687532279)*'Hintergrund Berechnung'!$I$3166)))</f>
        <v>#DIV/0!</v>
      </c>
      <c r="Y264" s="16" t="str">
        <f t="shared" si="39"/>
        <v/>
      </c>
      <c r="Z264" s="16" t="e">
        <f>IF($A$3=FALSE,IF($C264&lt;16,I264/($D264^0.727399687532279)*'Hintergrund Berechnung'!$I$3165,I264/($D264^0.727399687532279)*'Hintergrund Berechnung'!$I$3166),IF($C264&lt;13,(I264/($D264^0.727399687532279)*'Hintergrund Berechnung'!$I$3165)*0.5,IF($C264&lt;16,(I264/($D264^0.727399687532279)*'Hintergrund Berechnung'!$I$3165)*0.67,I264/($D264^0.727399687532279)*'Hintergrund Berechnung'!$I$3166)))</f>
        <v>#DIV/0!</v>
      </c>
      <c r="AA264" s="16" t="str">
        <f t="shared" si="40"/>
        <v/>
      </c>
      <c r="AB264" s="16" t="e">
        <f>IF($A$3=FALSE,IF($C264&lt;16,K264/($D264^0.727399687532279)*'Hintergrund Berechnung'!$I$3165,K264/($D264^0.727399687532279)*'Hintergrund Berechnung'!$I$3166),IF($C264&lt;13,(K264/($D264^0.727399687532279)*'Hintergrund Berechnung'!$I$3165)*0.5,IF($C264&lt;16,(K264/($D264^0.727399687532279)*'Hintergrund Berechnung'!$I$3165)*0.67,K264/($D264^0.727399687532279)*'Hintergrund Berechnung'!$I$3166)))</f>
        <v>#DIV/0!</v>
      </c>
      <c r="AC264" s="16" t="str">
        <f t="shared" si="41"/>
        <v/>
      </c>
      <c r="AD264" s="16" t="e">
        <f>IF($A$3=FALSE,IF($C264&lt;16,M264/($D264^0.727399687532279)*'Hintergrund Berechnung'!$I$3165,M264/($D264^0.727399687532279)*'Hintergrund Berechnung'!$I$3166),IF($C264&lt;13,(M264/($D264^0.727399687532279)*'Hintergrund Berechnung'!$I$3165)*0.5,IF($C264&lt;16,(M264/($D264^0.727399687532279)*'Hintergrund Berechnung'!$I$3165)*0.67,M264/($D264^0.727399687532279)*'Hintergrund Berechnung'!$I$3166)))</f>
        <v>#DIV/0!</v>
      </c>
      <c r="AE264" s="16" t="str">
        <f t="shared" si="42"/>
        <v/>
      </c>
      <c r="AF264" s="16" t="e">
        <f>IF($A$3=FALSE,IF($C264&lt;16,O264/($D264^0.727399687532279)*'Hintergrund Berechnung'!$I$3165,O264/($D264^0.727399687532279)*'Hintergrund Berechnung'!$I$3166),IF($C264&lt;13,(O264/($D264^0.727399687532279)*'Hintergrund Berechnung'!$I$3165)*0.5,IF($C264&lt;16,(O264/($D264^0.727399687532279)*'Hintergrund Berechnung'!$I$3165)*0.67,O264/($D264^0.727399687532279)*'Hintergrund Berechnung'!$I$3166)))</f>
        <v>#DIV/0!</v>
      </c>
      <c r="AG264" s="16" t="str">
        <f t="shared" si="43"/>
        <v/>
      </c>
      <c r="AH264" s="16" t="e">
        <f t="shared" si="44"/>
        <v>#DIV/0!</v>
      </c>
      <c r="AI264" s="16" t="e">
        <f>ROUND(IF(C264&lt;16,$Q264/($D264^0.515518364833551)*'Hintergrund Berechnung'!$K$3165,$Q264/($D264^0.515518364833551)*'Hintergrund Berechnung'!$K$3166),0)</f>
        <v>#DIV/0!</v>
      </c>
      <c r="AJ264" s="16">
        <f>ROUND(IF(C264&lt;16,$R264*'Hintergrund Berechnung'!$L$3165,$R264*'Hintergrund Berechnung'!$L$3166),0)</f>
        <v>0</v>
      </c>
      <c r="AK264" s="16">
        <f>ROUND(IF(C264&lt;16,IF(S264&gt;0,(25-$S264)*'Hintergrund Berechnung'!$M$3165,0),IF(S264&gt;0,(25-$S264)*'Hintergrund Berechnung'!$M$3166,0)),0)</f>
        <v>0</v>
      </c>
      <c r="AL264" s="18" t="e">
        <f t="shared" si="45"/>
        <v>#DIV/0!</v>
      </c>
    </row>
    <row r="265" spans="21:38" x14ac:dyDescent="0.5">
      <c r="U265" s="16">
        <f t="shared" si="37"/>
        <v>0</v>
      </c>
      <c r="V265" s="16" t="e">
        <f>IF($A$3=FALSE,IF($C265&lt;16,E265/($D265^0.727399687532279)*'Hintergrund Berechnung'!$I$3165,E265/($D265^0.727399687532279)*'Hintergrund Berechnung'!$I$3166),IF($C265&lt;13,(E265/($D265^0.727399687532279)*'Hintergrund Berechnung'!$I$3165)*0.5,IF($C265&lt;16,(E265/($D265^0.727399687532279)*'Hintergrund Berechnung'!$I$3165)*0.67,E265/($D265^0.727399687532279)*'Hintergrund Berechnung'!$I$3166)))</f>
        <v>#DIV/0!</v>
      </c>
      <c r="W265" s="16" t="str">
        <f t="shared" si="38"/>
        <v/>
      </c>
      <c r="X265" s="16" t="e">
        <f>IF($A$3=FALSE,IF($C265&lt;16,G265/($D265^0.727399687532279)*'Hintergrund Berechnung'!$I$3165,G265/($D265^0.727399687532279)*'Hintergrund Berechnung'!$I$3166),IF($C265&lt;13,(G265/($D265^0.727399687532279)*'Hintergrund Berechnung'!$I$3165)*0.5,IF($C265&lt;16,(G265/($D265^0.727399687532279)*'Hintergrund Berechnung'!$I$3165)*0.67,G265/($D265^0.727399687532279)*'Hintergrund Berechnung'!$I$3166)))</f>
        <v>#DIV/0!</v>
      </c>
      <c r="Y265" s="16" t="str">
        <f t="shared" si="39"/>
        <v/>
      </c>
      <c r="Z265" s="16" t="e">
        <f>IF($A$3=FALSE,IF($C265&lt;16,I265/($D265^0.727399687532279)*'Hintergrund Berechnung'!$I$3165,I265/($D265^0.727399687532279)*'Hintergrund Berechnung'!$I$3166),IF($C265&lt;13,(I265/($D265^0.727399687532279)*'Hintergrund Berechnung'!$I$3165)*0.5,IF($C265&lt;16,(I265/($D265^0.727399687532279)*'Hintergrund Berechnung'!$I$3165)*0.67,I265/($D265^0.727399687532279)*'Hintergrund Berechnung'!$I$3166)))</f>
        <v>#DIV/0!</v>
      </c>
      <c r="AA265" s="16" t="str">
        <f t="shared" si="40"/>
        <v/>
      </c>
      <c r="AB265" s="16" t="e">
        <f>IF($A$3=FALSE,IF($C265&lt;16,K265/($D265^0.727399687532279)*'Hintergrund Berechnung'!$I$3165,K265/($D265^0.727399687532279)*'Hintergrund Berechnung'!$I$3166),IF($C265&lt;13,(K265/($D265^0.727399687532279)*'Hintergrund Berechnung'!$I$3165)*0.5,IF($C265&lt;16,(K265/($D265^0.727399687532279)*'Hintergrund Berechnung'!$I$3165)*0.67,K265/($D265^0.727399687532279)*'Hintergrund Berechnung'!$I$3166)))</f>
        <v>#DIV/0!</v>
      </c>
      <c r="AC265" s="16" t="str">
        <f t="shared" si="41"/>
        <v/>
      </c>
      <c r="AD265" s="16" t="e">
        <f>IF($A$3=FALSE,IF($C265&lt;16,M265/($D265^0.727399687532279)*'Hintergrund Berechnung'!$I$3165,M265/($D265^0.727399687532279)*'Hintergrund Berechnung'!$I$3166),IF($C265&lt;13,(M265/($D265^0.727399687532279)*'Hintergrund Berechnung'!$I$3165)*0.5,IF($C265&lt;16,(M265/($D265^0.727399687532279)*'Hintergrund Berechnung'!$I$3165)*0.67,M265/($D265^0.727399687532279)*'Hintergrund Berechnung'!$I$3166)))</f>
        <v>#DIV/0!</v>
      </c>
      <c r="AE265" s="16" t="str">
        <f t="shared" si="42"/>
        <v/>
      </c>
      <c r="AF265" s="16" t="e">
        <f>IF($A$3=FALSE,IF($C265&lt;16,O265/($D265^0.727399687532279)*'Hintergrund Berechnung'!$I$3165,O265/($D265^0.727399687532279)*'Hintergrund Berechnung'!$I$3166),IF($C265&lt;13,(O265/($D265^0.727399687532279)*'Hintergrund Berechnung'!$I$3165)*0.5,IF($C265&lt;16,(O265/($D265^0.727399687532279)*'Hintergrund Berechnung'!$I$3165)*0.67,O265/($D265^0.727399687532279)*'Hintergrund Berechnung'!$I$3166)))</f>
        <v>#DIV/0!</v>
      </c>
      <c r="AG265" s="16" t="str">
        <f t="shared" si="43"/>
        <v/>
      </c>
      <c r="AH265" s="16" t="e">
        <f t="shared" si="44"/>
        <v>#DIV/0!</v>
      </c>
      <c r="AI265" s="16" t="e">
        <f>ROUND(IF(C265&lt;16,$Q265/($D265^0.515518364833551)*'Hintergrund Berechnung'!$K$3165,$Q265/($D265^0.515518364833551)*'Hintergrund Berechnung'!$K$3166),0)</f>
        <v>#DIV/0!</v>
      </c>
      <c r="AJ265" s="16">
        <f>ROUND(IF(C265&lt;16,$R265*'Hintergrund Berechnung'!$L$3165,$R265*'Hintergrund Berechnung'!$L$3166),0)</f>
        <v>0</v>
      </c>
      <c r="AK265" s="16">
        <f>ROUND(IF(C265&lt;16,IF(S265&gt;0,(25-$S265)*'Hintergrund Berechnung'!$M$3165,0),IF(S265&gt;0,(25-$S265)*'Hintergrund Berechnung'!$M$3166,0)),0)</f>
        <v>0</v>
      </c>
      <c r="AL265" s="18" t="e">
        <f t="shared" si="45"/>
        <v>#DIV/0!</v>
      </c>
    </row>
    <row r="266" spans="21:38" x14ac:dyDescent="0.5">
      <c r="U266" s="16">
        <f t="shared" si="37"/>
        <v>0</v>
      </c>
      <c r="V266" s="16" t="e">
        <f>IF($A$3=FALSE,IF($C266&lt;16,E266/($D266^0.727399687532279)*'Hintergrund Berechnung'!$I$3165,E266/($D266^0.727399687532279)*'Hintergrund Berechnung'!$I$3166),IF($C266&lt;13,(E266/($D266^0.727399687532279)*'Hintergrund Berechnung'!$I$3165)*0.5,IF($C266&lt;16,(E266/($D266^0.727399687532279)*'Hintergrund Berechnung'!$I$3165)*0.67,E266/($D266^0.727399687532279)*'Hintergrund Berechnung'!$I$3166)))</f>
        <v>#DIV/0!</v>
      </c>
      <c r="W266" s="16" t="str">
        <f t="shared" si="38"/>
        <v/>
      </c>
      <c r="X266" s="16" t="e">
        <f>IF($A$3=FALSE,IF($C266&lt;16,G266/($D266^0.727399687532279)*'Hintergrund Berechnung'!$I$3165,G266/($D266^0.727399687532279)*'Hintergrund Berechnung'!$I$3166),IF($C266&lt;13,(G266/($D266^0.727399687532279)*'Hintergrund Berechnung'!$I$3165)*0.5,IF($C266&lt;16,(G266/($D266^0.727399687532279)*'Hintergrund Berechnung'!$I$3165)*0.67,G266/($D266^0.727399687532279)*'Hintergrund Berechnung'!$I$3166)))</f>
        <v>#DIV/0!</v>
      </c>
      <c r="Y266" s="16" t="str">
        <f t="shared" si="39"/>
        <v/>
      </c>
      <c r="Z266" s="16" t="e">
        <f>IF($A$3=FALSE,IF($C266&lt;16,I266/($D266^0.727399687532279)*'Hintergrund Berechnung'!$I$3165,I266/($D266^0.727399687532279)*'Hintergrund Berechnung'!$I$3166),IF($C266&lt;13,(I266/($D266^0.727399687532279)*'Hintergrund Berechnung'!$I$3165)*0.5,IF($C266&lt;16,(I266/($D266^0.727399687532279)*'Hintergrund Berechnung'!$I$3165)*0.67,I266/($D266^0.727399687532279)*'Hintergrund Berechnung'!$I$3166)))</f>
        <v>#DIV/0!</v>
      </c>
      <c r="AA266" s="16" t="str">
        <f t="shared" si="40"/>
        <v/>
      </c>
      <c r="AB266" s="16" t="e">
        <f>IF($A$3=FALSE,IF($C266&lt;16,K266/($D266^0.727399687532279)*'Hintergrund Berechnung'!$I$3165,K266/($D266^0.727399687532279)*'Hintergrund Berechnung'!$I$3166),IF($C266&lt;13,(K266/($D266^0.727399687532279)*'Hintergrund Berechnung'!$I$3165)*0.5,IF($C266&lt;16,(K266/($D266^0.727399687532279)*'Hintergrund Berechnung'!$I$3165)*0.67,K266/($D266^0.727399687532279)*'Hintergrund Berechnung'!$I$3166)))</f>
        <v>#DIV/0!</v>
      </c>
      <c r="AC266" s="16" t="str">
        <f t="shared" si="41"/>
        <v/>
      </c>
      <c r="AD266" s="16" t="e">
        <f>IF($A$3=FALSE,IF($C266&lt;16,M266/($D266^0.727399687532279)*'Hintergrund Berechnung'!$I$3165,M266/($D266^0.727399687532279)*'Hintergrund Berechnung'!$I$3166),IF($C266&lt;13,(M266/($D266^0.727399687532279)*'Hintergrund Berechnung'!$I$3165)*0.5,IF($C266&lt;16,(M266/($D266^0.727399687532279)*'Hintergrund Berechnung'!$I$3165)*0.67,M266/($D266^0.727399687532279)*'Hintergrund Berechnung'!$I$3166)))</f>
        <v>#DIV/0!</v>
      </c>
      <c r="AE266" s="16" t="str">
        <f t="shared" si="42"/>
        <v/>
      </c>
      <c r="AF266" s="16" t="e">
        <f>IF($A$3=FALSE,IF($C266&lt;16,O266/($D266^0.727399687532279)*'Hintergrund Berechnung'!$I$3165,O266/($D266^0.727399687532279)*'Hintergrund Berechnung'!$I$3166),IF($C266&lt;13,(O266/($D266^0.727399687532279)*'Hintergrund Berechnung'!$I$3165)*0.5,IF($C266&lt;16,(O266/($D266^0.727399687532279)*'Hintergrund Berechnung'!$I$3165)*0.67,O266/($D266^0.727399687532279)*'Hintergrund Berechnung'!$I$3166)))</f>
        <v>#DIV/0!</v>
      </c>
      <c r="AG266" s="16" t="str">
        <f t="shared" si="43"/>
        <v/>
      </c>
      <c r="AH266" s="16" t="e">
        <f t="shared" si="44"/>
        <v>#DIV/0!</v>
      </c>
      <c r="AI266" s="16" t="e">
        <f>ROUND(IF(C266&lt;16,$Q266/($D266^0.515518364833551)*'Hintergrund Berechnung'!$K$3165,$Q266/($D266^0.515518364833551)*'Hintergrund Berechnung'!$K$3166),0)</f>
        <v>#DIV/0!</v>
      </c>
      <c r="AJ266" s="16">
        <f>ROUND(IF(C266&lt;16,$R266*'Hintergrund Berechnung'!$L$3165,$R266*'Hintergrund Berechnung'!$L$3166),0)</f>
        <v>0</v>
      </c>
      <c r="AK266" s="16">
        <f>ROUND(IF(C266&lt;16,IF(S266&gt;0,(25-$S266)*'Hintergrund Berechnung'!$M$3165,0),IF(S266&gt;0,(25-$S266)*'Hintergrund Berechnung'!$M$3166,0)),0)</f>
        <v>0</v>
      </c>
      <c r="AL266" s="18" t="e">
        <f t="shared" si="45"/>
        <v>#DIV/0!</v>
      </c>
    </row>
    <row r="267" spans="21:38" x14ac:dyDescent="0.5">
      <c r="U267" s="16">
        <f t="shared" si="37"/>
        <v>0</v>
      </c>
      <c r="V267" s="16" t="e">
        <f>IF($A$3=FALSE,IF($C267&lt;16,E267/($D267^0.727399687532279)*'Hintergrund Berechnung'!$I$3165,E267/($D267^0.727399687532279)*'Hintergrund Berechnung'!$I$3166),IF($C267&lt;13,(E267/($D267^0.727399687532279)*'Hintergrund Berechnung'!$I$3165)*0.5,IF($C267&lt;16,(E267/($D267^0.727399687532279)*'Hintergrund Berechnung'!$I$3165)*0.67,E267/($D267^0.727399687532279)*'Hintergrund Berechnung'!$I$3166)))</f>
        <v>#DIV/0!</v>
      </c>
      <c r="W267" s="16" t="str">
        <f t="shared" si="38"/>
        <v/>
      </c>
      <c r="X267" s="16" t="e">
        <f>IF($A$3=FALSE,IF($C267&lt;16,G267/($D267^0.727399687532279)*'Hintergrund Berechnung'!$I$3165,G267/($D267^0.727399687532279)*'Hintergrund Berechnung'!$I$3166),IF($C267&lt;13,(G267/($D267^0.727399687532279)*'Hintergrund Berechnung'!$I$3165)*0.5,IF($C267&lt;16,(G267/($D267^0.727399687532279)*'Hintergrund Berechnung'!$I$3165)*0.67,G267/($D267^0.727399687532279)*'Hintergrund Berechnung'!$I$3166)))</f>
        <v>#DIV/0!</v>
      </c>
      <c r="Y267" s="16" t="str">
        <f t="shared" si="39"/>
        <v/>
      </c>
      <c r="Z267" s="16" t="e">
        <f>IF($A$3=FALSE,IF($C267&lt;16,I267/($D267^0.727399687532279)*'Hintergrund Berechnung'!$I$3165,I267/($D267^0.727399687532279)*'Hintergrund Berechnung'!$I$3166),IF($C267&lt;13,(I267/($D267^0.727399687532279)*'Hintergrund Berechnung'!$I$3165)*0.5,IF($C267&lt;16,(I267/($D267^0.727399687532279)*'Hintergrund Berechnung'!$I$3165)*0.67,I267/($D267^0.727399687532279)*'Hintergrund Berechnung'!$I$3166)))</f>
        <v>#DIV/0!</v>
      </c>
      <c r="AA267" s="16" t="str">
        <f t="shared" si="40"/>
        <v/>
      </c>
      <c r="AB267" s="16" t="e">
        <f>IF($A$3=FALSE,IF($C267&lt;16,K267/($D267^0.727399687532279)*'Hintergrund Berechnung'!$I$3165,K267/($D267^0.727399687532279)*'Hintergrund Berechnung'!$I$3166),IF($C267&lt;13,(K267/($D267^0.727399687532279)*'Hintergrund Berechnung'!$I$3165)*0.5,IF($C267&lt;16,(K267/($D267^0.727399687532279)*'Hintergrund Berechnung'!$I$3165)*0.67,K267/($D267^0.727399687532279)*'Hintergrund Berechnung'!$I$3166)))</f>
        <v>#DIV/0!</v>
      </c>
      <c r="AC267" s="16" t="str">
        <f t="shared" si="41"/>
        <v/>
      </c>
      <c r="AD267" s="16" t="e">
        <f>IF($A$3=FALSE,IF($C267&lt;16,M267/($D267^0.727399687532279)*'Hintergrund Berechnung'!$I$3165,M267/($D267^0.727399687532279)*'Hintergrund Berechnung'!$I$3166),IF($C267&lt;13,(M267/($D267^0.727399687532279)*'Hintergrund Berechnung'!$I$3165)*0.5,IF($C267&lt;16,(M267/($D267^0.727399687532279)*'Hintergrund Berechnung'!$I$3165)*0.67,M267/($D267^0.727399687532279)*'Hintergrund Berechnung'!$I$3166)))</f>
        <v>#DIV/0!</v>
      </c>
      <c r="AE267" s="16" t="str">
        <f t="shared" si="42"/>
        <v/>
      </c>
      <c r="AF267" s="16" t="e">
        <f>IF($A$3=FALSE,IF($C267&lt;16,O267/($D267^0.727399687532279)*'Hintergrund Berechnung'!$I$3165,O267/($D267^0.727399687532279)*'Hintergrund Berechnung'!$I$3166),IF($C267&lt;13,(O267/($D267^0.727399687532279)*'Hintergrund Berechnung'!$I$3165)*0.5,IF($C267&lt;16,(O267/($D267^0.727399687532279)*'Hintergrund Berechnung'!$I$3165)*0.67,O267/($D267^0.727399687532279)*'Hintergrund Berechnung'!$I$3166)))</f>
        <v>#DIV/0!</v>
      </c>
      <c r="AG267" s="16" t="str">
        <f t="shared" si="43"/>
        <v/>
      </c>
      <c r="AH267" s="16" t="e">
        <f t="shared" si="44"/>
        <v>#DIV/0!</v>
      </c>
      <c r="AI267" s="16" t="e">
        <f>ROUND(IF(C267&lt;16,$Q267/($D267^0.515518364833551)*'Hintergrund Berechnung'!$K$3165,$Q267/($D267^0.515518364833551)*'Hintergrund Berechnung'!$K$3166),0)</f>
        <v>#DIV/0!</v>
      </c>
      <c r="AJ267" s="16">
        <f>ROUND(IF(C267&lt;16,$R267*'Hintergrund Berechnung'!$L$3165,$R267*'Hintergrund Berechnung'!$L$3166),0)</f>
        <v>0</v>
      </c>
      <c r="AK267" s="16">
        <f>ROUND(IF(C267&lt;16,IF(S267&gt;0,(25-$S267)*'Hintergrund Berechnung'!$M$3165,0),IF(S267&gt;0,(25-$S267)*'Hintergrund Berechnung'!$M$3166,0)),0)</f>
        <v>0</v>
      </c>
      <c r="AL267" s="18" t="e">
        <f t="shared" si="45"/>
        <v>#DIV/0!</v>
      </c>
    </row>
    <row r="268" spans="21:38" x14ac:dyDescent="0.5">
      <c r="U268" s="16">
        <f t="shared" si="37"/>
        <v>0</v>
      </c>
      <c r="V268" s="16" t="e">
        <f>IF($A$3=FALSE,IF($C268&lt;16,E268/($D268^0.727399687532279)*'Hintergrund Berechnung'!$I$3165,E268/($D268^0.727399687532279)*'Hintergrund Berechnung'!$I$3166),IF($C268&lt;13,(E268/($D268^0.727399687532279)*'Hintergrund Berechnung'!$I$3165)*0.5,IF($C268&lt;16,(E268/($D268^0.727399687532279)*'Hintergrund Berechnung'!$I$3165)*0.67,E268/($D268^0.727399687532279)*'Hintergrund Berechnung'!$I$3166)))</f>
        <v>#DIV/0!</v>
      </c>
      <c r="W268" s="16" t="str">
        <f t="shared" si="38"/>
        <v/>
      </c>
      <c r="X268" s="16" t="e">
        <f>IF($A$3=FALSE,IF($C268&lt;16,G268/($D268^0.727399687532279)*'Hintergrund Berechnung'!$I$3165,G268/($D268^0.727399687532279)*'Hintergrund Berechnung'!$I$3166),IF($C268&lt;13,(G268/($D268^0.727399687532279)*'Hintergrund Berechnung'!$I$3165)*0.5,IF($C268&lt;16,(G268/($D268^0.727399687532279)*'Hintergrund Berechnung'!$I$3165)*0.67,G268/($D268^0.727399687532279)*'Hintergrund Berechnung'!$I$3166)))</f>
        <v>#DIV/0!</v>
      </c>
      <c r="Y268" s="16" t="str">
        <f t="shared" si="39"/>
        <v/>
      </c>
      <c r="Z268" s="16" t="e">
        <f>IF($A$3=FALSE,IF($C268&lt;16,I268/($D268^0.727399687532279)*'Hintergrund Berechnung'!$I$3165,I268/($D268^0.727399687532279)*'Hintergrund Berechnung'!$I$3166),IF($C268&lt;13,(I268/($D268^0.727399687532279)*'Hintergrund Berechnung'!$I$3165)*0.5,IF($C268&lt;16,(I268/($D268^0.727399687532279)*'Hintergrund Berechnung'!$I$3165)*0.67,I268/($D268^0.727399687532279)*'Hintergrund Berechnung'!$I$3166)))</f>
        <v>#DIV/0!</v>
      </c>
      <c r="AA268" s="16" t="str">
        <f t="shared" si="40"/>
        <v/>
      </c>
      <c r="AB268" s="16" t="e">
        <f>IF($A$3=FALSE,IF($C268&lt;16,K268/($D268^0.727399687532279)*'Hintergrund Berechnung'!$I$3165,K268/($D268^0.727399687532279)*'Hintergrund Berechnung'!$I$3166),IF($C268&lt;13,(K268/($D268^0.727399687532279)*'Hintergrund Berechnung'!$I$3165)*0.5,IF($C268&lt;16,(K268/($D268^0.727399687532279)*'Hintergrund Berechnung'!$I$3165)*0.67,K268/($D268^0.727399687532279)*'Hintergrund Berechnung'!$I$3166)))</f>
        <v>#DIV/0!</v>
      </c>
      <c r="AC268" s="16" t="str">
        <f t="shared" si="41"/>
        <v/>
      </c>
      <c r="AD268" s="16" t="e">
        <f>IF($A$3=FALSE,IF($C268&lt;16,M268/($D268^0.727399687532279)*'Hintergrund Berechnung'!$I$3165,M268/($D268^0.727399687532279)*'Hintergrund Berechnung'!$I$3166),IF($C268&lt;13,(M268/($D268^0.727399687532279)*'Hintergrund Berechnung'!$I$3165)*0.5,IF($C268&lt;16,(M268/($D268^0.727399687532279)*'Hintergrund Berechnung'!$I$3165)*0.67,M268/($D268^0.727399687532279)*'Hintergrund Berechnung'!$I$3166)))</f>
        <v>#DIV/0!</v>
      </c>
      <c r="AE268" s="16" t="str">
        <f t="shared" si="42"/>
        <v/>
      </c>
      <c r="AF268" s="16" t="e">
        <f>IF($A$3=FALSE,IF($C268&lt;16,O268/($D268^0.727399687532279)*'Hintergrund Berechnung'!$I$3165,O268/($D268^0.727399687532279)*'Hintergrund Berechnung'!$I$3166),IF($C268&lt;13,(O268/($D268^0.727399687532279)*'Hintergrund Berechnung'!$I$3165)*0.5,IF($C268&lt;16,(O268/($D268^0.727399687532279)*'Hintergrund Berechnung'!$I$3165)*0.67,O268/($D268^0.727399687532279)*'Hintergrund Berechnung'!$I$3166)))</f>
        <v>#DIV/0!</v>
      </c>
      <c r="AG268" s="16" t="str">
        <f t="shared" si="43"/>
        <v/>
      </c>
      <c r="AH268" s="16" t="e">
        <f t="shared" si="44"/>
        <v>#DIV/0!</v>
      </c>
      <c r="AI268" s="16" t="e">
        <f>ROUND(IF(C268&lt;16,$Q268/($D268^0.515518364833551)*'Hintergrund Berechnung'!$K$3165,$Q268/($D268^0.515518364833551)*'Hintergrund Berechnung'!$K$3166),0)</f>
        <v>#DIV/0!</v>
      </c>
      <c r="AJ268" s="16">
        <f>ROUND(IF(C268&lt;16,$R268*'Hintergrund Berechnung'!$L$3165,$R268*'Hintergrund Berechnung'!$L$3166),0)</f>
        <v>0</v>
      </c>
      <c r="AK268" s="16">
        <f>ROUND(IF(C268&lt;16,IF(S268&gt;0,(25-$S268)*'Hintergrund Berechnung'!$M$3165,0),IF(S268&gt;0,(25-$S268)*'Hintergrund Berechnung'!$M$3166,0)),0)</f>
        <v>0</v>
      </c>
      <c r="AL268" s="18" t="e">
        <f t="shared" si="45"/>
        <v>#DIV/0!</v>
      </c>
    </row>
    <row r="269" spans="21:38" x14ac:dyDescent="0.5">
      <c r="U269" s="16">
        <f t="shared" si="37"/>
        <v>0</v>
      </c>
      <c r="V269" s="16" t="e">
        <f>IF($A$3=FALSE,IF($C269&lt;16,E269/($D269^0.727399687532279)*'Hintergrund Berechnung'!$I$3165,E269/($D269^0.727399687532279)*'Hintergrund Berechnung'!$I$3166),IF($C269&lt;13,(E269/($D269^0.727399687532279)*'Hintergrund Berechnung'!$I$3165)*0.5,IF($C269&lt;16,(E269/($D269^0.727399687532279)*'Hintergrund Berechnung'!$I$3165)*0.67,E269/($D269^0.727399687532279)*'Hintergrund Berechnung'!$I$3166)))</f>
        <v>#DIV/0!</v>
      </c>
      <c r="W269" s="16" t="str">
        <f t="shared" si="38"/>
        <v/>
      </c>
      <c r="X269" s="16" t="e">
        <f>IF($A$3=FALSE,IF($C269&lt;16,G269/($D269^0.727399687532279)*'Hintergrund Berechnung'!$I$3165,G269/($D269^0.727399687532279)*'Hintergrund Berechnung'!$I$3166),IF($C269&lt;13,(G269/($D269^0.727399687532279)*'Hintergrund Berechnung'!$I$3165)*0.5,IF($C269&lt;16,(G269/($D269^0.727399687532279)*'Hintergrund Berechnung'!$I$3165)*0.67,G269/($D269^0.727399687532279)*'Hintergrund Berechnung'!$I$3166)))</f>
        <v>#DIV/0!</v>
      </c>
      <c r="Y269" s="16" t="str">
        <f t="shared" si="39"/>
        <v/>
      </c>
      <c r="Z269" s="16" t="e">
        <f>IF($A$3=FALSE,IF($C269&lt;16,I269/($D269^0.727399687532279)*'Hintergrund Berechnung'!$I$3165,I269/($D269^0.727399687532279)*'Hintergrund Berechnung'!$I$3166),IF($C269&lt;13,(I269/($D269^0.727399687532279)*'Hintergrund Berechnung'!$I$3165)*0.5,IF($C269&lt;16,(I269/($D269^0.727399687532279)*'Hintergrund Berechnung'!$I$3165)*0.67,I269/($D269^0.727399687532279)*'Hintergrund Berechnung'!$I$3166)))</f>
        <v>#DIV/0!</v>
      </c>
      <c r="AA269" s="16" t="str">
        <f t="shared" si="40"/>
        <v/>
      </c>
      <c r="AB269" s="16" t="e">
        <f>IF($A$3=FALSE,IF($C269&lt;16,K269/($D269^0.727399687532279)*'Hintergrund Berechnung'!$I$3165,K269/($D269^0.727399687532279)*'Hintergrund Berechnung'!$I$3166),IF($C269&lt;13,(K269/($D269^0.727399687532279)*'Hintergrund Berechnung'!$I$3165)*0.5,IF($C269&lt;16,(K269/($D269^0.727399687532279)*'Hintergrund Berechnung'!$I$3165)*0.67,K269/($D269^0.727399687532279)*'Hintergrund Berechnung'!$I$3166)))</f>
        <v>#DIV/0!</v>
      </c>
      <c r="AC269" s="16" t="str">
        <f t="shared" si="41"/>
        <v/>
      </c>
      <c r="AD269" s="16" t="e">
        <f>IF($A$3=FALSE,IF($C269&lt;16,M269/($D269^0.727399687532279)*'Hintergrund Berechnung'!$I$3165,M269/($D269^0.727399687532279)*'Hintergrund Berechnung'!$I$3166),IF($C269&lt;13,(M269/($D269^0.727399687532279)*'Hintergrund Berechnung'!$I$3165)*0.5,IF($C269&lt;16,(M269/($D269^0.727399687532279)*'Hintergrund Berechnung'!$I$3165)*0.67,M269/($D269^0.727399687532279)*'Hintergrund Berechnung'!$I$3166)))</f>
        <v>#DIV/0!</v>
      </c>
      <c r="AE269" s="16" t="str">
        <f t="shared" si="42"/>
        <v/>
      </c>
      <c r="AF269" s="16" t="e">
        <f>IF($A$3=FALSE,IF($C269&lt;16,O269/($D269^0.727399687532279)*'Hintergrund Berechnung'!$I$3165,O269/($D269^0.727399687532279)*'Hintergrund Berechnung'!$I$3166),IF($C269&lt;13,(O269/($D269^0.727399687532279)*'Hintergrund Berechnung'!$I$3165)*0.5,IF($C269&lt;16,(O269/($D269^0.727399687532279)*'Hintergrund Berechnung'!$I$3165)*0.67,O269/($D269^0.727399687532279)*'Hintergrund Berechnung'!$I$3166)))</f>
        <v>#DIV/0!</v>
      </c>
      <c r="AG269" s="16" t="str">
        <f t="shared" si="43"/>
        <v/>
      </c>
      <c r="AH269" s="16" t="e">
        <f t="shared" si="44"/>
        <v>#DIV/0!</v>
      </c>
      <c r="AI269" s="16" t="e">
        <f>ROUND(IF(C269&lt;16,$Q269/($D269^0.515518364833551)*'Hintergrund Berechnung'!$K$3165,$Q269/($D269^0.515518364833551)*'Hintergrund Berechnung'!$K$3166),0)</f>
        <v>#DIV/0!</v>
      </c>
      <c r="AJ269" s="16">
        <f>ROUND(IF(C269&lt;16,$R269*'Hintergrund Berechnung'!$L$3165,$R269*'Hintergrund Berechnung'!$L$3166),0)</f>
        <v>0</v>
      </c>
      <c r="AK269" s="16">
        <f>ROUND(IF(C269&lt;16,IF(S269&gt;0,(25-$S269)*'Hintergrund Berechnung'!$M$3165,0),IF(S269&gt;0,(25-$S269)*'Hintergrund Berechnung'!$M$3166,0)),0)</f>
        <v>0</v>
      </c>
      <c r="AL269" s="18" t="e">
        <f t="shared" si="45"/>
        <v>#DIV/0!</v>
      </c>
    </row>
    <row r="270" spans="21:38" x14ac:dyDescent="0.5">
      <c r="U270" s="16">
        <f t="shared" si="37"/>
        <v>0</v>
      </c>
      <c r="V270" s="16" t="e">
        <f>IF($A$3=FALSE,IF($C270&lt;16,E270/($D270^0.727399687532279)*'Hintergrund Berechnung'!$I$3165,E270/($D270^0.727399687532279)*'Hintergrund Berechnung'!$I$3166),IF($C270&lt;13,(E270/($D270^0.727399687532279)*'Hintergrund Berechnung'!$I$3165)*0.5,IF($C270&lt;16,(E270/($D270^0.727399687532279)*'Hintergrund Berechnung'!$I$3165)*0.67,E270/($D270^0.727399687532279)*'Hintergrund Berechnung'!$I$3166)))</f>
        <v>#DIV/0!</v>
      </c>
      <c r="W270" s="16" t="str">
        <f t="shared" si="38"/>
        <v/>
      </c>
      <c r="X270" s="16" t="e">
        <f>IF($A$3=FALSE,IF($C270&lt;16,G270/($D270^0.727399687532279)*'Hintergrund Berechnung'!$I$3165,G270/($D270^0.727399687532279)*'Hintergrund Berechnung'!$I$3166),IF($C270&lt;13,(G270/($D270^0.727399687532279)*'Hintergrund Berechnung'!$I$3165)*0.5,IF($C270&lt;16,(G270/($D270^0.727399687532279)*'Hintergrund Berechnung'!$I$3165)*0.67,G270/($D270^0.727399687532279)*'Hintergrund Berechnung'!$I$3166)))</f>
        <v>#DIV/0!</v>
      </c>
      <c r="Y270" s="16" t="str">
        <f t="shared" si="39"/>
        <v/>
      </c>
      <c r="Z270" s="16" t="e">
        <f>IF($A$3=FALSE,IF($C270&lt;16,I270/($D270^0.727399687532279)*'Hintergrund Berechnung'!$I$3165,I270/($D270^0.727399687532279)*'Hintergrund Berechnung'!$I$3166),IF($C270&lt;13,(I270/($D270^0.727399687532279)*'Hintergrund Berechnung'!$I$3165)*0.5,IF($C270&lt;16,(I270/($D270^0.727399687532279)*'Hintergrund Berechnung'!$I$3165)*0.67,I270/($D270^0.727399687532279)*'Hintergrund Berechnung'!$I$3166)))</f>
        <v>#DIV/0!</v>
      </c>
      <c r="AA270" s="16" t="str">
        <f t="shared" si="40"/>
        <v/>
      </c>
      <c r="AB270" s="16" t="e">
        <f>IF($A$3=FALSE,IF($C270&lt;16,K270/($D270^0.727399687532279)*'Hintergrund Berechnung'!$I$3165,K270/($D270^0.727399687532279)*'Hintergrund Berechnung'!$I$3166),IF($C270&lt;13,(K270/($D270^0.727399687532279)*'Hintergrund Berechnung'!$I$3165)*0.5,IF($C270&lt;16,(K270/($D270^0.727399687532279)*'Hintergrund Berechnung'!$I$3165)*0.67,K270/($D270^0.727399687532279)*'Hintergrund Berechnung'!$I$3166)))</f>
        <v>#DIV/0!</v>
      </c>
      <c r="AC270" s="16" t="str">
        <f t="shared" si="41"/>
        <v/>
      </c>
      <c r="AD270" s="16" t="e">
        <f>IF($A$3=FALSE,IF($C270&lt;16,M270/($D270^0.727399687532279)*'Hintergrund Berechnung'!$I$3165,M270/($D270^0.727399687532279)*'Hintergrund Berechnung'!$I$3166),IF($C270&lt;13,(M270/($D270^0.727399687532279)*'Hintergrund Berechnung'!$I$3165)*0.5,IF($C270&lt;16,(M270/($D270^0.727399687532279)*'Hintergrund Berechnung'!$I$3165)*0.67,M270/($D270^0.727399687532279)*'Hintergrund Berechnung'!$I$3166)))</f>
        <v>#DIV/0!</v>
      </c>
      <c r="AE270" s="16" t="str">
        <f t="shared" si="42"/>
        <v/>
      </c>
      <c r="AF270" s="16" t="e">
        <f>IF($A$3=FALSE,IF($C270&lt;16,O270/($D270^0.727399687532279)*'Hintergrund Berechnung'!$I$3165,O270/($D270^0.727399687532279)*'Hintergrund Berechnung'!$I$3166),IF($C270&lt;13,(O270/($D270^0.727399687532279)*'Hintergrund Berechnung'!$I$3165)*0.5,IF($C270&lt;16,(O270/($D270^0.727399687532279)*'Hintergrund Berechnung'!$I$3165)*0.67,O270/($D270^0.727399687532279)*'Hintergrund Berechnung'!$I$3166)))</f>
        <v>#DIV/0!</v>
      </c>
      <c r="AG270" s="16" t="str">
        <f t="shared" si="43"/>
        <v/>
      </c>
      <c r="AH270" s="16" t="e">
        <f t="shared" si="44"/>
        <v>#DIV/0!</v>
      </c>
      <c r="AI270" s="16" t="e">
        <f>ROUND(IF(C270&lt;16,$Q270/($D270^0.515518364833551)*'Hintergrund Berechnung'!$K$3165,$Q270/($D270^0.515518364833551)*'Hintergrund Berechnung'!$K$3166),0)</f>
        <v>#DIV/0!</v>
      </c>
      <c r="AJ270" s="16">
        <f>ROUND(IF(C270&lt;16,$R270*'Hintergrund Berechnung'!$L$3165,$R270*'Hintergrund Berechnung'!$L$3166),0)</f>
        <v>0</v>
      </c>
      <c r="AK270" s="16">
        <f>ROUND(IF(C270&lt;16,IF(S270&gt;0,(25-$S270)*'Hintergrund Berechnung'!$M$3165,0),IF(S270&gt;0,(25-$S270)*'Hintergrund Berechnung'!$M$3166,0)),0)</f>
        <v>0</v>
      </c>
      <c r="AL270" s="18" t="e">
        <f t="shared" si="45"/>
        <v>#DIV/0!</v>
      </c>
    </row>
    <row r="271" spans="21:38" x14ac:dyDescent="0.5">
      <c r="U271" s="16">
        <f t="shared" si="37"/>
        <v>0</v>
      </c>
      <c r="V271" s="16" t="e">
        <f>IF($A$3=FALSE,IF($C271&lt;16,E271/($D271^0.727399687532279)*'Hintergrund Berechnung'!$I$3165,E271/($D271^0.727399687532279)*'Hintergrund Berechnung'!$I$3166),IF($C271&lt;13,(E271/($D271^0.727399687532279)*'Hintergrund Berechnung'!$I$3165)*0.5,IF($C271&lt;16,(E271/($D271^0.727399687532279)*'Hintergrund Berechnung'!$I$3165)*0.67,E271/($D271^0.727399687532279)*'Hintergrund Berechnung'!$I$3166)))</f>
        <v>#DIV/0!</v>
      </c>
      <c r="W271" s="16" t="str">
        <f t="shared" si="38"/>
        <v/>
      </c>
      <c r="X271" s="16" t="e">
        <f>IF($A$3=FALSE,IF($C271&lt;16,G271/($D271^0.727399687532279)*'Hintergrund Berechnung'!$I$3165,G271/($D271^0.727399687532279)*'Hintergrund Berechnung'!$I$3166),IF($C271&lt;13,(G271/($D271^0.727399687532279)*'Hintergrund Berechnung'!$I$3165)*0.5,IF($C271&lt;16,(G271/($D271^0.727399687532279)*'Hintergrund Berechnung'!$I$3165)*0.67,G271/($D271^0.727399687532279)*'Hintergrund Berechnung'!$I$3166)))</f>
        <v>#DIV/0!</v>
      </c>
      <c r="Y271" s="16" t="str">
        <f t="shared" si="39"/>
        <v/>
      </c>
      <c r="Z271" s="16" t="e">
        <f>IF($A$3=FALSE,IF($C271&lt;16,I271/($D271^0.727399687532279)*'Hintergrund Berechnung'!$I$3165,I271/($D271^0.727399687532279)*'Hintergrund Berechnung'!$I$3166),IF($C271&lt;13,(I271/($D271^0.727399687532279)*'Hintergrund Berechnung'!$I$3165)*0.5,IF($C271&lt;16,(I271/($D271^0.727399687532279)*'Hintergrund Berechnung'!$I$3165)*0.67,I271/($D271^0.727399687532279)*'Hintergrund Berechnung'!$I$3166)))</f>
        <v>#DIV/0!</v>
      </c>
      <c r="AA271" s="16" t="str">
        <f t="shared" si="40"/>
        <v/>
      </c>
      <c r="AB271" s="16" t="e">
        <f>IF($A$3=FALSE,IF($C271&lt;16,K271/($D271^0.727399687532279)*'Hintergrund Berechnung'!$I$3165,K271/($D271^0.727399687532279)*'Hintergrund Berechnung'!$I$3166),IF($C271&lt;13,(K271/($D271^0.727399687532279)*'Hintergrund Berechnung'!$I$3165)*0.5,IF($C271&lt;16,(K271/($D271^0.727399687532279)*'Hintergrund Berechnung'!$I$3165)*0.67,K271/($D271^0.727399687532279)*'Hintergrund Berechnung'!$I$3166)))</f>
        <v>#DIV/0!</v>
      </c>
      <c r="AC271" s="16" t="str">
        <f t="shared" si="41"/>
        <v/>
      </c>
      <c r="AD271" s="16" t="e">
        <f>IF($A$3=FALSE,IF($C271&lt;16,M271/($D271^0.727399687532279)*'Hintergrund Berechnung'!$I$3165,M271/($D271^0.727399687532279)*'Hintergrund Berechnung'!$I$3166),IF($C271&lt;13,(M271/($D271^0.727399687532279)*'Hintergrund Berechnung'!$I$3165)*0.5,IF($C271&lt;16,(M271/($D271^0.727399687532279)*'Hintergrund Berechnung'!$I$3165)*0.67,M271/($D271^0.727399687532279)*'Hintergrund Berechnung'!$I$3166)))</f>
        <v>#DIV/0!</v>
      </c>
      <c r="AE271" s="16" t="str">
        <f t="shared" si="42"/>
        <v/>
      </c>
      <c r="AF271" s="16" t="e">
        <f>IF($A$3=FALSE,IF($C271&lt;16,O271/($D271^0.727399687532279)*'Hintergrund Berechnung'!$I$3165,O271/($D271^0.727399687532279)*'Hintergrund Berechnung'!$I$3166),IF($C271&lt;13,(O271/($D271^0.727399687532279)*'Hintergrund Berechnung'!$I$3165)*0.5,IF($C271&lt;16,(O271/($D271^0.727399687532279)*'Hintergrund Berechnung'!$I$3165)*0.67,O271/($D271^0.727399687532279)*'Hintergrund Berechnung'!$I$3166)))</f>
        <v>#DIV/0!</v>
      </c>
      <c r="AG271" s="16" t="str">
        <f t="shared" si="43"/>
        <v/>
      </c>
      <c r="AH271" s="16" t="e">
        <f t="shared" si="44"/>
        <v>#DIV/0!</v>
      </c>
      <c r="AI271" s="16" t="e">
        <f>ROUND(IF(C271&lt;16,$Q271/($D271^0.515518364833551)*'Hintergrund Berechnung'!$K$3165,$Q271/($D271^0.515518364833551)*'Hintergrund Berechnung'!$K$3166),0)</f>
        <v>#DIV/0!</v>
      </c>
      <c r="AJ271" s="16">
        <f>ROUND(IF(C271&lt;16,$R271*'Hintergrund Berechnung'!$L$3165,$R271*'Hintergrund Berechnung'!$L$3166),0)</f>
        <v>0</v>
      </c>
      <c r="AK271" s="16">
        <f>ROUND(IF(C271&lt;16,IF(S271&gt;0,(25-$S271)*'Hintergrund Berechnung'!$M$3165,0),IF(S271&gt;0,(25-$S271)*'Hintergrund Berechnung'!$M$3166,0)),0)</f>
        <v>0</v>
      </c>
      <c r="AL271" s="18" t="e">
        <f t="shared" si="45"/>
        <v>#DIV/0!</v>
      </c>
    </row>
    <row r="272" spans="21:38" x14ac:dyDescent="0.5">
      <c r="U272" s="16">
        <f t="shared" si="37"/>
        <v>0</v>
      </c>
      <c r="V272" s="16" t="e">
        <f>IF($A$3=FALSE,IF($C272&lt;16,E272/($D272^0.727399687532279)*'Hintergrund Berechnung'!$I$3165,E272/($D272^0.727399687532279)*'Hintergrund Berechnung'!$I$3166),IF($C272&lt;13,(E272/($D272^0.727399687532279)*'Hintergrund Berechnung'!$I$3165)*0.5,IF($C272&lt;16,(E272/($D272^0.727399687532279)*'Hintergrund Berechnung'!$I$3165)*0.67,E272/($D272^0.727399687532279)*'Hintergrund Berechnung'!$I$3166)))</f>
        <v>#DIV/0!</v>
      </c>
      <c r="W272" s="16" t="str">
        <f t="shared" si="38"/>
        <v/>
      </c>
      <c r="X272" s="16" t="e">
        <f>IF($A$3=FALSE,IF($C272&lt;16,G272/($D272^0.727399687532279)*'Hintergrund Berechnung'!$I$3165,G272/($D272^0.727399687532279)*'Hintergrund Berechnung'!$I$3166),IF($C272&lt;13,(G272/($D272^0.727399687532279)*'Hintergrund Berechnung'!$I$3165)*0.5,IF($C272&lt;16,(G272/($D272^0.727399687532279)*'Hintergrund Berechnung'!$I$3165)*0.67,G272/($D272^0.727399687532279)*'Hintergrund Berechnung'!$I$3166)))</f>
        <v>#DIV/0!</v>
      </c>
      <c r="Y272" s="16" t="str">
        <f t="shared" si="39"/>
        <v/>
      </c>
      <c r="Z272" s="16" t="e">
        <f>IF($A$3=FALSE,IF($C272&lt;16,I272/($D272^0.727399687532279)*'Hintergrund Berechnung'!$I$3165,I272/($D272^0.727399687532279)*'Hintergrund Berechnung'!$I$3166),IF($C272&lt;13,(I272/($D272^0.727399687532279)*'Hintergrund Berechnung'!$I$3165)*0.5,IF($C272&lt;16,(I272/($D272^0.727399687532279)*'Hintergrund Berechnung'!$I$3165)*0.67,I272/($D272^0.727399687532279)*'Hintergrund Berechnung'!$I$3166)))</f>
        <v>#DIV/0!</v>
      </c>
      <c r="AA272" s="16" t="str">
        <f t="shared" si="40"/>
        <v/>
      </c>
      <c r="AB272" s="16" t="e">
        <f>IF($A$3=FALSE,IF($C272&lt;16,K272/($D272^0.727399687532279)*'Hintergrund Berechnung'!$I$3165,K272/($D272^0.727399687532279)*'Hintergrund Berechnung'!$I$3166),IF($C272&lt;13,(K272/($D272^0.727399687532279)*'Hintergrund Berechnung'!$I$3165)*0.5,IF($C272&lt;16,(K272/($D272^0.727399687532279)*'Hintergrund Berechnung'!$I$3165)*0.67,K272/($D272^0.727399687532279)*'Hintergrund Berechnung'!$I$3166)))</f>
        <v>#DIV/0!</v>
      </c>
      <c r="AC272" s="16" t="str">
        <f t="shared" si="41"/>
        <v/>
      </c>
      <c r="AD272" s="16" t="e">
        <f>IF($A$3=FALSE,IF($C272&lt;16,M272/($D272^0.727399687532279)*'Hintergrund Berechnung'!$I$3165,M272/($D272^0.727399687532279)*'Hintergrund Berechnung'!$I$3166),IF($C272&lt;13,(M272/($D272^0.727399687532279)*'Hintergrund Berechnung'!$I$3165)*0.5,IF($C272&lt;16,(M272/($D272^0.727399687532279)*'Hintergrund Berechnung'!$I$3165)*0.67,M272/($D272^0.727399687532279)*'Hintergrund Berechnung'!$I$3166)))</f>
        <v>#DIV/0!</v>
      </c>
      <c r="AE272" s="16" t="str">
        <f t="shared" si="42"/>
        <v/>
      </c>
      <c r="AF272" s="16" t="e">
        <f>IF($A$3=FALSE,IF($C272&lt;16,O272/($D272^0.727399687532279)*'Hintergrund Berechnung'!$I$3165,O272/($D272^0.727399687532279)*'Hintergrund Berechnung'!$I$3166),IF($C272&lt;13,(O272/($D272^0.727399687532279)*'Hintergrund Berechnung'!$I$3165)*0.5,IF($C272&lt;16,(O272/($D272^0.727399687532279)*'Hintergrund Berechnung'!$I$3165)*0.67,O272/($D272^0.727399687532279)*'Hintergrund Berechnung'!$I$3166)))</f>
        <v>#DIV/0!</v>
      </c>
      <c r="AG272" s="16" t="str">
        <f t="shared" si="43"/>
        <v/>
      </c>
      <c r="AH272" s="16" t="e">
        <f t="shared" si="44"/>
        <v>#DIV/0!</v>
      </c>
      <c r="AI272" s="16" t="e">
        <f>ROUND(IF(C272&lt;16,$Q272/($D272^0.515518364833551)*'Hintergrund Berechnung'!$K$3165,$Q272/($D272^0.515518364833551)*'Hintergrund Berechnung'!$K$3166),0)</f>
        <v>#DIV/0!</v>
      </c>
      <c r="AJ272" s="16">
        <f>ROUND(IF(C272&lt;16,$R272*'Hintergrund Berechnung'!$L$3165,$R272*'Hintergrund Berechnung'!$L$3166),0)</f>
        <v>0</v>
      </c>
      <c r="AK272" s="16">
        <f>ROUND(IF(C272&lt;16,IF(S272&gt;0,(25-$S272)*'Hintergrund Berechnung'!$M$3165,0),IF(S272&gt;0,(25-$S272)*'Hintergrund Berechnung'!$M$3166,0)),0)</f>
        <v>0</v>
      </c>
      <c r="AL272" s="18" t="e">
        <f t="shared" si="45"/>
        <v>#DIV/0!</v>
      </c>
    </row>
    <row r="273" spans="21:38" x14ac:dyDescent="0.5">
      <c r="U273" s="16">
        <f t="shared" si="37"/>
        <v>0</v>
      </c>
      <c r="V273" s="16" t="e">
        <f>IF($A$3=FALSE,IF($C273&lt;16,E273/($D273^0.727399687532279)*'Hintergrund Berechnung'!$I$3165,E273/($D273^0.727399687532279)*'Hintergrund Berechnung'!$I$3166),IF($C273&lt;13,(E273/($D273^0.727399687532279)*'Hintergrund Berechnung'!$I$3165)*0.5,IF($C273&lt;16,(E273/($D273^0.727399687532279)*'Hintergrund Berechnung'!$I$3165)*0.67,E273/($D273^0.727399687532279)*'Hintergrund Berechnung'!$I$3166)))</f>
        <v>#DIV/0!</v>
      </c>
      <c r="W273" s="16" t="str">
        <f t="shared" si="38"/>
        <v/>
      </c>
      <c r="X273" s="16" t="e">
        <f>IF($A$3=FALSE,IF($C273&lt;16,G273/($D273^0.727399687532279)*'Hintergrund Berechnung'!$I$3165,G273/($D273^0.727399687532279)*'Hintergrund Berechnung'!$I$3166),IF($C273&lt;13,(G273/($D273^0.727399687532279)*'Hintergrund Berechnung'!$I$3165)*0.5,IF($C273&lt;16,(G273/($D273^0.727399687532279)*'Hintergrund Berechnung'!$I$3165)*0.67,G273/($D273^0.727399687532279)*'Hintergrund Berechnung'!$I$3166)))</f>
        <v>#DIV/0!</v>
      </c>
      <c r="Y273" s="16" t="str">
        <f t="shared" si="39"/>
        <v/>
      </c>
      <c r="Z273" s="16" t="e">
        <f>IF($A$3=FALSE,IF($C273&lt;16,I273/($D273^0.727399687532279)*'Hintergrund Berechnung'!$I$3165,I273/($D273^0.727399687532279)*'Hintergrund Berechnung'!$I$3166),IF($C273&lt;13,(I273/($D273^0.727399687532279)*'Hintergrund Berechnung'!$I$3165)*0.5,IF($C273&lt;16,(I273/($D273^0.727399687532279)*'Hintergrund Berechnung'!$I$3165)*0.67,I273/($D273^0.727399687532279)*'Hintergrund Berechnung'!$I$3166)))</f>
        <v>#DIV/0!</v>
      </c>
      <c r="AA273" s="16" t="str">
        <f t="shared" si="40"/>
        <v/>
      </c>
      <c r="AB273" s="16" t="e">
        <f>IF($A$3=FALSE,IF($C273&lt;16,K273/($D273^0.727399687532279)*'Hintergrund Berechnung'!$I$3165,K273/($D273^0.727399687532279)*'Hintergrund Berechnung'!$I$3166),IF($C273&lt;13,(K273/($D273^0.727399687532279)*'Hintergrund Berechnung'!$I$3165)*0.5,IF($C273&lt;16,(K273/($D273^0.727399687532279)*'Hintergrund Berechnung'!$I$3165)*0.67,K273/($D273^0.727399687532279)*'Hintergrund Berechnung'!$I$3166)))</f>
        <v>#DIV/0!</v>
      </c>
      <c r="AC273" s="16" t="str">
        <f t="shared" si="41"/>
        <v/>
      </c>
      <c r="AD273" s="16" t="e">
        <f>IF($A$3=FALSE,IF($C273&lt;16,M273/($D273^0.727399687532279)*'Hintergrund Berechnung'!$I$3165,M273/($D273^0.727399687532279)*'Hintergrund Berechnung'!$I$3166),IF($C273&lt;13,(M273/($D273^0.727399687532279)*'Hintergrund Berechnung'!$I$3165)*0.5,IF($C273&lt;16,(M273/($D273^0.727399687532279)*'Hintergrund Berechnung'!$I$3165)*0.67,M273/($D273^0.727399687532279)*'Hintergrund Berechnung'!$I$3166)))</f>
        <v>#DIV/0!</v>
      </c>
      <c r="AE273" s="16" t="str">
        <f t="shared" si="42"/>
        <v/>
      </c>
      <c r="AF273" s="16" t="e">
        <f>IF($A$3=FALSE,IF($C273&lt;16,O273/($D273^0.727399687532279)*'Hintergrund Berechnung'!$I$3165,O273/($D273^0.727399687532279)*'Hintergrund Berechnung'!$I$3166),IF($C273&lt;13,(O273/($D273^0.727399687532279)*'Hintergrund Berechnung'!$I$3165)*0.5,IF($C273&lt;16,(O273/($D273^0.727399687532279)*'Hintergrund Berechnung'!$I$3165)*0.67,O273/($D273^0.727399687532279)*'Hintergrund Berechnung'!$I$3166)))</f>
        <v>#DIV/0!</v>
      </c>
      <c r="AG273" s="16" t="str">
        <f t="shared" si="43"/>
        <v/>
      </c>
      <c r="AH273" s="16" t="e">
        <f t="shared" si="44"/>
        <v>#DIV/0!</v>
      </c>
      <c r="AI273" s="16" t="e">
        <f>ROUND(IF(C273&lt;16,$Q273/($D273^0.515518364833551)*'Hintergrund Berechnung'!$K$3165,$Q273/($D273^0.515518364833551)*'Hintergrund Berechnung'!$K$3166),0)</f>
        <v>#DIV/0!</v>
      </c>
      <c r="AJ273" s="16">
        <f>ROUND(IF(C273&lt;16,$R273*'Hintergrund Berechnung'!$L$3165,$R273*'Hintergrund Berechnung'!$L$3166),0)</f>
        <v>0</v>
      </c>
      <c r="AK273" s="16">
        <f>ROUND(IF(C273&lt;16,IF(S273&gt;0,(25-$S273)*'Hintergrund Berechnung'!$M$3165,0),IF(S273&gt;0,(25-$S273)*'Hintergrund Berechnung'!$M$3166,0)),0)</f>
        <v>0</v>
      </c>
      <c r="AL273" s="18" t="e">
        <f t="shared" si="45"/>
        <v>#DIV/0!</v>
      </c>
    </row>
    <row r="274" spans="21:38" x14ac:dyDescent="0.5">
      <c r="U274" s="16">
        <f t="shared" si="37"/>
        <v>0</v>
      </c>
      <c r="V274" s="16" t="e">
        <f>IF($A$3=FALSE,IF($C274&lt;16,E274/($D274^0.727399687532279)*'Hintergrund Berechnung'!$I$3165,E274/($D274^0.727399687532279)*'Hintergrund Berechnung'!$I$3166),IF($C274&lt;13,(E274/($D274^0.727399687532279)*'Hintergrund Berechnung'!$I$3165)*0.5,IF($C274&lt;16,(E274/($D274^0.727399687532279)*'Hintergrund Berechnung'!$I$3165)*0.67,E274/($D274^0.727399687532279)*'Hintergrund Berechnung'!$I$3166)))</f>
        <v>#DIV/0!</v>
      </c>
      <c r="W274" s="16" t="str">
        <f t="shared" si="38"/>
        <v/>
      </c>
      <c r="X274" s="16" t="e">
        <f>IF($A$3=FALSE,IF($C274&lt;16,G274/($D274^0.727399687532279)*'Hintergrund Berechnung'!$I$3165,G274/($D274^0.727399687532279)*'Hintergrund Berechnung'!$I$3166),IF($C274&lt;13,(G274/($D274^0.727399687532279)*'Hintergrund Berechnung'!$I$3165)*0.5,IF($C274&lt;16,(G274/($D274^0.727399687532279)*'Hintergrund Berechnung'!$I$3165)*0.67,G274/($D274^0.727399687532279)*'Hintergrund Berechnung'!$I$3166)))</f>
        <v>#DIV/0!</v>
      </c>
      <c r="Y274" s="16" t="str">
        <f t="shared" si="39"/>
        <v/>
      </c>
      <c r="Z274" s="16" t="e">
        <f>IF($A$3=FALSE,IF($C274&lt;16,I274/($D274^0.727399687532279)*'Hintergrund Berechnung'!$I$3165,I274/($D274^0.727399687532279)*'Hintergrund Berechnung'!$I$3166),IF($C274&lt;13,(I274/($D274^0.727399687532279)*'Hintergrund Berechnung'!$I$3165)*0.5,IF($C274&lt;16,(I274/($D274^0.727399687532279)*'Hintergrund Berechnung'!$I$3165)*0.67,I274/($D274^0.727399687532279)*'Hintergrund Berechnung'!$I$3166)))</f>
        <v>#DIV/0!</v>
      </c>
      <c r="AA274" s="16" t="str">
        <f t="shared" si="40"/>
        <v/>
      </c>
      <c r="AB274" s="16" t="e">
        <f>IF($A$3=FALSE,IF($C274&lt;16,K274/($D274^0.727399687532279)*'Hintergrund Berechnung'!$I$3165,K274/($D274^0.727399687532279)*'Hintergrund Berechnung'!$I$3166),IF($C274&lt;13,(K274/($D274^0.727399687532279)*'Hintergrund Berechnung'!$I$3165)*0.5,IF($C274&lt;16,(K274/($D274^0.727399687532279)*'Hintergrund Berechnung'!$I$3165)*0.67,K274/($D274^0.727399687532279)*'Hintergrund Berechnung'!$I$3166)))</f>
        <v>#DIV/0!</v>
      </c>
      <c r="AC274" s="16" t="str">
        <f t="shared" si="41"/>
        <v/>
      </c>
      <c r="AD274" s="16" t="e">
        <f>IF($A$3=FALSE,IF($C274&lt;16,M274/($D274^0.727399687532279)*'Hintergrund Berechnung'!$I$3165,M274/($D274^0.727399687532279)*'Hintergrund Berechnung'!$I$3166),IF($C274&lt;13,(M274/($D274^0.727399687532279)*'Hintergrund Berechnung'!$I$3165)*0.5,IF($C274&lt;16,(M274/($D274^0.727399687532279)*'Hintergrund Berechnung'!$I$3165)*0.67,M274/($D274^0.727399687532279)*'Hintergrund Berechnung'!$I$3166)))</f>
        <v>#DIV/0!</v>
      </c>
      <c r="AE274" s="16" t="str">
        <f t="shared" si="42"/>
        <v/>
      </c>
      <c r="AF274" s="16" t="e">
        <f>IF($A$3=FALSE,IF($C274&lt;16,O274/($D274^0.727399687532279)*'Hintergrund Berechnung'!$I$3165,O274/($D274^0.727399687532279)*'Hintergrund Berechnung'!$I$3166),IF($C274&lt;13,(O274/($D274^0.727399687532279)*'Hintergrund Berechnung'!$I$3165)*0.5,IF($C274&lt;16,(O274/($D274^0.727399687532279)*'Hintergrund Berechnung'!$I$3165)*0.67,O274/($D274^0.727399687532279)*'Hintergrund Berechnung'!$I$3166)))</f>
        <v>#DIV/0!</v>
      </c>
      <c r="AG274" s="16" t="str">
        <f t="shared" si="43"/>
        <v/>
      </c>
      <c r="AH274" s="16" t="e">
        <f t="shared" si="44"/>
        <v>#DIV/0!</v>
      </c>
      <c r="AI274" s="16" t="e">
        <f>ROUND(IF(C274&lt;16,$Q274/($D274^0.515518364833551)*'Hintergrund Berechnung'!$K$3165,$Q274/($D274^0.515518364833551)*'Hintergrund Berechnung'!$K$3166),0)</f>
        <v>#DIV/0!</v>
      </c>
      <c r="AJ274" s="16">
        <f>ROUND(IF(C274&lt;16,$R274*'Hintergrund Berechnung'!$L$3165,$R274*'Hintergrund Berechnung'!$L$3166),0)</f>
        <v>0</v>
      </c>
      <c r="AK274" s="16">
        <f>ROUND(IF(C274&lt;16,IF(S274&gt;0,(25-$S274)*'Hintergrund Berechnung'!$M$3165,0),IF(S274&gt;0,(25-$S274)*'Hintergrund Berechnung'!$M$3166,0)),0)</f>
        <v>0</v>
      </c>
      <c r="AL274" s="18" t="e">
        <f t="shared" si="45"/>
        <v>#DIV/0!</v>
      </c>
    </row>
    <row r="275" spans="21:38" x14ac:dyDescent="0.5">
      <c r="U275" s="16">
        <f t="shared" si="37"/>
        <v>0</v>
      </c>
      <c r="V275" s="16" t="e">
        <f>IF($A$3=FALSE,IF($C275&lt;16,E275/($D275^0.727399687532279)*'Hintergrund Berechnung'!$I$3165,E275/($D275^0.727399687532279)*'Hintergrund Berechnung'!$I$3166),IF($C275&lt;13,(E275/($D275^0.727399687532279)*'Hintergrund Berechnung'!$I$3165)*0.5,IF($C275&lt;16,(E275/($D275^0.727399687532279)*'Hintergrund Berechnung'!$I$3165)*0.67,E275/($D275^0.727399687532279)*'Hintergrund Berechnung'!$I$3166)))</f>
        <v>#DIV/0!</v>
      </c>
      <c r="W275" s="16" t="str">
        <f t="shared" si="38"/>
        <v/>
      </c>
      <c r="X275" s="16" t="e">
        <f>IF($A$3=FALSE,IF($C275&lt;16,G275/($D275^0.727399687532279)*'Hintergrund Berechnung'!$I$3165,G275/($D275^0.727399687532279)*'Hintergrund Berechnung'!$I$3166),IF($C275&lt;13,(G275/($D275^0.727399687532279)*'Hintergrund Berechnung'!$I$3165)*0.5,IF($C275&lt;16,(G275/($D275^0.727399687532279)*'Hintergrund Berechnung'!$I$3165)*0.67,G275/($D275^0.727399687532279)*'Hintergrund Berechnung'!$I$3166)))</f>
        <v>#DIV/0!</v>
      </c>
      <c r="Y275" s="16" t="str">
        <f t="shared" si="39"/>
        <v/>
      </c>
      <c r="Z275" s="16" t="e">
        <f>IF($A$3=FALSE,IF($C275&lt;16,I275/($D275^0.727399687532279)*'Hintergrund Berechnung'!$I$3165,I275/($D275^0.727399687532279)*'Hintergrund Berechnung'!$I$3166),IF($C275&lt;13,(I275/($D275^0.727399687532279)*'Hintergrund Berechnung'!$I$3165)*0.5,IF($C275&lt;16,(I275/($D275^0.727399687532279)*'Hintergrund Berechnung'!$I$3165)*0.67,I275/($D275^0.727399687532279)*'Hintergrund Berechnung'!$I$3166)))</f>
        <v>#DIV/0!</v>
      </c>
      <c r="AA275" s="16" t="str">
        <f t="shared" si="40"/>
        <v/>
      </c>
      <c r="AB275" s="16" t="e">
        <f>IF($A$3=FALSE,IF($C275&lt;16,K275/($D275^0.727399687532279)*'Hintergrund Berechnung'!$I$3165,K275/($D275^0.727399687532279)*'Hintergrund Berechnung'!$I$3166),IF($C275&lt;13,(K275/($D275^0.727399687532279)*'Hintergrund Berechnung'!$I$3165)*0.5,IF($C275&lt;16,(K275/($D275^0.727399687532279)*'Hintergrund Berechnung'!$I$3165)*0.67,K275/($D275^0.727399687532279)*'Hintergrund Berechnung'!$I$3166)))</f>
        <v>#DIV/0!</v>
      </c>
      <c r="AC275" s="16" t="str">
        <f t="shared" si="41"/>
        <v/>
      </c>
      <c r="AD275" s="16" t="e">
        <f>IF($A$3=FALSE,IF($C275&lt;16,M275/($D275^0.727399687532279)*'Hintergrund Berechnung'!$I$3165,M275/($D275^0.727399687532279)*'Hintergrund Berechnung'!$I$3166),IF($C275&lt;13,(M275/($D275^0.727399687532279)*'Hintergrund Berechnung'!$I$3165)*0.5,IF($C275&lt;16,(M275/($D275^0.727399687532279)*'Hintergrund Berechnung'!$I$3165)*0.67,M275/($D275^0.727399687532279)*'Hintergrund Berechnung'!$I$3166)))</f>
        <v>#DIV/0!</v>
      </c>
      <c r="AE275" s="16" t="str">
        <f t="shared" si="42"/>
        <v/>
      </c>
      <c r="AF275" s="16" t="e">
        <f>IF($A$3=FALSE,IF($C275&lt;16,O275/($D275^0.727399687532279)*'Hintergrund Berechnung'!$I$3165,O275/($D275^0.727399687532279)*'Hintergrund Berechnung'!$I$3166),IF($C275&lt;13,(O275/($D275^0.727399687532279)*'Hintergrund Berechnung'!$I$3165)*0.5,IF($C275&lt;16,(O275/($D275^0.727399687532279)*'Hintergrund Berechnung'!$I$3165)*0.67,O275/($D275^0.727399687532279)*'Hintergrund Berechnung'!$I$3166)))</f>
        <v>#DIV/0!</v>
      </c>
      <c r="AG275" s="16" t="str">
        <f t="shared" si="43"/>
        <v/>
      </c>
      <c r="AH275" s="16" t="e">
        <f t="shared" si="44"/>
        <v>#DIV/0!</v>
      </c>
      <c r="AI275" s="16" t="e">
        <f>ROUND(IF(C275&lt;16,$Q275/($D275^0.515518364833551)*'Hintergrund Berechnung'!$K$3165,$Q275/($D275^0.515518364833551)*'Hintergrund Berechnung'!$K$3166),0)</f>
        <v>#DIV/0!</v>
      </c>
      <c r="AJ275" s="16">
        <f>ROUND(IF(C275&lt;16,$R275*'Hintergrund Berechnung'!$L$3165,$R275*'Hintergrund Berechnung'!$L$3166),0)</f>
        <v>0</v>
      </c>
      <c r="AK275" s="16">
        <f>ROUND(IF(C275&lt;16,IF(S275&gt;0,(25-$S275)*'Hintergrund Berechnung'!$M$3165,0),IF(S275&gt;0,(25-$S275)*'Hintergrund Berechnung'!$M$3166,0)),0)</f>
        <v>0</v>
      </c>
      <c r="AL275" s="18" t="e">
        <f t="shared" si="45"/>
        <v>#DIV/0!</v>
      </c>
    </row>
    <row r="276" spans="21:38" x14ac:dyDescent="0.5">
      <c r="U276" s="16">
        <f t="shared" si="37"/>
        <v>0</v>
      </c>
      <c r="V276" s="16" t="e">
        <f>IF($A$3=FALSE,IF($C276&lt;16,E276/($D276^0.727399687532279)*'Hintergrund Berechnung'!$I$3165,E276/($D276^0.727399687532279)*'Hintergrund Berechnung'!$I$3166),IF($C276&lt;13,(E276/($D276^0.727399687532279)*'Hintergrund Berechnung'!$I$3165)*0.5,IF($C276&lt;16,(E276/($D276^0.727399687532279)*'Hintergrund Berechnung'!$I$3165)*0.67,E276/($D276^0.727399687532279)*'Hintergrund Berechnung'!$I$3166)))</f>
        <v>#DIV/0!</v>
      </c>
      <c r="W276" s="16" t="str">
        <f t="shared" si="38"/>
        <v/>
      </c>
      <c r="X276" s="16" t="e">
        <f>IF($A$3=FALSE,IF($C276&lt;16,G276/($D276^0.727399687532279)*'Hintergrund Berechnung'!$I$3165,G276/($D276^0.727399687532279)*'Hintergrund Berechnung'!$I$3166),IF($C276&lt;13,(G276/($D276^0.727399687532279)*'Hintergrund Berechnung'!$I$3165)*0.5,IF($C276&lt;16,(G276/($D276^0.727399687532279)*'Hintergrund Berechnung'!$I$3165)*0.67,G276/($D276^0.727399687532279)*'Hintergrund Berechnung'!$I$3166)))</f>
        <v>#DIV/0!</v>
      </c>
      <c r="Y276" s="16" t="str">
        <f t="shared" si="39"/>
        <v/>
      </c>
      <c r="Z276" s="16" t="e">
        <f>IF($A$3=FALSE,IF($C276&lt;16,I276/($D276^0.727399687532279)*'Hintergrund Berechnung'!$I$3165,I276/($D276^0.727399687532279)*'Hintergrund Berechnung'!$I$3166),IF($C276&lt;13,(I276/($D276^0.727399687532279)*'Hintergrund Berechnung'!$I$3165)*0.5,IF($C276&lt;16,(I276/($D276^0.727399687532279)*'Hintergrund Berechnung'!$I$3165)*0.67,I276/($D276^0.727399687532279)*'Hintergrund Berechnung'!$I$3166)))</f>
        <v>#DIV/0!</v>
      </c>
      <c r="AA276" s="16" t="str">
        <f t="shared" si="40"/>
        <v/>
      </c>
      <c r="AB276" s="16" t="e">
        <f>IF($A$3=FALSE,IF($C276&lt;16,K276/($D276^0.727399687532279)*'Hintergrund Berechnung'!$I$3165,K276/($D276^0.727399687532279)*'Hintergrund Berechnung'!$I$3166),IF($C276&lt;13,(K276/($D276^0.727399687532279)*'Hintergrund Berechnung'!$I$3165)*0.5,IF($C276&lt;16,(K276/($D276^0.727399687532279)*'Hintergrund Berechnung'!$I$3165)*0.67,K276/($D276^0.727399687532279)*'Hintergrund Berechnung'!$I$3166)))</f>
        <v>#DIV/0!</v>
      </c>
      <c r="AC276" s="16" t="str">
        <f t="shared" si="41"/>
        <v/>
      </c>
      <c r="AD276" s="16" t="e">
        <f>IF($A$3=FALSE,IF($C276&lt;16,M276/($D276^0.727399687532279)*'Hintergrund Berechnung'!$I$3165,M276/($D276^0.727399687532279)*'Hintergrund Berechnung'!$I$3166),IF($C276&lt;13,(M276/($D276^0.727399687532279)*'Hintergrund Berechnung'!$I$3165)*0.5,IF($C276&lt;16,(M276/($D276^0.727399687532279)*'Hintergrund Berechnung'!$I$3165)*0.67,M276/($D276^0.727399687532279)*'Hintergrund Berechnung'!$I$3166)))</f>
        <v>#DIV/0!</v>
      </c>
      <c r="AE276" s="16" t="str">
        <f t="shared" si="42"/>
        <v/>
      </c>
      <c r="AF276" s="16" t="e">
        <f>IF($A$3=FALSE,IF($C276&lt;16,O276/($D276^0.727399687532279)*'Hintergrund Berechnung'!$I$3165,O276/($D276^0.727399687532279)*'Hintergrund Berechnung'!$I$3166),IF($C276&lt;13,(O276/($D276^0.727399687532279)*'Hintergrund Berechnung'!$I$3165)*0.5,IF($C276&lt;16,(O276/($D276^0.727399687532279)*'Hintergrund Berechnung'!$I$3165)*0.67,O276/($D276^0.727399687532279)*'Hintergrund Berechnung'!$I$3166)))</f>
        <v>#DIV/0!</v>
      </c>
      <c r="AG276" s="16" t="str">
        <f t="shared" si="43"/>
        <v/>
      </c>
      <c r="AH276" s="16" t="e">
        <f t="shared" si="44"/>
        <v>#DIV/0!</v>
      </c>
      <c r="AI276" s="16" t="e">
        <f>ROUND(IF(C276&lt;16,$Q276/($D276^0.515518364833551)*'Hintergrund Berechnung'!$K$3165,$Q276/($D276^0.515518364833551)*'Hintergrund Berechnung'!$K$3166),0)</f>
        <v>#DIV/0!</v>
      </c>
      <c r="AJ276" s="16">
        <f>ROUND(IF(C276&lt;16,$R276*'Hintergrund Berechnung'!$L$3165,$R276*'Hintergrund Berechnung'!$L$3166),0)</f>
        <v>0</v>
      </c>
      <c r="AK276" s="16">
        <f>ROUND(IF(C276&lt;16,IF(S276&gt;0,(25-$S276)*'Hintergrund Berechnung'!$M$3165,0),IF(S276&gt;0,(25-$S276)*'Hintergrund Berechnung'!$M$3166,0)),0)</f>
        <v>0</v>
      </c>
      <c r="AL276" s="18" t="e">
        <f t="shared" si="45"/>
        <v>#DIV/0!</v>
      </c>
    </row>
    <row r="277" spans="21:38" x14ac:dyDescent="0.5">
      <c r="U277" s="16">
        <f t="shared" si="37"/>
        <v>0</v>
      </c>
      <c r="V277" s="16" t="e">
        <f>IF($A$3=FALSE,IF($C277&lt;16,E277/($D277^0.727399687532279)*'Hintergrund Berechnung'!$I$3165,E277/($D277^0.727399687532279)*'Hintergrund Berechnung'!$I$3166),IF($C277&lt;13,(E277/($D277^0.727399687532279)*'Hintergrund Berechnung'!$I$3165)*0.5,IF($C277&lt;16,(E277/($D277^0.727399687532279)*'Hintergrund Berechnung'!$I$3165)*0.67,E277/($D277^0.727399687532279)*'Hintergrund Berechnung'!$I$3166)))</f>
        <v>#DIV/0!</v>
      </c>
      <c r="W277" s="16" t="str">
        <f t="shared" si="38"/>
        <v/>
      </c>
      <c r="X277" s="16" t="e">
        <f>IF($A$3=FALSE,IF($C277&lt;16,G277/($D277^0.727399687532279)*'Hintergrund Berechnung'!$I$3165,G277/($D277^0.727399687532279)*'Hintergrund Berechnung'!$I$3166),IF($C277&lt;13,(G277/($D277^0.727399687532279)*'Hintergrund Berechnung'!$I$3165)*0.5,IF($C277&lt;16,(G277/($D277^0.727399687532279)*'Hintergrund Berechnung'!$I$3165)*0.67,G277/($D277^0.727399687532279)*'Hintergrund Berechnung'!$I$3166)))</f>
        <v>#DIV/0!</v>
      </c>
      <c r="Y277" s="16" t="str">
        <f t="shared" si="39"/>
        <v/>
      </c>
      <c r="Z277" s="16" t="e">
        <f>IF($A$3=FALSE,IF($C277&lt;16,I277/($D277^0.727399687532279)*'Hintergrund Berechnung'!$I$3165,I277/($D277^0.727399687532279)*'Hintergrund Berechnung'!$I$3166),IF($C277&lt;13,(I277/($D277^0.727399687532279)*'Hintergrund Berechnung'!$I$3165)*0.5,IF($C277&lt;16,(I277/($D277^0.727399687532279)*'Hintergrund Berechnung'!$I$3165)*0.67,I277/($D277^0.727399687532279)*'Hintergrund Berechnung'!$I$3166)))</f>
        <v>#DIV/0!</v>
      </c>
      <c r="AA277" s="16" t="str">
        <f t="shared" si="40"/>
        <v/>
      </c>
      <c r="AB277" s="16" t="e">
        <f>IF($A$3=FALSE,IF($C277&lt;16,K277/($D277^0.727399687532279)*'Hintergrund Berechnung'!$I$3165,K277/($D277^0.727399687532279)*'Hintergrund Berechnung'!$I$3166),IF($C277&lt;13,(K277/($D277^0.727399687532279)*'Hintergrund Berechnung'!$I$3165)*0.5,IF($C277&lt;16,(K277/($D277^0.727399687532279)*'Hintergrund Berechnung'!$I$3165)*0.67,K277/($D277^0.727399687532279)*'Hintergrund Berechnung'!$I$3166)))</f>
        <v>#DIV/0!</v>
      </c>
      <c r="AC277" s="16" t="str">
        <f t="shared" si="41"/>
        <v/>
      </c>
      <c r="AD277" s="16" t="e">
        <f>IF($A$3=FALSE,IF($C277&lt;16,M277/($D277^0.727399687532279)*'Hintergrund Berechnung'!$I$3165,M277/($D277^0.727399687532279)*'Hintergrund Berechnung'!$I$3166),IF($C277&lt;13,(M277/($D277^0.727399687532279)*'Hintergrund Berechnung'!$I$3165)*0.5,IF($C277&lt;16,(M277/($D277^0.727399687532279)*'Hintergrund Berechnung'!$I$3165)*0.67,M277/($D277^0.727399687532279)*'Hintergrund Berechnung'!$I$3166)))</f>
        <v>#DIV/0!</v>
      </c>
      <c r="AE277" s="16" t="str">
        <f t="shared" si="42"/>
        <v/>
      </c>
      <c r="AF277" s="16" t="e">
        <f>IF($A$3=FALSE,IF($C277&lt;16,O277/($D277^0.727399687532279)*'Hintergrund Berechnung'!$I$3165,O277/($D277^0.727399687532279)*'Hintergrund Berechnung'!$I$3166),IF($C277&lt;13,(O277/($D277^0.727399687532279)*'Hintergrund Berechnung'!$I$3165)*0.5,IF($C277&lt;16,(O277/($D277^0.727399687532279)*'Hintergrund Berechnung'!$I$3165)*0.67,O277/($D277^0.727399687532279)*'Hintergrund Berechnung'!$I$3166)))</f>
        <v>#DIV/0!</v>
      </c>
      <c r="AG277" s="16" t="str">
        <f t="shared" si="43"/>
        <v/>
      </c>
      <c r="AH277" s="16" t="e">
        <f t="shared" si="44"/>
        <v>#DIV/0!</v>
      </c>
      <c r="AI277" s="16" t="e">
        <f>ROUND(IF(C277&lt;16,$Q277/($D277^0.515518364833551)*'Hintergrund Berechnung'!$K$3165,$Q277/($D277^0.515518364833551)*'Hintergrund Berechnung'!$K$3166),0)</f>
        <v>#DIV/0!</v>
      </c>
      <c r="AJ277" s="16">
        <f>ROUND(IF(C277&lt;16,$R277*'Hintergrund Berechnung'!$L$3165,$R277*'Hintergrund Berechnung'!$L$3166),0)</f>
        <v>0</v>
      </c>
      <c r="AK277" s="16">
        <f>ROUND(IF(C277&lt;16,IF(S277&gt;0,(25-$S277)*'Hintergrund Berechnung'!$M$3165,0),IF(S277&gt;0,(25-$S277)*'Hintergrund Berechnung'!$M$3166,0)),0)</f>
        <v>0</v>
      </c>
      <c r="AL277" s="18" t="e">
        <f t="shared" si="45"/>
        <v>#DIV/0!</v>
      </c>
    </row>
    <row r="278" spans="21:38" x14ac:dyDescent="0.5">
      <c r="U278" s="16">
        <f t="shared" si="37"/>
        <v>0</v>
      </c>
      <c r="V278" s="16" t="e">
        <f>IF($A$3=FALSE,IF($C278&lt;16,E278/($D278^0.727399687532279)*'Hintergrund Berechnung'!$I$3165,E278/($D278^0.727399687532279)*'Hintergrund Berechnung'!$I$3166),IF($C278&lt;13,(E278/($D278^0.727399687532279)*'Hintergrund Berechnung'!$I$3165)*0.5,IF($C278&lt;16,(E278/($D278^0.727399687532279)*'Hintergrund Berechnung'!$I$3165)*0.67,E278/($D278^0.727399687532279)*'Hintergrund Berechnung'!$I$3166)))</f>
        <v>#DIV/0!</v>
      </c>
      <c r="W278" s="16" t="str">
        <f t="shared" si="38"/>
        <v/>
      </c>
      <c r="X278" s="16" t="e">
        <f>IF($A$3=FALSE,IF($C278&lt;16,G278/($D278^0.727399687532279)*'Hintergrund Berechnung'!$I$3165,G278/($D278^0.727399687532279)*'Hintergrund Berechnung'!$I$3166),IF($C278&lt;13,(G278/($D278^0.727399687532279)*'Hintergrund Berechnung'!$I$3165)*0.5,IF($C278&lt;16,(G278/($D278^0.727399687532279)*'Hintergrund Berechnung'!$I$3165)*0.67,G278/($D278^0.727399687532279)*'Hintergrund Berechnung'!$I$3166)))</f>
        <v>#DIV/0!</v>
      </c>
      <c r="Y278" s="16" t="str">
        <f t="shared" si="39"/>
        <v/>
      </c>
      <c r="Z278" s="16" t="e">
        <f>IF($A$3=FALSE,IF($C278&lt;16,I278/($D278^0.727399687532279)*'Hintergrund Berechnung'!$I$3165,I278/($D278^0.727399687532279)*'Hintergrund Berechnung'!$I$3166),IF($C278&lt;13,(I278/($D278^0.727399687532279)*'Hintergrund Berechnung'!$I$3165)*0.5,IF($C278&lt;16,(I278/($D278^0.727399687532279)*'Hintergrund Berechnung'!$I$3165)*0.67,I278/($D278^0.727399687532279)*'Hintergrund Berechnung'!$I$3166)))</f>
        <v>#DIV/0!</v>
      </c>
      <c r="AA278" s="16" t="str">
        <f t="shared" si="40"/>
        <v/>
      </c>
      <c r="AB278" s="16" t="e">
        <f>IF($A$3=FALSE,IF($C278&lt;16,K278/($D278^0.727399687532279)*'Hintergrund Berechnung'!$I$3165,K278/($D278^0.727399687532279)*'Hintergrund Berechnung'!$I$3166),IF($C278&lt;13,(K278/($D278^0.727399687532279)*'Hintergrund Berechnung'!$I$3165)*0.5,IF($C278&lt;16,(K278/($D278^0.727399687532279)*'Hintergrund Berechnung'!$I$3165)*0.67,K278/($D278^0.727399687532279)*'Hintergrund Berechnung'!$I$3166)))</f>
        <v>#DIV/0!</v>
      </c>
      <c r="AC278" s="16" t="str">
        <f t="shared" si="41"/>
        <v/>
      </c>
      <c r="AD278" s="16" t="e">
        <f>IF($A$3=FALSE,IF($C278&lt;16,M278/($D278^0.727399687532279)*'Hintergrund Berechnung'!$I$3165,M278/($D278^0.727399687532279)*'Hintergrund Berechnung'!$I$3166),IF($C278&lt;13,(M278/($D278^0.727399687532279)*'Hintergrund Berechnung'!$I$3165)*0.5,IF($C278&lt;16,(M278/($D278^0.727399687532279)*'Hintergrund Berechnung'!$I$3165)*0.67,M278/($D278^0.727399687532279)*'Hintergrund Berechnung'!$I$3166)))</f>
        <v>#DIV/0!</v>
      </c>
      <c r="AE278" s="16" t="str">
        <f t="shared" si="42"/>
        <v/>
      </c>
      <c r="AF278" s="16" t="e">
        <f>IF($A$3=FALSE,IF($C278&lt;16,O278/($D278^0.727399687532279)*'Hintergrund Berechnung'!$I$3165,O278/($D278^0.727399687532279)*'Hintergrund Berechnung'!$I$3166),IF($C278&lt;13,(O278/($D278^0.727399687532279)*'Hintergrund Berechnung'!$I$3165)*0.5,IF($C278&lt;16,(O278/($D278^0.727399687532279)*'Hintergrund Berechnung'!$I$3165)*0.67,O278/($D278^0.727399687532279)*'Hintergrund Berechnung'!$I$3166)))</f>
        <v>#DIV/0!</v>
      </c>
      <c r="AG278" s="16" t="str">
        <f t="shared" si="43"/>
        <v/>
      </c>
      <c r="AH278" s="16" t="e">
        <f t="shared" si="44"/>
        <v>#DIV/0!</v>
      </c>
      <c r="AI278" s="16" t="e">
        <f>ROUND(IF(C278&lt;16,$Q278/($D278^0.515518364833551)*'Hintergrund Berechnung'!$K$3165,$Q278/($D278^0.515518364833551)*'Hintergrund Berechnung'!$K$3166),0)</f>
        <v>#DIV/0!</v>
      </c>
      <c r="AJ278" s="16">
        <f>ROUND(IF(C278&lt;16,$R278*'Hintergrund Berechnung'!$L$3165,$R278*'Hintergrund Berechnung'!$L$3166),0)</f>
        <v>0</v>
      </c>
      <c r="AK278" s="16">
        <f>ROUND(IF(C278&lt;16,IF(S278&gt;0,(25-$S278)*'Hintergrund Berechnung'!$M$3165,0),IF(S278&gt;0,(25-$S278)*'Hintergrund Berechnung'!$M$3166,0)),0)</f>
        <v>0</v>
      </c>
      <c r="AL278" s="18" t="e">
        <f t="shared" si="45"/>
        <v>#DIV/0!</v>
      </c>
    </row>
    <row r="279" spans="21:38" x14ac:dyDescent="0.5">
      <c r="U279" s="16">
        <f t="shared" si="37"/>
        <v>0</v>
      </c>
      <c r="V279" s="16" t="e">
        <f>IF($A$3=FALSE,IF($C279&lt;16,E279/($D279^0.727399687532279)*'Hintergrund Berechnung'!$I$3165,E279/($D279^0.727399687532279)*'Hintergrund Berechnung'!$I$3166),IF($C279&lt;13,(E279/($D279^0.727399687532279)*'Hintergrund Berechnung'!$I$3165)*0.5,IF($C279&lt;16,(E279/($D279^0.727399687532279)*'Hintergrund Berechnung'!$I$3165)*0.67,E279/($D279^0.727399687532279)*'Hintergrund Berechnung'!$I$3166)))</f>
        <v>#DIV/0!</v>
      </c>
      <c r="W279" s="16" t="str">
        <f t="shared" si="38"/>
        <v/>
      </c>
      <c r="X279" s="16" t="e">
        <f>IF($A$3=FALSE,IF($C279&lt;16,G279/($D279^0.727399687532279)*'Hintergrund Berechnung'!$I$3165,G279/($D279^0.727399687532279)*'Hintergrund Berechnung'!$I$3166),IF($C279&lt;13,(G279/($D279^0.727399687532279)*'Hintergrund Berechnung'!$I$3165)*0.5,IF($C279&lt;16,(G279/($D279^0.727399687532279)*'Hintergrund Berechnung'!$I$3165)*0.67,G279/($D279^0.727399687532279)*'Hintergrund Berechnung'!$I$3166)))</f>
        <v>#DIV/0!</v>
      </c>
      <c r="Y279" s="16" t="str">
        <f t="shared" si="39"/>
        <v/>
      </c>
      <c r="Z279" s="16" t="e">
        <f>IF($A$3=FALSE,IF($C279&lt;16,I279/($D279^0.727399687532279)*'Hintergrund Berechnung'!$I$3165,I279/($D279^0.727399687532279)*'Hintergrund Berechnung'!$I$3166),IF($C279&lt;13,(I279/($D279^0.727399687532279)*'Hintergrund Berechnung'!$I$3165)*0.5,IF($C279&lt;16,(I279/($D279^0.727399687532279)*'Hintergrund Berechnung'!$I$3165)*0.67,I279/($D279^0.727399687532279)*'Hintergrund Berechnung'!$I$3166)))</f>
        <v>#DIV/0!</v>
      </c>
      <c r="AA279" s="16" t="str">
        <f t="shared" si="40"/>
        <v/>
      </c>
      <c r="AB279" s="16" t="e">
        <f>IF($A$3=FALSE,IF($C279&lt;16,K279/($D279^0.727399687532279)*'Hintergrund Berechnung'!$I$3165,K279/($D279^0.727399687532279)*'Hintergrund Berechnung'!$I$3166),IF($C279&lt;13,(K279/($D279^0.727399687532279)*'Hintergrund Berechnung'!$I$3165)*0.5,IF($C279&lt;16,(K279/($D279^0.727399687532279)*'Hintergrund Berechnung'!$I$3165)*0.67,K279/($D279^0.727399687532279)*'Hintergrund Berechnung'!$I$3166)))</f>
        <v>#DIV/0!</v>
      </c>
      <c r="AC279" s="16" t="str">
        <f t="shared" si="41"/>
        <v/>
      </c>
      <c r="AD279" s="16" t="e">
        <f>IF($A$3=FALSE,IF($C279&lt;16,M279/($D279^0.727399687532279)*'Hintergrund Berechnung'!$I$3165,M279/($D279^0.727399687532279)*'Hintergrund Berechnung'!$I$3166),IF($C279&lt;13,(M279/($D279^0.727399687532279)*'Hintergrund Berechnung'!$I$3165)*0.5,IF($C279&lt;16,(M279/($D279^0.727399687532279)*'Hintergrund Berechnung'!$I$3165)*0.67,M279/($D279^0.727399687532279)*'Hintergrund Berechnung'!$I$3166)))</f>
        <v>#DIV/0!</v>
      </c>
      <c r="AE279" s="16" t="str">
        <f t="shared" si="42"/>
        <v/>
      </c>
      <c r="AF279" s="16" t="e">
        <f>IF($A$3=FALSE,IF($C279&lt;16,O279/($D279^0.727399687532279)*'Hintergrund Berechnung'!$I$3165,O279/($D279^0.727399687532279)*'Hintergrund Berechnung'!$I$3166),IF($C279&lt;13,(O279/($D279^0.727399687532279)*'Hintergrund Berechnung'!$I$3165)*0.5,IF($C279&lt;16,(O279/($D279^0.727399687532279)*'Hintergrund Berechnung'!$I$3165)*0.67,O279/($D279^0.727399687532279)*'Hintergrund Berechnung'!$I$3166)))</f>
        <v>#DIV/0!</v>
      </c>
      <c r="AG279" s="16" t="str">
        <f t="shared" si="43"/>
        <v/>
      </c>
      <c r="AH279" s="16" t="e">
        <f t="shared" si="44"/>
        <v>#DIV/0!</v>
      </c>
      <c r="AI279" s="16" t="e">
        <f>ROUND(IF(C279&lt;16,$Q279/($D279^0.515518364833551)*'Hintergrund Berechnung'!$K$3165,$Q279/($D279^0.515518364833551)*'Hintergrund Berechnung'!$K$3166),0)</f>
        <v>#DIV/0!</v>
      </c>
      <c r="AJ279" s="16">
        <f>ROUND(IF(C279&lt;16,$R279*'Hintergrund Berechnung'!$L$3165,$R279*'Hintergrund Berechnung'!$L$3166),0)</f>
        <v>0</v>
      </c>
      <c r="AK279" s="16">
        <f>ROUND(IF(C279&lt;16,IF(S279&gt;0,(25-$S279)*'Hintergrund Berechnung'!$M$3165,0),IF(S279&gt;0,(25-$S279)*'Hintergrund Berechnung'!$M$3166,0)),0)</f>
        <v>0</v>
      </c>
      <c r="AL279" s="18" t="e">
        <f t="shared" si="45"/>
        <v>#DIV/0!</v>
      </c>
    </row>
    <row r="280" spans="21:38" x14ac:dyDescent="0.5">
      <c r="U280" s="16">
        <f t="shared" si="37"/>
        <v>0</v>
      </c>
      <c r="V280" s="16" t="e">
        <f>IF($A$3=FALSE,IF($C280&lt;16,E280/($D280^0.727399687532279)*'Hintergrund Berechnung'!$I$3165,E280/($D280^0.727399687532279)*'Hintergrund Berechnung'!$I$3166),IF($C280&lt;13,(E280/($D280^0.727399687532279)*'Hintergrund Berechnung'!$I$3165)*0.5,IF($C280&lt;16,(E280/($D280^0.727399687532279)*'Hintergrund Berechnung'!$I$3165)*0.67,E280/($D280^0.727399687532279)*'Hintergrund Berechnung'!$I$3166)))</f>
        <v>#DIV/0!</v>
      </c>
      <c r="W280" s="16" t="str">
        <f t="shared" si="38"/>
        <v/>
      </c>
      <c r="X280" s="16" t="e">
        <f>IF($A$3=FALSE,IF($C280&lt;16,G280/($D280^0.727399687532279)*'Hintergrund Berechnung'!$I$3165,G280/($D280^0.727399687532279)*'Hintergrund Berechnung'!$I$3166),IF($C280&lt;13,(G280/($D280^0.727399687532279)*'Hintergrund Berechnung'!$I$3165)*0.5,IF($C280&lt;16,(G280/($D280^0.727399687532279)*'Hintergrund Berechnung'!$I$3165)*0.67,G280/($D280^0.727399687532279)*'Hintergrund Berechnung'!$I$3166)))</f>
        <v>#DIV/0!</v>
      </c>
      <c r="Y280" s="16" t="str">
        <f t="shared" si="39"/>
        <v/>
      </c>
      <c r="Z280" s="16" t="e">
        <f>IF($A$3=FALSE,IF($C280&lt;16,I280/($D280^0.727399687532279)*'Hintergrund Berechnung'!$I$3165,I280/($D280^0.727399687532279)*'Hintergrund Berechnung'!$I$3166),IF($C280&lt;13,(I280/($D280^0.727399687532279)*'Hintergrund Berechnung'!$I$3165)*0.5,IF($C280&lt;16,(I280/($D280^0.727399687532279)*'Hintergrund Berechnung'!$I$3165)*0.67,I280/($D280^0.727399687532279)*'Hintergrund Berechnung'!$I$3166)))</f>
        <v>#DIV/0!</v>
      </c>
      <c r="AA280" s="16" t="str">
        <f t="shared" si="40"/>
        <v/>
      </c>
      <c r="AB280" s="16" t="e">
        <f>IF($A$3=FALSE,IF($C280&lt;16,K280/($D280^0.727399687532279)*'Hintergrund Berechnung'!$I$3165,K280/($D280^0.727399687532279)*'Hintergrund Berechnung'!$I$3166),IF($C280&lt;13,(K280/($D280^0.727399687532279)*'Hintergrund Berechnung'!$I$3165)*0.5,IF($C280&lt;16,(K280/($D280^0.727399687532279)*'Hintergrund Berechnung'!$I$3165)*0.67,K280/($D280^0.727399687532279)*'Hintergrund Berechnung'!$I$3166)))</f>
        <v>#DIV/0!</v>
      </c>
      <c r="AC280" s="16" t="str">
        <f t="shared" si="41"/>
        <v/>
      </c>
      <c r="AD280" s="16" t="e">
        <f>IF($A$3=FALSE,IF($C280&lt;16,M280/($D280^0.727399687532279)*'Hintergrund Berechnung'!$I$3165,M280/($D280^0.727399687532279)*'Hintergrund Berechnung'!$I$3166),IF($C280&lt;13,(M280/($D280^0.727399687532279)*'Hintergrund Berechnung'!$I$3165)*0.5,IF($C280&lt;16,(M280/($D280^0.727399687532279)*'Hintergrund Berechnung'!$I$3165)*0.67,M280/($D280^0.727399687532279)*'Hintergrund Berechnung'!$I$3166)))</f>
        <v>#DIV/0!</v>
      </c>
      <c r="AE280" s="16" t="str">
        <f t="shared" si="42"/>
        <v/>
      </c>
      <c r="AF280" s="16" t="e">
        <f>IF($A$3=FALSE,IF($C280&lt;16,O280/($D280^0.727399687532279)*'Hintergrund Berechnung'!$I$3165,O280/($D280^0.727399687532279)*'Hintergrund Berechnung'!$I$3166),IF($C280&lt;13,(O280/($D280^0.727399687532279)*'Hintergrund Berechnung'!$I$3165)*0.5,IF($C280&lt;16,(O280/($D280^0.727399687532279)*'Hintergrund Berechnung'!$I$3165)*0.67,O280/($D280^0.727399687532279)*'Hintergrund Berechnung'!$I$3166)))</f>
        <v>#DIV/0!</v>
      </c>
      <c r="AG280" s="16" t="str">
        <f t="shared" si="43"/>
        <v/>
      </c>
      <c r="AH280" s="16" t="e">
        <f t="shared" si="44"/>
        <v>#DIV/0!</v>
      </c>
      <c r="AI280" s="16" t="e">
        <f>ROUND(IF(C280&lt;16,$Q280/($D280^0.515518364833551)*'Hintergrund Berechnung'!$K$3165,$Q280/($D280^0.515518364833551)*'Hintergrund Berechnung'!$K$3166),0)</f>
        <v>#DIV/0!</v>
      </c>
      <c r="AJ280" s="16">
        <f>ROUND(IF(C280&lt;16,$R280*'Hintergrund Berechnung'!$L$3165,$R280*'Hintergrund Berechnung'!$L$3166),0)</f>
        <v>0</v>
      </c>
      <c r="AK280" s="16">
        <f>ROUND(IF(C280&lt;16,IF(S280&gt;0,(25-$S280)*'Hintergrund Berechnung'!$M$3165,0),IF(S280&gt;0,(25-$S280)*'Hintergrund Berechnung'!$M$3166,0)),0)</f>
        <v>0</v>
      </c>
      <c r="AL280" s="18" t="e">
        <f t="shared" si="45"/>
        <v>#DIV/0!</v>
      </c>
    </row>
    <row r="281" spans="21:38" x14ac:dyDescent="0.5">
      <c r="U281" s="16">
        <f t="shared" si="37"/>
        <v>0</v>
      </c>
      <c r="V281" s="16" t="e">
        <f>IF($A$3=FALSE,IF($C281&lt;16,E281/($D281^0.727399687532279)*'Hintergrund Berechnung'!$I$3165,E281/($D281^0.727399687532279)*'Hintergrund Berechnung'!$I$3166),IF($C281&lt;13,(E281/($D281^0.727399687532279)*'Hintergrund Berechnung'!$I$3165)*0.5,IF($C281&lt;16,(E281/($D281^0.727399687532279)*'Hintergrund Berechnung'!$I$3165)*0.67,E281/($D281^0.727399687532279)*'Hintergrund Berechnung'!$I$3166)))</f>
        <v>#DIV/0!</v>
      </c>
      <c r="W281" s="16" t="str">
        <f t="shared" si="38"/>
        <v/>
      </c>
      <c r="X281" s="16" t="e">
        <f>IF($A$3=FALSE,IF($C281&lt;16,G281/($D281^0.727399687532279)*'Hintergrund Berechnung'!$I$3165,G281/($D281^0.727399687532279)*'Hintergrund Berechnung'!$I$3166),IF($C281&lt;13,(G281/($D281^0.727399687532279)*'Hintergrund Berechnung'!$I$3165)*0.5,IF($C281&lt;16,(G281/($D281^0.727399687532279)*'Hintergrund Berechnung'!$I$3165)*0.67,G281/($D281^0.727399687532279)*'Hintergrund Berechnung'!$I$3166)))</f>
        <v>#DIV/0!</v>
      </c>
      <c r="Y281" s="16" t="str">
        <f t="shared" si="39"/>
        <v/>
      </c>
      <c r="Z281" s="16" t="e">
        <f>IF($A$3=FALSE,IF($C281&lt;16,I281/($D281^0.727399687532279)*'Hintergrund Berechnung'!$I$3165,I281/($D281^0.727399687532279)*'Hintergrund Berechnung'!$I$3166),IF($C281&lt;13,(I281/($D281^0.727399687532279)*'Hintergrund Berechnung'!$I$3165)*0.5,IF($C281&lt;16,(I281/($D281^0.727399687532279)*'Hintergrund Berechnung'!$I$3165)*0.67,I281/($D281^0.727399687532279)*'Hintergrund Berechnung'!$I$3166)))</f>
        <v>#DIV/0!</v>
      </c>
      <c r="AA281" s="16" t="str">
        <f t="shared" si="40"/>
        <v/>
      </c>
      <c r="AB281" s="16" t="e">
        <f>IF($A$3=FALSE,IF($C281&lt;16,K281/($D281^0.727399687532279)*'Hintergrund Berechnung'!$I$3165,K281/($D281^0.727399687532279)*'Hintergrund Berechnung'!$I$3166),IF($C281&lt;13,(K281/($D281^0.727399687532279)*'Hintergrund Berechnung'!$I$3165)*0.5,IF($C281&lt;16,(K281/($D281^0.727399687532279)*'Hintergrund Berechnung'!$I$3165)*0.67,K281/($D281^0.727399687532279)*'Hintergrund Berechnung'!$I$3166)))</f>
        <v>#DIV/0!</v>
      </c>
      <c r="AC281" s="16" t="str">
        <f t="shared" si="41"/>
        <v/>
      </c>
      <c r="AD281" s="16" t="e">
        <f>IF($A$3=FALSE,IF($C281&lt;16,M281/($D281^0.727399687532279)*'Hintergrund Berechnung'!$I$3165,M281/($D281^0.727399687532279)*'Hintergrund Berechnung'!$I$3166),IF($C281&lt;13,(M281/($D281^0.727399687532279)*'Hintergrund Berechnung'!$I$3165)*0.5,IF($C281&lt;16,(M281/($D281^0.727399687532279)*'Hintergrund Berechnung'!$I$3165)*0.67,M281/($D281^0.727399687532279)*'Hintergrund Berechnung'!$I$3166)))</f>
        <v>#DIV/0!</v>
      </c>
      <c r="AE281" s="16" t="str">
        <f t="shared" si="42"/>
        <v/>
      </c>
      <c r="AF281" s="16" t="e">
        <f>IF($A$3=FALSE,IF($C281&lt;16,O281/($D281^0.727399687532279)*'Hintergrund Berechnung'!$I$3165,O281/($D281^0.727399687532279)*'Hintergrund Berechnung'!$I$3166),IF($C281&lt;13,(O281/($D281^0.727399687532279)*'Hintergrund Berechnung'!$I$3165)*0.5,IF($C281&lt;16,(O281/($D281^0.727399687532279)*'Hintergrund Berechnung'!$I$3165)*0.67,O281/($D281^0.727399687532279)*'Hintergrund Berechnung'!$I$3166)))</f>
        <v>#DIV/0!</v>
      </c>
      <c r="AG281" s="16" t="str">
        <f t="shared" si="43"/>
        <v/>
      </c>
      <c r="AH281" s="16" t="e">
        <f t="shared" si="44"/>
        <v>#DIV/0!</v>
      </c>
      <c r="AI281" s="16" t="e">
        <f>ROUND(IF(C281&lt;16,$Q281/($D281^0.515518364833551)*'Hintergrund Berechnung'!$K$3165,$Q281/($D281^0.515518364833551)*'Hintergrund Berechnung'!$K$3166),0)</f>
        <v>#DIV/0!</v>
      </c>
      <c r="AJ281" s="16">
        <f>ROUND(IF(C281&lt;16,$R281*'Hintergrund Berechnung'!$L$3165,$R281*'Hintergrund Berechnung'!$L$3166),0)</f>
        <v>0</v>
      </c>
      <c r="AK281" s="16">
        <f>ROUND(IF(C281&lt;16,IF(S281&gt;0,(25-$S281)*'Hintergrund Berechnung'!$M$3165,0),IF(S281&gt;0,(25-$S281)*'Hintergrund Berechnung'!$M$3166,0)),0)</f>
        <v>0</v>
      </c>
      <c r="AL281" s="18" t="e">
        <f t="shared" si="45"/>
        <v>#DIV/0!</v>
      </c>
    </row>
    <row r="282" spans="21:38" x14ac:dyDescent="0.5">
      <c r="U282" s="16">
        <f t="shared" si="37"/>
        <v>0</v>
      </c>
      <c r="V282" s="16" t="e">
        <f>IF($A$3=FALSE,IF($C282&lt;16,E282/($D282^0.727399687532279)*'Hintergrund Berechnung'!$I$3165,E282/($D282^0.727399687532279)*'Hintergrund Berechnung'!$I$3166),IF($C282&lt;13,(E282/($D282^0.727399687532279)*'Hintergrund Berechnung'!$I$3165)*0.5,IF($C282&lt;16,(E282/($D282^0.727399687532279)*'Hintergrund Berechnung'!$I$3165)*0.67,E282/($D282^0.727399687532279)*'Hintergrund Berechnung'!$I$3166)))</f>
        <v>#DIV/0!</v>
      </c>
      <c r="W282" s="16" t="str">
        <f t="shared" si="38"/>
        <v/>
      </c>
      <c r="X282" s="16" t="e">
        <f>IF($A$3=FALSE,IF($C282&lt;16,G282/($D282^0.727399687532279)*'Hintergrund Berechnung'!$I$3165,G282/($D282^0.727399687532279)*'Hintergrund Berechnung'!$I$3166),IF($C282&lt;13,(G282/($D282^0.727399687532279)*'Hintergrund Berechnung'!$I$3165)*0.5,IF($C282&lt;16,(G282/($D282^0.727399687532279)*'Hintergrund Berechnung'!$I$3165)*0.67,G282/($D282^0.727399687532279)*'Hintergrund Berechnung'!$I$3166)))</f>
        <v>#DIV/0!</v>
      </c>
      <c r="Y282" s="16" t="str">
        <f t="shared" si="39"/>
        <v/>
      </c>
      <c r="Z282" s="16" t="e">
        <f>IF($A$3=FALSE,IF($C282&lt;16,I282/($D282^0.727399687532279)*'Hintergrund Berechnung'!$I$3165,I282/($D282^0.727399687532279)*'Hintergrund Berechnung'!$I$3166),IF($C282&lt;13,(I282/($D282^0.727399687532279)*'Hintergrund Berechnung'!$I$3165)*0.5,IF($C282&lt;16,(I282/($D282^0.727399687532279)*'Hintergrund Berechnung'!$I$3165)*0.67,I282/($D282^0.727399687532279)*'Hintergrund Berechnung'!$I$3166)))</f>
        <v>#DIV/0!</v>
      </c>
      <c r="AA282" s="16" t="str">
        <f t="shared" si="40"/>
        <v/>
      </c>
      <c r="AB282" s="16" t="e">
        <f>IF($A$3=FALSE,IF($C282&lt;16,K282/($D282^0.727399687532279)*'Hintergrund Berechnung'!$I$3165,K282/($D282^0.727399687532279)*'Hintergrund Berechnung'!$I$3166),IF($C282&lt;13,(K282/($D282^0.727399687532279)*'Hintergrund Berechnung'!$I$3165)*0.5,IF($C282&lt;16,(K282/($D282^0.727399687532279)*'Hintergrund Berechnung'!$I$3165)*0.67,K282/($D282^0.727399687532279)*'Hintergrund Berechnung'!$I$3166)))</f>
        <v>#DIV/0!</v>
      </c>
      <c r="AC282" s="16" t="str">
        <f t="shared" si="41"/>
        <v/>
      </c>
      <c r="AD282" s="16" t="e">
        <f>IF($A$3=FALSE,IF($C282&lt;16,M282/($D282^0.727399687532279)*'Hintergrund Berechnung'!$I$3165,M282/($D282^0.727399687532279)*'Hintergrund Berechnung'!$I$3166),IF($C282&lt;13,(M282/($D282^0.727399687532279)*'Hintergrund Berechnung'!$I$3165)*0.5,IF($C282&lt;16,(M282/($D282^0.727399687532279)*'Hintergrund Berechnung'!$I$3165)*0.67,M282/($D282^0.727399687532279)*'Hintergrund Berechnung'!$I$3166)))</f>
        <v>#DIV/0!</v>
      </c>
      <c r="AE282" s="16" t="str">
        <f t="shared" si="42"/>
        <v/>
      </c>
      <c r="AF282" s="16" t="e">
        <f>IF($A$3=FALSE,IF($C282&lt;16,O282/($D282^0.727399687532279)*'Hintergrund Berechnung'!$I$3165,O282/($D282^0.727399687532279)*'Hintergrund Berechnung'!$I$3166),IF($C282&lt;13,(O282/($D282^0.727399687532279)*'Hintergrund Berechnung'!$I$3165)*0.5,IF($C282&lt;16,(O282/($D282^0.727399687532279)*'Hintergrund Berechnung'!$I$3165)*0.67,O282/($D282^0.727399687532279)*'Hintergrund Berechnung'!$I$3166)))</f>
        <v>#DIV/0!</v>
      </c>
      <c r="AG282" s="16" t="str">
        <f t="shared" si="43"/>
        <v/>
      </c>
      <c r="AH282" s="16" t="e">
        <f t="shared" si="44"/>
        <v>#DIV/0!</v>
      </c>
      <c r="AI282" s="16" t="e">
        <f>ROUND(IF(C282&lt;16,$Q282/($D282^0.515518364833551)*'Hintergrund Berechnung'!$K$3165,$Q282/($D282^0.515518364833551)*'Hintergrund Berechnung'!$K$3166),0)</f>
        <v>#DIV/0!</v>
      </c>
      <c r="AJ282" s="16">
        <f>ROUND(IF(C282&lt;16,$R282*'Hintergrund Berechnung'!$L$3165,$R282*'Hintergrund Berechnung'!$L$3166),0)</f>
        <v>0</v>
      </c>
      <c r="AK282" s="16">
        <f>ROUND(IF(C282&lt;16,IF(S282&gt;0,(25-$S282)*'Hintergrund Berechnung'!$M$3165,0),IF(S282&gt;0,(25-$S282)*'Hintergrund Berechnung'!$M$3166,0)),0)</f>
        <v>0</v>
      </c>
      <c r="AL282" s="18" t="e">
        <f t="shared" si="45"/>
        <v>#DIV/0!</v>
      </c>
    </row>
    <row r="283" spans="21:38" x14ac:dyDescent="0.5">
      <c r="U283" s="16">
        <f t="shared" si="37"/>
        <v>0</v>
      </c>
      <c r="V283" s="16" t="e">
        <f>IF($A$3=FALSE,IF($C283&lt;16,E283/($D283^0.727399687532279)*'Hintergrund Berechnung'!$I$3165,E283/($D283^0.727399687532279)*'Hintergrund Berechnung'!$I$3166),IF($C283&lt;13,(E283/($D283^0.727399687532279)*'Hintergrund Berechnung'!$I$3165)*0.5,IF($C283&lt;16,(E283/($D283^0.727399687532279)*'Hintergrund Berechnung'!$I$3165)*0.67,E283/($D283^0.727399687532279)*'Hintergrund Berechnung'!$I$3166)))</f>
        <v>#DIV/0!</v>
      </c>
      <c r="W283" s="16" t="str">
        <f t="shared" si="38"/>
        <v/>
      </c>
      <c r="X283" s="16" t="e">
        <f>IF($A$3=FALSE,IF($C283&lt;16,G283/($D283^0.727399687532279)*'Hintergrund Berechnung'!$I$3165,G283/($D283^0.727399687532279)*'Hintergrund Berechnung'!$I$3166),IF($C283&lt;13,(G283/($D283^0.727399687532279)*'Hintergrund Berechnung'!$I$3165)*0.5,IF($C283&lt;16,(G283/($D283^0.727399687532279)*'Hintergrund Berechnung'!$I$3165)*0.67,G283/($D283^0.727399687532279)*'Hintergrund Berechnung'!$I$3166)))</f>
        <v>#DIV/0!</v>
      </c>
      <c r="Y283" s="16" t="str">
        <f t="shared" si="39"/>
        <v/>
      </c>
      <c r="Z283" s="16" t="e">
        <f>IF($A$3=FALSE,IF($C283&lt;16,I283/($D283^0.727399687532279)*'Hintergrund Berechnung'!$I$3165,I283/($D283^0.727399687532279)*'Hintergrund Berechnung'!$I$3166),IF($C283&lt;13,(I283/($D283^0.727399687532279)*'Hintergrund Berechnung'!$I$3165)*0.5,IF($C283&lt;16,(I283/($D283^0.727399687532279)*'Hintergrund Berechnung'!$I$3165)*0.67,I283/($D283^0.727399687532279)*'Hintergrund Berechnung'!$I$3166)))</f>
        <v>#DIV/0!</v>
      </c>
      <c r="AA283" s="16" t="str">
        <f t="shared" si="40"/>
        <v/>
      </c>
      <c r="AB283" s="16" t="e">
        <f>IF($A$3=FALSE,IF($C283&lt;16,K283/($D283^0.727399687532279)*'Hintergrund Berechnung'!$I$3165,K283/($D283^0.727399687532279)*'Hintergrund Berechnung'!$I$3166),IF($C283&lt;13,(K283/($D283^0.727399687532279)*'Hintergrund Berechnung'!$I$3165)*0.5,IF($C283&lt;16,(K283/($D283^0.727399687532279)*'Hintergrund Berechnung'!$I$3165)*0.67,K283/($D283^0.727399687532279)*'Hintergrund Berechnung'!$I$3166)))</f>
        <v>#DIV/0!</v>
      </c>
      <c r="AC283" s="16" t="str">
        <f t="shared" si="41"/>
        <v/>
      </c>
      <c r="AD283" s="16" t="e">
        <f>IF($A$3=FALSE,IF($C283&lt;16,M283/($D283^0.727399687532279)*'Hintergrund Berechnung'!$I$3165,M283/($D283^0.727399687532279)*'Hintergrund Berechnung'!$I$3166),IF($C283&lt;13,(M283/($D283^0.727399687532279)*'Hintergrund Berechnung'!$I$3165)*0.5,IF($C283&lt;16,(M283/($D283^0.727399687532279)*'Hintergrund Berechnung'!$I$3165)*0.67,M283/($D283^0.727399687532279)*'Hintergrund Berechnung'!$I$3166)))</f>
        <v>#DIV/0!</v>
      </c>
      <c r="AE283" s="16" t="str">
        <f t="shared" si="42"/>
        <v/>
      </c>
      <c r="AF283" s="16" t="e">
        <f>IF($A$3=FALSE,IF($C283&lt;16,O283/($D283^0.727399687532279)*'Hintergrund Berechnung'!$I$3165,O283/($D283^0.727399687532279)*'Hintergrund Berechnung'!$I$3166),IF($C283&lt;13,(O283/($D283^0.727399687532279)*'Hintergrund Berechnung'!$I$3165)*0.5,IF($C283&lt;16,(O283/($D283^0.727399687532279)*'Hintergrund Berechnung'!$I$3165)*0.67,O283/($D283^0.727399687532279)*'Hintergrund Berechnung'!$I$3166)))</f>
        <v>#DIV/0!</v>
      </c>
      <c r="AG283" s="16" t="str">
        <f t="shared" si="43"/>
        <v/>
      </c>
      <c r="AH283" s="16" t="e">
        <f t="shared" si="44"/>
        <v>#DIV/0!</v>
      </c>
      <c r="AI283" s="16" t="e">
        <f>ROUND(IF(C283&lt;16,$Q283/($D283^0.515518364833551)*'Hintergrund Berechnung'!$K$3165,$Q283/($D283^0.515518364833551)*'Hintergrund Berechnung'!$K$3166),0)</f>
        <v>#DIV/0!</v>
      </c>
      <c r="AJ283" s="16">
        <f>ROUND(IF(C283&lt;16,$R283*'Hintergrund Berechnung'!$L$3165,$R283*'Hintergrund Berechnung'!$L$3166),0)</f>
        <v>0</v>
      </c>
      <c r="AK283" s="16">
        <f>ROUND(IF(C283&lt;16,IF(S283&gt;0,(25-$S283)*'Hintergrund Berechnung'!$M$3165,0),IF(S283&gt;0,(25-$S283)*'Hintergrund Berechnung'!$M$3166,0)),0)</f>
        <v>0</v>
      </c>
      <c r="AL283" s="18" t="e">
        <f t="shared" si="45"/>
        <v>#DIV/0!</v>
      </c>
    </row>
    <row r="284" spans="21:38" x14ac:dyDescent="0.5">
      <c r="U284" s="16">
        <f t="shared" si="37"/>
        <v>0</v>
      </c>
      <c r="V284" s="16" t="e">
        <f>IF($A$3=FALSE,IF($C284&lt;16,E284/($D284^0.727399687532279)*'Hintergrund Berechnung'!$I$3165,E284/($D284^0.727399687532279)*'Hintergrund Berechnung'!$I$3166),IF($C284&lt;13,(E284/($D284^0.727399687532279)*'Hintergrund Berechnung'!$I$3165)*0.5,IF($C284&lt;16,(E284/($D284^0.727399687532279)*'Hintergrund Berechnung'!$I$3165)*0.67,E284/($D284^0.727399687532279)*'Hintergrund Berechnung'!$I$3166)))</f>
        <v>#DIV/0!</v>
      </c>
      <c r="W284" s="16" t="str">
        <f t="shared" si="38"/>
        <v/>
      </c>
      <c r="X284" s="16" t="e">
        <f>IF($A$3=FALSE,IF($C284&lt;16,G284/($D284^0.727399687532279)*'Hintergrund Berechnung'!$I$3165,G284/($D284^0.727399687532279)*'Hintergrund Berechnung'!$I$3166),IF($C284&lt;13,(G284/($D284^0.727399687532279)*'Hintergrund Berechnung'!$I$3165)*0.5,IF($C284&lt;16,(G284/($D284^0.727399687532279)*'Hintergrund Berechnung'!$I$3165)*0.67,G284/($D284^0.727399687532279)*'Hintergrund Berechnung'!$I$3166)))</f>
        <v>#DIV/0!</v>
      </c>
      <c r="Y284" s="16" t="str">
        <f t="shared" si="39"/>
        <v/>
      </c>
      <c r="Z284" s="16" t="e">
        <f>IF($A$3=FALSE,IF($C284&lt;16,I284/($D284^0.727399687532279)*'Hintergrund Berechnung'!$I$3165,I284/($D284^0.727399687532279)*'Hintergrund Berechnung'!$I$3166),IF($C284&lt;13,(I284/($D284^0.727399687532279)*'Hintergrund Berechnung'!$I$3165)*0.5,IF($C284&lt;16,(I284/($D284^0.727399687532279)*'Hintergrund Berechnung'!$I$3165)*0.67,I284/($D284^0.727399687532279)*'Hintergrund Berechnung'!$I$3166)))</f>
        <v>#DIV/0!</v>
      </c>
      <c r="AA284" s="16" t="str">
        <f t="shared" si="40"/>
        <v/>
      </c>
      <c r="AB284" s="16" t="e">
        <f>IF($A$3=FALSE,IF($C284&lt;16,K284/($D284^0.727399687532279)*'Hintergrund Berechnung'!$I$3165,K284/($D284^0.727399687532279)*'Hintergrund Berechnung'!$I$3166),IF($C284&lt;13,(K284/($D284^0.727399687532279)*'Hintergrund Berechnung'!$I$3165)*0.5,IF($C284&lt;16,(K284/($D284^0.727399687532279)*'Hintergrund Berechnung'!$I$3165)*0.67,K284/($D284^0.727399687532279)*'Hintergrund Berechnung'!$I$3166)))</f>
        <v>#DIV/0!</v>
      </c>
      <c r="AC284" s="16" t="str">
        <f t="shared" si="41"/>
        <v/>
      </c>
      <c r="AD284" s="16" t="e">
        <f>IF($A$3=FALSE,IF($C284&lt;16,M284/($D284^0.727399687532279)*'Hintergrund Berechnung'!$I$3165,M284/($D284^0.727399687532279)*'Hintergrund Berechnung'!$I$3166),IF($C284&lt;13,(M284/($D284^0.727399687532279)*'Hintergrund Berechnung'!$I$3165)*0.5,IF($C284&lt;16,(M284/($D284^0.727399687532279)*'Hintergrund Berechnung'!$I$3165)*0.67,M284/($D284^0.727399687532279)*'Hintergrund Berechnung'!$I$3166)))</f>
        <v>#DIV/0!</v>
      </c>
      <c r="AE284" s="16" t="str">
        <f t="shared" si="42"/>
        <v/>
      </c>
      <c r="AF284" s="16" t="e">
        <f>IF($A$3=FALSE,IF($C284&lt;16,O284/($D284^0.727399687532279)*'Hintergrund Berechnung'!$I$3165,O284/($D284^0.727399687532279)*'Hintergrund Berechnung'!$I$3166),IF($C284&lt;13,(O284/($D284^0.727399687532279)*'Hintergrund Berechnung'!$I$3165)*0.5,IF($C284&lt;16,(O284/($D284^0.727399687532279)*'Hintergrund Berechnung'!$I$3165)*0.67,O284/($D284^0.727399687532279)*'Hintergrund Berechnung'!$I$3166)))</f>
        <v>#DIV/0!</v>
      </c>
      <c r="AG284" s="16" t="str">
        <f t="shared" si="43"/>
        <v/>
      </c>
      <c r="AH284" s="16" t="e">
        <f t="shared" si="44"/>
        <v>#DIV/0!</v>
      </c>
      <c r="AI284" s="16" t="e">
        <f>ROUND(IF(C284&lt;16,$Q284/($D284^0.515518364833551)*'Hintergrund Berechnung'!$K$3165,$Q284/($D284^0.515518364833551)*'Hintergrund Berechnung'!$K$3166),0)</f>
        <v>#DIV/0!</v>
      </c>
      <c r="AJ284" s="16">
        <f>ROUND(IF(C284&lt;16,$R284*'Hintergrund Berechnung'!$L$3165,$R284*'Hintergrund Berechnung'!$L$3166),0)</f>
        <v>0</v>
      </c>
      <c r="AK284" s="16">
        <f>ROUND(IF(C284&lt;16,IF(S284&gt;0,(25-$S284)*'Hintergrund Berechnung'!$M$3165,0),IF(S284&gt;0,(25-$S284)*'Hintergrund Berechnung'!$M$3166,0)),0)</f>
        <v>0</v>
      </c>
      <c r="AL284" s="18" t="e">
        <f t="shared" si="45"/>
        <v>#DIV/0!</v>
      </c>
    </row>
    <row r="285" spans="21:38" x14ac:dyDescent="0.5">
      <c r="U285" s="16">
        <f t="shared" si="37"/>
        <v>0</v>
      </c>
      <c r="V285" s="16" t="e">
        <f>IF($A$3=FALSE,IF($C285&lt;16,E285/($D285^0.727399687532279)*'Hintergrund Berechnung'!$I$3165,E285/($D285^0.727399687532279)*'Hintergrund Berechnung'!$I$3166),IF($C285&lt;13,(E285/($D285^0.727399687532279)*'Hintergrund Berechnung'!$I$3165)*0.5,IF($C285&lt;16,(E285/($D285^0.727399687532279)*'Hintergrund Berechnung'!$I$3165)*0.67,E285/($D285^0.727399687532279)*'Hintergrund Berechnung'!$I$3166)))</f>
        <v>#DIV/0!</v>
      </c>
      <c r="W285" s="16" t="str">
        <f t="shared" si="38"/>
        <v/>
      </c>
      <c r="X285" s="16" t="e">
        <f>IF($A$3=FALSE,IF($C285&lt;16,G285/($D285^0.727399687532279)*'Hintergrund Berechnung'!$I$3165,G285/($D285^0.727399687532279)*'Hintergrund Berechnung'!$I$3166),IF($C285&lt;13,(G285/($D285^0.727399687532279)*'Hintergrund Berechnung'!$I$3165)*0.5,IF($C285&lt;16,(G285/($D285^0.727399687532279)*'Hintergrund Berechnung'!$I$3165)*0.67,G285/($D285^0.727399687532279)*'Hintergrund Berechnung'!$I$3166)))</f>
        <v>#DIV/0!</v>
      </c>
      <c r="Y285" s="16" t="str">
        <f t="shared" si="39"/>
        <v/>
      </c>
      <c r="Z285" s="16" t="e">
        <f>IF($A$3=FALSE,IF($C285&lt;16,I285/($D285^0.727399687532279)*'Hintergrund Berechnung'!$I$3165,I285/($D285^0.727399687532279)*'Hintergrund Berechnung'!$I$3166),IF($C285&lt;13,(I285/($D285^0.727399687532279)*'Hintergrund Berechnung'!$I$3165)*0.5,IF($C285&lt;16,(I285/($D285^0.727399687532279)*'Hintergrund Berechnung'!$I$3165)*0.67,I285/($D285^0.727399687532279)*'Hintergrund Berechnung'!$I$3166)))</f>
        <v>#DIV/0!</v>
      </c>
      <c r="AA285" s="16" t="str">
        <f t="shared" si="40"/>
        <v/>
      </c>
      <c r="AB285" s="16" t="e">
        <f>IF($A$3=FALSE,IF($C285&lt;16,K285/($D285^0.727399687532279)*'Hintergrund Berechnung'!$I$3165,K285/($D285^0.727399687532279)*'Hintergrund Berechnung'!$I$3166),IF($C285&lt;13,(K285/($D285^0.727399687532279)*'Hintergrund Berechnung'!$I$3165)*0.5,IF($C285&lt;16,(K285/($D285^0.727399687532279)*'Hintergrund Berechnung'!$I$3165)*0.67,K285/($D285^0.727399687532279)*'Hintergrund Berechnung'!$I$3166)))</f>
        <v>#DIV/0!</v>
      </c>
      <c r="AC285" s="16" t="str">
        <f t="shared" si="41"/>
        <v/>
      </c>
      <c r="AD285" s="16" t="e">
        <f>IF($A$3=FALSE,IF($C285&lt;16,M285/($D285^0.727399687532279)*'Hintergrund Berechnung'!$I$3165,M285/($D285^0.727399687532279)*'Hintergrund Berechnung'!$I$3166),IF($C285&lt;13,(M285/($D285^0.727399687532279)*'Hintergrund Berechnung'!$I$3165)*0.5,IF($C285&lt;16,(M285/($D285^0.727399687532279)*'Hintergrund Berechnung'!$I$3165)*0.67,M285/($D285^0.727399687532279)*'Hintergrund Berechnung'!$I$3166)))</f>
        <v>#DIV/0!</v>
      </c>
      <c r="AE285" s="16" t="str">
        <f t="shared" si="42"/>
        <v/>
      </c>
      <c r="AF285" s="16" t="e">
        <f>IF($A$3=FALSE,IF($C285&lt;16,O285/($D285^0.727399687532279)*'Hintergrund Berechnung'!$I$3165,O285/($D285^0.727399687532279)*'Hintergrund Berechnung'!$I$3166),IF($C285&lt;13,(O285/($D285^0.727399687532279)*'Hintergrund Berechnung'!$I$3165)*0.5,IF($C285&lt;16,(O285/($D285^0.727399687532279)*'Hintergrund Berechnung'!$I$3165)*0.67,O285/($D285^0.727399687532279)*'Hintergrund Berechnung'!$I$3166)))</f>
        <v>#DIV/0!</v>
      </c>
      <c r="AG285" s="16" t="str">
        <f t="shared" si="43"/>
        <v/>
      </c>
      <c r="AH285" s="16" t="e">
        <f t="shared" si="44"/>
        <v>#DIV/0!</v>
      </c>
      <c r="AI285" s="16" t="e">
        <f>ROUND(IF(C285&lt;16,$Q285/($D285^0.515518364833551)*'Hintergrund Berechnung'!$K$3165,$Q285/($D285^0.515518364833551)*'Hintergrund Berechnung'!$K$3166),0)</f>
        <v>#DIV/0!</v>
      </c>
      <c r="AJ285" s="16">
        <f>ROUND(IF(C285&lt;16,$R285*'Hintergrund Berechnung'!$L$3165,$R285*'Hintergrund Berechnung'!$L$3166),0)</f>
        <v>0</v>
      </c>
      <c r="AK285" s="16">
        <f>ROUND(IF(C285&lt;16,IF(S285&gt;0,(25-$S285)*'Hintergrund Berechnung'!$M$3165,0),IF(S285&gt;0,(25-$S285)*'Hintergrund Berechnung'!$M$3166,0)),0)</f>
        <v>0</v>
      </c>
      <c r="AL285" s="18" t="e">
        <f t="shared" si="45"/>
        <v>#DIV/0!</v>
      </c>
    </row>
    <row r="286" spans="21:38" x14ac:dyDescent="0.5">
      <c r="U286" s="16">
        <f t="shared" si="37"/>
        <v>0</v>
      </c>
      <c r="V286" s="16" t="e">
        <f>IF($A$3=FALSE,IF($C286&lt;16,E286/($D286^0.727399687532279)*'Hintergrund Berechnung'!$I$3165,E286/($D286^0.727399687532279)*'Hintergrund Berechnung'!$I$3166),IF($C286&lt;13,(E286/($D286^0.727399687532279)*'Hintergrund Berechnung'!$I$3165)*0.5,IF($C286&lt;16,(E286/($D286^0.727399687532279)*'Hintergrund Berechnung'!$I$3165)*0.67,E286/($D286^0.727399687532279)*'Hintergrund Berechnung'!$I$3166)))</f>
        <v>#DIV/0!</v>
      </c>
      <c r="W286" s="16" t="str">
        <f t="shared" si="38"/>
        <v/>
      </c>
      <c r="X286" s="16" t="e">
        <f>IF($A$3=FALSE,IF($C286&lt;16,G286/($D286^0.727399687532279)*'Hintergrund Berechnung'!$I$3165,G286/($D286^0.727399687532279)*'Hintergrund Berechnung'!$I$3166),IF($C286&lt;13,(G286/($D286^0.727399687532279)*'Hintergrund Berechnung'!$I$3165)*0.5,IF($C286&lt;16,(G286/($D286^0.727399687532279)*'Hintergrund Berechnung'!$I$3165)*0.67,G286/($D286^0.727399687532279)*'Hintergrund Berechnung'!$I$3166)))</f>
        <v>#DIV/0!</v>
      </c>
      <c r="Y286" s="16" t="str">
        <f t="shared" si="39"/>
        <v/>
      </c>
      <c r="Z286" s="16" t="e">
        <f>IF($A$3=FALSE,IF($C286&lt;16,I286/($D286^0.727399687532279)*'Hintergrund Berechnung'!$I$3165,I286/($D286^0.727399687532279)*'Hintergrund Berechnung'!$I$3166),IF($C286&lt;13,(I286/($D286^0.727399687532279)*'Hintergrund Berechnung'!$I$3165)*0.5,IF($C286&lt;16,(I286/($D286^0.727399687532279)*'Hintergrund Berechnung'!$I$3165)*0.67,I286/($D286^0.727399687532279)*'Hintergrund Berechnung'!$I$3166)))</f>
        <v>#DIV/0!</v>
      </c>
      <c r="AA286" s="16" t="str">
        <f t="shared" si="40"/>
        <v/>
      </c>
      <c r="AB286" s="16" t="e">
        <f>IF($A$3=FALSE,IF($C286&lt;16,K286/($D286^0.727399687532279)*'Hintergrund Berechnung'!$I$3165,K286/($D286^0.727399687532279)*'Hintergrund Berechnung'!$I$3166),IF($C286&lt;13,(K286/($D286^0.727399687532279)*'Hintergrund Berechnung'!$I$3165)*0.5,IF($C286&lt;16,(K286/($D286^0.727399687532279)*'Hintergrund Berechnung'!$I$3165)*0.67,K286/($D286^0.727399687532279)*'Hintergrund Berechnung'!$I$3166)))</f>
        <v>#DIV/0!</v>
      </c>
      <c r="AC286" s="16" t="str">
        <f t="shared" si="41"/>
        <v/>
      </c>
      <c r="AD286" s="16" t="e">
        <f>IF($A$3=FALSE,IF($C286&lt;16,M286/($D286^0.727399687532279)*'Hintergrund Berechnung'!$I$3165,M286/($D286^0.727399687532279)*'Hintergrund Berechnung'!$I$3166),IF($C286&lt;13,(M286/($D286^0.727399687532279)*'Hintergrund Berechnung'!$I$3165)*0.5,IF($C286&lt;16,(M286/($D286^0.727399687532279)*'Hintergrund Berechnung'!$I$3165)*0.67,M286/($D286^0.727399687532279)*'Hintergrund Berechnung'!$I$3166)))</f>
        <v>#DIV/0!</v>
      </c>
      <c r="AE286" s="16" t="str">
        <f t="shared" si="42"/>
        <v/>
      </c>
      <c r="AF286" s="16" t="e">
        <f>IF($A$3=FALSE,IF($C286&lt;16,O286/($D286^0.727399687532279)*'Hintergrund Berechnung'!$I$3165,O286/($D286^0.727399687532279)*'Hintergrund Berechnung'!$I$3166),IF($C286&lt;13,(O286/($D286^0.727399687532279)*'Hintergrund Berechnung'!$I$3165)*0.5,IF($C286&lt;16,(O286/($D286^0.727399687532279)*'Hintergrund Berechnung'!$I$3165)*0.67,O286/($D286^0.727399687532279)*'Hintergrund Berechnung'!$I$3166)))</f>
        <v>#DIV/0!</v>
      </c>
      <c r="AG286" s="16" t="str">
        <f t="shared" si="43"/>
        <v/>
      </c>
      <c r="AH286" s="16" t="e">
        <f t="shared" si="44"/>
        <v>#DIV/0!</v>
      </c>
      <c r="AI286" s="16" t="e">
        <f>ROUND(IF(C286&lt;16,$Q286/($D286^0.515518364833551)*'Hintergrund Berechnung'!$K$3165,$Q286/($D286^0.515518364833551)*'Hintergrund Berechnung'!$K$3166),0)</f>
        <v>#DIV/0!</v>
      </c>
      <c r="AJ286" s="16">
        <f>ROUND(IF(C286&lt;16,$R286*'Hintergrund Berechnung'!$L$3165,$R286*'Hintergrund Berechnung'!$L$3166),0)</f>
        <v>0</v>
      </c>
      <c r="AK286" s="16">
        <f>ROUND(IF(C286&lt;16,IF(S286&gt;0,(25-$S286)*'Hintergrund Berechnung'!$M$3165,0),IF(S286&gt;0,(25-$S286)*'Hintergrund Berechnung'!$M$3166,0)),0)</f>
        <v>0</v>
      </c>
      <c r="AL286" s="18" t="e">
        <f t="shared" si="45"/>
        <v>#DIV/0!</v>
      </c>
    </row>
    <row r="287" spans="21:38" x14ac:dyDescent="0.5">
      <c r="U287" s="16">
        <f t="shared" si="37"/>
        <v>0</v>
      </c>
      <c r="V287" s="16" t="e">
        <f>IF($A$3=FALSE,IF($C287&lt;16,E287/($D287^0.727399687532279)*'Hintergrund Berechnung'!$I$3165,E287/($D287^0.727399687532279)*'Hintergrund Berechnung'!$I$3166),IF($C287&lt;13,(E287/($D287^0.727399687532279)*'Hintergrund Berechnung'!$I$3165)*0.5,IF($C287&lt;16,(E287/($D287^0.727399687532279)*'Hintergrund Berechnung'!$I$3165)*0.67,E287/($D287^0.727399687532279)*'Hintergrund Berechnung'!$I$3166)))</f>
        <v>#DIV/0!</v>
      </c>
      <c r="W287" s="16" t="str">
        <f t="shared" si="38"/>
        <v/>
      </c>
      <c r="X287" s="16" t="e">
        <f>IF($A$3=FALSE,IF($C287&lt;16,G287/($D287^0.727399687532279)*'Hintergrund Berechnung'!$I$3165,G287/($D287^0.727399687532279)*'Hintergrund Berechnung'!$I$3166),IF($C287&lt;13,(G287/($D287^0.727399687532279)*'Hintergrund Berechnung'!$I$3165)*0.5,IF($C287&lt;16,(G287/($D287^0.727399687532279)*'Hintergrund Berechnung'!$I$3165)*0.67,G287/($D287^0.727399687532279)*'Hintergrund Berechnung'!$I$3166)))</f>
        <v>#DIV/0!</v>
      </c>
      <c r="Y287" s="16" t="str">
        <f t="shared" si="39"/>
        <v/>
      </c>
      <c r="Z287" s="16" t="e">
        <f>IF($A$3=FALSE,IF($C287&lt;16,I287/($D287^0.727399687532279)*'Hintergrund Berechnung'!$I$3165,I287/($D287^0.727399687532279)*'Hintergrund Berechnung'!$I$3166),IF($C287&lt;13,(I287/($D287^0.727399687532279)*'Hintergrund Berechnung'!$I$3165)*0.5,IF($C287&lt;16,(I287/($D287^0.727399687532279)*'Hintergrund Berechnung'!$I$3165)*0.67,I287/($D287^0.727399687532279)*'Hintergrund Berechnung'!$I$3166)))</f>
        <v>#DIV/0!</v>
      </c>
      <c r="AA287" s="16" t="str">
        <f t="shared" si="40"/>
        <v/>
      </c>
      <c r="AB287" s="16" t="e">
        <f>IF($A$3=FALSE,IF($C287&lt;16,K287/($D287^0.727399687532279)*'Hintergrund Berechnung'!$I$3165,K287/($D287^0.727399687532279)*'Hintergrund Berechnung'!$I$3166),IF($C287&lt;13,(K287/($D287^0.727399687532279)*'Hintergrund Berechnung'!$I$3165)*0.5,IF($C287&lt;16,(K287/($D287^0.727399687532279)*'Hintergrund Berechnung'!$I$3165)*0.67,K287/($D287^0.727399687532279)*'Hintergrund Berechnung'!$I$3166)))</f>
        <v>#DIV/0!</v>
      </c>
      <c r="AC287" s="16" t="str">
        <f t="shared" si="41"/>
        <v/>
      </c>
      <c r="AD287" s="16" t="e">
        <f>IF($A$3=FALSE,IF($C287&lt;16,M287/($D287^0.727399687532279)*'Hintergrund Berechnung'!$I$3165,M287/($D287^0.727399687532279)*'Hintergrund Berechnung'!$I$3166),IF($C287&lt;13,(M287/($D287^0.727399687532279)*'Hintergrund Berechnung'!$I$3165)*0.5,IF($C287&lt;16,(M287/($D287^0.727399687532279)*'Hintergrund Berechnung'!$I$3165)*0.67,M287/($D287^0.727399687532279)*'Hintergrund Berechnung'!$I$3166)))</f>
        <v>#DIV/0!</v>
      </c>
      <c r="AE287" s="16" t="str">
        <f t="shared" si="42"/>
        <v/>
      </c>
      <c r="AF287" s="16" t="e">
        <f>IF($A$3=FALSE,IF($C287&lt;16,O287/($D287^0.727399687532279)*'Hintergrund Berechnung'!$I$3165,O287/($D287^0.727399687532279)*'Hintergrund Berechnung'!$I$3166),IF($C287&lt;13,(O287/($D287^0.727399687532279)*'Hintergrund Berechnung'!$I$3165)*0.5,IF($C287&lt;16,(O287/($D287^0.727399687532279)*'Hintergrund Berechnung'!$I$3165)*0.67,O287/($D287^0.727399687532279)*'Hintergrund Berechnung'!$I$3166)))</f>
        <v>#DIV/0!</v>
      </c>
      <c r="AG287" s="16" t="str">
        <f t="shared" si="43"/>
        <v/>
      </c>
      <c r="AH287" s="16" t="e">
        <f t="shared" si="44"/>
        <v>#DIV/0!</v>
      </c>
      <c r="AI287" s="16" t="e">
        <f>ROUND(IF(C287&lt;16,$Q287/($D287^0.515518364833551)*'Hintergrund Berechnung'!$K$3165,$Q287/($D287^0.515518364833551)*'Hintergrund Berechnung'!$K$3166),0)</f>
        <v>#DIV/0!</v>
      </c>
      <c r="AJ287" s="16">
        <f>ROUND(IF(C287&lt;16,$R287*'Hintergrund Berechnung'!$L$3165,$R287*'Hintergrund Berechnung'!$L$3166),0)</f>
        <v>0</v>
      </c>
      <c r="AK287" s="16">
        <f>ROUND(IF(C287&lt;16,IF(S287&gt;0,(25-$S287)*'Hintergrund Berechnung'!$M$3165,0),IF(S287&gt;0,(25-$S287)*'Hintergrund Berechnung'!$M$3166,0)),0)</f>
        <v>0</v>
      </c>
      <c r="AL287" s="18" t="e">
        <f t="shared" si="45"/>
        <v>#DIV/0!</v>
      </c>
    </row>
    <row r="288" spans="21:38" x14ac:dyDescent="0.5">
      <c r="U288" s="16">
        <f t="shared" si="37"/>
        <v>0</v>
      </c>
      <c r="V288" s="16" t="e">
        <f>IF($A$3=FALSE,IF($C288&lt;16,E288/($D288^0.727399687532279)*'Hintergrund Berechnung'!$I$3165,E288/($D288^0.727399687532279)*'Hintergrund Berechnung'!$I$3166),IF($C288&lt;13,(E288/($D288^0.727399687532279)*'Hintergrund Berechnung'!$I$3165)*0.5,IF($C288&lt;16,(E288/($D288^0.727399687532279)*'Hintergrund Berechnung'!$I$3165)*0.67,E288/($D288^0.727399687532279)*'Hintergrund Berechnung'!$I$3166)))</f>
        <v>#DIV/0!</v>
      </c>
      <c r="W288" s="16" t="str">
        <f t="shared" si="38"/>
        <v/>
      </c>
      <c r="X288" s="16" t="e">
        <f>IF($A$3=FALSE,IF($C288&lt;16,G288/($D288^0.727399687532279)*'Hintergrund Berechnung'!$I$3165,G288/($D288^0.727399687532279)*'Hintergrund Berechnung'!$I$3166),IF($C288&lt;13,(G288/($D288^0.727399687532279)*'Hintergrund Berechnung'!$I$3165)*0.5,IF($C288&lt;16,(G288/($D288^0.727399687532279)*'Hintergrund Berechnung'!$I$3165)*0.67,G288/($D288^0.727399687532279)*'Hintergrund Berechnung'!$I$3166)))</f>
        <v>#DIV/0!</v>
      </c>
      <c r="Y288" s="16" t="str">
        <f t="shared" si="39"/>
        <v/>
      </c>
      <c r="Z288" s="16" t="e">
        <f>IF($A$3=FALSE,IF($C288&lt;16,I288/($D288^0.727399687532279)*'Hintergrund Berechnung'!$I$3165,I288/($D288^0.727399687532279)*'Hintergrund Berechnung'!$I$3166),IF($C288&lt;13,(I288/($D288^0.727399687532279)*'Hintergrund Berechnung'!$I$3165)*0.5,IF($C288&lt;16,(I288/($D288^0.727399687532279)*'Hintergrund Berechnung'!$I$3165)*0.67,I288/($D288^0.727399687532279)*'Hintergrund Berechnung'!$I$3166)))</f>
        <v>#DIV/0!</v>
      </c>
      <c r="AA288" s="16" t="str">
        <f t="shared" si="40"/>
        <v/>
      </c>
      <c r="AB288" s="16" t="e">
        <f>IF($A$3=FALSE,IF($C288&lt;16,K288/($D288^0.727399687532279)*'Hintergrund Berechnung'!$I$3165,K288/($D288^0.727399687532279)*'Hintergrund Berechnung'!$I$3166),IF($C288&lt;13,(K288/($D288^0.727399687532279)*'Hintergrund Berechnung'!$I$3165)*0.5,IF($C288&lt;16,(K288/($D288^0.727399687532279)*'Hintergrund Berechnung'!$I$3165)*0.67,K288/($D288^0.727399687532279)*'Hintergrund Berechnung'!$I$3166)))</f>
        <v>#DIV/0!</v>
      </c>
      <c r="AC288" s="16" t="str">
        <f t="shared" si="41"/>
        <v/>
      </c>
      <c r="AD288" s="16" t="e">
        <f>IF($A$3=FALSE,IF($C288&lt;16,M288/($D288^0.727399687532279)*'Hintergrund Berechnung'!$I$3165,M288/($D288^0.727399687532279)*'Hintergrund Berechnung'!$I$3166),IF($C288&lt;13,(M288/($D288^0.727399687532279)*'Hintergrund Berechnung'!$I$3165)*0.5,IF($C288&lt;16,(M288/($D288^0.727399687532279)*'Hintergrund Berechnung'!$I$3165)*0.67,M288/($D288^0.727399687532279)*'Hintergrund Berechnung'!$I$3166)))</f>
        <v>#DIV/0!</v>
      </c>
      <c r="AE288" s="16" t="str">
        <f t="shared" si="42"/>
        <v/>
      </c>
      <c r="AF288" s="16" t="e">
        <f>IF($A$3=FALSE,IF($C288&lt;16,O288/($D288^0.727399687532279)*'Hintergrund Berechnung'!$I$3165,O288/($D288^0.727399687532279)*'Hintergrund Berechnung'!$I$3166),IF($C288&lt;13,(O288/($D288^0.727399687532279)*'Hintergrund Berechnung'!$I$3165)*0.5,IF($C288&lt;16,(O288/($D288^0.727399687532279)*'Hintergrund Berechnung'!$I$3165)*0.67,O288/($D288^0.727399687532279)*'Hintergrund Berechnung'!$I$3166)))</f>
        <v>#DIV/0!</v>
      </c>
      <c r="AG288" s="16" t="str">
        <f t="shared" si="43"/>
        <v/>
      </c>
      <c r="AH288" s="16" t="e">
        <f t="shared" si="44"/>
        <v>#DIV/0!</v>
      </c>
      <c r="AI288" s="16" t="e">
        <f>ROUND(IF(C288&lt;16,$Q288/($D288^0.515518364833551)*'Hintergrund Berechnung'!$K$3165,$Q288/($D288^0.515518364833551)*'Hintergrund Berechnung'!$K$3166),0)</f>
        <v>#DIV/0!</v>
      </c>
      <c r="AJ288" s="16">
        <f>ROUND(IF(C288&lt;16,$R288*'Hintergrund Berechnung'!$L$3165,$R288*'Hintergrund Berechnung'!$L$3166),0)</f>
        <v>0</v>
      </c>
      <c r="AK288" s="16">
        <f>ROUND(IF(C288&lt;16,IF(S288&gt;0,(25-$S288)*'Hintergrund Berechnung'!$M$3165,0),IF(S288&gt;0,(25-$S288)*'Hintergrund Berechnung'!$M$3166,0)),0)</f>
        <v>0</v>
      </c>
      <c r="AL288" s="18" t="e">
        <f t="shared" si="45"/>
        <v>#DIV/0!</v>
      </c>
    </row>
    <row r="289" spans="21:38" x14ac:dyDescent="0.5">
      <c r="U289" s="16">
        <f t="shared" si="37"/>
        <v>0</v>
      </c>
      <c r="V289" s="16" t="e">
        <f>IF($A$3=FALSE,IF($C289&lt;16,E289/($D289^0.727399687532279)*'Hintergrund Berechnung'!$I$3165,E289/($D289^0.727399687532279)*'Hintergrund Berechnung'!$I$3166),IF($C289&lt;13,(E289/($D289^0.727399687532279)*'Hintergrund Berechnung'!$I$3165)*0.5,IF($C289&lt;16,(E289/($D289^0.727399687532279)*'Hintergrund Berechnung'!$I$3165)*0.67,E289/($D289^0.727399687532279)*'Hintergrund Berechnung'!$I$3166)))</f>
        <v>#DIV/0!</v>
      </c>
      <c r="W289" s="16" t="str">
        <f t="shared" si="38"/>
        <v/>
      </c>
      <c r="X289" s="16" t="e">
        <f>IF($A$3=FALSE,IF($C289&lt;16,G289/($D289^0.727399687532279)*'Hintergrund Berechnung'!$I$3165,G289/($D289^0.727399687532279)*'Hintergrund Berechnung'!$I$3166),IF($C289&lt;13,(G289/($D289^0.727399687532279)*'Hintergrund Berechnung'!$I$3165)*0.5,IF($C289&lt;16,(G289/($D289^0.727399687532279)*'Hintergrund Berechnung'!$I$3165)*0.67,G289/($D289^0.727399687532279)*'Hintergrund Berechnung'!$I$3166)))</f>
        <v>#DIV/0!</v>
      </c>
      <c r="Y289" s="16" t="str">
        <f t="shared" si="39"/>
        <v/>
      </c>
      <c r="Z289" s="16" t="e">
        <f>IF($A$3=FALSE,IF($C289&lt;16,I289/($D289^0.727399687532279)*'Hintergrund Berechnung'!$I$3165,I289/($D289^0.727399687532279)*'Hintergrund Berechnung'!$I$3166),IF($C289&lt;13,(I289/($D289^0.727399687532279)*'Hintergrund Berechnung'!$I$3165)*0.5,IF($C289&lt;16,(I289/($D289^0.727399687532279)*'Hintergrund Berechnung'!$I$3165)*0.67,I289/($D289^0.727399687532279)*'Hintergrund Berechnung'!$I$3166)))</f>
        <v>#DIV/0!</v>
      </c>
      <c r="AA289" s="16" t="str">
        <f t="shared" si="40"/>
        <v/>
      </c>
      <c r="AB289" s="16" t="e">
        <f>IF($A$3=FALSE,IF($C289&lt;16,K289/($D289^0.727399687532279)*'Hintergrund Berechnung'!$I$3165,K289/($D289^0.727399687532279)*'Hintergrund Berechnung'!$I$3166),IF($C289&lt;13,(K289/($D289^0.727399687532279)*'Hintergrund Berechnung'!$I$3165)*0.5,IF($C289&lt;16,(K289/($D289^0.727399687532279)*'Hintergrund Berechnung'!$I$3165)*0.67,K289/($D289^0.727399687532279)*'Hintergrund Berechnung'!$I$3166)))</f>
        <v>#DIV/0!</v>
      </c>
      <c r="AC289" s="16" t="str">
        <f t="shared" si="41"/>
        <v/>
      </c>
      <c r="AD289" s="16" t="e">
        <f>IF($A$3=FALSE,IF($C289&lt;16,M289/($D289^0.727399687532279)*'Hintergrund Berechnung'!$I$3165,M289/($D289^0.727399687532279)*'Hintergrund Berechnung'!$I$3166),IF($C289&lt;13,(M289/($D289^0.727399687532279)*'Hintergrund Berechnung'!$I$3165)*0.5,IF($C289&lt;16,(M289/($D289^0.727399687532279)*'Hintergrund Berechnung'!$I$3165)*0.67,M289/($D289^0.727399687532279)*'Hintergrund Berechnung'!$I$3166)))</f>
        <v>#DIV/0!</v>
      </c>
      <c r="AE289" s="16" t="str">
        <f t="shared" si="42"/>
        <v/>
      </c>
      <c r="AF289" s="16" t="e">
        <f>IF($A$3=FALSE,IF($C289&lt;16,O289/($D289^0.727399687532279)*'Hintergrund Berechnung'!$I$3165,O289/($D289^0.727399687532279)*'Hintergrund Berechnung'!$I$3166),IF($C289&lt;13,(O289/($D289^0.727399687532279)*'Hintergrund Berechnung'!$I$3165)*0.5,IF($C289&lt;16,(O289/($D289^0.727399687532279)*'Hintergrund Berechnung'!$I$3165)*0.67,O289/($D289^0.727399687532279)*'Hintergrund Berechnung'!$I$3166)))</f>
        <v>#DIV/0!</v>
      </c>
      <c r="AG289" s="16" t="str">
        <f t="shared" si="43"/>
        <v/>
      </c>
      <c r="AH289" s="16" t="e">
        <f t="shared" si="44"/>
        <v>#DIV/0!</v>
      </c>
      <c r="AI289" s="16" t="e">
        <f>ROUND(IF(C289&lt;16,$Q289/($D289^0.515518364833551)*'Hintergrund Berechnung'!$K$3165,$Q289/($D289^0.515518364833551)*'Hintergrund Berechnung'!$K$3166),0)</f>
        <v>#DIV/0!</v>
      </c>
      <c r="AJ289" s="16">
        <f>ROUND(IF(C289&lt;16,$R289*'Hintergrund Berechnung'!$L$3165,$R289*'Hintergrund Berechnung'!$L$3166),0)</f>
        <v>0</v>
      </c>
      <c r="AK289" s="16">
        <f>ROUND(IF(C289&lt;16,IF(S289&gt;0,(25-$S289)*'Hintergrund Berechnung'!$M$3165,0),IF(S289&gt;0,(25-$S289)*'Hintergrund Berechnung'!$M$3166,0)),0)</f>
        <v>0</v>
      </c>
      <c r="AL289" s="18" t="e">
        <f t="shared" si="45"/>
        <v>#DIV/0!</v>
      </c>
    </row>
    <row r="290" spans="21:38" x14ac:dyDescent="0.5">
      <c r="U290" s="16">
        <f t="shared" si="37"/>
        <v>0</v>
      </c>
      <c r="V290" s="16" t="e">
        <f>IF($A$3=FALSE,IF($C290&lt;16,E290/($D290^0.727399687532279)*'Hintergrund Berechnung'!$I$3165,E290/($D290^0.727399687532279)*'Hintergrund Berechnung'!$I$3166),IF($C290&lt;13,(E290/($D290^0.727399687532279)*'Hintergrund Berechnung'!$I$3165)*0.5,IF($C290&lt;16,(E290/($D290^0.727399687532279)*'Hintergrund Berechnung'!$I$3165)*0.67,E290/($D290^0.727399687532279)*'Hintergrund Berechnung'!$I$3166)))</f>
        <v>#DIV/0!</v>
      </c>
      <c r="W290" s="16" t="str">
        <f t="shared" si="38"/>
        <v/>
      </c>
      <c r="X290" s="16" t="e">
        <f>IF($A$3=FALSE,IF($C290&lt;16,G290/($D290^0.727399687532279)*'Hintergrund Berechnung'!$I$3165,G290/($D290^0.727399687532279)*'Hintergrund Berechnung'!$I$3166),IF($C290&lt;13,(G290/($D290^0.727399687532279)*'Hintergrund Berechnung'!$I$3165)*0.5,IF($C290&lt;16,(G290/($D290^0.727399687532279)*'Hintergrund Berechnung'!$I$3165)*0.67,G290/($D290^0.727399687532279)*'Hintergrund Berechnung'!$I$3166)))</f>
        <v>#DIV/0!</v>
      </c>
      <c r="Y290" s="16" t="str">
        <f t="shared" si="39"/>
        <v/>
      </c>
      <c r="Z290" s="16" t="e">
        <f>IF($A$3=FALSE,IF($C290&lt;16,I290/($D290^0.727399687532279)*'Hintergrund Berechnung'!$I$3165,I290/($D290^0.727399687532279)*'Hintergrund Berechnung'!$I$3166),IF($C290&lt;13,(I290/($D290^0.727399687532279)*'Hintergrund Berechnung'!$I$3165)*0.5,IF($C290&lt;16,(I290/($D290^0.727399687532279)*'Hintergrund Berechnung'!$I$3165)*0.67,I290/($D290^0.727399687532279)*'Hintergrund Berechnung'!$I$3166)))</f>
        <v>#DIV/0!</v>
      </c>
      <c r="AA290" s="16" t="str">
        <f t="shared" si="40"/>
        <v/>
      </c>
      <c r="AB290" s="16" t="e">
        <f>IF($A$3=FALSE,IF($C290&lt;16,K290/($D290^0.727399687532279)*'Hintergrund Berechnung'!$I$3165,K290/($D290^0.727399687532279)*'Hintergrund Berechnung'!$I$3166),IF($C290&lt;13,(K290/($D290^0.727399687532279)*'Hintergrund Berechnung'!$I$3165)*0.5,IF($C290&lt;16,(K290/($D290^0.727399687532279)*'Hintergrund Berechnung'!$I$3165)*0.67,K290/($D290^0.727399687532279)*'Hintergrund Berechnung'!$I$3166)))</f>
        <v>#DIV/0!</v>
      </c>
      <c r="AC290" s="16" t="str">
        <f t="shared" si="41"/>
        <v/>
      </c>
      <c r="AD290" s="16" t="e">
        <f>IF($A$3=FALSE,IF($C290&lt;16,M290/($D290^0.727399687532279)*'Hintergrund Berechnung'!$I$3165,M290/($D290^0.727399687532279)*'Hintergrund Berechnung'!$I$3166),IF($C290&lt;13,(M290/($D290^0.727399687532279)*'Hintergrund Berechnung'!$I$3165)*0.5,IF($C290&lt;16,(M290/($D290^0.727399687532279)*'Hintergrund Berechnung'!$I$3165)*0.67,M290/($D290^0.727399687532279)*'Hintergrund Berechnung'!$I$3166)))</f>
        <v>#DIV/0!</v>
      </c>
      <c r="AE290" s="16" t="str">
        <f t="shared" si="42"/>
        <v/>
      </c>
      <c r="AF290" s="16" t="e">
        <f>IF($A$3=FALSE,IF($C290&lt;16,O290/($D290^0.727399687532279)*'Hintergrund Berechnung'!$I$3165,O290/($D290^0.727399687532279)*'Hintergrund Berechnung'!$I$3166),IF($C290&lt;13,(O290/($D290^0.727399687532279)*'Hintergrund Berechnung'!$I$3165)*0.5,IF($C290&lt;16,(O290/($D290^0.727399687532279)*'Hintergrund Berechnung'!$I$3165)*0.67,O290/($D290^0.727399687532279)*'Hintergrund Berechnung'!$I$3166)))</f>
        <v>#DIV/0!</v>
      </c>
      <c r="AG290" s="16" t="str">
        <f t="shared" si="43"/>
        <v/>
      </c>
      <c r="AH290" s="16" t="e">
        <f t="shared" si="44"/>
        <v>#DIV/0!</v>
      </c>
      <c r="AI290" s="16" t="e">
        <f>ROUND(IF(C290&lt;16,$Q290/($D290^0.515518364833551)*'Hintergrund Berechnung'!$K$3165,$Q290/($D290^0.515518364833551)*'Hintergrund Berechnung'!$K$3166),0)</f>
        <v>#DIV/0!</v>
      </c>
      <c r="AJ290" s="16">
        <f>ROUND(IF(C290&lt;16,$R290*'Hintergrund Berechnung'!$L$3165,$R290*'Hintergrund Berechnung'!$L$3166),0)</f>
        <v>0</v>
      </c>
      <c r="AK290" s="16">
        <f>ROUND(IF(C290&lt;16,IF(S290&gt;0,(25-$S290)*'Hintergrund Berechnung'!$M$3165,0),IF(S290&gt;0,(25-$S290)*'Hintergrund Berechnung'!$M$3166,0)),0)</f>
        <v>0</v>
      </c>
      <c r="AL290" s="18" t="e">
        <f t="shared" si="45"/>
        <v>#DIV/0!</v>
      </c>
    </row>
    <row r="291" spans="21:38" x14ac:dyDescent="0.5">
      <c r="U291" s="16">
        <f t="shared" si="37"/>
        <v>0</v>
      </c>
      <c r="V291" s="16" t="e">
        <f>IF($A$3=FALSE,IF($C291&lt;16,E291/($D291^0.727399687532279)*'Hintergrund Berechnung'!$I$3165,E291/($D291^0.727399687532279)*'Hintergrund Berechnung'!$I$3166),IF($C291&lt;13,(E291/($D291^0.727399687532279)*'Hintergrund Berechnung'!$I$3165)*0.5,IF($C291&lt;16,(E291/($D291^0.727399687532279)*'Hintergrund Berechnung'!$I$3165)*0.67,E291/($D291^0.727399687532279)*'Hintergrund Berechnung'!$I$3166)))</f>
        <v>#DIV/0!</v>
      </c>
      <c r="W291" s="16" t="str">
        <f t="shared" si="38"/>
        <v/>
      </c>
      <c r="X291" s="16" t="e">
        <f>IF($A$3=FALSE,IF($C291&lt;16,G291/($D291^0.727399687532279)*'Hintergrund Berechnung'!$I$3165,G291/($D291^0.727399687532279)*'Hintergrund Berechnung'!$I$3166),IF($C291&lt;13,(G291/($D291^0.727399687532279)*'Hintergrund Berechnung'!$I$3165)*0.5,IF($C291&lt;16,(G291/($D291^0.727399687532279)*'Hintergrund Berechnung'!$I$3165)*0.67,G291/($D291^0.727399687532279)*'Hintergrund Berechnung'!$I$3166)))</f>
        <v>#DIV/0!</v>
      </c>
      <c r="Y291" s="16" t="str">
        <f t="shared" si="39"/>
        <v/>
      </c>
      <c r="Z291" s="16" t="e">
        <f>IF($A$3=FALSE,IF($C291&lt;16,I291/($D291^0.727399687532279)*'Hintergrund Berechnung'!$I$3165,I291/($D291^0.727399687532279)*'Hintergrund Berechnung'!$I$3166),IF($C291&lt;13,(I291/($D291^0.727399687532279)*'Hintergrund Berechnung'!$I$3165)*0.5,IF($C291&lt;16,(I291/($D291^0.727399687532279)*'Hintergrund Berechnung'!$I$3165)*0.67,I291/($D291^0.727399687532279)*'Hintergrund Berechnung'!$I$3166)))</f>
        <v>#DIV/0!</v>
      </c>
      <c r="AA291" s="16" t="str">
        <f t="shared" si="40"/>
        <v/>
      </c>
      <c r="AB291" s="16" t="e">
        <f>IF($A$3=FALSE,IF($C291&lt;16,K291/($D291^0.727399687532279)*'Hintergrund Berechnung'!$I$3165,K291/($D291^0.727399687532279)*'Hintergrund Berechnung'!$I$3166),IF($C291&lt;13,(K291/($D291^0.727399687532279)*'Hintergrund Berechnung'!$I$3165)*0.5,IF($C291&lt;16,(K291/($D291^0.727399687532279)*'Hintergrund Berechnung'!$I$3165)*0.67,K291/($D291^0.727399687532279)*'Hintergrund Berechnung'!$I$3166)))</f>
        <v>#DIV/0!</v>
      </c>
      <c r="AC291" s="16" t="str">
        <f t="shared" si="41"/>
        <v/>
      </c>
      <c r="AD291" s="16" t="e">
        <f>IF($A$3=FALSE,IF($C291&lt;16,M291/($D291^0.727399687532279)*'Hintergrund Berechnung'!$I$3165,M291/($D291^0.727399687532279)*'Hintergrund Berechnung'!$I$3166),IF($C291&lt;13,(M291/($D291^0.727399687532279)*'Hintergrund Berechnung'!$I$3165)*0.5,IF($C291&lt;16,(M291/($D291^0.727399687532279)*'Hintergrund Berechnung'!$I$3165)*0.67,M291/($D291^0.727399687532279)*'Hintergrund Berechnung'!$I$3166)))</f>
        <v>#DIV/0!</v>
      </c>
      <c r="AE291" s="16" t="str">
        <f t="shared" si="42"/>
        <v/>
      </c>
      <c r="AF291" s="16" t="e">
        <f>IF($A$3=FALSE,IF($C291&lt;16,O291/($D291^0.727399687532279)*'Hintergrund Berechnung'!$I$3165,O291/($D291^0.727399687532279)*'Hintergrund Berechnung'!$I$3166),IF($C291&lt;13,(O291/($D291^0.727399687532279)*'Hintergrund Berechnung'!$I$3165)*0.5,IF($C291&lt;16,(O291/($D291^0.727399687532279)*'Hintergrund Berechnung'!$I$3165)*0.67,O291/($D291^0.727399687532279)*'Hintergrund Berechnung'!$I$3166)))</f>
        <v>#DIV/0!</v>
      </c>
      <c r="AG291" s="16" t="str">
        <f t="shared" si="43"/>
        <v/>
      </c>
      <c r="AH291" s="16" t="e">
        <f t="shared" si="44"/>
        <v>#DIV/0!</v>
      </c>
      <c r="AI291" s="16" t="e">
        <f>ROUND(IF(C291&lt;16,$Q291/($D291^0.515518364833551)*'Hintergrund Berechnung'!$K$3165,$Q291/($D291^0.515518364833551)*'Hintergrund Berechnung'!$K$3166),0)</f>
        <v>#DIV/0!</v>
      </c>
      <c r="AJ291" s="16">
        <f>ROUND(IF(C291&lt;16,$R291*'Hintergrund Berechnung'!$L$3165,$R291*'Hintergrund Berechnung'!$L$3166),0)</f>
        <v>0</v>
      </c>
      <c r="AK291" s="16">
        <f>ROUND(IF(C291&lt;16,IF(S291&gt;0,(25-$S291)*'Hintergrund Berechnung'!$M$3165,0),IF(S291&gt;0,(25-$S291)*'Hintergrund Berechnung'!$M$3166,0)),0)</f>
        <v>0</v>
      </c>
      <c r="AL291" s="18" t="e">
        <f t="shared" si="45"/>
        <v>#DIV/0!</v>
      </c>
    </row>
    <row r="292" spans="21:38" x14ac:dyDescent="0.5">
      <c r="U292" s="16">
        <f t="shared" si="37"/>
        <v>0</v>
      </c>
      <c r="V292" s="16" t="e">
        <f>IF($A$3=FALSE,IF($C292&lt;16,E292/($D292^0.727399687532279)*'Hintergrund Berechnung'!$I$3165,E292/($D292^0.727399687532279)*'Hintergrund Berechnung'!$I$3166),IF($C292&lt;13,(E292/($D292^0.727399687532279)*'Hintergrund Berechnung'!$I$3165)*0.5,IF($C292&lt;16,(E292/($D292^0.727399687532279)*'Hintergrund Berechnung'!$I$3165)*0.67,E292/($D292^0.727399687532279)*'Hintergrund Berechnung'!$I$3166)))</f>
        <v>#DIV/0!</v>
      </c>
      <c r="W292" s="16" t="str">
        <f t="shared" si="38"/>
        <v/>
      </c>
      <c r="X292" s="16" t="e">
        <f>IF($A$3=FALSE,IF($C292&lt;16,G292/($D292^0.727399687532279)*'Hintergrund Berechnung'!$I$3165,G292/($D292^0.727399687532279)*'Hintergrund Berechnung'!$I$3166),IF($C292&lt;13,(G292/($D292^0.727399687532279)*'Hintergrund Berechnung'!$I$3165)*0.5,IF($C292&lt;16,(G292/($D292^0.727399687532279)*'Hintergrund Berechnung'!$I$3165)*0.67,G292/($D292^0.727399687532279)*'Hintergrund Berechnung'!$I$3166)))</f>
        <v>#DIV/0!</v>
      </c>
      <c r="Y292" s="16" t="str">
        <f t="shared" si="39"/>
        <v/>
      </c>
      <c r="Z292" s="16" t="e">
        <f>IF($A$3=FALSE,IF($C292&lt;16,I292/($D292^0.727399687532279)*'Hintergrund Berechnung'!$I$3165,I292/($D292^0.727399687532279)*'Hintergrund Berechnung'!$I$3166),IF($C292&lt;13,(I292/($D292^0.727399687532279)*'Hintergrund Berechnung'!$I$3165)*0.5,IF($C292&lt;16,(I292/($D292^0.727399687532279)*'Hintergrund Berechnung'!$I$3165)*0.67,I292/($D292^0.727399687532279)*'Hintergrund Berechnung'!$I$3166)))</f>
        <v>#DIV/0!</v>
      </c>
      <c r="AA292" s="16" t="str">
        <f t="shared" si="40"/>
        <v/>
      </c>
      <c r="AB292" s="16" t="e">
        <f>IF($A$3=FALSE,IF($C292&lt;16,K292/($D292^0.727399687532279)*'Hintergrund Berechnung'!$I$3165,K292/($D292^0.727399687532279)*'Hintergrund Berechnung'!$I$3166),IF($C292&lt;13,(K292/($D292^0.727399687532279)*'Hintergrund Berechnung'!$I$3165)*0.5,IF($C292&lt;16,(K292/($D292^0.727399687532279)*'Hintergrund Berechnung'!$I$3165)*0.67,K292/($D292^0.727399687532279)*'Hintergrund Berechnung'!$I$3166)))</f>
        <v>#DIV/0!</v>
      </c>
      <c r="AC292" s="16" t="str">
        <f t="shared" si="41"/>
        <v/>
      </c>
      <c r="AD292" s="16" t="e">
        <f>IF($A$3=FALSE,IF($C292&lt;16,M292/($D292^0.727399687532279)*'Hintergrund Berechnung'!$I$3165,M292/($D292^0.727399687532279)*'Hintergrund Berechnung'!$I$3166),IF($C292&lt;13,(M292/($D292^0.727399687532279)*'Hintergrund Berechnung'!$I$3165)*0.5,IF($C292&lt;16,(M292/($D292^0.727399687532279)*'Hintergrund Berechnung'!$I$3165)*0.67,M292/($D292^0.727399687532279)*'Hintergrund Berechnung'!$I$3166)))</f>
        <v>#DIV/0!</v>
      </c>
      <c r="AE292" s="16" t="str">
        <f t="shared" si="42"/>
        <v/>
      </c>
      <c r="AF292" s="16" t="e">
        <f>IF($A$3=FALSE,IF($C292&lt;16,O292/($D292^0.727399687532279)*'Hintergrund Berechnung'!$I$3165,O292/($D292^0.727399687532279)*'Hintergrund Berechnung'!$I$3166),IF($C292&lt;13,(O292/($D292^0.727399687532279)*'Hintergrund Berechnung'!$I$3165)*0.5,IF($C292&lt;16,(O292/($D292^0.727399687532279)*'Hintergrund Berechnung'!$I$3165)*0.67,O292/($D292^0.727399687532279)*'Hintergrund Berechnung'!$I$3166)))</f>
        <v>#DIV/0!</v>
      </c>
      <c r="AG292" s="16" t="str">
        <f t="shared" si="43"/>
        <v/>
      </c>
      <c r="AH292" s="16" t="e">
        <f t="shared" si="44"/>
        <v>#DIV/0!</v>
      </c>
      <c r="AI292" s="16" t="e">
        <f>ROUND(IF(C292&lt;16,$Q292/($D292^0.515518364833551)*'Hintergrund Berechnung'!$K$3165,$Q292/($D292^0.515518364833551)*'Hintergrund Berechnung'!$K$3166),0)</f>
        <v>#DIV/0!</v>
      </c>
      <c r="AJ292" s="16">
        <f>ROUND(IF(C292&lt;16,$R292*'Hintergrund Berechnung'!$L$3165,$R292*'Hintergrund Berechnung'!$L$3166),0)</f>
        <v>0</v>
      </c>
      <c r="AK292" s="16">
        <f>ROUND(IF(C292&lt;16,IF(S292&gt;0,(25-$S292)*'Hintergrund Berechnung'!$M$3165,0),IF(S292&gt;0,(25-$S292)*'Hintergrund Berechnung'!$M$3166,0)),0)</f>
        <v>0</v>
      </c>
      <c r="AL292" s="18" t="e">
        <f t="shared" si="45"/>
        <v>#DIV/0!</v>
      </c>
    </row>
    <row r="293" spans="21:38" x14ac:dyDescent="0.5">
      <c r="U293" s="16">
        <f t="shared" si="37"/>
        <v>0</v>
      </c>
      <c r="V293" s="16" t="e">
        <f>IF($A$3=FALSE,IF($C293&lt;16,E293/($D293^0.727399687532279)*'Hintergrund Berechnung'!$I$3165,E293/($D293^0.727399687532279)*'Hintergrund Berechnung'!$I$3166),IF($C293&lt;13,(E293/($D293^0.727399687532279)*'Hintergrund Berechnung'!$I$3165)*0.5,IF($C293&lt;16,(E293/($D293^0.727399687532279)*'Hintergrund Berechnung'!$I$3165)*0.67,E293/($D293^0.727399687532279)*'Hintergrund Berechnung'!$I$3166)))</f>
        <v>#DIV/0!</v>
      </c>
      <c r="W293" s="16" t="str">
        <f t="shared" si="38"/>
        <v/>
      </c>
      <c r="X293" s="16" t="e">
        <f>IF($A$3=FALSE,IF($C293&lt;16,G293/($D293^0.727399687532279)*'Hintergrund Berechnung'!$I$3165,G293/($D293^0.727399687532279)*'Hintergrund Berechnung'!$I$3166),IF($C293&lt;13,(G293/($D293^0.727399687532279)*'Hintergrund Berechnung'!$I$3165)*0.5,IF($C293&lt;16,(G293/($D293^0.727399687532279)*'Hintergrund Berechnung'!$I$3165)*0.67,G293/($D293^0.727399687532279)*'Hintergrund Berechnung'!$I$3166)))</f>
        <v>#DIV/0!</v>
      </c>
      <c r="Y293" s="16" t="str">
        <f t="shared" si="39"/>
        <v/>
      </c>
      <c r="Z293" s="16" t="e">
        <f>IF($A$3=FALSE,IF($C293&lt;16,I293/($D293^0.727399687532279)*'Hintergrund Berechnung'!$I$3165,I293/($D293^0.727399687532279)*'Hintergrund Berechnung'!$I$3166),IF($C293&lt;13,(I293/($D293^0.727399687532279)*'Hintergrund Berechnung'!$I$3165)*0.5,IF($C293&lt;16,(I293/($D293^0.727399687532279)*'Hintergrund Berechnung'!$I$3165)*0.67,I293/($D293^0.727399687532279)*'Hintergrund Berechnung'!$I$3166)))</f>
        <v>#DIV/0!</v>
      </c>
      <c r="AA293" s="16" t="str">
        <f t="shared" si="40"/>
        <v/>
      </c>
      <c r="AB293" s="16" t="e">
        <f>IF($A$3=FALSE,IF($C293&lt;16,K293/($D293^0.727399687532279)*'Hintergrund Berechnung'!$I$3165,K293/($D293^0.727399687532279)*'Hintergrund Berechnung'!$I$3166),IF($C293&lt;13,(K293/($D293^0.727399687532279)*'Hintergrund Berechnung'!$I$3165)*0.5,IF($C293&lt;16,(K293/($D293^0.727399687532279)*'Hintergrund Berechnung'!$I$3165)*0.67,K293/($D293^0.727399687532279)*'Hintergrund Berechnung'!$I$3166)))</f>
        <v>#DIV/0!</v>
      </c>
      <c r="AC293" s="16" t="str">
        <f t="shared" si="41"/>
        <v/>
      </c>
      <c r="AD293" s="16" t="e">
        <f>IF($A$3=FALSE,IF($C293&lt;16,M293/($D293^0.727399687532279)*'Hintergrund Berechnung'!$I$3165,M293/($D293^0.727399687532279)*'Hintergrund Berechnung'!$I$3166),IF($C293&lt;13,(M293/($D293^0.727399687532279)*'Hintergrund Berechnung'!$I$3165)*0.5,IF($C293&lt;16,(M293/($D293^0.727399687532279)*'Hintergrund Berechnung'!$I$3165)*0.67,M293/($D293^0.727399687532279)*'Hintergrund Berechnung'!$I$3166)))</f>
        <v>#DIV/0!</v>
      </c>
      <c r="AE293" s="16" t="str">
        <f t="shared" si="42"/>
        <v/>
      </c>
      <c r="AF293" s="16" t="e">
        <f>IF($A$3=FALSE,IF($C293&lt;16,O293/($D293^0.727399687532279)*'Hintergrund Berechnung'!$I$3165,O293/($D293^0.727399687532279)*'Hintergrund Berechnung'!$I$3166),IF($C293&lt;13,(O293/($D293^0.727399687532279)*'Hintergrund Berechnung'!$I$3165)*0.5,IF($C293&lt;16,(O293/($D293^0.727399687532279)*'Hintergrund Berechnung'!$I$3165)*0.67,O293/($D293^0.727399687532279)*'Hintergrund Berechnung'!$I$3166)))</f>
        <v>#DIV/0!</v>
      </c>
      <c r="AG293" s="16" t="str">
        <f t="shared" si="43"/>
        <v/>
      </c>
      <c r="AH293" s="16" t="e">
        <f t="shared" si="44"/>
        <v>#DIV/0!</v>
      </c>
      <c r="AI293" s="16" t="e">
        <f>ROUND(IF(C293&lt;16,$Q293/($D293^0.515518364833551)*'Hintergrund Berechnung'!$K$3165,$Q293/($D293^0.515518364833551)*'Hintergrund Berechnung'!$K$3166),0)</f>
        <v>#DIV/0!</v>
      </c>
      <c r="AJ293" s="16">
        <f>ROUND(IF(C293&lt;16,$R293*'Hintergrund Berechnung'!$L$3165,$R293*'Hintergrund Berechnung'!$L$3166),0)</f>
        <v>0</v>
      </c>
      <c r="AK293" s="16">
        <f>ROUND(IF(C293&lt;16,IF(S293&gt;0,(25-$S293)*'Hintergrund Berechnung'!$M$3165,0),IF(S293&gt;0,(25-$S293)*'Hintergrund Berechnung'!$M$3166,0)),0)</f>
        <v>0</v>
      </c>
      <c r="AL293" s="18" t="e">
        <f t="shared" si="45"/>
        <v>#DIV/0!</v>
      </c>
    </row>
    <row r="294" spans="21:38" x14ac:dyDescent="0.5">
      <c r="U294" s="16">
        <f t="shared" si="37"/>
        <v>0</v>
      </c>
      <c r="V294" s="16" t="e">
        <f>IF($A$3=FALSE,IF($C294&lt;16,E294/($D294^0.727399687532279)*'Hintergrund Berechnung'!$I$3165,E294/($D294^0.727399687532279)*'Hintergrund Berechnung'!$I$3166),IF($C294&lt;13,(E294/($D294^0.727399687532279)*'Hintergrund Berechnung'!$I$3165)*0.5,IF($C294&lt;16,(E294/($D294^0.727399687532279)*'Hintergrund Berechnung'!$I$3165)*0.67,E294/($D294^0.727399687532279)*'Hintergrund Berechnung'!$I$3166)))</f>
        <v>#DIV/0!</v>
      </c>
      <c r="W294" s="16" t="str">
        <f t="shared" si="38"/>
        <v/>
      </c>
      <c r="X294" s="16" t="e">
        <f>IF($A$3=FALSE,IF($C294&lt;16,G294/($D294^0.727399687532279)*'Hintergrund Berechnung'!$I$3165,G294/($D294^0.727399687532279)*'Hintergrund Berechnung'!$I$3166),IF($C294&lt;13,(G294/($D294^0.727399687532279)*'Hintergrund Berechnung'!$I$3165)*0.5,IF($C294&lt;16,(G294/($D294^0.727399687532279)*'Hintergrund Berechnung'!$I$3165)*0.67,G294/($D294^0.727399687532279)*'Hintergrund Berechnung'!$I$3166)))</f>
        <v>#DIV/0!</v>
      </c>
      <c r="Y294" s="16" t="str">
        <f t="shared" si="39"/>
        <v/>
      </c>
      <c r="Z294" s="16" t="e">
        <f>IF($A$3=FALSE,IF($C294&lt;16,I294/($D294^0.727399687532279)*'Hintergrund Berechnung'!$I$3165,I294/($D294^0.727399687532279)*'Hintergrund Berechnung'!$I$3166),IF($C294&lt;13,(I294/($D294^0.727399687532279)*'Hintergrund Berechnung'!$I$3165)*0.5,IF($C294&lt;16,(I294/($D294^0.727399687532279)*'Hintergrund Berechnung'!$I$3165)*0.67,I294/($D294^0.727399687532279)*'Hintergrund Berechnung'!$I$3166)))</f>
        <v>#DIV/0!</v>
      </c>
      <c r="AA294" s="16" t="str">
        <f t="shared" si="40"/>
        <v/>
      </c>
      <c r="AB294" s="16" t="e">
        <f>IF($A$3=FALSE,IF($C294&lt;16,K294/($D294^0.727399687532279)*'Hintergrund Berechnung'!$I$3165,K294/($D294^0.727399687532279)*'Hintergrund Berechnung'!$I$3166),IF($C294&lt;13,(K294/($D294^0.727399687532279)*'Hintergrund Berechnung'!$I$3165)*0.5,IF($C294&lt;16,(K294/($D294^0.727399687532279)*'Hintergrund Berechnung'!$I$3165)*0.67,K294/($D294^0.727399687532279)*'Hintergrund Berechnung'!$I$3166)))</f>
        <v>#DIV/0!</v>
      </c>
      <c r="AC294" s="16" t="str">
        <f t="shared" si="41"/>
        <v/>
      </c>
      <c r="AD294" s="16" t="e">
        <f>IF($A$3=FALSE,IF($C294&lt;16,M294/($D294^0.727399687532279)*'Hintergrund Berechnung'!$I$3165,M294/($D294^0.727399687532279)*'Hintergrund Berechnung'!$I$3166),IF($C294&lt;13,(M294/($D294^0.727399687532279)*'Hintergrund Berechnung'!$I$3165)*0.5,IF($C294&lt;16,(M294/($D294^0.727399687532279)*'Hintergrund Berechnung'!$I$3165)*0.67,M294/($D294^0.727399687532279)*'Hintergrund Berechnung'!$I$3166)))</f>
        <v>#DIV/0!</v>
      </c>
      <c r="AE294" s="16" t="str">
        <f t="shared" si="42"/>
        <v/>
      </c>
      <c r="AF294" s="16" t="e">
        <f>IF($A$3=FALSE,IF($C294&lt;16,O294/($D294^0.727399687532279)*'Hintergrund Berechnung'!$I$3165,O294/($D294^0.727399687532279)*'Hintergrund Berechnung'!$I$3166),IF($C294&lt;13,(O294/($D294^0.727399687532279)*'Hintergrund Berechnung'!$I$3165)*0.5,IF($C294&lt;16,(O294/($D294^0.727399687532279)*'Hintergrund Berechnung'!$I$3165)*0.67,O294/($D294^0.727399687532279)*'Hintergrund Berechnung'!$I$3166)))</f>
        <v>#DIV/0!</v>
      </c>
      <c r="AG294" s="16" t="str">
        <f t="shared" si="43"/>
        <v/>
      </c>
      <c r="AH294" s="16" t="e">
        <f t="shared" si="44"/>
        <v>#DIV/0!</v>
      </c>
      <c r="AI294" s="16" t="e">
        <f>ROUND(IF(C294&lt;16,$Q294/($D294^0.515518364833551)*'Hintergrund Berechnung'!$K$3165,$Q294/($D294^0.515518364833551)*'Hintergrund Berechnung'!$K$3166),0)</f>
        <v>#DIV/0!</v>
      </c>
      <c r="AJ294" s="16">
        <f>ROUND(IF(C294&lt;16,$R294*'Hintergrund Berechnung'!$L$3165,$R294*'Hintergrund Berechnung'!$L$3166),0)</f>
        <v>0</v>
      </c>
      <c r="AK294" s="16">
        <f>ROUND(IF(C294&lt;16,IF(S294&gt;0,(25-$S294)*'Hintergrund Berechnung'!$M$3165,0),IF(S294&gt;0,(25-$S294)*'Hintergrund Berechnung'!$M$3166,0)),0)</f>
        <v>0</v>
      </c>
      <c r="AL294" s="18" t="e">
        <f t="shared" si="45"/>
        <v>#DIV/0!</v>
      </c>
    </row>
    <row r="295" spans="21:38" x14ac:dyDescent="0.5">
      <c r="U295" s="16">
        <f t="shared" si="37"/>
        <v>0</v>
      </c>
      <c r="V295" s="16" t="e">
        <f>IF($A$3=FALSE,IF($C295&lt;16,E295/($D295^0.727399687532279)*'Hintergrund Berechnung'!$I$3165,E295/($D295^0.727399687532279)*'Hintergrund Berechnung'!$I$3166),IF($C295&lt;13,(E295/($D295^0.727399687532279)*'Hintergrund Berechnung'!$I$3165)*0.5,IF($C295&lt;16,(E295/($D295^0.727399687532279)*'Hintergrund Berechnung'!$I$3165)*0.67,E295/($D295^0.727399687532279)*'Hintergrund Berechnung'!$I$3166)))</f>
        <v>#DIV/0!</v>
      </c>
      <c r="W295" s="16" t="str">
        <f t="shared" si="38"/>
        <v/>
      </c>
      <c r="X295" s="16" t="e">
        <f>IF($A$3=FALSE,IF($C295&lt;16,G295/($D295^0.727399687532279)*'Hintergrund Berechnung'!$I$3165,G295/($D295^0.727399687532279)*'Hintergrund Berechnung'!$I$3166),IF($C295&lt;13,(G295/($D295^0.727399687532279)*'Hintergrund Berechnung'!$I$3165)*0.5,IF($C295&lt;16,(G295/($D295^0.727399687532279)*'Hintergrund Berechnung'!$I$3165)*0.67,G295/($D295^0.727399687532279)*'Hintergrund Berechnung'!$I$3166)))</f>
        <v>#DIV/0!</v>
      </c>
      <c r="Y295" s="16" t="str">
        <f t="shared" si="39"/>
        <v/>
      </c>
      <c r="Z295" s="16" t="e">
        <f>IF($A$3=FALSE,IF($C295&lt;16,I295/($D295^0.727399687532279)*'Hintergrund Berechnung'!$I$3165,I295/($D295^0.727399687532279)*'Hintergrund Berechnung'!$I$3166),IF($C295&lt;13,(I295/($D295^0.727399687532279)*'Hintergrund Berechnung'!$I$3165)*0.5,IF($C295&lt;16,(I295/($D295^0.727399687532279)*'Hintergrund Berechnung'!$I$3165)*0.67,I295/($D295^0.727399687532279)*'Hintergrund Berechnung'!$I$3166)))</f>
        <v>#DIV/0!</v>
      </c>
      <c r="AA295" s="16" t="str">
        <f t="shared" si="40"/>
        <v/>
      </c>
      <c r="AB295" s="16" t="e">
        <f>IF($A$3=FALSE,IF($C295&lt;16,K295/($D295^0.727399687532279)*'Hintergrund Berechnung'!$I$3165,K295/($D295^0.727399687532279)*'Hintergrund Berechnung'!$I$3166),IF($C295&lt;13,(K295/($D295^0.727399687532279)*'Hintergrund Berechnung'!$I$3165)*0.5,IF($C295&lt;16,(K295/($D295^0.727399687532279)*'Hintergrund Berechnung'!$I$3165)*0.67,K295/($D295^0.727399687532279)*'Hintergrund Berechnung'!$I$3166)))</f>
        <v>#DIV/0!</v>
      </c>
      <c r="AC295" s="16" t="str">
        <f t="shared" si="41"/>
        <v/>
      </c>
      <c r="AD295" s="16" t="e">
        <f>IF($A$3=FALSE,IF($C295&lt;16,M295/($D295^0.727399687532279)*'Hintergrund Berechnung'!$I$3165,M295/($D295^0.727399687532279)*'Hintergrund Berechnung'!$I$3166),IF($C295&lt;13,(M295/($D295^0.727399687532279)*'Hintergrund Berechnung'!$I$3165)*0.5,IF($C295&lt;16,(M295/($D295^0.727399687532279)*'Hintergrund Berechnung'!$I$3165)*0.67,M295/($D295^0.727399687532279)*'Hintergrund Berechnung'!$I$3166)))</f>
        <v>#DIV/0!</v>
      </c>
      <c r="AE295" s="16" t="str">
        <f t="shared" si="42"/>
        <v/>
      </c>
      <c r="AF295" s="16" t="e">
        <f>IF($A$3=FALSE,IF($C295&lt;16,O295/($D295^0.727399687532279)*'Hintergrund Berechnung'!$I$3165,O295/($D295^0.727399687532279)*'Hintergrund Berechnung'!$I$3166),IF($C295&lt;13,(O295/($D295^0.727399687532279)*'Hintergrund Berechnung'!$I$3165)*0.5,IF($C295&lt;16,(O295/($D295^0.727399687532279)*'Hintergrund Berechnung'!$I$3165)*0.67,O295/($D295^0.727399687532279)*'Hintergrund Berechnung'!$I$3166)))</f>
        <v>#DIV/0!</v>
      </c>
      <c r="AG295" s="16" t="str">
        <f t="shared" si="43"/>
        <v/>
      </c>
      <c r="AH295" s="16" t="e">
        <f t="shared" si="44"/>
        <v>#DIV/0!</v>
      </c>
      <c r="AI295" s="16" t="e">
        <f>ROUND(IF(C295&lt;16,$Q295/($D295^0.515518364833551)*'Hintergrund Berechnung'!$K$3165,$Q295/($D295^0.515518364833551)*'Hintergrund Berechnung'!$K$3166),0)</f>
        <v>#DIV/0!</v>
      </c>
      <c r="AJ295" s="16">
        <f>ROUND(IF(C295&lt;16,$R295*'Hintergrund Berechnung'!$L$3165,$R295*'Hintergrund Berechnung'!$L$3166),0)</f>
        <v>0</v>
      </c>
      <c r="AK295" s="16">
        <f>ROUND(IF(C295&lt;16,IF(S295&gt;0,(25-$S295)*'Hintergrund Berechnung'!$M$3165,0),IF(S295&gt;0,(25-$S295)*'Hintergrund Berechnung'!$M$3166,0)),0)</f>
        <v>0</v>
      </c>
      <c r="AL295" s="18" t="e">
        <f t="shared" si="45"/>
        <v>#DIV/0!</v>
      </c>
    </row>
    <row r="296" spans="21:38" x14ac:dyDescent="0.5">
      <c r="U296" s="16">
        <f t="shared" si="37"/>
        <v>0</v>
      </c>
      <c r="V296" s="16" t="e">
        <f>IF($A$3=FALSE,IF($C296&lt;16,E296/($D296^0.727399687532279)*'Hintergrund Berechnung'!$I$3165,E296/($D296^0.727399687532279)*'Hintergrund Berechnung'!$I$3166),IF($C296&lt;13,(E296/($D296^0.727399687532279)*'Hintergrund Berechnung'!$I$3165)*0.5,IF($C296&lt;16,(E296/($D296^0.727399687532279)*'Hintergrund Berechnung'!$I$3165)*0.67,E296/($D296^0.727399687532279)*'Hintergrund Berechnung'!$I$3166)))</f>
        <v>#DIV/0!</v>
      </c>
      <c r="W296" s="16" t="str">
        <f t="shared" si="38"/>
        <v/>
      </c>
      <c r="X296" s="16" t="e">
        <f>IF($A$3=FALSE,IF($C296&lt;16,G296/($D296^0.727399687532279)*'Hintergrund Berechnung'!$I$3165,G296/($D296^0.727399687532279)*'Hintergrund Berechnung'!$I$3166),IF($C296&lt;13,(G296/($D296^0.727399687532279)*'Hintergrund Berechnung'!$I$3165)*0.5,IF($C296&lt;16,(G296/($D296^0.727399687532279)*'Hintergrund Berechnung'!$I$3165)*0.67,G296/($D296^0.727399687532279)*'Hintergrund Berechnung'!$I$3166)))</f>
        <v>#DIV/0!</v>
      </c>
      <c r="Y296" s="16" t="str">
        <f t="shared" si="39"/>
        <v/>
      </c>
      <c r="Z296" s="16" t="e">
        <f>IF($A$3=FALSE,IF($C296&lt;16,I296/($D296^0.727399687532279)*'Hintergrund Berechnung'!$I$3165,I296/($D296^0.727399687532279)*'Hintergrund Berechnung'!$I$3166),IF($C296&lt;13,(I296/($D296^0.727399687532279)*'Hintergrund Berechnung'!$I$3165)*0.5,IF($C296&lt;16,(I296/($D296^0.727399687532279)*'Hintergrund Berechnung'!$I$3165)*0.67,I296/($D296^0.727399687532279)*'Hintergrund Berechnung'!$I$3166)))</f>
        <v>#DIV/0!</v>
      </c>
      <c r="AA296" s="16" t="str">
        <f t="shared" si="40"/>
        <v/>
      </c>
      <c r="AB296" s="16" t="e">
        <f>IF($A$3=FALSE,IF($C296&lt;16,K296/($D296^0.727399687532279)*'Hintergrund Berechnung'!$I$3165,K296/($D296^0.727399687532279)*'Hintergrund Berechnung'!$I$3166),IF($C296&lt;13,(K296/($D296^0.727399687532279)*'Hintergrund Berechnung'!$I$3165)*0.5,IF($C296&lt;16,(K296/($D296^0.727399687532279)*'Hintergrund Berechnung'!$I$3165)*0.67,K296/($D296^0.727399687532279)*'Hintergrund Berechnung'!$I$3166)))</f>
        <v>#DIV/0!</v>
      </c>
      <c r="AC296" s="16" t="str">
        <f t="shared" si="41"/>
        <v/>
      </c>
      <c r="AD296" s="16" t="e">
        <f>IF($A$3=FALSE,IF($C296&lt;16,M296/($D296^0.727399687532279)*'Hintergrund Berechnung'!$I$3165,M296/($D296^0.727399687532279)*'Hintergrund Berechnung'!$I$3166),IF($C296&lt;13,(M296/($D296^0.727399687532279)*'Hintergrund Berechnung'!$I$3165)*0.5,IF($C296&lt;16,(M296/($D296^0.727399687532279)*'Hintergrund Berechnung'!$I$3165)*0.67,M296/($D296^0.727399687532279)*'Hintergrund Berechnung'!$I$3166)))</f>
        <v>#DIV/0!</v>
      </c>
      <c r="AE296" s="16" t="str">
        <f t="shared" si="42"/>
        <v/>
      </c>
      <c r="AF296" s="16" t="e">
        <f>IF($A$3=FALSE,IF($C296&lt;16,O296/($D296^0.727399687532279)*'Hintergrund Berechnung'!$I$3165,O296/($D296^0.727399687532279)*'Hintergrund Berechnung'!$I$3166),IF($C296&lt;13,(O296/($D296^0.727399687532279)*'Hintergrund Berechnung'!$I$3165)*0.5,IF($C296&lt;16,(O296/($D296^0.727399687532279)*'Hintergrund Berechnung'!$I$3165)*0.67,O296/($D296^0.727399687532279)*'Hintergrund Berechnung'!$I$3166)))</f>
        <v>#DIV/0!</v>
      </c>
      <c r="AG296" s="16" t="str">
        <f t="shared" si="43"/>
        <v/>
      </c>
      <c r="AH296" s="16" t="e">
        <f t="shared" si="44"/>
        <v>#DIV/0!</v>
      </c>
      <c r="AI296" s="16" t="e">
        <f>ROUND(IF(C296&lt;16,$Q296/($D296^0.515518364833551)*'Hintergrund Berechnung'!$K$3165,$Q296/($D296^0.515518364833551)*'Hintergrund Berechnung'!$K$3166),0)</f>
        <v>#DIV/0!</v>
      </c>
      <c r="AJ296" s="16">
        <f>ROUND(IF(C296&lt;16,$R296*'Hintergrund Berechnung'!$L$3165,$R296*'Hintergrund Berechnung'!$L$3166),0)</f>
        <v>0</v>
      </c>
      <c r="AK296" s="16">
        <f>ROUND(IF(C296&lt;16,IF(S296&gt;0,(25-$S296)*'Hintergrund Berechnung'!$M$3165,0),IF(S296&gt;0,(25-$S296)*'Hintergrund Berechnung'!$M$3166,0)),0)</f>
        <v>0</v>
      </c>
      <c r="AL296" s="18" t="e">
        <f t="shared" si="45"/>
        <v>#DIV/0!</v>
      </c>
    </row>
    <row r="297" spans="21:38" x14ac:dyDescent="0.5">
      <c r="U297" s="16">
        <f t="shared" si="37"/>
        <v>0</v>
      </c>
      <c r="V297" s="16" t="e">
        <f>IF($A$3=FALSE,IF($C297&lt;16,E297/($D297^0.727399687532279)*'Hintergrund Berechnung'!$I$3165,E297/($D297^0.727399687532279)*'Hintergrund Berechnung'!$I$3166),IF($C297&lt;13,(E297/($D297^0.727399687532279)*'Hintergrund Berechnung'!$I$3165)*0.5,IF($C297&lt;16,(E297/($D297^0.727399687532279)*'Hintergrund Berechnung'!$I$3165)*0.67,E297/($D297^0.727399687532279)*'Hintergrund Berechnung'!$I$3166)))</f>
        <v>#DIV/0!</v>
      </c>
      <c r="W297" s="16" t="str">
        <f t="shared" si="38"/>
        <v/>
      </c>
      <c r="X297" s="16" t="e">
        <f>IF($A$3=FALSE,IF($C297&lt;16,G297/($D297^0.727399687532279)*'Hintergrund Berechnung'!$I$3165,G297/($D297^0.727399687532279)*'Hintergrund Berechnung'!$I$3166),IF($C297&lt;13,(G297/($D297^0.727399687532279)*'Hintergrund Berechnung'!$I$3165)*0.5,IF($C297&lt;16,(G297/($D297^0.727399687532279)*'Hintergrund Berechnung'!$I$3165)*0.67,G297/($D297^0.727399687532279)*'Hintergrund Berechnung'!$I$3166)))</f>
        <v>#DIV/0!</v>
      </c>
      <c r="Y297" s="16" t="str">
        <f t="shared" si="39"/>
        <v/>
      </c>
      <c r="Z297" s="16" t="e">
        <f>IF($A$3=FALSE,IF($C297&lt;16,I297/($D297^0.727399687532279)*'Hintergrund Berechnung'!$I$3165,I297/($D297^0.727399687532279)*'Hintergrund Berechnung'!$I$3166),IF($C297&lt;13,(I297/($D297^0.727399687532279)*'Hintergrund Berechnung'!$I$3165)*0.5,IF($C297&lt;16,(I297/($D297^0.727399687532279)*'Hintergrund Berechnung'!$I$3165)*0.67,I297/($D297^0.727399687532279)*'Hintergrund Berechnung'!$I$3166)))</f>
        <v>#DIV/0!</v>
      </c>
      <c r="AA297" s="16" t="str">
        <f t="shared" si="40"/>
        <v/>
      </c>
      <c r="AB297" s="16" t="e">
        <f>IF($A$3=FALSE,IF($C297&lt;16,K297/($D297^0.727399687532279)*'Hintergrund Berechnung'!$I$3165,K297/($D297^0.727399687532279)*'Hintergrund Berechnung'!$I$3166),IF($C297&lt;13,(K297/($D297^0.727399687532279)*'Hintergrund Berechnung'!$I$3165)*0.5,IF($C297&lt;16,(K297/($D297^0.727399687532279)*'Hintergrund Berechnung'!$I$3165)*0.67,K297/($D297^0.727399687532279)*'Hintergrund Berechnung'!$I$3166)))</f>
        <v>#DIV/0!</v>
      </c>
      <c r="AC297" s="16" t="str">
        <f t="shared" si="41"/>
        <v/>
      </c>
      <c r="AD297" s="16" t="e">
        <f>IF($A$3=FALSE,IF($C297&lt;16,M297/($D297^0.727399687532279)*'Hintergrund Berechnung'!$I$3165,M297/($D297^0.727399687532279)*'Hintergrund Berechnung'!$I$3166),IF($C297&lt;13,(M297/($D297^0.727399687532279)*'Hintergrund Berechnung'!$I$3165)*0.5,IF($C297&lt;16,(M297/($D297^0.727399687532279)*'Hintergrund Berechnung'!$I$3165)*0.67,M297/($D297^0.727399687532279)*'Hintergrund Berechnung'!$I$3166)))</f>
        <v>#DIV/0!</v>
      </c>
      <c r="AE297" s="16" t="str">
        <f t="shared" si="42"/>
        <v/>
      </c>
      <c r="AF297" s="16" t="e">
        <f>IF($A$3=FALSE,IF($C297&lt;16,O297/($D297^0.727399687532279)*'Hintergrund Berechnung'!$I$3165,O297/($D297^0.727399687532279)*'Hintergrund Berechnung'!$I$3166),IF($C297&lt;13,(O297/($D297^0.727399687532279)*'Hintergrund Berechnung'!$I$3165)*0.5,IF($C297&lt;16,(O297/($D297^0.727399687532279)*'Hintergrund Berechnung'!$I$3165)*0.67,O297/($D297^0.727399687532279)*'Hintergrund Berechnung'!$I$3166)))</f>
        <v>#DIV/0!</v>
      </c>
      <c r="AG297" s="16" t="str">
        <f t="shared" si="43"/>
        <v/>
      </c>
      <c r="AH297" s="16" t="e">
        <f t="shared" si="44"/>
        <v>#DIV/0!</v>
      </c>
      <c r="AI297" s="16" t="e">
        <f>ROUND(IF(C297&lt;16,$Q297/($D297^0.515518364833551)*'Hintergrund Berechnung'!$K$3165,$Q297/($D297^0.515518364833551)*'Hintergrund Berechnung'!$K$3166),0)</f>
        <v>#DIV/0!</v>
      </c>
      <c r="AJ297" s="16">
        <f>ROUND(IF(C297&lt;16,$R297*'Hintergrund Berechnung'!$L$3165,$R297*'Hintergrund Berechnung'!$L$3166),0)</f>
        <v>0</v>
      </c>
      <c r="AK297" s="16">
        <f>ROUND(IF(C297&lt;16,IF(S297&gt;0,(25-$S297)*'Hintergrund Berechnung'!$M$3165,0),IF(S297&gt;0,(25-$S297)*'Hintergrund Berechnung'!$M$3166,0)),0)</f>
        <v>0</v>
      </c>
      <c r="AL297" s="18" t="e">
        <f t="shared" si="45"/>
        <v>#DIV/0!</v>
      </c>
    </row>
    <row r="298" spans="21:38" x14ac:dyDescent="0.5">
      <c r="U298" s="16">
        <f t="shared" si="37"/>
        <v>0</v>
      </c>
      <c r="V298" s="16" t="e">
        <f>IF($A$3=FALSE,IF($C298&lt;16,E298/($D298^0.727399687532279)*'Hintergrund Berechnung'!$I$3165,E298/($D298^0.727399687532279)*'Hintergrund Berechnung'!$I$3166),IF($C298&lt;13,(E298/($D298^0.727399687532279)*'Hintergrund Berechnung'!$I$3165)*0.5,IF($C298&lt;16,(E298/($D298^0.727399687532279)*'Hintergrund Berechnung'!$I$3165)*0.67,E298/($D298^0.727399687532279)*'Hintergrund Berechnung'!$I$3166)))</f>
        <v>#DIV/0!</v>
      </c>
      <c r="W298" s="16" t="str">
        <f t="shared" si="38"/>
        <v/>
      </c>
      <c r="X298" s="16" t="e">
        <f>IF($A$3=FALSE,IF($C298&lt;16,G298/($D298^0.727399687532279)*'Hintergrund Berechnung'!$I$3165,G298/($D298^0.727399687532279)*'Hintergrund Berechnung'!$I$3166),IF($C298&lt;13,(G298/($D298^0.727399687532279)*'Hintergrund Berechnung'!$I$3165)*0.5,IF($C298&lt;16,(G298/($D298^0.727399687532279)*'Hintergrund Berechnung'!$I$3165)*0.67,G298/($D298^0.727399687532279)*'Hintergrund Berechnung'!$I$3166)))</f>
        <v>#DIV/0!</v>
      </c>
      <c r="Y298" s="16" t="str">
        <f t="shared" si="39"/>
        <v/>
      </c>
      <c r="Z298" s="16" t="e">
        <f>IF($A$3=FALSE,IF($C298&lt;16,I298/($D298^0.727399687532279)*'Hintergrund Berechnung'!$I$3165,I298/($D298^0.727399687532279)*'Hintergrund Berechnung'!$I$3166),IF($C298&lt;13,(I298/($D298^0.727399687532279)*'Hintergrund Berechnung'!$I$3165)*0.5,IF($C298&lt;16,(I298/($D298^0.727399687532279)*'Hintergrund Berechnung'!$I$3165)*0.67,I298/($D298^0.727399687532279)*'Hintergrund Berechnung'!$I$3166)))</f>
        <v>#DIV/0!</v>
      </c>
      <c r="AA298" s="16" t="str">
        <f t="shared" si="40"/>
        <v/>
      </c>
      <c r="AB298" s="16" t="e">
        <f>IF($A$3=FALSE,IF($C298&lt;16,K298/($D298^0.727399687532279)*'Hintergrund Berechnung'!$I$3165,K298/($D298^0.727399687532279)*'Hintergrund Berechnung'!$I$3166),IF($C298&lt;13,(K298/($D298^0.727399687532279)*'Hintergrund Berechnung'!$I$3165)*0.5,IF($C298&lt;16,(K298/($D298^0.727399687532279)*'Hintergrund Berechnung'!$I$3165)*0.67,K298/($D298^0.727399687532279)*'Hintergrund Berechnung'!$I$3166)))</f>
        <v>#DIV/0!</v>
      </c>
      <c r="AC298" s="16" t="str">
        <f t="shared" si="41"/>
        <v/>
      </c>
      <c r="AD298" s="16" t="e">
        <f>IF($A$3=FALSE,IF($C298&lt;16,M298/($D298^0.727399687532279)*'Hintergrund Berechnung'!$I$3165,M298/($D298^0.727399687532279)*'Hintergrund Berechnung'!$I$3166),IF($C298&lt;13,(M298/($D298^0.727399687532279)*'Hintergrund Berechnung'!$I$3165)*0.5,IF($C298&lt;16,(M298/($D298^0.727399687532279)*'Hintergrund Berechnung'!$I$3165)*0.67,M298/($D298^0.727399687532279)*'Hintergrund Berechnung'!$I$3166)))</f>
        <v>#DIV/0!</v>
      </c>
      <c r="AE298" s="16" t="str">
        <f t="shared" si="42"/>
        <v/>
      </c>
      <c r="AF298" s="16" t="e">
        <f>IF($A$3=FALSE,IF($C298&lt;16,O298/($D298^0.727399687532279)*'Hintergrund Berechnung'!$I$3165,O298/($D298^0.727399687532279)*'Hintergrund Berechnung'!$I$3166),IF($C298&lt;13,(O298/($D298^0.727399687532279)*'Hintergrund Berechnung'!$I$3165)*0.5,IF($C298&lt;16,(O298/($D298^0.727399687532279)*'Hintergrund Berechnung'!$I$3165)*0.67,O298/($D298^0.727399687532279)*'Hintergrund Berechnung'!$I$3166)))</f>
        <v>#DIV/0!</v>
      </c>
      <c r="AG298" s="16" t="str">
        <f t="shared" si="43"/>
        <v/>
      </c>
      <c r="AH298" s="16" t="e">
        <f t="shared" si="44"/>
        <v>#DIV/0!</v>
      </c>
      <c r="AI298" s="16" t="e">
        <f>ROUND(IF(C298&lt;16,$Q298/($D298^0.515518364833551)*'Hintergrund Berechnung'!$K$3165,$Q298/($D298^0.515518364833551)*'Hintergrund Berechnung'!$K$3166),0)</f>
        <v>#DIV/0!</v>
      </c>
      <c r="AJ298" s="16">
        <f>ROUND(IF(C298&lt;16,$R298*'Hintergrund Berechnung'!$L$3165,$R298*'Hintergrund Berechnung'!$L$3166),0)</f>
        <v>0</v>
      </c>
      <c r="AK298" s="16">
        <f>ROUND(IF(C298&lt;16,IF(S298&gt;0,(25-$S298)*'Hintergrund Berechnung'!$M$3165,0),IF(S298&gt;0,(25-$S298)*'Hintergrund Berechnung'!$M$3166,0)),0)</f>
        <v>0</v>
      </c>
      <c r="AL298" s="18" t="e">
        <f t="shared" si="45"/>
        <v>#DIV/0!</v>
      </c>
    </row>
    <row r="299" spans="21:38" x14ac:dyDescent="0.5">
      <c r="U299" s="16">
        <f t="shared" si="37"/>
        <v>0</v>
      </c>
      <c r="V299" s="16" t="e">
        <f>IF($A$3=FALSE,IF($C299&lt;16,E299/($D299^0.727399687532279)*'Hintergrund Berechnung'!$I$3165,E299/($D299^0.727399687532279)*'Hintergrund Berechnung'!$I$3166),IF($C299&lt;13,(E299/($D299^0.727399687532279)*'Hintergrund Berechnung'!$I$3165)*0.5,IF($C299&lt;16,(E299/($D299^0.727399687532279)*'Hintergrund Berechnung'!$I$3165)*0.67,E299/($D299^0.727399687532279)*'Hintergrund Berechnung'!$I$3166)))</f>
        <v>#DIV/0!</v>
      </c>
      <c r="W299" s="16" t="str">
        <f t="shared" si="38"/>
        <v/>
      </c>
      <c r="X299" s="16" t="e">
        <f>IF($A$3=FALSE,IF($C299&lt;16,G299/($D299^0.727399687532279)*'Hintergrund Berechnung'!$I$3165,G299/($D299^0.727399687532279)*'Hintergrund Berechnung'!$I$3166),IF($C299&lt;13,(G299/($D299^0.727399687532279)*'Hintergrund Berechnung'!$I$3165)*0.5,IF($C299&lt;16,(G299/($D299^0.727399687532279)*'Hintergrund Berechnung'!$I$3165)*0.67,G299/($D299^0.727399687532279)*'Hintergrund Berechnung'!$I$3166)))</f>
        <v>#DIV/0!</v>
      </c>
      <c r="Y299" s="16" t="str">
        <f t="shared" si="39"/>
        <v/>
      </c>
      <c r="Z299" s="16" t="e">
        <f>IF($A$3=FALSE,IF($C299&lt;16,I299/($D299^0.727399687532279)*'Hintergrund Berechnung'!$I$3165,I299/($D299^0.727399687532279)*'Hintergrund Berechnung'!$I$3166),IF($C299&lt;13,(I299/($D299^0.727399687532279)*'Hintergrund Berechnung'!$I$3165)*0.5,IF($C299&lt;16,(I299/($D299^0.727399687532279)*'Hintergrund Berechnung'!$I$3165)*0.67,I299/($D299^0.727399687532279)*'Hintergrund Berechnung'!$I$3166)))</f>
        <v>#DIV/0!</v>
      </c>
      <c r="AA299" s="16" t="str">
        <f t="shared" si="40"/>
        <v/>
      </c>
      <c r="AB299" s="16" t="e">
        <f>IF($A$3=FALSE,IF($C299&lt;16,K299/($D299^0.727399687532279)*'Hintergrund Berechnung'!$I$3165,K299/($D299^0.727399687532279)*'Hintergrund Berechnung'!$I$3166),IF($C299&lt;13,(K299/($D299^0.727399687532279)*'Hintergrund Berechnung'!$I$3165)*0.5,IF($C299&lt;16,(K299/($D299^0.727399687532279)*'Hintergrund Berechnung'!$I$3165)*0.67,K299/($D299^0.727399687532279)*'Hintergrund Berechnung'!$I$3166)))</f>
        <v>#DIV/0!</v>
      </c>
      <c r="AC299" s="16" t="str">
        <f t="shared" si="41"/>
        <v/>
      </c>
      <c r="AD299" s="16" t="e">
        <f>IF($A$3=FALSE,IF($C299&lt;16,M299/($D299^0.727399687532279)*'Hintergrund Berechnung'!$I$3165,M299/($D299^0.727399687532279)*'Hintergrund Berechnung'!$I$3166),IF($C299&lt;13,(M299/($D299^0.727399687532279)*'Hintergrund Berechnung'!$I$3165)*0.5,IF($C299&lt;16,(M299/($D299^0.727399687532279)*'Hintergrund Berechnung'!$I$3165)*0.67,M299/($D299^0.727399687532279)*'Hintergrund Berechnung'!$I$3166)))</f>
        <v>#DIV/0!</v>
      </c>
      <c r="AE299" s="16" t="str">
        <f t="shared" si="42"/>
        <v/>
      </c>
      <c r="AF299" s="16" t="e">
        <f>IF($A$3=FALSE,IF($C299&lt;16,O299/($D299^0.727399687532279)*'Hintergrund Berechnung'!$I$3165,O299/($D299^0.727399687532279)*'Hintergrund Berechnung'!$I$3166),IF($C299&lt;13,(O299/($D299^0.727399687532279)*'Hintergrund Berechnung'!$I$3165)*0.5,IF($C299&lt;16,(O299/($D299^0.727399687532279)*'Hintergrund Berechnung'!$I$3165)*0.67,O299/($D299^0.727399687532279)*'Hintergrund Berechnung'!$I$3166)))</f>
        <v>#DIV/0!</v>
      </c>
      <c r="AG299" s="16" t="str">
        <f t="shared" si="43"/>
        <v/>
      </c>
      <c r="AH299" s="16" t="e">
        <f t="shared" si="44"/>
        <v>#DIV/0!</v>
      </c>
      <c r="AI299" s="16" t="e">
        <f>ROUND(IF(C299&lt;16,$Q299/($D299^0.515518364833551)*'Hintergrund Berechnung'!$K$3165,$Q299/($D299^0.515518364833551)*'Hintergrund Berechnung'!$K$3166),0)</f>
        <v>#DIV/0!</v>
      </c>
      <c r="AJ299" s="16">
        <f>ROUND(IF(C299&lt;16,$R299*'Hintergrund Berechnung'!$L$3165,$R299*'Hintergrund Berechnung'!$L$3166),0)</f>
        <v>0</v>
      </c>
      <c r="AK299" s="16">
        <f>ROUND(IF(C299&lt;16,IF(S299&gt;0,(25-$S299)*'Hintergrund Berechnung'!$M$3165,0),IF(S299&gt;0,(25-$S299)*'Hintergrund Berechnung'!$M$3166,0)),0)</f>
        <v>0</v>
      </c>
      <c r="AL299" s="18" t="e">
        <f t="shared" si="45"/>
        <v>#DIV/0!</v>
      </c>
    </row>
    <row r="300" spans="21:38" x14ac:dyDescent="0.5">
      <c r="U300" s="16">
        <f t="shared" si="37"/>
        <v>0</v>
      </c>
      <c r="V300" s="16" t="e">
        <f>IF($A$3=FALSE,IF($C300&lt;16,E300/($D300^0.727399687532279)*'Hintergrund Berechnung'!$I$3165,E300/($D300^0.727399687532279)*'Hintergrund Berechnung'!$I$3166),IF($C300&lt;13,(E300/($D300^0.727399687532279)*'Hintergrund Berechnung'!$I$3165)*0.5,IF($C300&lt;16,(E300/($D300^0.727399687532279)*'Hintergrund Berechnung'!$I$3165)*0.67,E300/($D300^0.727399687532279)*'Hintergrund Berechnung'!$I$3166)))</f>
        <v>#DIV/0!</v>
      </c>
      <c r="W300" s="16" t="str">
        <f t="shared" si="38"/>
        <v/>
      </c>
      <c r="X300" s="16" t="e">
        <f>IF($A$3=FALSE,IF($C300&lt;16,G300/($D300^0.727399687532279)*'Hintergrund Berechnung'!$I$3165,G300/($D300^0.727399687532279)*'Hintergrund Berechnung'!$I$3166),IF($C300&lt;13,(G300/($D300^0.727399687532279)*'Hintergrund Berechnung'!$I$3165)*0.5,IF($C300&lt;16,(G300/($D300^0.727399687532279)*'Hintergrund Berechnung'!$I$3165)*0.67,G300/($D300^0.727399687532279)*'Hintergrund Berechnung'!$I$3166)))</f>
        <v>#DIV/0!</v>
      </c>
      <c r="Y300" s="16" t="str">
        <f t="shared" si="39"/>
        <v/>
      </c>
      <c r="Z300" s="16" t="e">
        <f>IF($A$3=FALSE,IF($C300&lt;16,I300/($D300^0.727399687532279)*'Hintergrund Berechnung'!$I$3165,I300/($D300^0.727399687532279)*'Hintergrund Berechnung'!$I$3166),IF($C300&lt;13,(I300/($D300^0.727399687532279)*'Hintergrund Berechnung'!$I$3165)*0.5,IF($C300&lt;16,(I300/($D300^0.727399687532279)*'Hintergrund Berechnung'!$I$3165)*0.67,I300/($D300^0.727399687532279)*'Hintergrund Berechnung'!$I$3166)))</f>
        <v>#DIV/0!</v>
      </c>
      <c r="AA300" s="16" t="str">
        <f t="shared" si="40"/>
        <v/>
      </c>
      <c r="AB300" s="16" t="e">
        <f>IF($A$3=FALSE,IF($C300&lt;16,K300/($D300^0.727399687532279)*'Hintergrund Berechnung'!$I$3165,K300/($D300^0.727399687532279)*'Hintergrund Berechnung'!$I$3166),IF($C300&lt;13,(K300/($D300^0.727399687532279)*'Hintergrund Berechnung'!$I$3165)*0.5,IF($C300&lt;16,(K300/($D300^0.727399687532279)*'Hintergrund Berechnung'!$I$3165)*0.67,K300/($D300^0.727399687532279)*'Hintergrund Berechnung'!$I$3166)))</f>
        <v>#DIV/0!</v>
      </c>
      <c r="AC300" s="16" t="str">
        <f t="shared" si="41"/>
        <v/>
      </c>
      <c r="AD300" s="16" t="e">
        <f>IF($A$3=FALSE,IF($C300&lt;16,M300/($D300^0.727399687532279)*'Hintergrund Berechnung'!$I$3165,M300/($D300^0.727399687532279)*'Hintergrund Berechnung'!$I$3166),IF($C300&lt;13,(M300/($D300^0.727399687532279)*'Hintergrund Berechnung'!$I$3165)*0.5,IF($C300&lt;16,(M300/($D300^0.727399687532279)*'Hintergrund Berechnung'!$I$3165)*0.67,M300/($D300^0.727399687532279)*'Hintergrund Berechnung'!$I$3166)))</f>
        <v>#DIV/0!</v>
      </c>
      <c r="AE300" s="16" t="str">
        <f t="shared" si="42"/>
        <v/>
      </c>
      <c r="AF300" s="16" t="e">
        <f>IF($A$3=FALSE,IF($C300&lt;16,O300/($D300^0.727399687532279)*'Hintergrund Berechnung'!$I$3165,O300/($D300^0.727399687532279)*'Hintergrund Berechnung'!$I$3166),IF($C300&lt;13,(O300/($D300^0.727399687532279)*'Hintergrund Berechnung'!$I$3165)*0.5,IF($C300&lt;16,(O300/($D300^0.727399687532279)*'Hintergrund Berechnung'!$I$3165)*0.67,O300/($D300^0.727399687532279)*'Hintergrund Berechnung'!$I$3166)))</f>
        <v>#DIV/0!</v>
      </c>
      <c r="AG300" s="16" t="str">
        <f t="shared" si="43"/>
        <v/>
      </c>
      <c r="AH300" s="16" t="e">
        <f t="shared" si="44"/>
        <v>#DIV/0!</v>
      </c>
      <c r="AI300" s="16" t="e">
        <f>ROUND(IF(C300&lt;16,$Q300/($D300^0.515518364833551)*'Hintergrund Berechnung'!$K$3165,$Q300/($D300^0.515518364833551)*'Hintergrund Berechnung'!$K$3166),0)</f>
        <v>#DIV/0!</v>
      </c>
      <c r="AJ300" s="16">
        <f>ROUND(IF(C300&lt;16,$R300*'Hintergrund Berechnung'!$L$3165,$R300*'Hintergrund Berechnung'!$L$3166),0)</f>
        <v>0</v>
      </c>
      <c r="AK300" s="16">
        <f>ROUND(IF(C300&lt;16,IF(S300&gt;0,(25-$S300)*'Hintergrund Berechnung'!$M$3165,0),IF(S300&gt;0,(25-$S300)*'Hintergrund Berechnung'!$M$3166,0)),0)</f>
        <v>0</v>
      </c>
      <c r="AL300" s="18" t="e">
        <f t="shared" si="45"/>
        <v>#DIV/0!</v>
      </c>
    </row>
    <row r="301" spans="21:38" x14ac:dyDescent="0.5">
      <c r="U301" s="16">
        <f t="shared" si="37"/>
        <v>0</v>
      </c>
      <c r="V301" s="16" t="e">
        <f>IF($A$3=FALSE,IF($C301&lt;16,E301/($D301^0.727399687532279)*'Hintergrund Berechnung'!$I$3165,E301/($D301^0.727399687532279)*'Hintergrund Berechnung'!$I$3166),IF($C301&lt;13,(E301/($D301^0.727399687532279)*'Hintergrund Berechnung'!$I$3165)*0.5,IF($C301&lt;16,(E301/($D301^0.727399687532279)*'Hintergrund Berechnung'!$I$3165)*0.67,E301/($D301^0.727399687532279)*'Hintergrund Berechnung'!$I$3166)))</f>
        <v>#DIV/0!</v>
      </c>
      <c r="W301" s="16" t="str">
        <f t="shared" si="38"/>
        <v/>
      </c>
      <c r="X301" s="16" t="e">
        <f>IF($A$3=FALSE,IF($C301&lt;16,G301/($D301^0.727399687532279)*'Hintergrund Berechnung'!$I$3165,G301/($D301^0.727399687532279)*'Hintergrund Berechnung'!$I$3166),IF($C301&lt;13,(G301/($D301^0.727399687532279)*'Hintergrund Berechnung'!$I$3165)*0.5,IF($C301&lt;16,(G301/($D301^0.727399687532279)*'Hintergrund Berechnung'!$I$3165)*0.67,G301/($D301^0.727399687532279)*'Hintergrund Berechnung'!$I$3166)))</f>
        <v>#DIV/0!</v>
      </c>
      <c r="Y301" s="16" t="str">
        <f t="shared" si="39"/>
        <v/>
      </c>
      <c r="Z301" s="16" t="e">
        <f>IF($A$3=FALSE,IF($C301&lt;16,I301/($D301^0.727399687532279)*'Hintergrund Berechnung'!$I$3165,I301/($D301^0.727399687532279)*'Hintergrund Berechnung'!$I$3166),IF($C301&lt;13,(I301/($D301^0.727399687532279)*'Hintergrund Berechnung'!$I$3165)*0.5,IF($C301&lt;16,(I301/($D301^0.727399687532279)*'Hintergrund Berechnung'!$I$3165)*0.67,I301/($D301^0.727399687532279)*'Hintergrund Berechnung'!$I$3166)))</f>
        <v>#DIV/0!</v>
      </c>
      <c r="AA301" s="16" t="str">
        <f t="shared" si="40"/>
        <v/>
      </c>
      <c r="AB301" s="16" t="e">
        <f>IF($A$3=FALSE,IF($C301&lt;16,K301/($D301^0.727399687532279)*'Hintergrund Berechnung'!$I$3165,K301/($D301^0.727399687532279)*'Hintergrund Berechnung'!$I$3166),IF($C301&lt;13,(K301/($D301^0.727399687532279)*'Hintergrund Berechnung'!$I$3165)*0.5,IF($C301&lt;16,(K301/($D301^0.727399687532279)*'Hintergrund Berechnung'!$I$3165)*0.67,K301/($D301^0.727399687532279)*'Hintergrund Berechnung'!$I$3166)))</f>
        <v>#DIV/0!</v>
      </c>
      <c r="AC301" s="16" t="str">
        <f t="shared" si="41"/>
        <v/>
      </c>
      <c r="AD301" s="16" t="e">
        <f>IF($A$3=FALSE,IF($C301&lt;16,M301/($D301^0.727399687532279)*'Hintergrund Berechnung'!$I$3165,M301/($D301^0.727399687532279)*'Hintergrund Berechnung'!$I$3166),IF($C301&lt;13,(M301/($D301^0.727399687532279)*'Hintergrund Berechnung'!$I$3165)*0.5,IF($C301&lt;16,(M301/($D301^0.727399687532279)*'Hintergrund Berechnung'!$I$3165)*0.67,M301/($D301^0.727399687532279)*'Hintergrund Berechnung'!$I$3166)))</f>
        <v>#DIV/0!</v>
      </c>
      <c r="AE301" s="16" t="str">
        <f t="shared" si="42"/>
        <v/>
      </c>
      <c r="AF301" s="16" t="e">
        <f>IF($A$3=FALSE,IF($C301&lt;16,O301/($D301^0.727399687532279)*'Hintergrund Berechnung'!$I$3165,O301/($D301^0.727399687532279)*'Hintergrund Berechnung'!$I$3166),IF($C301&lt;13,(O301/($D301^0.727399687532279)*'Hintergrund Berechnung'!$I$3165)*0.5,IF($C301&lt;16,(O301/($D301^0.727399687532279)*'Hintergrund Berechnung'!$I$3165)*0.67,O301/($D301^0.727399687532279)*'Hintergrund Berechnung'!$I$3166)))</f>
        <v>#DIV/0!</v>
      </c>
      <c r="AG301" s="16" t="str">
        <f t="shared" si="43"/>
        <v/>
      </c>
      <c r="AH301" s="16" t="e">
        <f t="shared" si="44"/>
        <v>#DIV/0!</v>
      </c>
      <c r="AI301" s="16" t="e">
        <f>ROUND(IF(C301&lt;16,$Q301/($D301^0.515518364833551)*'Hintergrund Berechnung'!$K$3165,$Q301/($D301^0.515518364833551)*'Hintergrund Berechnung'!$K$3166),0)</f>
        <v>#DIV/0!</v>
      </c>
      <c r="AJ301" s="16">
        <f>ROUND(IF(C301&lt;16,$R301*'Hintergrund Berechnung'!$L$3165,$R301*'Hintergrund Berechnung'!$L$3166),0)</f>
        <v>0</v>
      </c>
      <c r="AK301" s="16">
        <f>ROUND(IF(C301&lt;16,IF(S301&gt;0,(25-$S301)*'Hintergrund Berechnung'!$M$3165,0),IF(S301&gt;0,(25-$S301)*'Hintergrund Berechnung'!$M$3166,0)),0)</f>
        <v>0</v>
      </c>
      <c r="AL301" s="18" t="e">
        <f t="shared" si="45"/>
        <v>#DIV/0!</v>
      </c>
    </row>
    <row r="302" spans="21:38" x14ac:dyDescent="0.5">
      <c r="U302" s="16">
        <f t="shared" si="37"/>
        <v>0</v>
      </c>
      <c r="V302" s="16" t="e">
        <f>IF($A$3=FALSE,IF($C302&lt;16,E302/($D302^0.727399687532279)*'Hintergrund Berechnung'!$I$3165,E302/($D302^0.727399687532279)*'Hintergrund Berechnung'!$I$3166),IF($C302&lt;13,(E302/($D302^0.727399687532279)*'Hintergrund Berechnung'!$I$3165)*0.5,IF($C302&lt;16,(E302/($D302^0.727399687532279)*'Hintergrund Berechnung'!$I$3165)*0.67,E302/($D302^0.727399687532279)*'Hintergrund Berechnung'!$I$3166)))</f>
        <v>#DIV/0!</v>
      </c>
      <c r="W302" s="16" t="str">
        <f t="shared" si="38"/>
        <v/>
      </c>
      <c r="X302" s="16" t="e">
        <f>IF($A$3=FALSE,IF($C302&lt;16,G302/($D302^0.727399687532279)*'Hintergrund Berechnung'!$I$3165,G302/($D302^0.727399687532279)*'Hintergrund Berechnung'!$I$3166),IF($C302&lt;13,(G302/($D302^0.727399687532279)*'Hintergrund Berechnung'!$I$3165)*0.5,IF($C302&lt;16,(G302/($D302^0.727399687532279)*'Hintergrund Berechnung'!$I$3165)*0.67,G302/($D302^0.727399687532279)*'Hintergrund Berechnung'!$I$3166)))</f>
        <v>#DIV/0!</v>
      </c>
      <c r="Y302" s="16" t="str">
        <f t="shared" si="39"/>
        <v/>
      </c>
      <c r="Z302" s="16" t="e">
        <f>IF($A$3=FALSE,IF($C302&lt;16,I302/($D302^0.727399687532279)*'Hintergrund Berechnung'!$I$3165,I302/($D302^0.727399687532279)*'Hintergrund Berechnung'!$I$3166),IF($C302&lt;13,(I302/($D302^0.727399687532279)*'Hintergrund Berechnung'!$I$3165)*0.5,IF($C302&lt;16,(I302/($D302^0.727399687532279)*'Hintergrund Berechnung'!$I$3165)*0.67,I302/($D302^0.727399687532279)*'Hintergrund Berechnung'!$I$3166)))</f>
        <v>#DIV/0!</v>
      </c>
      <c r="AA302" s="16" t="str">
        <f t="shared" si="40"/>
        <v/>
      </c>
      <c r="AB302" s="16" t="e">
        <f>IF($A$3=FALSE,IF($C302&lt;16,K302/($D302^0.727399687532279)*'Hintergrund Berechnung'!$I$3165,K302/($D302^0.727399687532279)*'Hintergrund Berechnung'!$I$3166),IF($C302&lt;13,(K302/($D302^0.727399687532279)*'Hintergrund Berechnung'!$I$3165)*0.5,IF($C302&lt;16,(K302/($D302^0.727399687532279)*'Hintergrund Berechnung'!$I$3165)*0.67,K302/($D302^0.727399687532279)*'Hintergrund Berechnung'!$I$3166)))</f>
        <v>#DIV/0!</v>
      </c>
      <c r="AC302" s="16" t="str">
        <f t="shared" si="41"/>
        <v/>
      </c>
      <c r="AD302" s="16" t="e">
        <f>IF($A$3=FALSE,IF($C302&lt;16,M302/($D302^0.727399687532279)*'Hintergrund Berechnung'!$I$3165,M302/($D302^0.727399687532279)*'Hintergrund Berechnung'!$I$3166),IF($C302&lt;13,(M302/($D302^0.727399687532279)*'Hintergrund Berechnung'!$I$3165)*0.5,IF($C302&lt;16,(M302/($D302^0.727399687532279)*'Hintergrund Berechnung'!$I$3165)*0.67,M302/($D302^0.727399687532279)*'Hintergrund Berechnung'!$I$3166)))</f>
        <v>#DIV/0!</v>
      </c>
      <c r="AE302" s="16" t="str">
        <f t="shared" si="42"/>
        <v/>
      </c>
      <c r="AF302" s="16" t="e">
        <f>IF($A$3=FALSE,IF($C302&lt;16,O302/($D302^0.727399687532279)*'Hintergrund Berechnung'!$I$3165,O302/($D302^0.727399687532279)*'Hintergrund Berechnung'!$I$3166),IF($C302&lt;13,(O302/($D302^0.727399687532279)*'Hintergrund Berechnung'!$I$3165)*0.5,IF($C302&lt;16,(O302/($D302^0.727399687532279)*'Hintergrund Berechnung'!$I$3165)*0.67,O302/($D302^0.727399687532279)*'Hintergrund Berechnung'!$I$3166)))</f>
        <v>#DIV/0!</v>
      </c>
      <c r="AG302" s="16" t="str">
        <f t="shared" si="43"/>
        <v/>
      </c>
      <c r="AH302" s="16" t="e">
        <f t="shared" si="44"/>
        <v>#DIV/0!</v>
      </c>
      <c r="AI302" s="16" t="e">
        <f>ROUND(IF(C302&lt;16,$Q302/($D302^0.515518364833551)*'Hintergrund Berechnung'!$K$3165,$Q302/($D302^0.515518364833551)*'Hintergrund Berechnung'!$K$3166),0)</f>
        <v>#DIV/0!</v>
      </c>
      <c r="AJ302" s="16">
        <f>ROUND(IF(C302&lt;16,$R302*'Hintergrund Berechnung'!$L$3165,$R302*'Hintergrund Berechnung'!$L$3166),0)</f>
        <v>0</v>
      </c>
      <c r="AK302" s="16">
        <f>ROUND(IF(C302&lt;16,IF(S302&gt;0,(25-$S302)*'Hintergrund Berechnung'!$M$3165,0),IF(S302&gt;0,(25-$S302)*'Hintergrund Berechnung'!$M$3166,0)),0)</f>
        <v>0</v>
      </c>
      <c r="AL302" s="18" t="e">
        <f t="shared" si="45"/>
        <v>#DIV/0!</v>
      </c>
    </row>
    <row r="303" spans="21:38" x14ac:dyDescent="0.5">
      <c r="U303" s="16">
        <f t="shared" si="37"/>
        <v>0</v>
      </c>
      <c r="V303" s="16" t="e">
        <f>IF($A$3=FALSE,IF($C303&lt;16,E303/($D303^0.727399687532279)*'Hintergrund Berechnung'!$I$3165,E303/($D303^0.727399687532279)*'Hintergrund Berechnung'!$I$3166),IF($C303&lt;13,(E303/($D303^0.727399687532279)*'Hintergrund Berechnung'!$I$3165)*0.5,IF($C303&lt;16,(E303/($D303^0.727399687532279)*'Hintergrund Berechnung'!$I$3165)*0.67,E303/($D303^0.727399687532279)*'Hintergrund Berechnung'!$I$3166)))</f>
        <v>#DIV/0!</v>
      </c>
      <c r="W303" s="16" t="str">
        <f t="shared" si="38"/>
        <v/>
      </c>
      <c r="X303" s="16" t="e">
        <f>IF($A$3=FALSE,IF($C303&lt;16,G303/($D303^0.727399687532279)*'Hintergrund Berechnung'!$I$3165,G303/($D303^0.727399687532279)*'Hintergrund Berechnung'!$I$3166),IF($C303&lt;13,(G303/($D303^0.727399687532279)*'Hintergrund Berechnung'!$I$3165)*0.5,IF($C303&lt;16,(G303/($D303^0.727399687532279)*'Hintergrund Berechnung'!$I$3165)*0.67,G303/($D303^0.727399687532279)*'Hintergrund Berechnung'!$I$3166)))</f>
        <v>#DIV/0!</v>
      </c>
      <c r="Y303" s="16" t="str">
        <f t="shared" si="39"/>
        <v/>
      </c>
      <c r="Z303" s="16" t="e">
        <f>IF($A$3=FALSE,IF($C303&lt;16,I303/($D303^0.727399687532279)*'Hintergrund Berechnung'!$I$3165,I303/($D303^0.727399687532279)*'Hintergrund Berechnung'!$I$3166),IF($C303&lt;13,(I303/($D303^0.727399687532279)*'Hintergrund Berechnung'!$I$3165)*0.5,IF($C303&lt;16,(I303/($D303^0.727399687532279)*'Hintergrund Berechnung'!$I$3165)*0.67,I303/($D303^0.727399687532279)*'Hintergrund Berechnung'!$I$3166)))</f>
        <v>#DIV/0!</v>
      </c>
      <c r="AA303" s="16" t="str">
        <f t="shared" si="40"/>
        <v/>
      </c>
      <c r="AB303" s="16" t="e">
        <f>IF($A$3=FALSE,IF($C303&lt;16,K303/($D303^0.727399687532279)*'Hintergrund Berechnung'!$I$3165,K303/($D303^0.727399687532279)*'Hintergrund Berechnung'!$I$3166),IF($C303&lt;13,(K303/($D303^0.727399687532279)*'Hintergrund Berechnung'!$I$3165)*0.5,IF($C303&lt;16,(K303/($D303^0.727399687532279)*'Hintergrund Berechnung'!$I$3165)*0.67,K303/($D303^0.727399687532279)*'Hintergrund Berechnung'!$I$3166)))</f>
        <v>#DIV/0!</v>
      </c>
      <c r="AC303" s="16" t="str">
        <f t="shared" si="41"/>
        <v/>
      </c>
      <c r="AD303" s="16" t="e">
        <f>IF($A$3=FALSE,IF($C303&lt;16,M303/($D303^0.727399687532279)*'Hintergrund Berechnung'!$I$3165,M303/($D303^0.727399687532279)*'Hintergrund Berechnung'!$I$3166),IF($C303&lt;13,(M303/($D303^0.727399687532279)*'Hintergrund Berechnung'!$I$3165)*0.5,IF($C303&lt;16,(M303/($D303^0.727399687532279)*'Hintergrund Berechnung'!$I$3165)*0.67,M303/($D303^0.727399687532279)*'Hintergrund Berechnung'!$I$3166)))</f>
        <v>#DIV/0!</v>
      </c>
      <c r="AE303" s="16" t="str">
        <f t="shared" si="42"/>
        <v/>
      </c>
      <c r="AF303" s="16" t="e">
        <f>IF($A$3=FALSE,IF($C303&lt;16,O303/($D303^0.727399687532279)*'Hintergrund Berechnung'!$I$3165,O303/($D303^0.727399687532279)*'Hintergrund Berechnung'!$I$3166),IF($C303&lt;13,(O303/($D303^0.727399687532279)*'Hintergrund Berechnung'!$I$3165)*0.5,IF($C303&lt;16,(O303/($D303^0.727399687532279)*'Hintergrund Berechnung'!$I$3165)*0.67,O303/($D303^0.727399687532279)*'Hintergrund Berechnung'!$I$3166)))</f>
        <v>#DIV/0!</v>
      </c>
      <c r="AG303" s="16" t="str">
        <f t="shared" si="43"/>
        <v/>
      </c>
      <c r="AH303" s="16" t="e">
        <f t="shared" si="44"/>
        <v>#DIV/0!</v>
      </c>
      <c r="AI303" s="16" t="e">
        <f>ROUND(IF(C303&lt;16,$Q303/($D303^0.515518364833551)*'Hintergrund Berechnung'!$K$3165,$Q303/($D303^0.515518364833551)*'Hintergrund Berechnung'!$K$3166),0)</f>
        <v>#DIV/0!</v>
      </c>
      <c r="AJ303" s="16">
        <f>ROUND(IF(C303&lt;16,$R303*'Hintergrund Berechnung'!$L$3165,$R303*'Hintergrund Berechnung'!$L$3166),0)</f>
        <v>0</v>
      </c>
      <c r="AK303" s="16">
        <f>ROUND(IF(C303&lt;16,IF(S303&gt;0,(25-$S303)*'Hintergrund Berechnung'!$M$3165,0),IF(S303&gt;0,(25-$S303)*'Hintergrund Berechnung'!$M$3166,0)),0)</f>
        <v>0</v>
      </c>
      <c r="AL303" s="18" t="e">
        <f t="shared" si="45"/>
        <v>#DIV/0!</v>
      </c>
    </row>
    <row r="304" spans="21:38" x14ac:dyDescent="0.5">
      <c r="U304" s="16">
        <f t="shared" si="37"/>
        <v>0</v>
      </c>
      <c r="V304" s="16" t="e">
        <f>IF($A$3=FALSE,IF($C304&lt;16,E304/($D304^0.727399687532279)*'Hintergrund Berechnung'!$I$3165,E304/($D304^0.727399687532279)*'Hintergrund Berechnung'!$I$3166),IF($C304&lt;13,(E304/($D304^0.727399687532279)*'Hintergrund Berechnung'!$I$3165)*0.5,IF($C304&lt;16,(E304/($D304^0.727399687532279)*'Hintergrund Berechnung'!$I$3165)*0.67,E304/($D304^0.727399687532279)*'Hintergrund Berechnung'!$I$3166)))</f>
        <v>#DIV/0!</v>
      </c>
      <c r="W304" s="16" t="str">
        <f t="shared" si="38"/>
        <v/>
      </c>
      <c r="X304" s="16" t="e">
        <f>IF($A$3=FALSE,IF($C304&lt;16,G304/($D304^0.727399687532279)*'Hintergrund Berechnung'!$I$3165,G304/($D304^0.727399687532279)*'Hintergrund Berechnung'!$I$3166),IF($C304&lt;13,(G304/($D304^0.727399687532279)*'Hintergrund Berechnung'!$I$3165)*0.5,IF($C304&lt;16,(G304/($D304^0.727399687532279)*'Hintergrund Berechnung'!$I$3165)*0.67,G304/($D304^0.727399687532279)*'Hintergrund Berechnung'!$I$3166)))</f>
        <v>#DIV/0!</v>
      </c>
      <c r="Y304" s="16" t="str">
        <f t="shared" si="39"/>
        <v/>
      </c>
      <c r="Z304" s="16" t="e">
        <f>IF($A$3=FALSE,IF($C304&lt;16,I304/($D304^0.727399687532279)*'Hintergrund Berechnung'!$I$3165,I304/($D304^0.727399687532279)*'Hintergrund Berechnung'!$I$3166),IF($C304&lt;13,(I304/($D304^0.727399687532279)*'Hintergrund Berechnung'!$I$3165)*0.5,IF($C304&lt;16,(I304/($D304^0.727399687532279)*'Hintergrund Berechnung'!$I$3165)*0.67,I304/($D304^0.727399687532279)*'Hintergrund Berechnung'!$I$3166)))</f>
        <v>#DIV/0!</v>
      </c>
      <c r="AA304" s="16" t="str">
        <f t="shared" si="40"/>
        <v/>
      </c>
      <c r="AB304" s="16" t="e">
        <f>IF($A$3=FALSE,IF($C304&lt;16,K304/($D304^0.727399687532279)*'Hintergrund Berechnung'!$I$3165,K304/($D304^0.727399687532279)*'Hintergrund Berechnung'!$I$3166),IF($C304&lt;13,(K304/($D304^0.727399687532279)*'Hintergrund Berechnung'!$I$3165)*0.5,IF($C304&lt;16,(K304/($D304^0.727399687532279)*'Hintergrund Berechnung'!$I$3165)*0.67,K304/($D304^0.727399687532279)*'Hintergrund Berechnung'!$I$3166)))</f>
        <v>#DIV/0!</v>
      </c>
      <c r="AC304" s="16" t="str">
        <f t="shared" si="41"/>
        <v/>
      </c>
      <c r="AD304" s="16" t="e">
        <f>IF($A$3=FALSE,IF($C304&lt;16,M304/($D304^0.727399687532279)*'Hintergrund Berechnung'!$I$3165,M304/($D304^0.727399687532279)*'Hintergrund Berechnung'!$I$3166),IF($C304&lt;13,(M304/($D304^0.727399687532279)*'Hintergrund Berechnung'!$I$3165)*0.5,IF($C304&lt;16,(M304/($D304^0.727399687532279)*'Hintergrund Berechnung'!$I$3165)*0.67,M304/($D304^0.727399687532279)*'Hintergrund Berechnung'!$I$3166)))</f>
        <v>#DIV/0!</v>
      </c>
      <c r="AE304" s="16" t="str">
        <f t="shared" si="42"/>
        <v/>
      </c>
      <c r="AF304" s="16" t="e">
        <f>IF($A$3=FALSE,IF($C304&lt;16,O304/($D304^0.727399687532279)*'Hintergrund Berechnung'!$I$3165,O304/($D304^0.727399687532279)*'Hintergrund Berechnung'!$I$3166),IF($C304&lt;13,(O304/($D304^0.727399687532279)*'Hintergrund Berechnung'!$I$3165)*0.5,IF($C304&lt;16,(O304/($D304^0.727399687532279)*'Hintergrund Berechnung'!$I$3165)*0.67,O304/($D304^0.727399687532279)*'Hintergrund Berechnung'!$I$3166)))</f>
        <v>#DIV/0!</v>
      </c>
      <c r="AG304" s="16" t="str">
        <f t="shared" si="43"/>
        <v/>
      </c>
      <c r="AH304" s="16" t="e">
        <f t="shared" si="44"/>
        <v>#DIV/0!</v>
      </c>
      <c r="AI304" s="16" t="e">
        <f>ROUND(IF(C304&lt;16,$Q304/($D304^0.515518364833551)*'Hintergrund Berechnung'!$K$3165,$Q304/($D304^0.515518364833551)*'Hintergrund Berechnung'!$K$3166),0)</f>
        <v>#DIV/0!</v>
      </c>
      <c r="AJ304" s="16">
        <f>ROUND(IF(C304&lt;16,$R304*'Hintergrund Berechnung'!$L$3165,$R304*'Hintergrund Berechnung'!$L$3166),0)</f>
        <v>0</v>
      </c>
      <c r="AK304" s="16">
        <f>ROUND(IF(C304&lt;16,IF(S304&gt;0,(25-$S304)*'Hintergrund Berechnung'!$M$3165,0),IF(S304&gt;0,(25-$S304)*'Hintergrund Berechnung'!$M$3166,0)),0)</f>
        <v>0</v>
      </c>
      <c r="AL304" s="18" t="e">
        <f t="shared" si="45"/>
        <v>#DIV/0!</v>
      </c>
    </row>
    <row r="305" spans="21:38" x14ac:dyDescent="0.5">
      <c r="U305" s="16">
        <f t="shared" si="37"/>
        <v>0</v>
      </c>
      <c r="V305" s="16" t="e">
        <f>IF($A$3=FALSE,IF($C305&lt;16,E305/($D305^0.727399687532279)*'Hintergrund Berechnung'!$I$3165,E305/($D305^0.727399687532279)*'Hintergrund Berechnung'!$I$3166),IF($C305&lt;13,(E305/($D305^0.727399687532279)*'Hintergrund Berechnung'!$I$3165)*0.5,IF($C305&lt;16,(E305/($D305^0.727399687532279)*'Hintergrund Berechnung'!$I$3165)*0.67,E305/($D305^0.727399687532279)*'Hintergrund Berechnung'!$I$3166)))</f>
        <v>#DIV/0!</v>
      </c>
      <c r="W305" s="16" t="str">
        <f t="shared" si="38"/>
        <v/>
      </c>
      <c r="X305" s="16" t="e">
        <f>IF($A$3=FALSE,IF($C305&lt;16,G305/($D305^0.727399687532279)*'Hintergrund Berechnung'!$I$3165,G305/($D305^0.727399687532279)*'Hintergrund Berechnung'!$I$3166),IF($C305&lt;13,(G305/($D305^0.727399687532279)*'Hintergrund Berechnung'!$I$3165)*0.5,IF($C305&lt;16,(G305/($D305^0.727399687532279)*'Hintergrund Berechnung'!$I$3165)*0.67,G305/($D305^0.727399687532279)*'Hintergrund Berechnung'!$I$3166)))</f>
        <v>#DIV/0!</v>
      </c>
      <c r="Y305" s="16" t="str">
        <f t="shared" si="39"/>
        <v/>
      </c>
      <c r="Z305" s="16" t="e">
        <f>IF($A$3=FALSE,IF($C305&lt;16,I305/($D305^0.727399687532279)*'Hintergrund Berechnung'!$I$3165,I305/($D305^0.727399687532279)*'Hintergrund Berechnung'!$I$3166),IF($C305&lt;13,(I305/($D305^0.727399687532279)*'Hintergrund Berechnung'!$I$3165)*0.5,IF($C305&lt;16,(I305/($D305^0.727399687532279)*'Hintergrund Berechnung'!$I$3165)*0.67,I305/($D305^0.727399687532279)*'Hintergrund Berechnung'!$I$3166)))</f>
        <v>#DIV/0!</v>
      </c>
      <c r="AA305" s="16" t="str">
        <f t="shared" si="40"/>
        <v/>
      </c>
      <c r="AB305" s="16" t="e">
        <f>IF($A$3=FALSE,IF($C305&lt;16,K305/($D305^0.727399687532279)*'Hintergrund Berechnung'!$I$3165,K305/($D305^0.727399687532279)*'Hintergrund Berechnung'!$I$3166),IF($C305&lt;13,(K305/($D305^0.727399687532279)*'Hintergrund Berechnung'!$I$3165)*0.5,IF($C305&lt;16,(K305/($D305^0.727399687532279)*'Hintergrund Berechnung'!$I$3165)*0.67,K305/($D305^0.727399687532279)*'Hintergrund Berechnung'!$I$3166)))</f>
        <v>#DIV/0!</v>
      </c>
      <c r="AC305" s="16" t="str">
        <f t="shared" si="41"/>
        <v/>
      </c>
      <c r="AD305" s="16" t="e">
        <f>IF($A$3=FALSE,IF($C305&lt;16,M305/($D305^0.727399687532279)*'Hintergrund Berechnung'!$I$3165,M305/($D305^0.727399687532279)*'Hintergrund Berechnung'!$I$3166),IF($C305&lt;13,(M305/($D305^0.727399687532279)*'Hintergrund Berechnung'!$I$3165)*0.5,IF($C305&lt;16,(M305/($D305^0.727399687532279)*'Hintergrund Berechnung'!$I$3165)*0.67,M305/($D305^0.727399687532279)*'Hintergrund Berechnung'!$I$3166)))</f>
        <v>#DIV/0!</v>
      </c>
      <c r="AE305" s="16" t="str">
        <f t="shared" si="42"/>
        <v/>
      </c>
      <c r="AF305" s="16" t="e">
        <f>IF($A$3=FALSE,IF($C305&lt;16,O305/($D305^0.727399687532279)*'Hintergrund Berechnung'!$I$3165,O305/($D305^0.727399687532279)*'Hintergrund Berechnung'!$I$3166),IF($C305&lt;13,(O305/($D305^0.727399687532279)*'Hintergrund Berechnung'!$I$3165)*0.5,IF($C305&lt;16,(O305/($D305^0.727399687532279)*'Hintergrund Berechnung'!$I$3165)*0.67,O305/($D305^0.727399687532279)*'Hintergrund Berechnung'!$I$3166)))</f>
        <v>#DIV/0!</v>
      </c>
      <c r="AG305" s="16" t="str">
        <f t="shared" si="43"/>
        <v/>
      </c>
      <c r="AH305" s="16" t="e">
        <f t="shared" si="44"/>
        <v>#DIV/0!</v>
      </c>
      <c r="AI305" s="16" t="e">
        <f>ROUND(IF(C305&lt;16,$Q305/($D305^0.515518364833551)*'Hintergrund Berechnung'!$K$3165,$Q305/($D305^0.515518364833551)*'Hintergrund Berechnung'!$K$3166),0)</f>
        <v>#DIV/0!</v>
      </c>
      <c r="AJ305" s="16">
        <f>ROUND(IF(C305&lt;16,$R305*'Hintergrund Berechnung'!$L$3165,$R305*'Hintergrund Berechnung'!$L$3166),0)</f>
        <v>0</v>
      </c>
      <c r="AK305" s="16">
        <f>ROUND(IF(C305&lt;16,IF(S305&gt;0,(25-$S305)*'Hintergrund Berechnung'!$M$3165,0),IF(S305&gt;0,(25-$S305)*'Hintergrund Berechnung'!$M$3166,0)),0)</f>
        <v>0</v>
      </c>
      <c r="AL305" s="18" t="e">
        <f t="shared" si="45"/>
        <v>#DIV/0!</v>
      </c>
    </row>
    <row r="306" spans="21:38" x14ac:dyDescent="0.5">
      <c r="U306" s="16">
        <f t="shared" si="37"/>
        <v>0</v>
      </c>
      <c r="V306" s="16" t="e">
        <f>IF($A$3=FALSE,IF($C306&lt;16,E306/($D306^0.727399687532279)*'Hintergrund Berechnung'!$I$3165,E306/($D306^0.727399687532279)*'Hintergrund Berechnung'!$I$3166),IF($C306&lt;13,(E306/($D306^0.727399687532279)*'Hintergrund Berechnung'!$I$3165)*0.5,IF($C306&lt;16,(E306/($D306^0.727399687532279)*'Hintergrund Berechnung'!$I$3165)*0.67,E306/($D306^0.727399687532279)*'Hintergrund Berechnung'!$I$3166)))</f>
        <v>#DIV/0!</v>
      </c>
      <c r="W306" s="16" t="str">
        <f t="shared" si="38"/>
        <v/>
      </c>
      <c r="X306" s="16" t="e">
        <f>IF($A$3=FALSE,IF($C306&lt;16,G306/($D306^0.727399687532279)*'Hintergrund Berechnung'!$I$3165,G306/($D306^0.727399687532279)*'Hintergrund Berechnung'!$I$3166),IF($C306&lt;13,(G306/($D306^0.727399687532279)*'Hintergrund Berechnung'!$I$3165)*0.5,IF($C306&lt;16,(G306/($D306^0.727399687532279)*'Hintergrund Berechnung'!$I$3165)*0.67,G306/($D306^0.727399687532279)*'Hintergrund Berechnung'!$I$3166)))</f>
        <v>#DIV/0!</v>
      </c>
      <c r="Y306" s="16" t="str">
        <f t="shared" si="39"/>
        <v/>
      </c>
      <c r="Z306" s="16" t="e">
        <f>IF($A$3=FALSE,IF($C306&lt;16,I306/($D306^0.727399687532279)*'Hintergrund Berechnung'!$I$3165,I306/($D306^0.727399687532279)*'Hintergrund Berechnung'!$I$3166),IF($C306&lt;13,(I306/($D306^0.727399687532279)*'Hintergrund Berechnung'!$I$3165)*0.5,IF($C306&lt;16,(I306/($D306^0.727399687532279)*'Hintergrund Berechnung'!$I$3165)*0.67,I306/($D306^0.727399687532279)*'Hintergrund Berechnung'!$I$3166)))</f>
        <v>#DIV/0!</v>
      </c>
      <c r="AA306" s="16" t="str">
        <f t="shared" si="40"/>
        <v/>
      </c>
      <c r="AB306" s="16" t="e">
        <f>IF($A$3=FALSE,IF($C306&lt;16,K306/($D306^0.727399687532279)*'Hintergrund Berechnung'!$I$3165,K306/($D306^0.727399687532279)*'Hintergrund Berechnung'!$I$3166),IF($C306&lt;13,(K306/($D306^0.727399687532279)*'Hintergrund Berechnung'!$I$3165)*0.5,IF($C306&lt;16,(K306/($D306^0.727399687532279)*'Hintergrund Berechnung'!$I$3165)*0.67,K306/($D306^0.727399687532279)*'Hintergrund Berechnung'!$I$3166)))</f>
        <v>#DIV/0!</v>
      </c>
      <c r="AC306" s="16" t="str">
        <f t="shared" si="41"/>
        <v/>
      </c>
      <c r="AD306" s="16" t="e">
        <f>IF($A$3=FALSE,IF($C306&lt;16,M306/($D306^0.727399687532279)*'Hintergrund Berechnung'!$I$3165,M306/($D306^0.727399687532279)*'Hintergrund Berechnung'!$I$3166),IF($C306&lt;13,(M306/($D306^0.727399687532279)*'Hintergrund Berechnung'!$I$3165)*0.5,IF($C306&lt;16,(M306/($D306^0.727399687532279)*'Hintergrund Berechnung'!$I$3165)*0.67,M306/($D306^0.727399687532279)*'Hintergrund Berechnung'!$I$3166)))</f>
        <v>#DIV/0!</v>
      </c>
      <c r="AE306" s="16" t="str">
        <f t="shared" si="42"/>
        <v/>
      </c>
      <c r="AF306" s="16" t="e">
        <f>IF($A$3=FALSE,IF($C306&lt;16,O306/($D306^0.727399687532279)*'Hintergrund Berechnung'!$I$3165,O306/($D306^0.727399687532279)*'Hintergrund Berechnung'!$I$3166),IF($C306&lt;13,(O306/($D306^0.727399687532279)*'Hintergrund Berechnung'!$I$3165)*0.5,IF($C306&lt;16,(O306/($D306^0.727399687532279)*'Hintergrund Berechnung'!$I$3165)*0.67,O306/($D306^0.727399687532279)*'Hintergrund Berechnung'!$I$3166)))</f>
        <v>#DIV/0!</v>
      </c>
      <c r="AG306" s="16" t="str">
        <f t="shared" si="43"/>
        <v/>
      </c>
      <c r="AH306" s="16" t="e">
        <f t="shared" si="44"/>
        <v>#DIV/0!</v>
      </c>
      <c r="AI306" s="16" t="e">
        <f>ROUND(IF(C306&lt;16,$Q306/($D306^0.515518364833551)*'Hintergrund Berechnung'!$K$3165,$Q306/($D306^0.515518364833551)*'Hintergrund Berechnung'!$K$3166),0)</f>
        <v>#DIV/0!</v>
      </c>
      <c r="AJ306" s="16">
        <f>ROUND(IF(C306&lt;16,$R306*'Hintergrund Berechnung'!$L$3165,$R306*'Hintergrund Berechnung'!$L$3166),0)</f>
        <v>0</v>
      </c>
      <c r="AK306" s="16">
        <f>ROUND(IF(C306&lt;16,IF(S306&gt;0,(25-$S306)*'Hintergrund Berechnung'!$M$3165,0),IF(S306&gt;0,(25-$S306)*'Hintergrund Berechnung'!$M$3166,0)),0)</f>
        <v>0</v>
      </c>
      <c r="AL306" s="18" t="e">
        <f t="shared" si="45"/>
        <v>#DIV/0!</v>
      </c>
    </row>
    <row r="307" spans="21:38" x14ac:dyDescent="0.5">
      <c r="U307" s="16">
        <f t="shared" si="37"/>
        <v>0</v>
      </c>
      <c r="V307" s="16" t="e">
        <f>IF($A$3=FALSE,IF($C307&lt;16,E307/($D307^0.727399687532279)*'Hintergrund Berechnung'!$I$3165,E307/($D307^0.727399687532279)*'Hintergrund Berechnung'!$I$3166),IF($C307&lt;13,(E307/($D307^0.727399687532279)*'Hintergrund Berechnung'!$I$3165)*0.5,IF($C307&lt;16,(E307/($D307^0.727399687532279)*'Hintergrund Berechnung'!$I$3165)*0.67,E307/($D307^0.727399687532279)*'Hintergrund Berechnung'!$I$3166)))</f>
        <v>#DIV/0!</v>
      </c>
      <c r="W307" s="16" t="str">
        <f t="shared" si="38"/>
        <v/>
      </c>
      <c r="X307" s="16" t="e">
        <f>IF($A$3=FALSE,IF($C307&lt;16,G307/($D307^0.727399687532279)*'Hintergrund Berechnung'!$I$3165,G307/($D307^0.727399687532279)*'Hintergrund Berechnung'!$I$3166),IF($C307&lt;13,(G307/($D307^0.727399687532279)*'Hintergrund Berechnung'!$I$3165)*0.5,IF($C307&lt;16,(G307/($D307^0.727399687532279)*'Hintergrund Berechnung'!$I$3165)*0.67,G307/($D307^0.727399687532279)*'Hintergrund Berechnung'!$I$3166)))</f>
        <v>#DIV/0!</v>
      </c>
      <c r="Y307" s="16" t="str">
        <f t="shared" si="39"/>
        <v/>
      </c>
      <c r="Z307" s="16" t="e">
        <f>IF($A$3=FALSE,IF($C307&lt;16,I307/($D307^0.727399687532279)*'Hintergrund Berechnung'!$I$3165,I307/($D307^0.727399687532279)*'Hintergrund Berechnung'!$I$3166),IF($C307&lt;13,(I307/($D307^0.727399687532279)*'Hintergrund Berechnung'!$I$3165)*0.5,IF($C307&lt;16,(I307/($D307^0.727399687532279)*'Hintergrund Berechnung'!$I$3165)*0.67,I307/($D307^0.727399687532279)*'Hintergrund Berechnung'!$I$3166)))</f>
        <v>#DIV/0!</v>
      </c>
      <c r="AA307" s="16" t="str">
        <f t="shared" si="40"/>
        <v/>
      </c>
      <c r="AB307" s="16" t="e">
        <f>IF($A$3=FALSE,IF($C307&lt;16,K307/($D307^0.727399687532279)*'Hintergrund Berechnung'!$I$3165,K307/($D307^0.727399687532279)*'Hintergrund Berechnung'!$I$3166),IF($C307&lt;13,(K307/($D307^0.727399687532279)*'Hintergrund Berechnung'!$I$3165)*0.5,IF($C307&lt;16,(K307/($D307^0.727399687532279)*'Hintergrund Berechnung'!$I$3165)*0.67,K307/($D307^0.727399687532279)*'Hintergrund Berechnung'!$I$3166)))</f>
        <v>#DIV/0!</v>
      </c>
      <c r="AC307" s="16" t="str">
        <f t="shared" si="41"/>
        <v/>
      </c>
      <c r="AD307" s="16" t="e">
        <f>IF($A$3=FALSE,IF($C307&lt;16,M307/($D307^0.727399687532279)*'Hintergrund Berechnung'!$I$3165,M307/($D307^0.727399687532279)*'Hintergrund Berechnung'!$I$3166),IF($C307&lt;13,(M307/($D307^0.727399687532279)*'Hintergrund Berechnung'!$I$3165)*0.5,IF($C307&lt;16,(M307/($D307^0.727399687532279)*'Hintergrund Berechnung'!$I$3165)*0.67,M307/($D307^0.727399687532279)*'Hintergrund Berechnung'!$I$3166)))</f>
        <v>#DIV/0!</v>
      </c>
      <c r="AE307" s="16" t="str">
        <f t="shared" si="42"/>
        <v/>
      </c>
      <c r="AF307" s="16" t="e">
        <f>IF($A$3=FALSE,IF($C307&lt;16,O307/($D307^0.727399687532279)*'Hintergrund Berechnung'!$I$3165,O307/($D307^0.727399687532279)*'Hintergrund Berechnung'!$I$3166),IF($C307&lt;13,(O307/($D307^0.727399687532279)*'Hintergrund Berechnung'!$I$3165)*0.5,IF($C307&lt;16,(O307/($D307^0.727399687532279)*'Hintergrund Berechnung'!$I$3165)*0.67,O307/($D307^0.727399687532279)*'Hintergrund Berechnung'!$I$3166)))</f>
        <v>#DIV/0!</v>
      </c>
      <c r="AG307" s="16" t="str">
        <f t="shared" si="43"/>
        <v/>
      </c>
      <c r="AH307" s="16" t="e">
        <f t="shared" si="44"/>
        <v>#DIV/0!</v>
      </c>
      <c r="AI307" s="16" t="e">
        <f>ROUND(IF(C307&lt;16,$Q307/($D307^0.515518364833551)*'Hintergrund Berechnung'!$K$3165,$Q307/($D307^0.515518364833551)*'Hintergrund Berechnung'!$K$3166),0)</f>
        <v>#DIV/0!</v>
      </c>
      <c r="AJ307" s="16">
        <f>ROUND(IF(C307&lt;16,$R307*'Hintergrund Berechnung'!$L$3165,$R307*'Hintergrund Berechnung'!$L$3166),0)</f>
        <v>0</v>
      </c>
      <c r="AK307" s="16">
        <f>ROUND(IF(C307&lt;16,IF(S307&gt;0,(25-$S307)*'Hintergrund Berechnung'!$M$3165,0),IF(S307&gt;0,(25-$S307)*'Hintergrund Berechnung'!$M$3166,0)),0)</f>
        <v>0</v>
      </c>
      <c r="AL307" s="18" t="e">
        <f t="shared" si="45"/>
        <v>#DIV/0!</v>
      </c>
    </row>
    <row r="308" spans="21:38" x14ac:dyDescent="0.5">
      <c r="U308" s="16">
        <f t="shared" si="37"/>
        <v>0</v>
      </c>
      <c r="V308" s="16" t="e">
        <f>IF($A$3=FALSE,IF($C308&lt;16,E308/($D308^0.727399687532279)*'Hintergrund Berechnung'!$I$3165,E308/($D308^0.727399687532279)*'Hintergrund Berechnung'!$I$3166),IF($C308&lt;13,(E308/($D308^0.727399687532279)*'Hintergrund Berechnung'!$I$3165)*0.5,IF($C308&lt;16,(E308/($D308^0.727399687532279)*'Hintergrund Berechnung'!$I$3165)*0.67,E308/($D308^0.727399687532279)*'Hintergrund Berechnung'!$I$3166)))</f>
        <v>#DIV/0!</v>
      </c>
      <c r="W308" s="16" t="str">
        <f t="shared" si="38"/>
        <v/>
      </c>
      <c r="X308" s="16" t="e">
        <f>IF($A$3=FALSE,IF($C308&lt;16,G308/($D308^0.727399687532279)*'Hintergrund Berechnung'!$I$3165,G308/($D308^0.727399687532279)*'Hintergrund Berechnung'!$I$3166),IF($C308&lt;13,(G308/($D308^0.727399687532279)*'Hintergrund Berechnung'!$I$3165)*0.5,IF($C308&lt;16,(G308/($D308^0.727399687532279)*'Hintergrund Berechnung'!$I$3165)*0.67,G308/($D308^0.727399687532279)*'Hintergrund Berechnung'!$I$3166)))</f>
        <v>#DIV/0!</v>
      </c>
      <c r="Y308" s="16" t="str">
        <f t="shared" si="39"/>
        <v/>
      </c>
      <c r="Z308" s="16" t="e">
        <f>IF($A$3=FALSE,IF($C308&lt;16,I308/($D308^0.727399687532279)*'Hintergrund Berechnung'!$I$3165,I308/($D308^0.727399687532279)*'Hintergrund Berechnung'!$I$3166),IF($C308&lt;13,(I308/($D308^0.727399687532279)*'Hintergrund Berechnung'!$I$3165)*0.5,IF($C308&lt;16,(I308/($D308^0.727399687532279)*'Hintergrund Berechnung'!$I$3165)*0.67,I308/($D308^0.727399687532279)*'Hintergrund Berechnung'!$I$3166)))</f>
        <v>#DIV/0!</v>
      </c>
      <c r="AA308" s="16" t="str">
        <f t="shared" si="40"/>
        <v/>
      </c>
      <c r="AB308" s="16" t="e">
        <f>IF($A$3=FALSE,IF($C308&lt;16,K308/($D308^0.727399687532279)*'Hintergrund Berechnung'!$I$3165,K308/($D308^0.727399687532279)*'Hintergrund Berechnung'!$I$3166),IF($C308&lt;13,(K308/($D308^0.727399687532279)*'Hintergrund Berechnung'!$I$3165)*0.5,IF($C308&lt;16,(K308/($D308^0.727399687532279)*'Hintergrund Berechnung'!$I$3165)*0.67,K308/($D308^0.727399687532279)*'Hintergrund Berechnung'!$I$3166)))</f>
        <v>#DIV/0!</v>
      </c>
      <c r="AC308" s="16" t="str">
        <f t="shared" si="41"/>
        <v/>
      </c>
      <c r="AD308" s="16" t="e">
        <f>IF($A$3=FALSE,IF($C308&lt;16,M308/($D308^0.727399687532279)*'Hintergrund Berechnung'!$I$3165,M308/($D308^0.727399687532279)*'Hintergrund Berechnung'!$I$3166),IF($C308&lt;13,(M308/($D308^0.727399687532279)*'Hintergrund Berechnung'!$I$3165)*0.5,IF($C308&lt;16,(M308/($D308^0.727399687532279)*'Hintergrund Berechnung'!$I$3165)*0.67,M308/($D308^0.727399687532279)*'Hintergrund Berechnung'!$I$3166)))</f>
        <v>#DIV/0!</v>
      </c>
      <c r="AE308" s="16" t="str">
        <f t="shared" si="42"/>
        <v/>
      </c>
      <c r="AF308" s="16" t="e">
        <f>IF($A$3=FALSE,IF($C308&lt;16,O308/($D308^0.727399687532279)*'Hintergrund Berechnung'!$I$3165,O308/($D308^0.727399687532279)*'Hintergrund Berechnung'!$I$3166),IF($C308&lt;13,(O308/($D308^0.727399687532279)*'Hintergrund Berechnung'!$I$3165)*0.5,IF($C308&lt;16,(O308/($D308^0.727399687532279)*'Hintergrund Berechnung'!$I$3165)*0.67,O308/($D308^0.727399687532279)*'Hintergrund Berechnung'!$I$3166)))</f>
        <v>#DIV/0!</v>
      </c>
      <c r="AG308" s="16" t="str">
        <f t="shared" si="43"/>
        <v/>
      </c>
      <c r="AH308" s="16" t="e">
        <f t="shared" si="44"/>
        <v>#DIV/0!</v>
      </c>
      <c r="AI308" s="16" t="e">
        <f>ROUND(IF(C308&lt;16,$Q308/($D308^0.515518364833551)*'Hintergrund Berechnung'!$K$3165,$Q308/($D308^0.515518364833551)*'Hintergrund Berechnung'!$K$3166),0)</f>
        <v>#DIV/0!</v>
      </c>
      <c r="AJ308" s="16">
        <f>ROUND(IF(C308&lt;16,$R308*'Hintergrund Berechnung'!$L$3165,$R308*'Hintergrund Berechnung'!$L$3166),0)</f>
        <v>0</v>
      </c>
      <c r="AK308" s="16">
        <f>ROUND(IF(C308&lt;16,IF(S308&gt;0,(25-$S308)*'Hintergrund Berechnung'!$M$3165,0),IF(S308&gt;0,(25-$S308)*'Hintergrund Berechnung'!$M$3166,0)),0)</f>
        <v>0</v>
      </c>
      <c r="AL308" s="18" t="e">
        <f t="shared" si="45"/>
        <v>#DIV/0!</v>
      </c>
    </row>
    <row r="309" spans="21:38" x14ac:dyDescent="0.5">
      <c r="U309" s="16">
        <f t="shared" si="37"/>
        <v>0</v>
      </c>
      <c r="V309" s="16" t="e">
        <f>IF($A$3=FALSE,IF($C309&lt;16,E309/($D309^0.727399687532279)*'Hintergrund Berechnung'!$I$3165,E309/($D309^0.727399687532279)*'Hintergrund Berechnung'!$I$3166),IF($C309&lt;13,(E309/($D309^0.727399687532279)*'Hintergrund Berechnung'!$I$3165)*0.5,IF($C309&lt;16,(E309/($D309^0.727399687532279)*'Hintergrund Berechnung'!$I$3165)*0.67,E309/($D309^0.727399687532279)*'Hintergrund Berechnung'!$I$3166)))</f>
        <v>#DIV/0!</v>
      </c>
      <c r="W309" s="16" t="str">
        <f t="shared" si="38"/>
        <v/>
      </c>
      <c r="X309" s="16" t="e">
        <f>IF($A$3=FALSE,IF($C309&lt;16,G309/($D309^0.727399687532279)*'Hintergrund Berechnung'!$I$3165,G309/($D309^0.727399687532279)*'Hintergrund Berechnung'!$I$3166),IF($C309&lt;13,(G309/($D309^0.727399687532279)*'Hintergrund Berechnung'!$I$3165)*0.5,IF($C309&lt;16,(G309/($D309^0.727399687532279)*'Hintergrund Berechnung'!$I$3165)*0.67,G309/($D309^0.727399687532279)*'Hintergrund Berechnung'!$I$3166)))</f>
        <v>#DIV/0!</v>
      </c>
      <c r="Y309" s="16" t="str">
        <f t="shared" si="39"/>
        <v/>
      </c>
      <c r="Z309" s="16" t="e">
        <f>IF($A$3=FALSE,IF($C309&lt;16,I309/($D309^0.727399687532279)*'Hintergrund Berechnung'!$I$3165,I309/($D309^0.727399687532279)*'Hintergrund Berechnung'!$I$3166),IF($C309&lt;13,(I309/($D309^0.727399687532279)*'Hintergrund Berechnung'!$I$3165)*0.5,IF($C309&lt;16,(I309/($D309^0.727399687532279)*'Hintergrund Berechnung'!$I$3165)*0.67,I309/($D309^0.727399687532279)*'Hintergrund Berechnung'!$I$3166)))</f>
        <v>#DIV/0!</v>
      </c>
      <c r="AA309" s="16" t="str">
        <f t="shared" si="40"/>
        <v/>
      </c>
      <c r="AB309" s="16" t="e">
        <f>IF($A$3=FALSE,IF($C309&lt;16,K309/($D309^0.727399687532279)*'Hintergrund Berechnung'!$I$3165,K309/($D309^0.727399687532279)*'Hintergrund Berechnung'!$I$3166),IF($C309&lt;13,(K309/($D309^0.727399687532279)*'Hintergrund Berechnung'!$I$3165)*0.5,IF($C309&lt;16,(K309/($D309^0.727399687532279)*'Hintergrund Berechnung'!$I$3165)*0.67,K309/($D309^0.727399687532279)*'Hintergrund Berechnung'!$I$3166)))</f>
        <v>#DIV/0!</v>
      </c>
      <c r="AC309" s="16" t="str">
        <f t="shared" si="41"/>
        <v/>
      </c>
      <c r="AD309" s="16" t="e">
        <f>IF($A$3=FALSE,IF($C309&lt;16,M309/($D309^0.727399687532279)*'Hintergrund Berechnung'!$I$3165,M309/($D309^0.727399687532279)*'Hintergrund Berechnung'!$I$3166),IF($C309&lt;13,(M309/($D309^0.727399687532279)*'Hintergrund Berechnung'!$I$3165)*0.5,IF($C309&lt;16,(M309/($D309^0.727399687532279)*'Hintergrund Berechnung'!$I$3165)*0.67,M309/($D309^0.727399687532279)*'Hintergrund Berechnung'!$I$3166)))</f>
        <v>#DIV/0!</v>
      </c>
      <c r="AE309" s="16" t="str">
        <f t="shared" si="42"/>
        <v/>
      </c>
      <c r="AF309" s="16" t="e">
        <f>IF($A$3=FALSE,IF($C309&lt;16,O309/($D309^0.727399687532279)*'Hintergrund Berechnung'!$I$3165,O309/($D309^0.727399687532279)*'Hintergrund Berechnung'!$I$3166),IF($C309&lt;13,(O309/($D309^0.727399687532279)*'Hintergrund Berechnung'!$I$3165)*0.5,IF($C309&lt;16,(O309/($D309^0.727399687532279)*'Hintergrund Berechnung'!$I$3165)*0.67,O309/($D309^0.727399687532279)*'Hintergrund Berechnung'!$I$3166)))</f>
        <v>#DIV/0!</v>
      </c>
      <c r="AG309" s="16" t="str">
        <f t="shared" si="43"/>
        <v/>
      </c>
      <c r="AH309" s="16" t="e">
        <f t="shared" si="44"/>
        <v>#DIV/0!</v>
      </c>
      <c r="AI309" s="16" t="e">
        <f>ROUND(IF(C309&lt;16,$Q309/($D309^0.515518364833551)*'Hintergrund Berechnung'!$K$3165,$Q309/($D309^0.515518364833551)*'Hintergrund Berechnung'!$K$3166),0)</f>
        <v>#DIV/0!</v>
      </c>
      <c r="AJ309" s="16">
        <f>ROUND(IF(C309&lt;16,$R309*'Hintergrund Berechnung'!$L$3165,$R309*'Hintergrund Berechnung'!$L$3166),0)</f>
        <v>0</v>
      </c>
      <c r="AK309" s="16">
        <f>ROUND(IF(C309&lt;16,IF(S309&gt;0,(25-$S309)*'Hintergrund Berechnung'!$M$3165,0),IF(S309&gt;0,(25-$S309)*'Hintergrund Berechnung'!$M$3166,0)),0)</f>
        <v>0</v>
      </c>
      <c r="AL309" s="18" t="e">
        <f t="shared" si="45"/>
        <v>#DIV/0!</v>
      </c>
    </row>
    <row r="310" spans="21:38" x14ac:dyDescent="0.5">
      <c r="U310" s="16">
        <f t="shared" si="37"/>
        <v>0</v>
      </c>
      <c r="V310" s="16" t="e">
        <f>IF($A$3=FALSE,IF($C310&lt;16,E310/($D310^0.727399687532279)*'Hintergrund Berechnung'!$I$3165,E310/($D310^0.727399687532279)*'Hintergrund Berechnung'!$I$3166),IF($C310&lt;13,(E310/($D310^0.727399687532279)*'Hintergrund Berechnung'!$I$3165)*0.5,IF($C310&lt;16,(E310/($D310^0.727399687532279)*'Hintergrund Berechnung'!$I$3165)*0.67,E310/($D310^0.727399687532279)*'Hintergrund Berechnung'!$I$3166)))</f>
        <v>#DIV/0!</v>
      </c>
      <c r="W310" s="16" t="str">
        <f t="shared" si="38"/>
        <v/>
      </c>
      <c r="X310" s="16" t="e">
        <f>IF($A$3=FALSE,IF($C310&lt;16,G310/($D310^0.727399687532279)*'Hintergrund Berechnung'!$I$3165,G310/($D310^0.727399687532279)*'Hintergrund Berechnung'!$I$3166),IF($C310&lt;13,(G310/($D310^0.727399687532279)*'Hintergrund Berechnung'!$I$3165)*0.5,IF($C310&lt;16,(G310/($D310^0.727399687532279)*'Hintergrund Berechnung'!$I$3165)*0.67,G310/($D310^0.727399687532279)*'Hintergrund Berechnung'!$I$3166)))</f>
        <v>#DIV/0!</v>
      </c>
      <c r="Y310" s="16" t="str">
        <f t="shared" si="39"/>
        <v/>
      </c>
      <c r="Z310" s="16" t="e">
        <f>IF($A$3=FALSE,IF($C310&lt;16,I310/($D310^0.727399687532279)*'Hintergrund Berechnung'!$I$3165,I310/($D310^0.727399687532279)*'Hintergrund Berechnung'!$I$3166),IF($C310&lt;13,(I310/($D310^0.727399687532279)*'Hintergrund Berechnung'!$I$3165)*0.5,IF($C310&lt;16,(I310/($D310^0.727399687532279)*'Hintergrund Berechnung'!$I$3165)*0.67,I310/($D310^0.727399687532279)*'Hintergrund Berechnung'!$I$3166)))</f>
        <v>#DIV/0!</v>
      </c>
      <c r="AA310" s="16" t="str">
        <f t="shared" si="40"/>
        <v/>
      </c>
      <c r="AB310" s="16" t="e">
        <f>IF($A$3=FALSE,IF($C310&lt;16,K310/($D310^0.727399687532279)*'Hintergrund Berechnung'!$I$3165,K310/($D310^0.727399687532279)*'Hintergrund Berechnung'!$I$3166),IF($C310&lt;13,(K310/($D310^0.727399687532279)*'Hintergrund Berechnung'!$I$3165)*0.5,IF($C310&lt;16,(K310/($D310^0.727399687532279)*'Hintergrund Berechnung'!$I$3165)*0.67,K310/($D310^0.727399687532279)*'Hintergrund Berechnung'!$I$3166)))</f>
        <v>#DIV/0!</v>
      </c>
      <c r="AC310" s="16" t="str">
        <f t="shared" si="41"/>
        <v/>
      </c>
      <c r="AD310" s="16" t="e">
        <f>IF($A$3=FALSE,IF($C310&lt;16,M310/($D310^0.727399687532279)*'Hintergrund Berechnung'!$I$3165,M310/($D310^0.727399687532279)*'Hintergrund Berechnung'!$I$3166),IF($C310&lt;13,(M310/($D310^0.727399687532279)*'Hintergrund Berechnung'!$I$3165)*0.5,IF($C310&lt;16,(M310/($D310^0.727399687532279)*'Hintergrund Berechnung'!$I$3165)*0.67,M310/($D310^0.727399687532279)*'Hintergrund Berechnung'!$I$3166)))</f>
        <v>#DIV/0!</v>
      </c>
      <c r="AE310" s="16" t="str">
        <f t="shared" si="42"/>
        <v/>
      </c>
      <c r="AF310" s="16" t="e">
        <f>IF($A$3=FALSE,IF($C310&lt;16,O310/($D310^0.727399687532279)*'Hintergrund Berechnung'!$I$3165,O310/($D310^0.727399687532279)*'Hintergrund Berechnung'!$I$3166),IF($C310&lt;13,(O310/($D310^0.727399687532279)*'Hintergrund Berechnung'!$I$3165)*0.5,IF($C310&lt;16,(O310/($D310^0.727399687532279)*'Hintergrund Berechnung'!$I$3165)*0.67,O310/($D310^0.727399687532279)*'Hintergrund Berechnung'!$I$3166)))</f>
        <v>#DIV/0!</v>
      </c>
      <c r="AG310" s="16" t="str">
        <f t="shared" si="43"/>
        <v/>
      </c>
      <c r="AH310" s="16" t="e">
        <f t="shared" si="44"/>
        <v>#DIV/0!</v>
      </c>
      <c r="AI310" s="16" t="e">
        <f>ROUND(IF(C310&lt;16,$Q310/($D310^0.515518364833551)*'Hintergrund Berechnung'!$K$3165,$Q310/($D310^0.515518364833551)*'Hintergrund Berechnung'!$K$3166),0)</f>
        <v>#DIV/0!</v>
      </c>
      <c r="AJ310" s="16">
        <f>ROUND(IF(C310&lt;16,$R310*'Hintergrund Berechnung'!$L$3165,$R310*'Hintergrund Berechnung'!$L$3166),0)</f>
        <v>0</v>
      </c>
      <c r="AK310" s="16">
        <f>ROUND(IF(C310&lt;16,IF(S310&gt;0,(25-$S310)*'Hintergrund Berechnung'!$M$3165,0),IF(S310&gt;0,(25-$S310)*'Hintergrund Berechnung'!$M$3166,0)),0)</f>
        <v>0</v>
      </c>
      <c r="AL310" s="18" t="e">
        <f t="shared" si="45"/>
        <v>#DIV/0!</v>
      </c>
    </row>
    <row r="311" spans="21:38" x14ac:dyDescent="0.5">
      <c r="U311" s="16">
        <f t="shared" si="37"/>
        <v>0</v>
      </c>
      <c r="V311" s="16" t="e">
        <f>IF($A$3=FALSE,IF($C311&lt;16,E311/($D311^0.727399687532279)*'Hintergrund Berechnung'!$I$3165,E311/($D311^0.727399687532279)*'Hintergrund Berechnung'!$I$3166),IF($C311&lt;13,(E311/($D311^0.727399687532279)*'Hintergrund Berechnung'!$I$3165)*0.5,IF($C311&lt;16,(E311/($D311^0.727399687532279)*'Hintergrund Berechnung'!$I$3165)*0.67,E311/($D311^0.727399687532279)*'Hintergrund Berechnung'!$I$3166)))</f>
        <v>#DIV/0!</v>
      </c>
      <c r="W311" s="16" t="str">
        <f t="shared" si="38"/>
        <v/>
      </c>
      <c r="X311" s="16" t="e">
        <f>IF($A$3=FALSE,IF($C311&lt;16,G311/($D311^0.727399687532279)*'Hintergrund Berechnung'!$I$3165,G311/($D311^0.727399687532279)*'Hintergrund Berechnung'!$I$3166),IF($C311&lt;13,(G311/($D311^0.727399687532279)*'Hintergrund Berechnung'!$I$3165)*0.5,IF($C311&lt;16,(G311/($D311^0.727399687532279)*'Hintergrund Berechnung'!$I$3165)*0.67,G311/($D311^0.727399687532279)*'Hintergrund Berechnung'!$I$3166)))</f>
        <v>#DIV/0!</v>
      </c>
      <c r="Y311" s="16" t="str">
        <f t="shared" si="39"/>
        <v/>
      </c>
      <c r="Z311" s="16" t="e">
        <f>IF($A$3=FALSE,IF($C311&lt;16,I311/($D311^0.727399687532279)*'Hintergrund Berechnung'!$I$3165,I311/($D311^0.727399687532279)*'Hintergrund Berechnung'!$I$3166),IF($C311&lt;13,(I311/($D311^0.727399687532279)*'Hintergrund Berechnung'!$I$3165)*0.5,IF($C311&lt;16,(I311/($D311^0.727399687532279)*'Hintergrund Berechnung'!$I$3165)*0.67,I311/($D311^0.727399687532279)*'Hintergrund Berechnung'!$I$3166)))</f>
        <v>#DIV/0!</v>
      </c>
      <c r="AA311" s="16" t="str">
        <f t="shared" si="40"/>
        <v/>
      </c>
      <c r="AB311" s="16" t="e">
        <f>IF($A$3=FALSE,IF($C311&lt;16,K311/($D311^0.727399687532279)*'Hintergrund Berechnung'!$I$3165,K311/($D311^0.727399687532279)*'Hintergrund Berechnung'!$I$3166),IF($C311&lt;13,(K311/($D311^0.727399687532279)*'Hintergrund Berechnung'!$I$3165)*0.5,IF($C311&lt;16,(K311/($D311^0.727399687532279)*'Hintergrund Berechnung'!$I$3165)*0.67,K311/($D311^0.727399687532279)*'Hintergrund Berechnung'!$I$3166)))</f>
        <v>#DIV/0!</v>
      </c>
      <c r="AC311" s="16" t="str">
        <f t="shared" si="41"/>
        <v/>
      </c>
      <c r="AD311" s="16" t="e">
        <f>IF($A$3=FALSE,IF($C311&lt;16,M311/($D311^0.727399687532279)*'Hintergrund Berechnung'!$I$3165,M311/($D311^0.727399687532279)*'Hintergrund Berechnung'!$I$3166),IF($C311&lt;13,(M311/($D311^0.727399687532279)*'Hintergrund Berechnung'!$I$3165)*0.5,IF($C311&lt;16,(M311/($D311^0.727399687532279)*'Hintergrund Berechnung'!$I$3165)*0.67,M311/($D311^0.727399687532279)*'Hintergrund Berechnung'!$I$3166)))</f>
        <v>#DIV/0!</v>
      </c>
      <c r="AE311" s="16" t="str">
        <f t="shared" si="42"/>
        <v/>
      </c>
      <c r="AF311" s="16" t="e">
        <f>IF($A$3=FALSE,IF($C311&lt;16,O311/($D311^0.727399687532279)*'Hintergrund Berechnung'!$I$3165,O311/($D311^0.727399687532279)*'Hintergrund Berechnung'!$I$3166),IF($C311&lt;13,(O311/($D311^0.727399687532279)*'Hintergrund Berechnung'!$I$3165)*0.5,IF($C311&lt;16,(O311/($D311^0.727399687532279)*'Hintergrund Berechnung'!$I$3165)*0.67,O311/($D311^0.727399687532279)*'Hintergrund Berechnung'!$I$3166)))</f>
        <v>#DIV/0!</v>
      </c>
      <c r="AG311" s="16" t="str">
        <f t="shared" si="43"/>
        <v/>
      </c>
      <c r="AH311" s="16" t="e">
        <f t="shared" si="44"/>
        <v>#DIV/0!</v>
      </c>
      <c r="AI311" s="16" t="e">
        <f>ROUND(IF(C311&lt;16,$Q311/($D311^0.515518364833551)*'Hintergrund Berechnung'!$K$3165,$Q311/($D311^0.515518364833551)*'Hintergrund Berechnung'!$K$3166),0)</f>
        <v>#DIV/0!</v>
      </c>
      <c r="AJ311" s="16">
        <f>ROUND(IF(C311&lt;16,$R311*'Hintergrund Berechnung'!$L$3165,$R311*'Hintergrund Berechnung'!$L$3166),0)</f>
        <v>0</v>
      </c>
      <c r="AK311" s="16">
        <f>ROUND(IF(C311&lt;16,IF(S311&gt;0,(25-$S311)*'Hintergrund Berechnung'!$M$3165,0),IF(S311&gt;0,(25-$S311)*'Hintergrund Berechnung'!$M$3166,0)),0)</f>
        <v>0</v>
      </c>
      <c r="AL311" s="18" t="e">
        <f t="shared" si="45"/>
        <v>#DIV/0!</v>
      </c>
    </row>
    <row r="312" spans="21:38" x14ac:dyDescent="0.5">
      <c r="U312" s="16">
        <f t="shared" si="37"/>
        <v>0</v>
      </c>
      <c r="V312" s="16" t="e">
        <f>IF($A$3=FALSE,IF($C312&lt;16,E312/($D312^0.727399687532279)*'Hintergrund Berechnung'!$I$3165,E312/($D312^0.727399687532279)*'Hintergrund Berechnung'!$I$3166),IF($C312&lt;13,(E312/($D312^0.727399687532279)*'Hintergrund Berechnung'!$I$3165)*0.5,IF($C312&lt;16,(E312/($D312^0.727399687532279)*'Hintergrund Berechnung'!$I$3165)*0.67,E312/($D312^0.727399687532279)*'Hintergrund Berechnung'!$I$3166)))</f>
        <v>#DIV/0!</v>
      </c>
      <c r="W312" s="16" t="str">
        <f t="shared" si="38"/>
        <v/>
      </c>
      <c r="X312" s="16" t="e">
        <f>IF($A$3=FALSE,IF($C312&lt;16,G312/($D312^0.727399687532279)*'Hintergrund Berechnung'!$I$3165,G312/($D312^0.727399687532279)*'Hintergrund Berechnung'!$I$3166),IF($C312&lt;13,(G312/($D312^0.727399687532279)*'Hintergrund Berechnung'!$I$3165)*0.5,IF($C312&lt;16,(G312/($D312^0.727399687532279)*'Hintergrund Berechnung'!$I$3165)*0.67,G312/($D312^0.727399687532279)*'Hintergrund Berechnung'!$I$3166)))</f>
        <v>#DIV/0!</v>
      </c>
      <c r="Y312" s="16" t="str">
        <f t="shared" si="39"/>
        <v/>
      </c>
      <c r="Z312" s="16" t="e">
        <f>IF($A$3=FALSE,IF($C312&lt;16,I312/($D312^0.727399687532279)*'Hintergrund Berechnung'!$I$3165,I312/($D312^0.727399687532279)*'Hintergrund Berechnung'!$I$3166),IF($C312&lt;13,(I312/($D312^0.727399687532279)*'Hintergrund Berechnung'!$I$3165)*0.5,IF($C312&lt;16,(I312/($D312^0.727399687532279)*'Hintergrund Berechnung'!$I$3165)*0.67,I312/($D312^0.727399687532279)*'Hintergrund Berechnung'!$I$3166)))</f>
        <v>#DIV/0!</v>
      </c>
      <c r="AA312" s="16" t="str">
        <f t="shared" si="40"/>
        <v/>
      </c>
      <c r="AB312" s="16" t="e">
        <f>IF($A$3=FALSE,IF($C312&lt;16,K312/($D312^0.727399687532279)*'Hintergrund Berechnung'!$I$3165,K312/($D312^0.727399687532279)*'Hintergrund Berechnung'!$I$3166),IF($C312&lt;13,(K312/($D312^0.727399687532279)*'Hintergrund Berechnung'!$I$3165)*0.5,IF($C312&lt;16,(K312/($D312^0.727399687532279)*'Hintergrund Berechnung'!$I$3165)*0.67,K312/($D312^0.727399687532279)*'Hintergrund Berechnung'!$I$3166)))</f>
        <v>#DIV/0!</v>
      </c>
      <c r="AC312" s="16" t="str">
        <f t="shared" si="41"/>
        <v/>
      </c>
      <c r="AD312" s="16" t="e">
        <f>IF($A$3=FALSE,IF($C312&lt;16,M312/($D312^0.727399687532279)*'Hintergrund Berechnung'!$I$3165,M312/($D312^0.727399687532279)*'Hintergrund Berechnung'!$I$3166),IF($C312&lt;13,(M312/($D312^0.727399687532279)*'Hintergrund Berechnung'!$I$3165)*0.5,IF($C312&lt;16,(M312/($D312^0.727399687532279)*'Hintergrund Berechnung'!$I$3165)*0.67,M312/($D312^0.727399687532279)*'Hintergrund Berechnung'!$I$3166)))</f>
        <v>#DIV/0!</v>
      </c>
      <c r="AE312" s="16" t="str">
        <f t="shared" si="42"/>
        <v/>
      </c>
      <c r="AF312" s="16" t="e">
        <f>IF($A$3=FALSE,IF($C312&lt;16,O312/($D312^0.727399687532279)*'Hintergrund Berechnung'!$I$3165,O312/($D312^0.727399687532279)*'Hintergrund Berechnung'!$I$3166),IF($C312&lt;13,(O312/($D312^0.727399687532279)*'Hintergrund Berechnung'!$I$3165)*0.5,IF($C312&lt;16,(O312/($D312^0.727399687532279)*'Hintergrund Berechnung'!$I$3165)*0.67,O312/($D312^0.727399687532279)*'Hintergrund Berechnung'!$I$3166)))</f>
        <v>#DIV/0!</v>
      </c>
      <c r="AG312" s="16" t="str">
        <f t="shared" si="43"/>
        <v/>
      </c>
      <c r="AH312" s="16" t="e">
        <f t="shared" si="44"/>
        <v>#DIV/0!</v>
      </c>
      <c r="AI312" s="16" t="e">
        <f>ROUND(IF(C312&lt;16,$Q312/($D312^0.515518364833551)*'Hintergrund Berechnung'!$K$3165,$Q312/($D312^0.515518364833551)*'Hintergrund Berechnung'!$K$3166),0)</f>
        <v>#DIV/0!</v>
      </c>
      <c r="AJ312" s="16">
        <f>ROUND(IF(C312&lt;16,$R312*'Hintergrund Berechnung'!$L$3165,$R312*'Hintergrund Berechnung'!$L$3166),0)</f>
        <v>0</v>
      </c>
      <c r="AK312" s="16">
        <f>ROUND(IF(C312&lt;16,IF(S312&gt;0,(25-$S312)*'Hintergrund Berechnung'!$M$3165,0),IF(S312&gt;0,(25-$S312)*'Hintergrund Berechnung'!$M$3166,0)),0)</f>
        <v>0</v>
      </c>
      <c r="AL312" s="18" t="e">
        <f t="shared" si="45"/>
        <v>#DIV/0!</v>
      </c>
    </row>
    <row r="313" spans="21:38" x14ac:dyDescent="0.5">
      <c r="U313" s="16">
        <f t="shared" si="37"/>
        <v>0</v>
      </c>
      <c r="V313" s="16" t="e">
        <f>IF($A$3=FALSE,IF($C313&lt;16,E313/($D313^0.727399687532279)*'Hintergrund Berechnung'!$I$3165,E313/($D313^0.727399687532279)*'Hintergrund Berechnung'!$I$3166),IF($C313&lt;13,(E313/($D313^0.727399687532279)*'Hintergrund Berechnung'!$I$3165)*0.5,IF($C313&lt;16,(E313/($D313^0.727399687532279)*'Hintergrund Berechnung'!$I$3165)*0.67,E313/($D313^0.727399687532279)*'Hintergrund Berechnung'!$I$3166)))</f>
        <v>#DIV/0!</v>
      </c>
      <c r="W313" s="16" t="str">
        <f t="shared" si="38"/>
        <v/>
      </c>
      <c r="X313" s="16" t="e">
        <f>IF($A$3=FALSE,IF($C313&lt;16,G313/($D313^0.727399687532279)*'Hintergrund Berechnung'!$I$3165,G313/($D313^0.727399687532279)*'Hintergrund Berechnung'!$I$3166),IF($C313&lt;13,(G313/($D313^0.727399687532279)*'Hintergrund Berechnung'!$I$3165)*0.5,IF($C313&lt;16,(G313/($D313^0.727399687532279)*'Hintergrund Berechnung'!$I$3165)*0.67,G313/($D313^0.727399687532279)*'Hintergrund Berechnung'!$I$3166)))</f>
        <v>#DIV/0!</v>
      </c>
      <c r="Y313" s="16" t="str">
        <f t="shared" si="39"/>
        <v/>
      </c>
      <c r="Z313" s="16" t="e">
        <f>IF($A$3=FALSE,IF($C313&lt;16,I313/($D313^0.727399687532279)*'Hintergrund Berechnung'!$I$3165,I313/($D313^0.727399687532279)*'Hintergrund Berechnung'!$I$3166),IF($C313&lt;13,(I313/($D313^0.727399687532279)*'Hintergrund Berechnung'!$I$3165)*0.5,IF($C313&lt;16,(I313/($D313^0.727399687532279)*'Hintergrund Berechnung'!$I$3165)*0.67,I313/($D313^0.727399687532279)*'Hintergrund Berechnung'!$I$3166)))</f>
        <v>#DIV/0!</v>
      </c>
      <c r="AA313" s="16" t="str">
        <f t="shared" si="40"/>
        <v/>
      </c>
      <c r="AB313" s="16" t="e">
        <f>IF($A$3=FALSE,IF($C313&lt;16,K313/($D313^0.727399687532279)*'Hintergrund Berechnung'!$I$3165,K313/($D313^0.727399687532279)*'Hintergrund Berechnung'!$I$3166),IF($C313&lt;13,(K313/($D313^0.727399687532279)*'Hintergrund Berechnung'!$I$3165)*0.5,IF($C313&lt;16,(K313/($D313^0.727399687532279)*'Hintergrund Berechnung'!$I$3165)*0.67,K313/($D313^0.727399687532279)*'Hintergrund Berechnung'!$I$3166)))</f>
        <v>#DIV/0!</v>
      </c>
      <c r="AC313" s="16" t="str">
        <f t="shared" si="41"/>
        <v/>
      </c>
      <c r="AD313" s="16" t="e">
        <f>IF($A$3=FALSE,IF($C313&lt;16,M313/($D313^0.727399687532279)*'Hintergrund Berechnung'!$I$3165,M313/($D313^0.727399687532279)*'Hintergrund Berechnung'!$I$3166),IF($C313&lt;13,(M313/($D313^0.727399687532279)*'Hintergrund Berechnung'!$I$3165)*0.5,IF($C313&lt;16,(M313/($D313^0.727399687532279)*'Hintergrund Berechnung'!$I$3165)*0.67,M313/($D313^0.727399687532279)*'Hintergrund Berechnung'!$I$3166)))</f>
        <v>#DIV/0!</v>
      </c>
      <c r="AE313" s="16" t="str">
        <f t="shared" si="42"/>
        <v/>
      </c>
      <c r="AF313" s="16" t="e">
        <f>IF($A$3=FALSE,IF($C313&lt;16,O313/($D313^0.727399687532279)*'Hintergrund Berechnung'!$I$3165,O313/($D313^0.727399687532279)*'Hintergrund Berechnung'!$I$3166),IF($C313&lt;13,(O313/($D313^0.727399687532279)*'Hintergrund Berechnung'!$I$3165)*0.5,IF($C313&lt;16,(O313/($D313^0.727399687532279)*'Hintergrund Berechnung'!$I$3165)*0.67,O313/($D313^0.727399687532279)*'Hintergrund Berechnung'!$I$3166)))</f>
        <v>#DIV/0!</v>
      </c>
      <c r="AG313" s="16" t="str">
        <f t="shared" si="43"/>
        <v/>
      </c>
      <c r="AH313" s="16" t="e">
        <f t="shared" si="44"/>
        <v>#DIV/0!</v>
      </c>
      <c r="AI313" s="16" t="e">
        <f>ROUND(IF(C313&lt;16,$Q313/($D313^0.515518364833551)*'Hintergrund Berechnung'!$K$3165,$Q313/($D313^0.515518364833551)*'Hintergrund Berechnung'!$K$3166),0)</f>
        <v>#DIV/0!</v>
      </c>
      <c r="AJ313" s="16">
        <f>ROUND(IF(C313&lt;16,$R313*'Hintergrund Berechnung'!$L$3165,$R313*'Hintergrund Berechnung'!$L$3166),0)</f>
        <v>0</v>
      </c>
      <c r="AK313" s="16">
        <f>ROUND(IF(C313&lt;16,IF(S313&gt;0,(25-$S313)*'Hintergrund Berechnung'!$M$3165,0),IF(S313&gt;0,(25-$S313)*'Hintergrund Berechnung'!$M$3166,0)),0)</f>
        <v>0</v>
      </c>
      <c r="AL313" s="18" t="e">
        <f t="shared" si="45"/>
        <v>#DIV/0!</v>
      </c>
    </row>
    <row r="314" spans="21:38" x14ac:dyDescent="0.5">
      <c r="U314" s="16">
        <f t="shared" si="37"/>
        <v>0</v>
      </c>
      <c r="V314" s="16" t="e">
        <f>IF($A$3=FALSE,IF($C314&lt;16,E314/($D314^0.727399687532279)*'Hintergrund Berechnung'!$I$3165,E314/($D314^0.727399687532279)*'Hintergrund Berechnung'!$I$3166),IF($C314&lt;13,(E314/($D314^0.727399687532279)*'Hintergrund Berechnung'!$I$3165)*0.5,IF($C314&lt;16,(E314/($D314^0.727399687532279)*'Hintergrund Berechnung'!$I$3165)*0.67,E314/($D314^0.727399687532279)*'Hintergrund Berechnung'!$I$3166)))</f>
        <v>#DIV/0!</v>
      </c>
      <c r="W314" s="16" t="str">
        <f t="shared" si="38"/>
        <v/>
      </c>
      <c r="X314" s="16" t="e">
        <f>IF($A$3=FALSE,IF($C314&lt;16,G314/($D314^0.727399687532279)*'Hintergrund Berechnung'!$I$3165,G314/($D314^0.727399687532279)*'Hintergrund Berechnung'!$I$3166),IF($C314&lt;13,(G314/($D314^0.727399687532279)*'Hintergrund Berechnung'!$I$3165)*0.5,IF($C314&lt;16,(G314/($D314^0.727399687532279)*'Hintergrund Berechnung'!$I$3165)*0.67,G314/($D314^0.727399687532279)*'Hintergrund Berechnung'!$I$3166)))</f>
        <v>#DIV/0!</v>
      </c>
      <c r="Y314" s="16" t="str">
        <f t="shared" si="39"/>
        <v/>
      </c>
      <c r="Z314" s="16" t="e">
        <f>IF($A$3=FALSE,IF($C314&lt;16,I314/($D314^0.727399687532279)*'Hintergrund Berechnung'!$I$3165,I314/($D314^0.727399687532279)*'Hintergrund Berechnung'!$I$3166),IF($C314&lt;13,(I314/($D314^0.727399687532279)*'Hintergrund Berechnung'!$I$3165)*0.5,IF($C314&lt;16,(I314/($D314^0.727399687532279)*'Hintergrund Berechnung'!$I$3165)*0.67,I314/($D314^0.727399687532279)*'Hintergrund Berechnung'!$I$3166)))</f>
        <v>#DIV/0!</v>
      </c>
      <c r="AA314" s="16" t="str">
        <f t="shared" si="40"/>
        <v/>
      </c>
      <c r="AB314" s="16" t="e">
        <f>IF($A$3=FALSE,IF($C314&lt;16,K314/($D314^0.727399687532279)*'Hintergrund Berechnung'!$I$3165,K314/($D314^0.727399687532279)*'Hintergrund Berechnung'!$I$3166),IF($C314&lt;13,(K314/($D314^0.727399687532279)*'Hintergrund Berechnung'!$I$3165)*0.5,IF($C314&lt;16,(K314/($D314^0.727399687532279)*'Hintergrund Berechnung'!$I$3165)*0.67,K314/($D314^0.727399687532279)*'Hintergrund Berechnung'!$I$3166)))</f>
        <v>#DIV/0!</v>
      </c>
      <c r="AC314" s="16" t="str">
        <f t="shared" si="41"/>
        <v/>
      </c>
      <c r="AD314" s="16" t="e">
        <f>IF($A$3=FALSE,IF($C314&lt;16,M314/($D314^0.727399687532279)*'Hintergrund Berechnung'!$I$3165,M314/($D314^0.727399687532279)*'Hintergrund Berechnung'!$I$3166),IF($C314&lt;13,(M314/($D314^0.727399687532279)*'Hintergrund Berechnung'!$I$3165)*0.5,IF($C314&lt;16,(M314/($D314^0.727399687532279)*'Hintergrund Berechnung'!$I$3165)*0.67,M314/($D314^0.727399687532279)*'Hintergrund Berechnung'!$I$3166)))</f>
        <v>#DIV/0!</v>
      </c>
      <c r="AE314" s="16" t="str">
        <f t="shared" si="42"/>
        <v/>
      </c>
      <c r="AF314" s="16" t="e">
        <f>IF($A$3=FALSE,IF($C314&lt;16,O314/($D314^0.727399687532279)*'Hintergrund Berechnung'!$I$3165,O314/($D314^0.727399687532279)*'Hintergrund Berechnung'!$I$3166),IF($C314&lt;13,(O314/($D314^0.727399687532279)*'Hintergrund Berechnung'!$I$3165)*0.5,IF($C314&lt;16,(O314/($D314^0.727399687532279)*'Hintergrund Berechnung'!$I$3165)*0.67,O314/($D314^0.727399687532279)*'Hintergrund Berechnung'!$I$3166)))</f>
        <v>#DIV/0!</v>
      </c>
      <c r="AG314" s="16" t="str">
        <f t="shared" si="43"/>
        <v/>
      </c>
      <c r="AH314" s="16" t="e">
        <f t="shared" si="44"/>
        <v>#DIV/0!</v>
      </c>
      <c r="AI314" s="16" t="e">
        <f>ROUND(IF(C314&lt;16,$Q314/($D314^0.515518364833551)*'Hintergrund Berechnung'!$K$3165,$Q314/($D314^0.515518364833551)*'Hintergrund Berechnung'!$K$3166),0)</f>
        <v>#DIV/0!</v>
      </c>
      <c r="AJ314" s="16">
        <f>ROUND(IF(C314&lt;16,$R314*'Hintergrund Berechnung'!$L$3165,$R314*'Hintergrund Berechnung'!$L$3166),0)</f>
        <v>0</v>
      </c>
      <c r="AK314" s="16">
        <f>ROUND(IF(C314&lt;16,IF(S314&gt;0,(25-$S314)*'Hintergrund Berechnung'!$M$3165,0),IF(S314&gt;0,(25-$S314)*'Hintergrund Berechnung'!$M$3166,0)),0)</f>
        <v>0</v>
      </c>
      <c r="AL314" s="18" t="e">
        <f t="shared" si="45"/>
        <v>#DIV/0!</v>
      </c>
    </row>
    <row r="315" spans="21:38" x14ac:dyDescent="0.5">
      <c r="U315" s="16">
        <f t="shared" si="37"/>
        <v>0</v>
      </c>
      <c r="V315" s="16" t="e">
        <f>IF($A$3=FALSE,IF($C315&lt;16,E315/($D315^0.727399687532279)*'Hintergrund Berechnung'!$I$3165,E315/($D315^0.727399687532279)*'Hintergrund Berechnung'!$I$3166),IF($C315&lt;13,(E315/($D315^0.727399687532279)*'Hintergrund Berechnung'!$I$3165)*0.5,IF($C315&lt;16,(E315/($D315^0.727399687532279)*'Hintergrund Berechnung'!$I$3165)*0.67,E315/($D315^0.727399687532279)*'Hintergrund Berechnung'!$I$3166)))</f>
        <v>#DIV/0!</v>
      </c>
      <c r="W315" s="16" t="str">
        <f t="shared" si="38"/>
        <v/>
      </c>
      <c r="X315" s="16" t="e">
        <f>IF($A$3=FALSE,IF($C315&lt;16,G315/($D315^0.727399687532279)*'Hintergrund Berechnung'!$I$3165,G315/($D315^0.727399687532279)*'Hintergrund Berechnung'!$I$3166),IF($C315&lt;13,(G315/($D315^0.727399687532279)*'Hintergrund Berechnung'!$I$3165)*0.5,IF($C315&lt;16,(G315/($D315^0.727399687532279)*'Hintergrund Berechnung'!$I$3165)*0.67,G315/($D315^0.727399687532279)*'Hintergrund Berechnung'!$I$3166)))</f>
        <v>#DIV/0!</v>
      </c>
      <c r="Y315" s="16" t="str">
        <f t="shared" si="39"/>
        <v/>
      </c>
      <c r="Z315" s="16" t="e">
        <f>IF($A$3=FALSE,IF($C315&lt;16,I315/($D315^0.727399687532279)*'Hintergrund Berechnung'!$I$3165,I315/($D315^0.727399687532279)*'Hintergrund Berechnung'!$I$3166),IF($C315&lt;13,(I315/($D315^0.727399687532279)*'Hintergrund Berechnung'!$I$3165)*0.5,IF($C315&lt;16,(I315/($D315^0.727399687532279)*'Hintergrund Berechnung'!$I$3165)*0.67,I315/($D315^0.727399687532279)*'Hintergrund Berechnung'!$I$3166)))</f>
        <v>#DIV/0!</v>
      </c>
      <c r="AA315" s="16" t="str">
        <f t="shared" si="40"/>
        <v/>
      </c>
      <c r="AB315" s="16" t="e">
        <f>IF($A$3=FALSE,IF($C315&lt;16,K315/($D315^0.727399687532279)*'Hintergrund Berechnung'!$I$3165,K315/($D315^0.727399687532279)*'Hintergrund Berechnung'!$I$3166),IF($C315&lt;13,(K315/($D315^0.727399687532279)*'Hintergrund Berechnung'!$I$3165)*0.5,IF($C315&lt;16,(K315/($D315^0.727399687532279)*'Hintergrund Berechnung'!$I$3165)*0.67,K315/($D315^0.727399687532279)*'Hintergrund Berechnung'!$I$3166)))</f>
        <v>#DIV/0!</v>
      </c>
      <c r="AC315" s="16" t="str">
        <f t="shared" si="41"/>
        <v/>
      </c>
      <c r="AD315" s="16" t="e">
        <f>IF($A$3=FALSE,IF($C315&lt;16,M315/($D315^0.727399687532279)*'Hintergrund Berechnung'!$I$3165,M315/($D315^0.727399687532279)*'Hintergrund Berechnung'!$I$3166),IF($C315&lt;13,(M315/($D315^0.727399687532279)*'Hintergrund Berechnung'!$I$3165)*0.5,IF($C315&lt;16,(M315/($D315^0.727399687532279)*'Hintergrund Berechnung'!$I$3165)*0.67,M315/($D315^0.727399687532279)*'Hintergrund Berechnung'!$I$3166)))</f>
        <v>#DIV/0!</v>
      </c>
      <c r="AE315" s="16" t="str">
        <f t="shared" si="42"/>
        <v/>
      </c>
      <c r="AF315" s="16" t="e">
        <f>IF($A$3=FALSE,IF($C315&lt;16,O315/($D315^0.727399687532279)*'Hintergrund Berechnung'!$I$3165,O315/($D315^0.727399687532279)*'Hintergrund Berechnung'!$I$3166),IF($C315&lt;13,(O315/($D315^0.727399687532279)*'Hintergrund Berechnung'!$I$3165)*0.5,IF($C315&lt;16,(O315/($D315^0.727399687532279)*'Hintergrund Berechnung'!$I$3165)*0.67,O315/($D315^0.727399687532279)*'Hintergrund Berechnung'!$I$3166)))</f>
        <v>#DIV/0!</v>
      </c>
      <c r="AG315" s="16" t="str">
        <f t="shared" si="43"/>
        <v/>
      </c>
      <c r="AH315" s="16" t="e">
        <f t="shared" si="44"/>
        <v>#DIV/0!</v>
      </c>
      <c r="AI315" s="16" t="e">
        <f>ROUND(IF(C315&lt;16,$Q315/($D315^0.515518364833551)*'Hintergrund Berechnung'!$K$3165,$Q315/($D315^0.515518364833551)*'Hintergrund Berechnung'!$K$3166),0)</f>
        <v>#DIV/0!</v>
      </c>
      <c r="AJ315" s="16">
        <f>ROUND(IF(C315&lt;16,$R315*'Hintergrund Berechnung'!$L$3165,$R315*'Hintergrund Berechnung'!$L$3166),0)</f>
        <v>0</v>
      </c>
      <c r="AK315" s="16">
        <f>ROUND(IF(C315&lt;16,IF(S315&gt;0,(25-$S315)*'Hintergrund Berechnung'!$M$3165,0),IF(S315&gt;0,(25-$S315)*'Hintergrund Berechnung'!$M$3166,0)),0)</f>
        <v>0</v>
      </c>
      <c r="AL315" s="18" t="e">
        <f t="shared" si="45"/>
        <v>#DIV/0!</v>
      </c>
    </row>
    <row r="316" spans="21:38" x14ac:dyDescent="0.5">
      <c r="U316" s="16">
        <f t="shared" si="37"/>
        <v>0</v>
      </c>
      <c r="V316" s="16" t="e">
        <f>IF($A$3=FALSE,IF($C316&lt;16,E316/($D316^0.727399687532279)*'Hintergrund Berechnung'!$I$3165,E316/($D316^0.727399687532279)*'Hintergrund Berechnung'!$I$3166),IF($C316&lt;13,(E316/($D316^0.727399687532279)*'Hintergrund Berechnung'!$I$3165)*0.5,IF($C316&lt;16,(E316/($D316^0.727399687532279)*'Hintergrund Berechnung'!$I$3165)*0.67,E316/($D316^0.727399687532279)*'Hintergrund Berechnung'!$I$3166)))</f>
        <v>#DIV/0!</v>
      </c>
      <c r="W316" s="16" t="str">
        <f t="shared" si="38"/>
        <v/>
      </c>
      <c r="X316" s="16" t="e">
        <f>IF($A$3=FALSE,IF($C316&lt;16,G316/($D316^0.727399687532279)*'Hintergrund Berechnung'!$I$3165,G316/($D316^0.727399687532279)*'Hintergrund Berechnung'!$I$3166),IF($C316&lt;13,(G316/($D316^0.727399687532279)*'Hintergrund Berechnung'!$I$3165)*0.5,IF($C316&lt;16,(G316/($D316^0.727399687532279)*'Hintergrund Berechnung'!$I$3165)*0.67,G316/($D316^0.727399687532279)*'Hintergrund Berechnung'!$I$3166)))</f>
        <v>#DIV/0!</v>
      </c>
      <c r="Y316" s="16" t="str">
        <f t="shared" si="39"/>
        <v/>
      </c>
      <c r="Z316" s="16" t="e">
        <f>IF($A$3=FALSE,IF($C316&lt;16,I316/($D316^0.727399687532279)*'Hintergrund Berechnung'!$I$3165,I316/($D316^0.727399687532279)*'Hintergrund Berechnung'!$I$3166),IF($C316&lt;13,(I316/($D316^0.727399687532279)*'Hintergrund Berechnung'!$I$3165)*0.5,IF($C316&lt;16,(I316/($D316^0.727399687532279)*'Hintergrund Berechnung'!$I$3165)*0.67,I316/($D316^0.727399687532279)*'Hintergrund Berechnung'!$I$3166)))</f>
        <v>#DIV/0!</v>
      </c>
      <c r="AA316" s="16" t="str">
        <f t="shared" si="40"/>
        <v/>
      </c>
      <c r="AB316" s="16" t="e">
        <f>IF($A$3=FALSE,IF($C316&lt;16,K316/($D316^0.727399687532279)*'Hintergrund Berechnung'!$I$3165,K316/($D316^0.727399687532279)*'Hintergrund Berechnung'!$I$3166),IF($C316&lt;13,(K316/($D316^0.727399687532279)*'Hintergrund Berechnung'!$I$3165)*0.5,IF($C316&lt;16,(K316/($D316^0.727399687532279)*'Hintergrund Berechnung'!$I$3165)*0.67,K316/($D316^0.727399687532279)*'Hintergrund Berechnung'!$I$3166)))</f>
        <v>#DIV/0!</v>
      </c>
      <c r="AC316" s="16" t="str">
        <f t="shared" si="41"/>
        <v/>
      </c>
      <c r="AD316" s="16" t="e">
        <f>IF($A$3=FALSE,IF($C316&lt;16,M316/($D316^0.727399687532279)*'Hintergrund Berechnung'!$I$3165,M316/($D316^0.727399687532279)*'Hintergrund Berechnung'!$I$3166),IF($C316&lt;13,(M316/($D316^0.727399687532279)*'Hintergrund Berechnung'!$I$3165)*0.5,IF($C316&lt;16,(M316/($D316^0.727399687532279)*'Hintergrund Berechnung'!$I$3165)*0.67,M316/($D316^0.727399687532279)*'Hintergrund Berechnung'!$I$3166)))</f>
        <v>#DIV/0!</v>
      </c>
      <c r="AE316" s="16" t="str">
        <f t="shared" si="42"/>
        <v/>
      </c>
      <c r="AF316" s="16" t="e">
        <f>IF($A$3=FALSE,IF($C316&lt;16,O316/($D316^0.727399687532279)*'Hintergrund Berechnung'!$I$3165,O316/($D316^0.727399687532279)*'Hintergrund Berechnung'!$I$3166),IF($C316&lt;13,(O316/($D316^0.727399687532279)*'Hintergrund Berechnung'!$I$3165)*0.5,IF($C316&lt;16,(O316/($D316^0.727399687532279)*'Hintergrund Berechnung'!$I$3165)*0.67,O316/($D316^0.727399687532279)*'Hintergrund Berechnung'!$I$3166)))</f>
        <v>#DIV/0!</v>
      </c>
      <c r="AG316" s="16" t="str">
        <f t="shared" si="43"/>
        <v/>
      </c>
      <c r="AH316" s="16" t="e">
        <f t="shared" si="44"/>
        <v>#DIV/0!</v>
      </c>
      <c r="AI316" s="16" t="e">
        <f>ROUND(IF(C316&lt;16,$Q316/($D316^0.515518364833551)*'Hintergrund Berechnung'!$K$3165,$Q316/($D316^0.515518364833551)*'Hintergrund Berechnung'!$K$3166),0)</f>
        <v>#DIV/0!</v>
      </c>
      <c r="AJ316" s="16">
        <f>ROUND(IF(C316&lt;16,$R316*'Hintergrund Berechnung'!$L$3165,$R316*'Hintergrund Berechnung'!$L$3166),0)</f>
        <v>0</v>
      </c>
      <c r="AK316" s="16">
        <f>ROUND(IF(C316&lt;16,IF(S316&gt;0,(25-$S316)*'Hintergrund Berechnung'!$M$3165,0),IF(S316&gt;0,(25-$S316)*'Hintergrund Berechnung'!$M$3166,0)),0)</f>
        <v>0</v>
      </c>
      <c r="AL316" s="18" t="e">
        <f t="shared" si="45"/>
        <v>#DIV/0!</v>
      </c>
    </row>
    <row r="317" spans="21:38" x14ac:dyDescent="0.5">
      <c r="U317" s="16">
        <f t="shared" si="37"/>
        <v>0</v>
      </c>
      <c r="V317" s="16" t="e">
        <f>IF($A$3=FALSE,IF($C317&lt;16,E317/($D317^0.727399687532279)*'Hintergrund Berechnung'!$I$3165,E317/($D317^0.727399687532279)*'Hintergrund Berechnung'!$I$3166),IF($C317&lt;13,(E317/($D317^0.727399687532279)*'Hintergrund Berechnung'!$I$3165)*0.5,IF($C317&lt;16,(E317/($D317^0.727399687532279)*'Hintergrund Berechnung'!$I$3165)*0.67,E317/($D317^0.727399687532279)*'Hintergrund Berechnung'!$I$3166)))</f>
        <v>#DIV/0!</v>
      </c>
      <c r="W317" s="16" t="str">
        <f t="shared" si="38"/>
        <v/>
      </c>
      <c r="X317" s="16" t="e">
        <f>IF($A$3=FALSE,IF($C317&lt;16,G317/($D317^0.727399687532279)*'Hintergrund Berechnung'!$I$3165,G317/($D317^0.727399687532279)*'Hintergrund Berechnung'!$I$3166),IF($C317&lt;13,(G317/($D317^0.727399687532279)*'Hintergrund Berechnung'!$I$3165)*0.5,IF($C317&lt;16,(G317/($D317^0.727399687532279)*'Hintergrund Berechnung'!$I$3165)*0.67,G317/($D317^0.727399687532279)*'Hintergrund Berechnung'!$I$3166)))</f>
        <v>#DIV/0!</v>
      </c>
      <c r="Y317" s="16" t="str">
        <f t="shared" si="39"/>
        <v/>
      </c>
      <c r="Z317" s="16" t="e">
        <f>IF($A$3=FALSE,IF($C317&lt;16,I317/($D317^0.727399687532279)*'Hintergrund Berechnung'!$I$3165,I317/($D317^0.727399687532279)*'Hintergrund Berechnung'!$I$3166),IF($C317&lt;13,(I317/($D317^0.727399687532279)*'Hintergrund Berechnung'!$I$3165)*0.5,IF($C317&lt;16,(I317/($D317^0.727399687532279)*'Hintergrund Berechnung'!$I$3165)*0.67,I317/($D317^0.727399687532279)*'Hintergrund Berechnung'!$I$3166)))</f>
        <v>#DIV/0!</v>
      </c>
      <c r="AA317" s="16" t="str">
        <f t="shared" si="40"/>
        <v/>
      </c>
      <c r="AB317" s="16" t="e">
        <f>IF($A$3=FALSE,IF($C317&lt;16,K317/($D317^0.727399687532279)*'Hintergrund Berechnung'!$I$3165,K317/($D317^0.727399687532279)*'Hintergrund Berechnung'!$I$3166),IF($C317&lt;13,(K317/($D317^0.727399687532279)*'Hintergrund Berechnung'!$I$3165)*0.5,IF($C317&lt;16,(K317/($D317^0.727399687532279)*'Hintergrund Berechnung'!$I$3165)*0.67,K317/($D317^0.727399687532279)*'Hintergrund Berechnung'!$I$3166)))</f>
        <v>#DIV/0!</v>
      </c>
      <c r="AC317" s="16" t="str">
        <f t="shared" si="41"/>
        <v/>
      </c>
      <c r="AD317" s="16" t="e">
        <f>IF($A$3=FALSE,IF($C317&lt;16,M317/($D317^0.727399687532279)*'Hintergrund Berechnung'!$I$3165,M317/($D317^0.727399687532279)*'Hintergrund Berechnung'!$I$3166),IF($C317&lt;13,(M317/($D317^0.727399687532279)*'Hintergrund Berechnung'!$I$3165)*0.5,IF($C317&lt;16,(M317/($D317^0.727399687532279)*'Hintergrund Berechnung'!$I$3165)*0.67,M317/($D317^0.727399687532279)*'Hintergrund Berechnung'!$I$3166)))</f>
        <v>#DIV/0!</v>
      </c>
      <c r="AE317" s="16" t="str">
        <f t="shared" si="42"/>
        <v/>
      </c>
      <c r="AF317" s="16" t="e">
        <f>IF($A$3=FALSE,IF($C317&lt;16,O317/($D317^0.727399687532279)*'Hintergrund Berechnung'!$I$3165,O317/($D317^0.727399687532279)*'Hintergrund Berechnung'!$I$3166),IF($C317&lt;13,(O317/($D317^0.727399687532279)*'Hintergrund Berechnung'!$I$3165)*0.5,IF($C317&lt;16,(O317/($D317^0.727399687532279)*'Hintergrund Berechnung'!$I$3165)*0.67,O317/($D317^0.727399687532279)*'Hintergrund Berechnung'!$I$3166)))</f>
        <v>#DIV/0!</v>
      </c>
      <c r="AG317" s="16" t="str">
        <f t="shared" si="43"/>
        <v/>
      </c>
      <c r="AH317" s="16" t="e">
        <f t="shared" si="44"/>
        <v>#DIV/0!</v>
      </c>
      <c r="AI317" s="16" t="e">
        <f>ROUND(IF(C317&lt;16,$Q317/($D317^0.515518364833551)*'Hintergrund Berechnung'!$K$3165,$Q317/($D317^0.515518364833551)*'Hintergrund Berechnung'!$K$3166),0)</f>
        <v>#DIV/0!</v>
      </c>
      <c r="AJ317" s="16">
        <f>ROUND(IF(C317&lt;16,$R317*'Hintergrund Berechnung'!$L$3165,$R317*'Hintergrund Berechnung'!$L$3166),0)</f>
        <v>0</v>
      </c>
      <c r="AK317" s="16">
        <f>ROUND(IF(C317&lt;16,IF(S317&gt;0,(25-$S317)*'Hintergrund Berechnung'!$M$3165,0),IF(S317&gt;0,(25-$S317)*'Hintergrund Berechnung'!$M$3166,0)),0)</f>
        <v>0</v>
      </c>
      <c r="AL317" s="18" t="e">
        <f t="shared" si="45"/>
        <v>#DIV/0!</v>
      </c>
    </row>
    <row r="318" spans="21:38" x14ac:dyDescent="0.5">
      <c r="U318" s="16">
        <f t="shared" si="37"/>
        <v>0</v>
      </c>
      <c r="V318" s="16" t="e">
        <f>IF($A$3=FALSE,IF($C318&lt;16,E318/($D318^0.727399687532279)*'Hintergrund Berechnung'!$I$3165,E318/($D318^0.727399687532279)*'Hintergrund Berechnung'!$I$3166),IF($C318&lt;13,(E318/($D318^0.727399687532279)*'Hintergrund Berechnung'!$I$3165)*0.5,IF($C318&lt;16,(E318/($D318^0.727399687532279)*'Hintergrund Berechnung'!$I$3165)*0.67,E318/($D318^0.727399687532279)*'Hintergrund Berechnung'!$I$3166)))</f>
        <v>#DIV/0!</v>
      </c>
      <c r="W318" s="16" t="str">
        <f t="shared" si="38"/>
        <v/>
      </c>
      <c r="X318" s="16" t="e">
        <f>IF($A$3=FALSE,IF($C318&lt;16,G318/($D318^0.727399687532279)*'Hintergrund Berechnung'!$I$3165,G318/($D318^0.727399687532279)*'Hintergrund Berechnung'!$I$3166),IF($C318&lt;13,(G318/($D318^0.727399687532279)*'Hintergrund Berechnung'!$I$3165)*0.5,IF($C318&lt;16,(G318/($D318^0.727399687532279)*'Hintergrund Berechnung'!$I$3165)*0.67,G318/($D318^0.727399687532279)*'Hintergrund Berechnung'!$I$3166)))</f>
        <v>#DIV/0!</v>
      </c>
      <c r="Y318" s="16" t="str">
        <f t="shared" si="39"/>
        <v/>
      </c>
      <c r="Z318" s="16" t="e">
        <f>IF($A$3=FALSE,IF($C318&lt;16,I318/($D318^0.727399687532279)*'Hintergrund Berechnung'!$I$3165,I318/($D318^0.727399687532279)*'Hintergrund Berechnung'!$I$3166),IF($C318&lt;13,(I318/($D318^0.727399687532279)*'Hintergrund Berechnung'!$I$3165)*0.5,IF($C318&lt;16,(I318/($D318^0.727399687532279)*'Hintergrund Berechnung'!$I$3165)*0.67,I318/($D318^0.727399687532279)*'Hintergrund Berechnung'!$I$3166)))</f>
        <v>#DIV/0!</v>
      </c>
      <c r="AA318" s="16" t="str">
        <f t="shared" si="40"/>
        <v/>
      </c>
      <c r="AB318" s="16" t="e">
        <f>IF($A$3=FALSE,IF($C318&lt;16,K318/($D318^0.727399687532279)*'Hintergrund Berechnung'!$I$3165,K318/($D318^0.727399687532279)*'Hintergrund Berechnung'!$I$3166),IF($C318&lt;13,(K318/($D318^0.727399687532279)*'Hintergrund Berechnung'!$I$3165)*0.5,IF($C318&lt;16,(K318/($D318^0.727399687532279)*'Hintergrund Berechnung'!$I$3165)*0.67,K318/($D318^0.727399687532279)*'Hintergrund Berechnung'!$I$3166)))</f>
        <v>#DIV/0!</v>
      </c>
      <c r="AC318" s="16" t="str">
        <f t="shared" si="41"/>
        <v/>
      </c>
      <c r="AD318" s="16" t="e">
        <f>IF($A$3=FALSE,IF($C318&lt;16,M318/($D318^0.727399687532279)*'Hintergrund Berechnung'!$I$3165,M318/($D318^0.727399687532279)*'Hintergrund Berechnung'!$I$3166),IF($C318&lt;13,(M318/($D318^0.727399687532279)*'Hintergrund Berechnung'!$I$3165)*0.5,IF($C318&lt;16,(M318/($D318^0.727399687532279)*'Hintergrund Berechnung'!$I$3165)*0.67,M318/($D318^0.727399687532279)*'Hintergrund Berechnung'!$I$3166)))</f>
        <v>#DIV/0!</v>
      </c>
      <c r="AE318" s="16" t="str">
        <f t="shared" si="42"/>
        <v/>
      </c>
      <c r="AF318" s="16" t="e">
        <f>IF($A$3=FALSE,IF($C318&lt;16,O318/($D318^0.727399687532279)*'Hintergrund Berechnung'!$I$3165,O318/($D318^0.727399687532279)*'Hintergrund Berechnung'!$I$3166),IF($C318&lt;13,(O318/($D318^0.727399687532279)*'Hintergrund Berechnung'!$I$3165)*0.5,IF($C318&lt;16,(O318/($D318^0.727399687532279)*'Hintergrund Berechnung'!$I$3165)*0.67,O318/($D318^0.727399687532279)*'Hintergrund Berechnung'!$I$3166)))</f>
        <v>#DIV/0!</v>
      </c>
      <c r="AG318" s="16" t="str">
        <f t="shared" si="43"/>
        <v/>
      </c>
      <c r="AH318" s="16" t="e">
        <f t="shared" si="44"/>
        <v>#DIV/0!</v>
      </c>
      <c r="AI318" s="16" t="e">
        <f>ROUND(IF(C318&lt;16,$Q318/($D318^0.515518364833551)*'Hintergrund Berechnung'!$K$3165,$Q318/($D318^0.515518364833551)*'Hintergrund Berechnung'!$K$3166),0)</f>
        <v>#DIV/0!</v>
      </c>
      <c r="AJ318" s="16">
        <f>ROUND(IF(C318&lt;16,$R318*'Hintergrund Berechnung'!$L$3165,$R318*'Hintergrund Berechnung'!$L$3166),0)</f>
        <v>0</v>
      </c>
      <c r="AK318" s="16">
        <f>ROUND(IF(C318&lt;16,IF(S318&gt;0,(25-$S318)*'Hintergrund Berechnung'!$M$3165,0),IF(S318&gt;0,(25-$S318)*'Hintergrund Berechnung'!$M$3166,0)),0)</f>
        <v>0</v>
      </c>
      <c r="AL318" s="18" t="e">
        <f t="shared" si="45"/>
        <v>#DIV/0!</v>
      </c>
    </row>
    <row r="319" spans="21:38" x14ac:dyDescent="0.5">
      <c r="U319" s="16">
        <f t="shared" si="37"/>
        <v>0</v>
      </c>
      <c r="V319" s="16" t="e">
        <f>IF($A$3=FALSE,IF($C319&lt;16,E319/($D319^0.727399687532279)*'Hintergrund Berechnung'!$I$3165,E319/($D319^0.727399687532279)*'Hintergrund Berechnung'!$I$3166),IF($C319&lt;13,(E319/($D319^0.727399687532279)*'Hintergrund Berechnung'!$I$3165)*0.5,IF($C319&lt;16,(E319/($D319^0.727399687532279)*'Hintergrund Berechnung'!$I$3165)*0.67,E319/($D319^0.727399687532279)*'Hintergrund Berechnung'!$I$3166)))</f>
        <v>#DIV/0!</v>
      </c>
      <c r="W319" s="16" t="str">
        <f t="shared" si="38"/>
        <v/>
      </c>
      <c r="X319" s="16" t="e">
        <f>IF($A$3=FALSE,IF($C319&lt;16,G319/($D319^0.727399687532279)*'Hintergrund Berechnung'!$I$3165,G319/($D319^0.727399687532279)*'Hintergrund Berechnung'!$I$3166),IF($C319&lt;13,(G319/($D319^0.727399687532279)*'Hintergrund Berechnung'!$I$3165)*0.5,IF($C319&lt;16,(G319/($D319^0.727399687532279)*'Hintergrund Berechnung'!$I$3165)*0.67,G319/($D319^0.727399687532279)*'Hintergrund Berechnung'!$I$3166)))</f>
        <v>#DIV/0!</v>
      </c>
      <c r="Y319" s="16" t="str">
        <f t="shared" si="39"/>
        <v/>
      </c>
      <c r="Z319" s="16" t="e">
        <f>IF($A$3=FALSE,IF($C319&lt;16,I319/($D319^0.727399687532279)*'Hintergrund Berechnung'!$I$3165,I319/($D319^0.727399687532279)*'Hintergrund Berechnung'!$I$3166),IF($C319&lt;13,(I319/($D319^0.727399687532279)*'Hintergrund Berechnung'!$I$3165)*0.5,IF($C319&lt;16,(I319/($D319^0.727399687532279)*'Hintergrund Berechnung'!$I$3165)*0.67,I319/($D319^0.727399687532279)*'Hintergrund Berechnung'!$I$3166)))</f>
        <v>#DIV/0!</v>
      </c>
      <c r="AA319" s="16" t="str">
        <f t="shared" si="40"/>
        <v/>
      </c>
      <c r="AB319" s="16" t="e">
        <f>IF($A$3=FALSE,IF($C319&lt;16,K319/($D319^0.727399687532279)*'Hintergrund Berechnung'!$I$3165,K319/($D319^0.727399687532279)*'Hintergrund Berechnung'!$I$3166),IF($C319&lt;13,(K319/($D319^0.727399687532279)*'Hintergrund Berechnung'!$I$3165)*0.5,IF($C319&lt;16,(K319/($D319^0.727399687532279)*'Hintergrund Berechnung'!$I$3165)*0.67,K319/($D319^0.727399687532279)*'Hintergrund Berechnung'!$I$3166)))</f>
        <v>#DIV/0!</v>
      </c>
      <c r="AC319" s="16" t="str">
        <f t="shared" si="41"/>
        <v/>
      </c>
      <c r="AD319" s="16" t="e">
        <f>IF($A$3=FALSE,IF($C319&lt;16,M319/($D319^0.727399687532279)*'Hintergrund Berechnung'!$I$3165,M319/($D319^0.727399687532279)*'Hintergrund Berechnung'!$I$3166),IF($C319&lt;13,(M319/($D319^0.727399687532279)*'Hintergrund Berechnung'!$I$3165)*0.5,IF($C319&lt;16,(M319/($D319^0.727399687532279)*'Hintergrund Berechnung'!$I$3165)*0.67,M319/($D319^0.727399687532279)*'Hintergrund Berechnung'!$I$3166)))</f>
        <v>#DIV/0!</v>
      </c>
      <c r="AE319" s="16" t="str">
        <f t="shared" si="42"/>
        <v/>
      </c>
      <c r="AF319" s="16" t="e">
        <f>IF($A$3=FALSE,IF($C319&lt;16,O319/($D319^0.727399687532279)*'Hintergrund Berechnung'!$I$3165,O319/($D319^0.727399687532279)*'Hintergrund Berechnung'!$I$3166),IF($C319&lt;13,(O319/($D319^0.727399687532279)*'Hintergrund Berechnung'!$I$3165)*0.5,IF($C319&lt;16,(O319/($D319^0.727399687532279)*'Hintergrund Berechnung'!$I$3165)*0.67,O319/($D319^0.727399687532279)*'Hintergrund Berechnung'!$I$3166)))</f>
        <v>#DIV/0!</v>
      </c>
      <c r="AG319" s="16" t="str">
        <f t="shared" si="43"/>
        <v/>
      </c>
      <c r="AH319" s="16" t="e">
        <f t="shared" si="44"/>
        <v>#DIV/0!</v>
      </c>
      <c r="AI319" s="16" t="e">
        <f>ROUND(IF(C319&lt;16,$Q319/($D319^0.515518364833551)*'Hintergrund Berechnung'!$K$3165,$Q319/($D319^0.515518364833551)*'Hintergrund Berechnung'!$K$3166),0)</f>
        <v>#DIV/0!</v>
      </c>
      <c r="AJ319" s="16">
        <f>ROUND(IF(C319&lt;16,$R319*'Hintergrund Berechnung'!$L$3165,$R319*'Hintergrund Berechnung'!$L$3166),0)</f>
        <v>0</v>
      </c>
      <c r="AK319" s="16">
        <f>ROUND(IF(C319&lt;16,IF(S319&gt;0,(25-$S319)*'Hintergrund Berechnung'!$M$3165,0),IF(S319&gt;0,(25-$S319)*'Hintergrund Berechnung'!$M$3166,0)),0)</f>
        <v>0</v>
      </c>
      <c r="AL319" s="18" t="e">
        <f t="shared" si="45"/>
        <v>#DIV/0!</v>
      </c>
    </row>
    <row r="320" spans="21:38" x14ac:dyDescent="0.5">
      <c r="U320" s="16">
        <f t="shared" si="37"/>
        <v>0</v>
      </c>
      <c r="V320" s="16" t="e">
        <f>IF($A$3=FALSE,IF($C320&lt;16,E320/($D320^0.727399687532279)*'Hintergrund Berechnung'!$I$3165,E320/($D320^0.727399687532279)*'Hintergrund Berechnung'!$I$3166),IF($C320&lt;13,(E320/($D320^0.727399687532279)*'Hintergrund Berechnung'!$I$3165)*0.5,IF($C320&lt;16,(E320/($D320^0.727399687532279)*'Hintergrund Berechnung'!$I$3165)*0.67,E320/($D320^0.727399687532279)*'Hintergrund Berechnung'!$I$3166)))</f>
        <v>#DIV/0!</v>
      </c>
      <c r="W320" s="16" t="str">
        <f t="shared" si="38"/>
        <v/>
      </c>
      <c r="X320" s="16" t="e">
        <f>IF($A$3=FALSE,IF($C320&lt;16,G320/($D320^0.727399687532279)*'Hintergrund Berechnung'!$I$3165,G320/($D320^0.727399687532279)*'Hintergrund Berechnung'!$I$3166),IF($C320&lt;13,(G320/($D320^0.727399687532279)*'Hintergrund Berechnung'!$I$3165)*0.5,IF($C320&lt;16,(G320/($D320^0.727399687532279)*'Hintergrund Berechnung'!$I$3165)*0.67,G320/($D320^0.727399687532279)*'Hintergrund Berechnung'!$I$3166)))</f>
        <v>#DIV/0!</v>
      </c>
      <c r="Y320" s="16" t="str">
        <f t="shared" si="39"/>
        <v/>
      </c>
      <c r="Z320" s="16" t="e">
        <f>IF($A$3=FALSE,IF($C320&lt;16,I320/($D320^0.727399687532279)*'Hintergrund Berechnung'!$I$3165,I320/($D320^0.727399687532279)*'Hintergrund Berechnung'!$I$3166),IF($C320&lt;13,(I320/($D320^0.727399687532279)*'Hintergrund Berechnung'!$I$3165)*0.5,IF($C320&lt;16,(I320/($D320^0.727399687532279)*'Hintergrund Berechnung'!$I$3165)*0.67,I320/($D320^0.727399687532279)*'Hintergrund Berechnung'!$I$3166)))</f>
        <v>#DIV/0!</v>
      </c>
      <c r="AA320" s="16" t="str">
        <f t="shared" si="40"/>
        <v/>
      </c>
      <c r="AB320" s="16" t="e">
        <f>IF($A$3=FALSE,IF($C320&lt;16,K320/($D320^0.727399687532279)*'Hintergrund Berechnung'!$I$3165,K320/($D320^0.727399687532279)*'Hintergrund Berechnung'!$I$3166),IF($C320&lt;13,(K320/($D320^0.727399687532279)*'Hintergrund Berechnung'!$I$3165)*0.5,IF($C320&lt;16,(K320/($D320^0.727399687532279)*'Hintergrund Berechnung'!$I$3165)*0.67,K320/($D320^0.727399687532279)*'Hintergrund Berechnung'!$I$3166)))</f>
        <v>#DIV/0!</v>
      </c>
      <c r="AC320" s="16" t="str">
        <f t="shared" si="41"/>
        <v/>
      </c>
      <c r="AD320" s="16" t="e">
        <f>IF($A$3=FALSE,IF($C320&lt;16,M320/($D320^0.727399687532279)*'Hintergrund Berechnung'!$I$3165,M320/($D320^0.727399687532279)*'Hintergrund Berechnung'!$I$3166),IF($C320&lt;13,(M320/($D320^0.727399687532279)*'Hintergrund Berechnung'!$I$3165)*0.5,IF($C320&lt;16,(M320/($D320^0.727399687532279)*'Hintergrund Berechnung'!$I$3165)*0.67,M320/($D320^0.727399687532279)*'Hintergrund Berechnung'!$I$3166)))</f>
        <v>#DIV/0!</v>
      </c>
      <c r="AE320" s="16" t="str">
        <f t="shared" si="42"/>
        <v/>
      </c>
      <c r="AF320" s="16" t="e">
        <f>IF($A$3=FALSE,IF($C320&lt;16,O320/($D320^0.727399687532279)*'Hintergrund Berechnung'!$I$3165,O320/($D320^0.727399687532279)*'Hintergrund Berechnung'!$I$3166),IF($C320&lt;13,(O320/($D320^0.727399687532279)*'Hintergrund Berechnung'!$I$3165)*0.5,IF($C320&lt;16,(O320/($D320^0.727399687532279)*'Hintergrund Berechnung'!$I$3165)*0.67,O320/($D320^0.727399687532279)*'Hintergrund Berechnung'!$I$3166)))</f>
        <v>#DIV/0!</v>
      </c>
      <c r="AG320" s="16" t="str">
        <f t="shared" si="43"/>
        <v/>
      </c>
      <c r="AH320" s="16" t="e">
        <f t="shared" si="44"/>
        <v>#DIV/0!</v>
      </c>
      <c r="AI320" s="16" t="e">
        <f>ROUND(IF(C320&lt;16,$Q320/($D320^0.515518364833551)*'Hintergrund Berechnung'!$K$3165,$Q320/($D320^0.515518364833551)*'Hintergrund Berechnung'!$K$3166),0)</f>
        <v>#DIV/0!</v>
      </c>
      <c r="AJ320" s="16">
        <f>ROUND(IF(C320&lt;16,$R320*'Hintergrund Berechnung'!$L$3165,$R320*'Hintergrund Berechnung'!$L$3166),0)</f>
        <v>0</v>
      </c>
      <c r="AK320" s="16">
        <f>ROUND(IF(C320&lt;16,IF(S320&gt;0,(25-$S320)*'Hintergrund Berechnung'!$M$3165,0),IF(S320&gt;0,(25-$S320)*'Hintergrund Berechnung'!$M$3166,0)),0)</f>
        <v>0</v>
      </c>
      <c r="AL320" s="18" t="e">
        <f t="shared" si="45"/>
        <v>#DIV/0!</v>
      </c>
    </row>
    <row r="321" spans="21:38" x14ac:dyDescent="0.5">
      <c r="U321" s="16">
        <f t="shared" si="37"/>
        <v>0</v>
      </c>
      <c r="V321" s="16" t="e">
        <f>IF($A$3=FALSE,IF($C321&lt;16,E321/($D321^0.727399687532279)*'Hintergrund Berechnung'!$I$3165,E321/($D321^0.727399687532279)*'Hintergrund Berechnung'!$I$3166),IF($C321&lt;13,(E321/($D321^0.727399687532279)*'Hintergrund Berechnung'!$I$3165)*0.5,IF($C321&lt;16,(E321/($D321^0.727399687532279)*'Hintergrund Berechnung'!$I$3165)*0.67,E321/($D321^0.727399687532279)*'Hintergrund Berechnung'!$I$3166)))</f>
        <v>#DIV/0!</v>
      </c>
      <c r="W321" s="16" t="str">
        <f t="shared" si="38"/>
        <v/>
      </c>
      <c r="X321" s="16" t="e">
        <f>IF($A$3=FALSE,IF($C321&lt;16,G321/($D321^0.727399687532279)*'Hintergrund Berechnung'!$I$3165,G321/($D321^0.727399687532279)*'Hintergrund Berechnung'!$I$3166),IF($C321&lt;13,(G321/($D321^0.727399687532279)*'Hintergrund Berechnung'!$I$3165)*0.5,IF($C321&lt;16,(G321/($D321^0.727399687532279)*'Hintergrund Berechnung'!$I$3165)*0.67,G321/($D321^0.727399687532279)*'Hintergrund Berechnung'!$I$3166)))</f>
        <v>#DIV/0!</v>
      </c>
      <c r="Y321" s="16" t="str">
        <f t="shared" si="39"/>
        <v/>
      </c>
      <c r="Z321" s="16" t="e">
        <f>IF($A$3=FALSE,IF($C321&lt;16,I321/($D321^0.727399687532279)*'Hintergrund Berechnung'!$I$3165,I321/($D321^0.727399687532279)*'Hintergrund Berechnung'!$I$3166),IF($C321&lt;13,(I321/($D321^0.727399687532279)*'Hintergrund Berechnung'!$I$3165)*0.5,IF($C321&lt;16,(I321/($D321^0.727399687532279)*'Hintergrund Berechnung'!$I$3165)*0.67,I321/($D321^0.727399687532279)*'Hintergrund Berechnung'!$I$3166)))</f>
        <v>#DIV/0!</v>
      </c>
      <c r="AA321" s="16" t="str">
        <f t="shared" si="40"/>
        <v/>
      </c>
      <c r="AB321" s="16" t="e">
        <f>IF($A$3=FALSE,IF($C321&lt;16,K321/($D321^0.727399687532279)*'Hintergrund Berechnung'!$I$3165,K321/($D321^0.727399687532279)*'Hintergrund Berechnung'!$I$3166),IF($C321&lt;13,(K321/($D321^0.727399687532279)*'Hintergrund Berechnung'!$I$3165)*0.5,IF($C321&lt;16,(K321/($D321^0.727399687532279)*'Hintergrund Berechnung'!$I$3165)*0.67,K321/($D321^0.727399687532279)*'Hintergrund Berechnung'!$I$3166)))</f>
        <v>#DIV/0!</v>
      </c>
      <c r="AC321" s="16" t="str">
        <f t="shared" si="41"/>
        <v/>
      </c>
      <c r="AD321" s="16" t="e">
        <f>IF($A$3=FALSE,IF($C321&lt;16,M321/($D321^0.727399687532279)*'Hintergrund Berechnung'!$I$3165,M321/($D321^0.727399687532279)*'Hintergrund Berechnung'!$I$3166),IF($C321&lt;13,(M321/($D321^0.727399687532279)*'Hintergrund Berechnung'!$I$3165)*0.5,IF($C321&lt;16,(M321/($D321^0.727399687532279)*'Hintergrund Berechnung'!$I$3165)*0.67,M321/($D321^0.727399687532279)*'Hintergrund Berechnung'!$I$3166)))</f>
        <v>#DIV/0!</v>
      </c>
      <c r="AE321" s="16" t="str">
        <f t="shared" si="42"/>
        <v/>
      </c>
      <c r="AF321" s="16" t="e">
        <f>IF($A$3=FALSE,IF($C321&lt;16,O321/($D321^0.727399687532279)*'Hintergrund Berechnung'!$I$3165,O321/($D321^0.727399687532279)*'Hintergrund Berechnung'!$I$3166),IF($C321&lt;13,(O321/($D321^0.727399687532279)*'Hintergrund Berechnung'!$I$3165)*0.5,IF($C321&lt;16,(O321/($D321^0.727399687532279)*'Hintergrund Berechnung'!$I$3165)*0.67,O321/($D321^0.727399687532279)*'Hintergrund Berechnung'!$I$3166)))</f>
        <v>#DIV/0!</v>
      </c>
      <c r="AG321" s="16" t="str">
        <f t="shared" si="43"/>
        <v/>
      </c>
      <c r="AH321" s="16" t="e">
        <f t="shared" si="44"/>
        <v>#DIV/0!</v>
      </c>
      <c r="AI321" s="16" t="e">
        <f>ROUND(IF(C321&lt;16,$Q321/($D321^0.515518364833551)*'Hintergrund Berechnung'!$K$3165,$Q321/($D321^0.515518364833551)*'Hintergrund Berechnung'!$K$3166),0)</f>
        <v>#DIV/0!</v>
      </c>
      <c r="AJ321" s="16">
        <f>ROUND(IF(C321&lt;16,$R321*'Hintergrund Berechnung'!$L$3165,$R321*'Hintergrund Berechnung'!$L$3166),0)</f>
        <v>0</v>
      </c>
      <c r="AK321" s="16">
        <f>ROUND(IF(C321&lt;16,IF(S321&gt;0,(25-$S321)*'Hintergrund Berechnung'!$M$3165,0),IF(S321&gt;0,(25-$S321)*'Hintergrund Berechnung'!$M$3166,0)),0)</f>
        <v>0</v>
      </c>
      <c r="AL321" s="18" t="e">
        <f t="shared" si="45"/>
        <v>#DIV/0!</v>
      </c>
    </row>
    <row r="322" spans="21:38" x14ac:dyDescent="0.5">
      <c r="U322" s="16">
        <f t="shared" si="37"/>
        <v>0</v>
      </c>
      <c r="V322" s="16" t="e">
        <f>IF($A$3=FALSE,IF($C322&lt;16,E322/($D322^0.727399687532279)*'Hintergrund Berechnung'!$I$3165,E322/($D322^0.727399687532279)*'Hintergrund Berechnung'!$I$3166),IF($C322&lt;13,(E322/($D322^0.727399687532279)*'Hintergrund Berechnung'!$I$3165)*0.5,IF($C322&lt;16,(E322/($D322^0.727399687532279)*'Hintergrund Berechnung'!$I$3165)*0.67,E322/($D322^0.727399687532279)*'Hintergrund Berechnung'!$I$3166)))</f>
        <v>#DIV/0!</v>
      </c>
      <c r="W322" s="16" t="str">
        <f t="shared" si="38"/>
        <v/>
      </c>
      <c r="X322" s="16" t="e">
        <f>IF($A$3=FALSE,IF($C322&lt;16,G322/($D322^0.727399687532279)*'Hintergrund Berechnung'!$I$3165,G322/($D322^0.727399687532279)*'Hintergrund Berechnung'!$I$3166),IF($C322&lt;13,(G322/($D322^0.727399687532279)*'Hintergrund Berechnung'!$I$3165)*0.5,IF($C322&lt;16,(G322/($D322^0.727399687532279)*'Hintergrund Berechnung'!$I$3165)*0.67,G322/($D322^0.727399687532279)*'Hintergrund Berechnung'!$I$3166)))</f>
        <v>#DIV/0!</v>
      </c>
      <c r="Y322" s="16" t="str">
        <f t="shared" si="39"/>
        <v/>
      </c>
      <c r="Z322" s="16" t="e">
        <f>IF($A$3=FALSE,IF($C322&lt;16,I322/($D322^0.727399687532279)*'Hintergrund Berechnung'!$I$3165,I322/($D322^0.727399687532279)*'Hintergrund Berechnung'!$I$3166),IF($C322&lt;13,(I322/($D322^0.727399687532279)*'Hintergrund Berechnung'!$I$3165)*0.5,IF($C322&lt;16,(I322/($D322^0.727399687532279)*'Hintergrund Berechnung'!$I$3165)*0.67,I322/($D322^0.727399687532279)*'Hintergrund Berechnung'!$I$3166)))</f>
        <v>#DIV/0!</v>
      </c>
      <c r="AA322" s="16" t="str">
        <f t="shared" si="40"/>
        <v/>
      </c>
      <c r="AB322" s="16" t="e">
        <f>IF($A$3=FALSE,IF($C322&lt;16,K322/($D322^0.727399687532279)*'Hintergrund Berechnung'!$I$3165,K322/($D322^0.727399687532279)*'Hintergrund Berechnung'!$I$3166),IF($C322&lt;13,(K322/($D322^0.727399687532279)*'Hintergrund Berechnung'!$I$3165)*0.5,IF($C322&lt;16,(K322/($D322^0.727399687532279)*'Hintergrund Berechnung'!$I$3165)*0.67,K322/($D322^0.727399687532279)*'Hintergrund Berechnung'!$I$3166)))</f>
        <v>#DIV/0!</v>
      </c>
      <c r="AC322" s="16" t="str">
        <f t="shared" si="41"/>
        <v/>
      </c>
      <c r="AD322" s="16" t="e">
        <f>IF($A$3=FALSE,IF($C322&lt;16,M322/($D322^0.727399687532279)*'Hintergrund Berechnung'!$I$3165,M322/($D322^0.727399687532279)*'Hintergrund Berechnung'!$I$3166),IF($C322&lt;13,(M322/($D322^0.727399687532279)*'Hintergrund Berechnung'!$I$3165)*0.5,IF($C322&lt;16,(M322/($D322^0.727399687532279)*'Hintergrund Berechnung'!$I$3165)*0.67,M322/($D322^0.727399687532279)*'Hintergrund Berechnung'!$I$3166)))</f>
        <v>#DIV/0!</v>
      </c>
      <c r="AE322" s="16" t="str">
        <f t="shared" si="42"/>
        <v/>
      </c>
      <c r="AF322" s="16" t="e">
        <f>IF($A$3=FALSE,IF($C322&lt;16,O322/($D322^0.727399687532279)*'Hintergrund Berechnung'!$I$3165,O322/($D322^0.727399687532279)*'Hintergrund Berechnung'!$I$3166),IF($C322&lt;13,(O322/($D322^0.727399687532279)*'Hintergrund Berechnung'!$I$3165)*0.5,IF($C322&lt;16,(O322/($D322^0.727399687532279)*'Hintergrund Berechnung'!$I$3165)*0.67,O322/($D322^0.727399687532279)*'Hintergrund Berechnung'!$I$3166)))</f>
        <v>#DIV/0!</v>
      </c>
      <c r="AG322" s="16" t="str">
        <f t="shared" si="43"/>
        <v/>
      </c>
      <c r="AH322" s="16" t="e">
        <f t="shared" si="44"/>
        <v>#DIV/0!</v>
      </c>
      <c r="AI322" s="16" t="e">
        <f>ROUND(IF(C322&lt;16,$Q322/($D322^0.515518364833551)*'Hintergrund Berechnung'!$K$3165,$Q322/($D322^0.515518364833551)*'Hintergrund Berechnung'!$K$3166),0)</f>
        <v>#DIV/0!</v>
      </c>
      <c r="AJ322" s="16">
        <f>ROUND(IF(C322&lt;16,$R322*'Hintergrund Berechnung'!$L$3165,$R322*'Hintergrund Berechnung'!$L$3166),0)</f>
        <v>0</v>
      </c>
      <c r="AK322" s="16">
        <f>ROUND(IF(C322&lt;16,IF(S322&gt;0,(25-$S322)*'Hintergrund Berechnung'!$M$3165,0),IF(S322&gt;0,(25-$S322)*'Hintergrund Berechnung'!$M$3166,0)),0)</f>
        <v>0</v>
      </c>
      <c r="AL322" s="18" t="e">
        <f t="shared" si="45"/>
        <v>#DIV/0!</v>
      </c>
    </row>
    <row r="323" spans="21:38" x14ac:dyDescent="0.5">
      <c r="U323" s="16">
        <f t="shared" si="37"/>
        <v>0</v>
      </c>
      <c r="V323" s="16" t="e">
        <f>IF($A$3=FALSE,IF($C323&lt;16,E323/($D323^0.727399687532279)*'Hintergrund Berechnung'!$I$3165,E323/($D323^0.727399687532279)*'Hintergrund Berechnung'!$I$3166),IF($C323&lt;13,(E323/($D323^0.727399687532279)*'Hintergrund Berechnung'!$I$3165)*0.5,IF($C323&lt;16,(E323/($D323^0.727399687532279)*'Hintergrund Berechnung'!$I$3165)*0.67,E323/($D323^0.727399687532279)*'Hintergrund Berechnung'!$I$3166)))</f>
        <v>#DIV/0!</v>
      </c>
      <c r="W323" s="16" t="str">
        <f t="shared" si="38"/>
        <v/>
      </c>
      <c r="X323" s="16" t="e">
        <f>IF($A$3=FALSE,IF($C323&lt;16,G323/($D323^0.727399687532279)*'Hintergrund Berechnung'!$I$3165,G323/($D323^0.727399687532279)*'Hintergrund Berechnung'!$I$3166),IF($C323&lt;13,(G323/($D323^0.727399687532279)*'Hintergrund Berechnung'!$I$3165)*0.5,IF($C323&lt;16,(G323/($D323^0.727399687532279)*'Hintergrund Berechnung'!$I$3165)*0.67,G323/($D323^0.727399687532279)*'Hintergrund Berechnung'!$I$3166)))</f>
        <v>#DIV/0!</v>
      </c>
      <c r="Y323" s="16" t="str">
        <f t="shared" si="39"/>
        <v/>
      </c>
      <c r="Z323" s="16" t="e">
        <f>IF($A$3=FALSE,IF($C323&lt;16,I323/($D323^0.727399687532279)*'Hintergrund Berechnung'!$I$3165,I323/($D323^0.727399687532279)*'Hintergrund Berechnung'!$I$3166),IF($C323&lt;13,(I323/($D323^0.727399687532279)*'Hintergrund Berechnung'!$I$3165)*0.5,IF($C323&lt;16,(I323/($D323^0.727399687532279)*'Hintergrund Berechnung'!$I$3165)*0.67,I323/($D323^0.727399687532279)*'Hintergrund Berechnung'!$I$3166)))</f>
        <v>#DIV/0!</v>
      </c>
      <c r="AA323" s="16" t="str">
        <f t="shared" si="40"/>
        <v/>
      </c>
      <c r="AB323" s="16" t="e">
        <f>IF($A$3=FALSE,IF($C323&lt;16,K323/($D323^0.727399687532279)*'Hintergrund Berechnung'!$I$3165,K323/($D323^0.727399687532279)*'Hintergrund Berechnung'!$I$3166),IF($C323&lt;13,(K323/($D323^0.727399687532279)*'Hintergrund Berechnung'!$I$3165)*0.5,IF($C323&lt;16,(K323/($D323^0.727399687532279)*'Hintergrund Berechnung'!$I$3165)*0.67,K323/($D323^0.727399687532279)*'Hintergrund Berechnung'!$I$3166)))</f>
        <v>#DIV/0!</v>
      </c>
      <c r="AC323" s="16" t="str">
        <f t="shared" si="41"/>
        <v/>
      </c>
      <c r="AD323" s="16" t="e">
        <f>IF($A$3=FALSE,IF($C323&lt;16,M323/($D323^0.727399687532279)*'Hintergrund Berechnung'!$I$3165,M323/($D323^0.727399687532279)*'Hintergrund Berechnung'!$I$3166),IF($C323&lt;13,(M323/($D323^0.727399687532279)*'Hintergrund Berechnung'!$I$3165)*0.5,IF($C323&lt;16,(M323/($D323^0.727399687532279)*'Hintergrund Berechnung'!$I$3165)*0.67,M323/($D323^0.727399687532279)*'Hintergrund Berechnung'!$I$3166)))</f>
        <v>#DIV/0!</v>
      </c>
      <c r="AE323" s="16" t="str">
        <f t="shared" si="42"/>
        <v/>
      </c>
      <c r="AF323" s="16" t="e">
        <f>IF($A$3=FALSE,IF($C323&lt;16,O323/($D323^0.727399687532279)*'Hintergrund Berechnung'!$I$3165,O323/($D323^0.727399687532279)*'Hintergrund Berechnung'!$I$3166),IF($C323&lt;13,(O323/($D323^0.727399687532279)*'Hintergrund Berechnung'!$I$3165)*0.5,IF($C323&lt;16,(O323/($D323^0.727399687532279)*'Hintergrund Berechnung'!$I$3165)*0.67,O323/($D323^0.727399687532279)*'Hintergrund Berechnung'!$I$3166)))</f>
        <v>#DIV/0!</v>
      </c>
      <c r="AG323" s="16" t="str">
        <f t="shared" si="43"/>
        <v/>
      </c>
      <c r="AH323" s="16" t="e">
        <f t="shared" si="44"/>
        <v>#DIV/0!</v>
      </c>
      <c r="AI323" s="16" t="e">
        <f>ROUND(IF(C323&lt;16,$Q323/($D323^0.515518364833551)*'Hintergrund Berechnung'!$K$3165,$Q323/($D323^0.515518364833551)*'Hintergrund Berechnung'!$K$3166),0)</f>
        <v>#DIV/0!</v>
      </c>
      <c r="AJ323" s="16">
        <f>ROUND(IF(C323&lt;16,$R323*'Hintergrund Berechnung'!$L$3165,$R323*'Hintergrund Berechnung'!$L$3166),0)</f>
        <v>0</v>
      </c>
      <c r="AK323" s="16">
        <f>ROUND(IF(C323&lt;16,IF(S323&gt;0,(25-$S323)*'Hintergrund Berechnung'!$M$3165,0),IF(S323&gt;0,(25-$S323)*'Hintergrund Berechnung'!$M$3166,0)),0)</f>
        <v>0</v>
      </c>
      <c r="AL323" s="18" t="e">
        <f t="shared" si="45"/>
        <v>#DIV/0!</v>
      </c>
    </row>
    <row r="324" spans="21:38" x14ac:dyDescent="0.5">
      <c r="U324" s="16">
        <f t="shared" si="37"/>
        <v>0</v>
      </c>
      <c r="V324" s="16" t="e">
        <f>IF($A$3=FALSE,IF($C324&lt;16,E324/($D324^0.727399687532279)*'Hintergrund Berechnung'!$I$3165,E324/($D324^0.727399687532279)*'Hintergrund Berechnung'!$I$3166),IF($C324&lt;13,(E324/($D324^0.727399687532279)*'Hintergrund Berechnung'!$I$3165)*0.5,IF($C324&lt;16,(E324/($D324^0.727399687532279)*'Hintergrund Berechnung'!$I$3165)*0.67,E324/($D324^0.727399687532279)*'Hintergrund Berechnung'!$I$3166)))</f>
        <v>#DIV/0!</v>
      </c>
      <c r="W324" s="16" t="str">
        <f t="shared" si="38"/>
        <v/>
      </c>
      <c r="X324" s="16" t="e">
        <f>IF($A$3=FALSE,IF($C324&lt;16,G324/($D324^0.727399687532279)*'Hintergrund Berechnung'!$I$3165,G324/($D324^0.727399687532279)*'Hintergrund Berechnung'!$I$3166),IF($C324&lt;13,(G324/($D324^0.727399687532279)*'Hintergrund Berechnung'!$I$3165)*0.5,IF($C324&lt;16,(G324/($D324^0.727399687532279)*'Hintergrund Berechnung'!$I$3165)*0.67,G324/($D324^0.727399687532279)*'Hintergrund Berechnung'!$I$3166)))</f>
        <v>#DIV/0!</v>
      </c>
      <c r="Y324" s="16" t="str">
        <f t="shared" si="39"/>
        <v/>
      </c>
      <c r="Z324" s="16" t="e">
        <f>IF($A$3=FALSE,IF($C324&lt;16,I324/($D324^0.727399687532279)*'Hintergrund Berechnung'!$I$3165,I324/($D324^0.727399687532279)*'Hintergrund Berechnung'!$I$3166),IF($C324&lt;13,(I324/($D324^0.727399687532279)*'Hintergrund Berechnung'!$I$3165)*0.5,IF($C324&lt;16,(I324/($D324^0.727399687532279)*'Hintergrund Berechnung'!$I$3165)*0.67,I324/($D324^0.727399687532279)*'Hintergrund Berechnung'!$I$3166)))</f>
        <v>#DIV/0!</v>
      </c>
      <c r="AA324" s="16" t="str">
        <f t="shared" si="40"/>
        <v/>
      </c>
      <c r="AB324" s="16" t="e">
        <f>IF($A$3=FALSE,IF($C324&lt;16,K324/($D324^0.727399687532279)*'Hintergrund Berechnung'!$I$3165,K324/($D324^0.727399687532279)*'Hintergrund Berechnung'!$I$3166),IF($C324&lt;13,(K324/($D324^0.727399687532279)*'Hintergrund Berechnung'!$I$3165)*0.5,IF($C324&lt;16,(K324/($D324^0.727399687532279)*'Hintergrund Berechnung'!$I$3165)*0.67,K324/($D324^0.727399687532279)*'Hintergrund Berechnung'!$I$3166)))</f>
        <v>#DIV/0!</v>
      </c>
      <c r="AC324" s="16" t="str">
        <f t="shared" si="41"/>
        <v/>
      </c>
      <c r="AD324" s="16" t="e">
        <f>IF($A$3=FALSE,IF($C324&lt;16,M324/($D324^0.727399687532279)*'Hintergrund Berechnung'!$I$3165,M324/($D324^0.727399687532279)*'Hintergrund Berechnung'!$I$3166),IF($C324&lt;13,(M324/($D324^0.727399687532279)*'Hintergrund Berechnung'!$I$3165)*0.5,IF($C324&lt;16,(M324/($D324^0.727399687532279)*'Hintergrund Berechnung'!$I$3165)*0.67,M324/($D324^0.727399687532279)*'Hintergrund Berechnung'!$I$3166)))</f>
        <v>#DIV/0!</v>
      </c>
      <c r="AE324" s="16" t="str">
        <f t="shared" si="42"/>
        <v/>
      </c>
      <c r="AF324" s="16" t="e">
        <f>IF($A$3=FALSE,IF($C324&lt;16,O324/($D324^0.727399687532279)*'Hintergrund Berechnung'!$I$3165,O324/($D324^0.727399687532279)*'Hintergrund Berechnung'!$I$3166),IF($C324&lt;13,(O324/($D324^0.727399687532279)*'Hintergrund Berechnung'!$I$3165)*0.5,IF($C324&lt;16,(O324/($D324^0.727399687532279)*'Hintergrund Berechnung'!$I$3165)*0.67,O324/($D324^0.727399687532279)*'Hintergrund Berechnung'!$I$3166)))</f>
        <v>#DIV/0!</v>
      </c>
      <c r="AG324" s="16" t="str">
        <f t="shared" si="43"/>
        <v/>
      </c>
      <c r="AH324" s="16" t="e">
        <f t="shared" si="44"/>
        <v>#DIV/0!</v>
      </c>
      <c r="AI324" s="16" t="e">
        <f>ROUND(IF(C324&lt;16,$Q324/($D324^0.515518364833551)*'Hintergrund Berechnung'!$K$3165,$Q324/($D324^0.515518364833551)*'Hintergrund Berechnung'!$K$3166),0)</f>
        <v>#DIV/0!</v>
      </c>
      <c r="AJ324" s="16">
        <f>ROUND(IF(C324&lt;16,$R324*'Hintergrund Berechnung'!$L$3165,$R324*'Hintergrund Berechnung'!$L$3166),0)</f>
        <v>0</v>
      </c>
      <c r="AK324" s="16">
        <f>ROUND(IF(C324&lt;16,IF(S324&gt;0,(25-$S324)*'Hintergrund Berechnung'!$M$3165,0),IF(S324&gt;0,(25-$S324)*'Hintergrund Berechnung'!$M$3166,0)),0)</f>
        <v>0</v>
      </c>
      <c r="AL324" s="18" t="e">
        <f t="shared" si="45"/>
        <v>#DIV/0!</v>
      </c>
    </row>
    <row r="325" spans="21:38" x14ac:dyDescent="0.5">
      <c r="U325" s="16">
        <f t="shared" si="37"/>
        <v>0</v>
      </c>
      <c r="V325" s="16" t="e">
        <f>IF($A$3=FALSE,IF($C325&lt;16,E325/($D325^0.727399687532279)*'Hintergrund Berechnung'!$I$3165,E325/($D325^0.727399687532279)*'Hintergrund Berechnung'!$I$3166),IF($C325&lt;13,(E325/($D325^0.727399687532279)*'Hintergrund Berechnung'!$I$3165)*0.5,IF($C325&lt;16,(E325/($D325^0.727399687532279)*'Hintergrund Berechnung'!$I$3165)*0.67,E325/($D325^0.727399687532279)*'Hintergrund Berechnung'!$I$3166)))</f>
        <v>#DIV/0!</v>
      </c>
      <c r="W325" s="16" t="str">
        <f t="shared" si="38"/>
        <v/>
      </c>
      <c r="X325" s="16" t="e">
        <f>IF($A$3=FALSE,IF($C325&lt;16,G325/($D325^0.727399687532279)*'Hintergrund Berechnung'!$I$3165,G325/($D325^0.727399687532279)*'Hintergrund Berechnung'!$I$3166),IF($C325&lt;13,(G325/($D325^0.727399687532279)*'Hintergrund Berechnung'!$I$3165)*0.5,IF($C325&lt;16,(G325/($D325^0.727399687532279)*'Hintergrund Berechnung'!$I$3165)*0.67,G325/($D325^0.727399687532279)*'Hintergrund Berechnung'!$I$3166)))</f>
        <v>#DIV/0!</v>
      </c>
      <c r="Y325" s="16" t="str">
        <f t="shared" si="39"/>
        <v/>
      </c>
      <c r="Z325" s="16" t="e">
        <f>IF($A$3=FALSE,IF($C325&lt;16,I325/($D325^0.727399687532279)*'Hintergrund Berechnung'!$I$3165,I325/($D325^0.727399687532279)*'Hintergrund Berechnung'!$I$3166),IF($C325&lt;13,(I325/($D325^0.727399687532279)*'Hintergrund Berechnung'!$I$3165)*0.5,IF($C325&lt;16,(I325/($D325^0.727399687532279)*'Hintergrund Berechnung'!$I$3165)*0.67,I325/($D325^0.727399687532279)*'Hintergrund Berechnung'!$I$3166)))</f>
        <v>#DIV/0!</v>
      </c>
      <c r="AA325" s="16" t="str">
        <f t="shared" si="40"/>
        <v/>
      </c>
      <c r="AB325" s="16" t="e">
        <f>IF($A$3=FALSE,IF($C325&lt;16,K325/($D325^0.727399687532279)*'Hintergrund Berechnung'!$I$3165,K325/($D325^0.727399687532279)*'Hintergrund Berechnung'!$I$3166),IF($C325&lt;13,(K325/($D325^0.727399687532279)*'Hintergrund Berechnung'!$I$3165)*0.5,IF($C325&lt;16,(K325/($D325^0.727399687532279)*'Hintergrund Berechnung'!$I$3165)*0.67,K325/($D325^0.727399687532279)*'Hintergrund Berechnung'!$I$3166)))</f>
        <v>#DIV/0!</v>
      </c>
      <c r="AC325" s="16" t="str">
        <f t="shared" si="41"/>
        <v/>
      </c>
      <c r="AD325" s="16" t="e">
        <f>IF($A$3=FALSE,IF($C325&lt;16,M325/($D325^0.727399687532279)*'Hintergrund Berechnung'!$I$3165,M325/($D325^0.727399687532279)*'Hintergrund Berechnung'!$I$3166),IF($C325&lt;13,(M325/($D325^0.727399687532279)*'Hintergrund Berechnung'!$I$3165)*0.5,IF($C325&lt;16,(M325/($D325^0.727399687532279)*'Hintergrund Berechnung'!$I$3165)*0.67,M325/($D325^0.727399687532279)*'Hintergrund Berechnung'!$I$3166)))</f>
        <v>#DIV/0!</v>
      </c>
      <c r="AE325" s="16" t="str">
        <f t="shared" si="42"/>
        <v/>
      </c>
      <c r="AF325" s="16" t="e">
        <f>IF($A$3=FALSE,IF($C325&lt;16,O325/($D325^0.727399687532279)*'Hintergrund Berechnung'!$I$3165,O325/($D325^0.727399687532279)*'Hintergrund Berechnung'!$I$3166),IF($C325&lt;13,(O325/($D325^0.727399687532279)*'Hintergrund Berechnung'!$I$3165)*0.5,IF($C325&lt;16,(O325/($D325^0.727399687532279)*'Hintergrund Berechnung'!$I$3165)*0.67,O325/($D325^0.727399687532279)*'Hintergrund Berechnung'!$I$3166)))</f>
        <v>#DIV/0!</v>
      </c>
      <c r="AG325" s="16" t="str">
        <f t="shared" si="43"/>
        <v/>
      </c>
      <c r="AH325" s="16" t="e">
        <f t="shared" si="44"/>
        <v>#DIV/0!</v>
      </c>
      <c r="AI325" s="16" t="e">
        <f>ROUND(IF(C325&lt;16,$Q325/($D325^0.515518364833551)*'Hintergrund Berechnung'!$K$3165,$Q325/($D325^0.515518364833551)*'Hintergrund Berechnung'!$K$3166),0)</f>
        <v>#DIV/0!</v>
      </c>
      <c r="AJ325" s="16">
        <f>ROUND(IF(C325&lt;16,$R325*'Hintergrund Berechnung'!$L$3165,$R325*'Hintergrund Berechnung'!$L$3166),0)</f>
        <v>0</v>
      </c>
      <c r="AK325" s="16">
        <f>ROUND(IF(C325&lt;16,IF(S325&gt;0,(25-$S325)*'Hintergrund Berechnung'!$M$3165,0),IF(S325&gt;0,(25-$S325)*'Hintergrund Berechnung'!$M$3166,0)),0)</f>
        <v>0</v>
      </c>
      <c r="AL325" s="18" t="e">
        <f t="shared" si="45"/>
        <v>#DIV/0!</v>
      </c>
    </row>
    <row r="326" spans="21:38" x14ac:dyDescent="0.5">
      <c r="U326" s="16">
        <f t="shared" si="37"/>
        <v>0</v>
      </c>
      <c r="V326" s="16" t="e">
        <f>IF($A$3=FALSE,IF($C326&lt;16,E326/($D326^0.727399687532279)*'Hintergrund Berechnung'!$I$3165,E326/($D326^0.727399687532279)*'Hintergrund Berechnung'!$I$3166),IF($C326&lt;13,(E326/($D326^0.727399687532279)*'Hintergrund Berechnung'!$I$3165)*0.5,IF($C326&lt;16,(E326/($D326^0.727399687532279)*'Hintergrund Berechnung'!$I$3165)*0.67,E326/($D326^0.727399687532279)*'Hintergrund Berechnung'!$I$3166)))</f>
        <v>#DIV/0!</v>
      </c>
      <c r="W326" s="16" t="str">
        <f t="shared" si="38"/>
        <v/>
      </c>
      <c r="X326" s="16" t="e">
        <f>IF($A$3=FALSE,IF($C326&lt;16,G326/($D326^0.727399687532279)*'Hintergrund Berechnung'!$I$3165,G326/($D326^0.727399687532279)*'Hintergrund Berechnung'!$I$3166),IF($C326&lt;13,(G326/($D326^0.727399687532279)*'Hintergrund Berechnung'!$I$3165)*0.5,IF($C326&lt;16,(G326/($D326^0.727399687532279)*'Hintergrund Berechnung'!$I$3165)*0.67,G326/($D326^0.727399687532279)*'Hintergrund Berechnung'!$I$3166)))</f>
        <v>#DIV/0!</v>
      </c>
      <c r="Y326" s="16" t="str">
        <f t="shared" si="39"/>
        <v/>
      </c>
      <c r="Z326" s="16" t="e">
        <f>IF($A$3=FALSE,IF($C326&lt;16,I326/($D326^0.727399687532279)*'Hintergrund Berechnung'!$I$3165,I326/($D326^0.727399687532279)*'Hintergrund Berechnung'!$I$3166),IF($C326&lt;13,(I326/($D326^0.727399687532279)*'Hintergrund Berechnung'!$I$3165)*0.5,IF($C326&lt;16,(I326/($D326^0.727399687532279)*'Hintergrund Berechnung'!$I$3165)*0.67,I326/($D326^0.727399687532279)*'Hintergrund Berechnung'!$I$3166)))</f>
        <v>#DIV/0!</v>
      </c>
      <c r="AA326" s="16" t="str">
        <f t="shared" si="40"/>
        <v/>
      </c>
      <c r="AB326" s="16" t="e">
        <f>IF($A$3=FALSE,IF($C326&lt;16,K326/($D326^0.727399687532279)*'Hintergrund Berechnung'!$I$3165,K326/($D326^0.727399687532279)*'Hintergrund Berechnung'!$I$3166),IF($C326&lt;13,(K326/($D326^0.727399687532279)*'Hintergrund Berechnung'!$I$3165)*0.5,IF($C326&lt;16,(K326/($D326^0.727399687532279)*'Hintergrund Berechnung'!$I$3165)*0.67,K326/($D326^0.727399687532279)*'Hintergrund Berechnung'!$I$3166)))</f>
        <v>#DIV/0!</v>
      </c>
      <c r="AC326" s="16" t="str">
        <f t="shared" si="41"/>
        <v/>
      </c>
      <c r="AD326" s="16" t="e">
        <f>IF($A$3=FALSE,IF($C326&lt;16,M326/($D326^0.727399687532279)*'Hintergrund Berechnung'!$I$3165,M326/($D326^0.727399687532279)*'Hintergrund Berechnung'!$I$3166),IF($C326&lt;13,(M326/($D326^0.727399687532279)*'Hintergrund Berechnung'!$I$3165)*0.5,IF($C326&lt;16,(M326/($D326^0.727399687532279)*'Hintergrund Berechnung'!$I$3165)*0.67,M326/($D326^0.727399687532279)*'Hintergrund Berechnung'!$I$3166)))</f>
        <v>#DIV/0!</v>
      </c>
      <c r="AE326" s="16" t="str">
        <f t="shared" si="42"/>
        <v/>
      </c>
      <c r="AF326" s="16" t="e">
        <f>IF($A$3=FALSE,IF($C326&lt;16,O326/($D326^0.727399687532279)*'Hintergrund Berechnung'!$I$3165,O326/($D326^0.727399687532279)*'Hintergrund Berechnung'!$I$3166),IF($C326&lt;13,(O326/($D326^0.727399687532279)*'Hintergrund Berechnung'!$I$3165)*0.5,IF($C326&lt;16,(O326/($D326^0.727399687532279)*'Hintergrund Berechnung'!$I$3165)*0.67,O326/($D326^0.727399687532279)*'Hintergrund Berechnung'!$I$3166)))</f>
        <v>#DIV/0!</v>
      </c>
      <c r="AG326" s="16" t="str">
        <f t="shared" si="43"/>
        <v/>
      </c>
      <c r="AH326" s="16" t="e">
        <f t="shared" si="44"/>
        <v>#DIV/0!</v>
      </c>
      <c r="AI326" s="16" t="e">
        <f>ROUND(IF(C326&lt;16,$Q326/($D326^0.515518364833551)*'Hintergrund Berechnung'!$K$3165,$Q326/($D326^0.515518364833551)*'Hintergrund Berechnung'!$K$3166),0)</f>
        <v>#DIV/0!</v>
      </c>
      <c r="AJ326" s="16">
        <f>ROUND(IF(C326&lt;16,$R326*'Hintergrund Berechnung'!$L$3165,$R326*'Hintergrund Berechnung'!$L$3166),0)</f>
        <v>0</v>
      </c>
      <c r="AK326" s="16">
        <f>ROUND(IF(C326&lt;16,IF(S326&gt;0,(25-$S326)*'Hintergrund Berechnung'!$M$3165,0),IF(S326&gt;0,(25-$S326)*'Hintergrund Berechnung'!$M$3166,0)),0)</f>
        <v>0</v>
      </c>
      <c r="AL326" s="18" t="e">
        <f t="shared" si="45"/>
        <v>#DIV/0!</v>
      </c>
    </row>
    <row r="327" spans="21:38" x14ac:dyDescent="0.5">
      <c r="U327" s="16">
        <f t="shared" ref="U327:U390" si="46">MAX(E327,G327,I327)+MAX(K327,M327,O327)</f>
        <v>0</v>
      </c>
      <c r="V327" s="16" t="e">
        <f>IF($A$3=FALSE,IF($C327&lt;16,E327/($D327^0.727399687532279)*'Hintergrund Berechnung'!$I$3165,E327/($D327^0.727399687532279)*'Hintergrund Berechnung'!$I$3166),IF($C327&lt;13,(E327/($D327^0.727399687532279)*'Hintergrund Berechnung'!$I$3165)*0.5,IF($C327&lt;16,(E327/($D327^0.727399687532279)*'Hintergrund Berechnung'!$I$3165)*0.67,E327/($D327^0.727399687532279)*'Hintergrund Berechnung'!$I$3166)))</f>
        <v>#DIV/0!</v>
      </c>
      <c r="W327" s="16" t="str">
        <f t="shared" ref="W327:W390" si="47">IF(AND($A$3=TRUE,$C327&lt;13),F327,IF(AND($A$3=TRUE,$C327&lt;16),F327*0.67,""))</f>
        <v/>
      </c>
      <c r="X327" s="16" t="e">
        <f>IF($A$3=FALSE,IF($C327&lt;16,G327/($D327^0.727399687532279)*'Hintergrund Berechnung'!$I$3165,G327/($D327^0.727399687532279)*'Hintergrund Berechnung'!$I$3166),IF($C327&lt;13,(G327/($D327^0.727399687532279)*'Hintergrund Berechnung'!$I$3165)*0.5,IF($C327&lt;16,(G327/($D327^0.727399687532279)*'Hintergrund Berechnung'!$I$3165)*0.67,G327/($D327^0.727399687532279)*'Hintergrund Berechnung'!$I$3166)))</f>
        <v>#DIV/0!</v>
      </c>
      <c r="Y327" s="16" t="str">
        <f t="shared" ref="Y327:Y390" si="48">IF(AND($A$3=TRUE,$C327&lt;13),H327,IF(AND($A$3=TRUE,$C327&lt;16),H327*0.67,""))</f>
        <v/>
      </c>
      <c r="Z327" s="16" t="e">
        <f>IF($A$3=FALSE,IF($C327&lt;16,I327/($D327^0.727399687532279)*'Hintergrund Berechnung'!$I$3165,I327/($D327^0.727399687532279)*'Hintergrund Berechnung'!$I$3166),IF($C327&lt;13,(I327/($D327^0.727399687532279)*'Hintergrund Berechnung'!$I$3165)*0.5,IF($C327&lt;16,(I327/($D327^0.727399687532279)*'Hintergrund Berechnung'!$I$3165)*0.67,I327/($D327^0.727399687532279)*'Hintergrund Berechnung'!$I$3166)))</f>
        <v>#DIV/0!</v>
      </c>
      <c r="AA327" s="16" t="str">
        <f t="shared" ref="AA327:AA390" si="49">IF(AND($A$3=TRUE,$C327&lt;13),J327,IF(AND($A$3=TRUE,$C327&lt;16),J327*0.67,""))</f>
        <v/>
      </c>
      <c r="AB327" s="16" t="e">
        <f>IF($A$3=FALSE,IF($C327&lt;16,K327/($D327^0.727399687532279)*'Hintergrund Berechnung'!$I$3165,K327/($D327^0.727399687532279)*'Hintergrund Berechnung'!$I$3166),IF($C327&lt;13,(K327/($D327^0.727399687532279)*'Hintergrund Berechnung'!$I$3165)*0.5,IF($C327&lt;16,(K327/($D327^0.727399687532279)*'Hintergrund Berechnung'!$I$3165)*0.67,K327/($D327^0.727399687532279)*'Hintergrund Berechnung'!$I$3166)))</f>
        <v>#DIV/0!</v>
      </c>
      <c r="AC327" s="16" t="str">
        <f t="shared" ref="AC327:AC390" si="50">IF(AND($A$3=TRUE,$C327&lt;13),L327,IF(AND($A$3=TRUE,$C327&lt;16),L327*0.67,""))</f>
        <v/>
      </c>
      <c r="AD327" s="16" t="e">
        <f>IF($A$3=FALSE,IF($C327&lt;16,M327/($D327^0.727399687532279)*'Hintergrund Berechnung'!$I$3165,M327/($D327^0.727399687532279)*'Hintergrund Berechnung'!$I$3166),IF($C327&lt;13,(M327/($D327^0.727399687532279)*'Hintergrund Berechnung'!$I$3165)*0.5,IF($C327&lt;16,(M327/($D327^0.727399687532279)*'Hintergrund Berechnung'!$I$3165)*0.67,M327/($D327^0.727399687532279)*'Hintergrund Berechnung'!$I$3166)))</f>
        <v>#DIV/0!</v>
      </c>
      <c r="AE327" s="16" t="str">
        <f t="shared" ref="AE327:AE390" si="51">IF(AND($A$3=TRUE,$C327&lt;13),N327,IF(AND($A$3=TRUE,$C327&lt;16),N327*0.67,""))</f>
        <v/>
      </c>
      <c r="AF327" s="16" t="e">
        <f>IF($A$3=FALSE,IF($C327&lt;16,O327/($D327^0.727399687532279)*'Hintergrund Berechnung'!$I$3165,O327/($D327^0.727399687532279)*'Hintergrund Berechnung'!$I$3166),IF($C327&lt;13,(O327/($D327^0.727399687532279)*'Hintergrund Berechnung'!$I$3165)*0.5,IF($C327&lt;16,(O327/($D327^0.727399687532279)*'Hintergrund Berechnung'!$I$3165)*0.67,O327/($D327^0.727399687532279)*'Hintergrund Berechnung'!$I$3166)))</f>
        <v>#DIV/0!</v>
      </c>
      <c r="AG327" s="16" t="str">
        <f t="shared" ref="AG327:AG390" si="52">IF(AND($A$3=TRUE,$C327&lt;13),P327,IF(AND($A$3=TRUE,$C327&lt;16),P327*0.67,""))</f>
        <v/>
      </c>
      <c r="AH327" s="16" t="e">
        <f t="shared" ref="AH327:AH390" si="53">MAX(SUM(V327:W327),SUM(X327:Y327),SUM(Z327:AA327))+MAX(SUM(AB327:AC327),SUM(AD327:AE327),SUM(AF327:AG327))</f>
        <v>#DIV/0!</v>
      </c>
      <c r="AI327" s="16" t="e">
        <f>ROUND(IF(C327&lt;16,$Q327/($D327^0.515518364833551)*'Hintergrund Berechnung'!$K$3165,$Q327/($D327^0.515518364833551)*'Hintergrund Berechnung'!$K$3166),0)</f>
        <v>#DIV/0!</v>
      </c>
      <c r="AJ327" s="16">
        <f>ROUND(IF(C327&lt;16,$R327*'Hintergrund Berechnung'!$L$3165,$R327*'Hintergrund Berechnung'!$L$3166),0)</f>
        <v>0</v>
      </c>
      <c r="AK327" s="16">
        <f>ROUND(IF(C327&lt;16,IF(S327&gt;0,(25-$S327)*'Hintergrund Berechnung'!$M$3165,0),IF(S327&gt;0,(25-$S327)*'Hintergrund Berechnung'!$M$3166,0)),0)</f>
        <v>0</v>
      </c>
      <c r="AL327" s="18" t="e">
        <f t="shared" ref="AL327:AL390" si="54">ROUND(SUM(AH327:AK327),0)</f>
        <v>#DIV/0!</v>
      </c>
    </row>
    <row r="328" spans="21:38" x14ac:dyDescent="0.5">
      <c r="U328" s="16">
        <f t="shared" si="46"/>
        <v>0</v>
      </c>
      <c r="V328" s="16" t="e">
        <f>IF($A$3=FALSE,IF($C328&lt;16,E328/($D328^0.727399687532279)*'Hintergrund Berechnung'!$I$3165,E328/($D328^0.727399687532279)*'Hintergrund Berechnung'!$I$3166),IF($C328&lt;13,(E328/($D328^0.727399687532279)*'Hintergrund Berechnung'!$I$3165)*0.5,IF($C328&lt;16,(E328/($D328^0.727399687532279)*'Hintergrund Berechnung'!$I$3165)*0.67,E328/($D328^0.727399687532279)*'Hintergrund Berechnung'!$I$3166)))</f>
        <v>#DIV/0!</v>
      </c>
      <c r="W328" s="16" t="str">
        <f t="shared" si="47"/>
        <v/>
      </c>
      <c r="X328" s="16" t="e">
        <f>IF($A$3=FALSE,IF($C328&lt;16,G328/($D328^0.727399687532279)*'Hintergrund Berechnung'!$I$3165,G328/($D328^0.727399687532279)*'Hintergrund Berechnung'!$I$3166),IF($C328&lt;13,(G328/($D328^0.727399687532279)*'Hintergrund Berechnung'!$I$3165)*0.5,IF($C328&lt;16,(G328/($D328^0.727399687532279)*'Hintergrund Berechnung'!$I$3165)*0.67,G328/($D328^0.727399687532279)*'Hintergrund Berechnung'!$I$3166)))</f>
        <v>#DIV/0!</v>
      </c>
      <c r="Y328" s="16" t="str">
        <f t="shared" si="48"/>
        <v/>
      </c>
      <c r="Z328" s="16" t="e">
        <f>IF($A$3=FALSE,IF($C328&lt;16,I328/($D328^0.727399687532279)*'Hintergrund Berechnung'!$I$3165,I328/($D328^0.727399687532279)*'Hintergrund Berechnung'!$I$3166),IF($C328&lt;13,(I328/($D328^0.727399687532279)*'Hintergrund Berechnung'!$I$3165)*0.5,IF($C328&lt;16,(I328/($D328^0.727399687532279)*'Hintergrund Berechnung'!$I$3165)*0.67,I328/($D328^0.727399687532279)*'Hintergrund Berechnung'!$I$3166)))</f>
        <v>#DIV/0!</v>
      </c>
      <c r="AA328" s="16" t="str">
        <f t="shared" si="49"/>
        <v/>
      </c>
      <c r="AB328" s="16" t="e">
        <f>IF($A$3=FALSE,IF($C328&lt;16,K328/($D328^0.727399687532279)*'Hintergrund Berechnung'!$I$3165,K328/($D328^0.727399687532279)*'Hintergrund Berechnung'!$I$3166),IF($C328&lt;13,(K328/($D328^0.727399687532279)*'Hintergrund Berechnung'!$I$3165)*0.5,IF($C328&lt;16,(K328/($D328^0.727399687532279)*'Hintergrund Berechnung'!$I$3165)*0.67,K328/($D328^0.727399687532279)*'Hintergrund Berechnung'!$I$3166)))</f>
        <v>#DIV/0!</v>
      </c>
      <c r="AC328" s="16" t="str">
        <f t="shared" si="50"/>
        <v/>
      </c>
      <c r="AD328" s="16" t="e">
        <f>IF($A$3=FALSE,IF($C328&lt;16,M328/($D328^0.727399687532279)*'Hintergrund Berechnung'!$I$3165,M328/($D328^0.727399687532279)*'Hintergrund Berechnung'!$I$3166),IF($C328&lt;13,(M328/($D328^0.727399687532279)*'Hintergrund Berechnung'!$I$3165)*0.5,IF($C328&lt;16,(M328/($D328^0.727399687532279)*'Hintergrund Berechnung'!$I$3165)*0.67,M328/($D328^0.727399687532279)*'Hintergrund Berechnung'!$I$3166)))</f>
        <v>#DIV/0!</v>
      </c>
      <c r="AE328" s="16" t="str">
        <f t="shared" si="51"/>
        <v/>
      </c>
      <c r="AF328" s="16" t="e">
        <f>IF($A$3=FALSE,IF($C328&lt;16,O328/($D328^0.727399687532279)*'Hintergrund Berechnung'!$I$3165,O328/($D328^0.727399687532279)*'Hintergrund Berechnung'!$I$3166),IF($C328&lt;13,(O328/($D328^0.727399687532279)*'Hintergrund Berechnung'!$I$3165)*0.5,IF($C328&lt;16,(O328/($D328^0.727399687532279)*'Hintergrund Berechnung'!$I$3165)*0.67,O328/($D328^0.727399687532279)*'Hintergrund Berechnung'!$I$3166)))</f>
        <v>#DIV/0!</v>
      </c>
      <c r="AG328" s="16" t="str">
        <f t="shared" si="52"/>
        <v/>
      </c>
      <c r="AH328" s="16" t="e">
        <f t="shared" si="53"/>
        <v>#DIV/0!</v>
      </c>
      <c r="AI328" s="16" t="e">
        <f>ROUND(IF(C328&lt;16,$Q328/($D328^0.515518364833551)*'Hintergrund Berechnung'!$K$3165,$Q328/($D328^0.515518364833551)*'Hintergrund Berechnung'!$K$3166),0)</f>
        <v>#DIV/0!</v>
      </c>
      <c r="AJ328" s="16">
        <f>ROUND(IF(C328&lt;16,$R328*'Hintergrund Berechnung'!$L$3165,$R328*'Hintergrund Berechnung'!$L$3166),0)</f>
        <v>0</v>
      </c>
      <c r="AK328" s="16">
        <f>ROUND(IF(C328&lt;16,IF(S328&gt;0,(25-$S328)*'Hintergrund Berechnung'!$M$3165,0),IF(S328&gt;0,(25-$S328)*'Hintergrund Berechnung'!$M$3166,0)),0)</f>
        <v>0</v>
      </c>
      <c r="AL328" s="18" t="e">
        <f t="shared" si="54"/>
        <v>#DIV/0!</v>
      </c>
    </row>
    <row r="329" spans="21:38" x14ac:dyDescent="0.5">
      <c r="U329" s="16">
        <f t="shared" si="46"/>
        <v>0</v>
      </c>
      <c r="V329" s="16" t="e">
        <f>IF($A$3=FALSE,IF($C329&lt;16,E329/($D329^0.727399687532279)*'Hintergrund Berechnung'!$I$3165,E329/($D329^0.727399687532279)*'Hintergrund Berechnung'!$I$3166),IF($C329&lt;13,(E329/($D329^0.727399687532279)*'Hintergrund Berechnung'!$I$3165)*0.5,IF($C329&lt;16,(E329/($D329^0.727399687532279)*'Hintergrund Berechnung'!$I$3165)*0.67,E329/($D329^0.727399687532279)*'Hintergrund Berechnung'!$I$3166)))</f>
        <v>#DIV/0!</v>
      </c>
      <c r="W329" s="16" t="str">
        <f t="shared" si="47"/>
        <v/>
      </c>
      <c r="X329" s="16" t="e">
        <f>IF($A$3=FALSE,IF($C329&lt;16,G329/($D329^0.727399687532279)*'Hintergrund Berechnung'!$I$3165,G329/($D329^0.727399687532279)*'Hintergrund Berechnung'!$I$3166),IF($C329&lt;13,(G329/($D329^0.727399687532279)*'Hintergrund Berechnung'!$I$3165)*0.5,IF($C329&lt;16,(G329/($D329^0.727399687532279)*'Hintergrund Berechnung'!$I$3165)*0.67,G329/($D329^0.727399687532279)*'Hintergrund Berechnung'!$I$3166)))</f>
        <v>#DIV/0!</v>
      </c>
      <c r="Y329" s="16" t="str">
        <f t="shared" si="48"/>
        <v/>
      </c>
      <c r="Z329" s="16" t="e">
        <f>IF($A$3=FALSE,IF($C329&lt;16,I329/($D329^0.727399687532279)*'Hintergrund Berechnung'!$I$3165,I329/($D329^0.727399687532279)*'Hintergrund Berechnung'!$I$3166),IF($C329&lt;13,(I329/($D329^0.727399687532279)*'Hintergrund Berechnung'!$I$3165)*0.5,IF($C329&lt;16,(I329/($D329^0.727399687532279)*'Hintergrund Berechnung'!$I$3165)*0.67,I329/($D329^0.727399687532279)*'Hintergrund Berechnung'!$I$3166)))</f>
        <v>#DIV/0!</v>
      </c>
      <c r="AA329" s="16" t="str">
        <f t="shared" si="49"/>
        <v/>
      </c>
      <c r="AB329" s="16" t="e">
        <f>IF($A$3=FALSE,IF($C329&lt;16,K329/($D329^0.727399687532279)*'Hintergrund Berechnung'!$I$3165,K329/($D329^0.727399687532279)*'Hintergrund Berechnung'!$I$3166),IF($C329&lt;13,(K329/($D329^0.727399687532279)*'Hintergrund Berechnung'!$I$3165)*0.5,IF($C329&lt;16,(K329/($D329^0.727399687532279)*'Hintergrund Berechnung'!$I$3165)*0.67,K329/($D329^0.727399687532279)*'Hintergrund Berechnung'!$I$3166)))</f>
        <v>#DIV/0!</v>
      </c>
      <c r="AC329" s="16" t="str">
        <f t="shared" si="50"/>
        <v/>
      </c>
      <c r="AD329" s="16" t="e">
        <f>IF($A$3=FALSE,IF($C329&lt;16,M329/($D329^0.727399687532279)*'Hintergrund Berechnung'!$I$3165,M329/($D329^0.727399687532279)*'Hintergrund Berechnung'!$I$3166),IF($C329&lt;13,(M329/($D329^0.727399687532279)*'Hintergrund Berechnung'!$I$3165)*0.5,IF($C329&lt;16,(M329/($D329^0.727399687532279)*'Hintergrund Berechnung'!$I$3165)*0.67,M329/($D329^0.727399687532279)*'Hintergrund Berechnung'!$I$3166)))</f>
        <v>#DIV/0!</v>
      </c>
      <c r="AE329" s="16" t="str">
        <f t="shared" si="51"/>
        <v/>
      </c>
      <c r="AF329" s="16" t="e">
        <f>IF($A$3=FALSE,IF($C329&lt;16,O329/($D329^0.727399687532279)*'Hintergrund Berechnung'!$I$3165,O329/($D329^0.727399687532279)*'Hintergrund Berechnung'!$I$3166),IF($C329&lt;13,(O329/($D329^0.727399687532279)*'Hintergrund Berechnung'!$I$3165)*0.5,IF($C329&lt;16,(O329/($D329^0.727399687532279)*'Hintergrund Berechnung'!$I$3165)*0.67,O329/($D329^0.727399687532279)*'Hintergrund Berechnung'!$I$3166)))</f>
        <v>#DIV/0!</v>
      </c>
      <c r="AG329" s="16" t="str">
        <f t="shared" si="52"/>
        <v/>
      </c>
      <c r="AH329" s="16" t="e">
        <f t="shared" si="53"/>
        <v>#DIV/0!</v>
      </c>
      <c r="AI329" s="16" t="e">
        <f>ROUND(IF(C329&lt;16,$Q329/($D329^0.515518364833551)*'Hintergrund Berechnung'!$K$3165,$Q329/($D329^0.515518364833551)*'Hintergrund Berechnung'!$K$3166),0)</f>
        <v>#DIV/0!</v>
      </c>
      <c r="AJ329" s="16">
        <f>ROUND(IF(C329&lt;16,$R329*'Hintergrund Berechnung'!$L$3165,$R329*'Hintergrund Berechnung'!$L$3166),0)</f>
        <v>0</v>
      </c>
      <c r="AK329" s="16">
        <f>ROUND(IF(C329&lt;16,IF(S329&gt;0,(25-$S329)*'Hintergrund Berechnung'!$M$3165,0),IF(S329&gt;0,(25-$S329)*'Hintergrund Berechnung'!$M$3166,0)),0)</f>
        <v>0</v>
      </c>
      <c r="AL329" s="18" t="e">
        <f t="shared" si="54"/>
        <v>#DIV/0!</v>
      </c>
    </row>
    <row r="330" spans="21:38" x14ac:dyDescent="0.5">
      <c r="U330" s="16">
        <f t="shared" si="46"/>
        <v>0</v>
      </c>
      <c r="V330" s="16" t="e">
        <f>IF($A$3=FALSE,IF($C330&lt;16,E330/($D330^0.727399687532279)*'Hintergrund Berechnung'!$I$3165,E330/($D330^0.727399687532279)*'Hintergrund Berechnung'!$I$3166),IF($C330&lt;13,(E330/($D330^0.727399687532279)*'Hintergrund Berechnung'!$I$3165)*0.5,IF($C330&lt;16,(E330/($D330^0.727399687532279)*'Hintergrund Berechnung'!$I$3165)*0.67,E330/($D330^0.727399687532279)*'Hintergrund Berechnung'!$I$3166)))</f>
        <v>#DIV/0!</v>
      </c>
      <c r="W330" s="16" t="str">
        <f t="shared" si="47"/>
        <v/>
      </c>
      <c r="X330" s="16" t="e">
        <f>IF($A$3=FALSE,IF($C330&lt;16,G330/($D330^0.727399687532279)*'Hintergrund Berechnung'!$I$3165,G330/($D330^0.727399687532279)*'Hintergrund Berechnung'!$I$3166),IF($C330&lt;13,(G330/($D330^0.727399687532279)*'Hintergrund Berechnung'!$I$3165)*0.5,IF($C330&lt;16,(G330/($D330^0.727399687532279)*'Hintergrund Berechnung'!$I$3165)*0.67,G330/($D330^0.727399687532279)*'Hintergrund Berechnung'!$I$3166)))</f>
        <v>#DIV/0!</v>
      </c>
      <c r="Y330" s="16" t="str">
        <f t="shared" si="48"/>
        <v/>
      </c>
      <c r="Z330" s="16" t="e">
        <f>IF($A$3=FALSE,IF($C330&lt;16,I330/($D330^0.727399687532279)*'Hintergrund Berechnung'!$I$3165,I330/($D330^0.727399687532279)*'Hintergrund Berechnung'!$I$3166),IF($C330&lt;13,(I330/($D330^0.727399687532279)*'Hintergrund Berechnung'!$I$3165)*0.5,IF($C330&lt;16,(I330/($D330^0.727399687532279)*'Hintergrund Berechnung'!$I$3165)*0.67,I330/($D330^0.727399687532279)*'Hintergrund Berechnung'!$I$3166)))</f>
        <v>#DIV/0!</v>
      </c>
      <c r="AA330" s="16" t="str">
        <f t="shared" si="49"/>
        <v/>
      </c>
      <c r="AB330" s="16" t="e">
        <f>IF($A$3=FALSE,IF($C330&lt;16,K330/($D330^0.727399687532279)*'Hintergrund Berechnung'!$I$3165,K330/($D330^0.727399687532279)*'Hintergrund Berechnung'!$I$3166),IF($C330&lt;13,(K330/($D330^0.727399687532279)*'Hintergrund Berechnung'!$I$3165)*0.5,IF($C330&lt;16,(K330/($D330^0.727399687532279)*'Hintergrund Berechnung'!$I$3165)*0.67,K330/($D330^0.727399687532279)*'Hintergrund Berechnung'!$I$3166)))</f>
        <v>#DIV/0!</v>
      </c>
      <c r="AC330" s="16" t="str">
        <f t="shared" si="50"/>
        <v/>
      </c>
      <c r="AD330" s="16" t="e">
        <f>IF($A$3=FALSE,IF($C330&lt;16,M330/($D330^0.727399687532279)*'Hintergrund Berechnung'!$I$3165,M330/($D330^0.727399687532279)*'Hintergrund Berechnung'!$I$3166),IF($C330&lt;13,(M330/($D330^0.727399687532279)*'Hintergrund Berechnung'!$I$3165)*0.5,IF($C330&lt;16,(M330/($D330^0.727399687532279)*'Hintergrund Berechnung'!$I$3165)*0.67,M330/($D330^0.727399687532279)*'Hintergrund Berechnung'!$I$3166)))</f>
        <v>#DIV/0!</v>
      </c>
      <c r="AE330" s="16" t="str">
        <f t="shared" si="51"/>
        <v/>
      </c>
      <c r="AF330" s="16" t="e">
        <f>IF($A$3=FALSE,IF($C330&lt;16,O330/($D330^0.727399687532279)*'Hintergrund Berechnung'!$I$3165,O330/($D330^0.727399687532279)*'Hintergrund Berechnung'!$I$3166),IF($C330&lt;13,(O330/($D330^0.727399687532279)*'Hintergrund Berechnung'!$I$3165)*0.5,IF($C330&lt;16,(O330/($D330^0.727399687532279)*'Hintergrund Berechnung'!$I$3165)*0.67,O330/($D330^0.727399687532279)*'Hintergrund Berechnung'!$I$3166)))</f>
        <v>#DIV/0!</v>
      </c>
      <c r="AG330" s="16" t="str">
        <f t="shared" si="52"/>
        <v/>
      </c>
      <c r="AH330" s="16" t="e">
        <f t="shared" si="53"/>
        <v>#DIV/0!</v>
      </c>
      <c r="AI330" s="16" t="e">
        <f>ROUND(IF(C330&lt;16,$Q330/($D330^0.515518364833551)*'Hintergrund Berechnung'!$K$3165,$Q330/($D330^0.515518364833551)*'Hintergrund Berechnung'!$K$3166),0)</f>
        <v>#DIV/0!</v>
      </c>
      <c r="AJ330" s="16">
        <f>ROUND(IF(C330&lt;16,$R330*'Hintergrund Berechnung'!$L$3165,$R330*'Hintergrund Berechnung'!$L$3166),0)</f>
        <v>0</v>
      </c>
      <c r="AK330" s="16">
        <f>ROUND(IF(C330&lt;16,IF(S330&gt;0,(25-$S330)*'Hintergrund Berechnung'!$M$3165,0),IF(S330&gt;0,(25-$S330)*'Hintergrund Berechnung'!$M$3166,0)),0)</f>
        <v>0</v>
      </c>
      <c r="AL330" s="18" t="e">
        <f t="shared" si="54"/>
        <v>#DIV/0!</v>
      </c>
    </row>
    <row r="331" spans="21:38" x14ac:dyDescent="0.5">
      <c r="U331" s="16">
        <f t="shared" si="46"/>
        <v>0</v>
      </c>
      <c r="V331" s="16" t="e">
        <f>IF($A$3=FALSE,IF($C331&lt;16,E331/($D331^0.727399687532279)*'Hintergrund Berechnung'!$I$3165,E331/($D331^0.727399687532279)*'Hintergrund Berechnung'!$I$3166),IF($C331&lt;13,(E331/($D331^0.727399687532279)*'Hintergrund Berechnung'!$I$3165)*0.5,IF($C331&lt;16,(E331/($D331^0.727399687532279)*'Hintergrund Berechnung'!$I$3165)*0.67,E331/($D331^0.727399687532279)*'Hintergrund Berechnung'!$I$3166)))</f>
        <v>#DIV/0!</v>
      </c>
      <c r="W331" s="16" t="str">
        <f t="shared" si="47"/>
        <v/>
      </c>
      <c r="X331" s="16" t="e">
        <f>IF($A$3=FALSE,IF($C331&lt;16,G331/($D331^0.727399687532279)*'Hintergrund Berechnung'!$I$3165,G331/($D331^0.727399687532279)*'Hintergrund Berechnung'!$I$3166),IF($C331&lt;13,(G331/($D331^0.727399687532279)*'Hintergrund Berechnung'!$I$3165)*0.5,IF($C331&lt;16,(G331/($D331^0.727399687532279)*'Hintergrund Berechnung'!$I$3165)*0.67,G331/($D331^0.727399687532279)*'Hintergrund Berechnung'!$I$3166)))</f>
        <v>#DIV/0!</v>
      </c>
      <c r="Y331" s="16" t="str">
        <f t="shared" si="48"/>
        <v/>
      </c>
      <c r="Z331" s="16" t="e">
        <f>IF($A$3=FALSE,IF($C331&lt;16,I331/($D331^0.727399687532279)*'Hintergrund Berechnung'!$I$3165,I331/($D331^0.727399687532279)*'Hintergrund Berechnung'!$I$3166),IF($C331&lt;13,(I331/($D331^0.727399687532279)*'Hintergrund Berechnung'!$I$3165)*0.5,IF($C331&lt;16,(I331/($D331^0.727399687532279)*'Hintergrund Berechnung'!$I$3165)*0.67,I331/($D331^0.727399687532279)*'Hintergrund Berechnung'!$I$3166)))</f>
        <v>#DIV/0!</v>
      </c>
      <c r="AA331" s="16" t="str">
        <f t="shared" si="49"/>
        <v/>
      </c>
      <c r="AB331" s="16" t="e">
        <f>IF($A$3=FALSE,IF($C331&lt;16,K331/($D331^0.727399687532279)*'Hintergrund Berechnung'!$I$3165,K331/($D331^0.727399687532279)*'Hintergrund Berechnung'!$I$3166),IF($C331&lt;13,(K331/($D331^0.727399687532279)*'Hintergrund Berechnung'!$I$3165)*0.5,IF($C331&lt;16,(K331/($D331^0.727399687532279)*'Hintergrund Berechnung'!$I$3165)*0.67,K331/($D331^0.727399687532279)*'Hintergrund Berechnung'!$I$3166)))</f>
        <v>#DIV/0!</v>
      </c>
      <c r="AC331" s="16" t="str">
        <f t="shared" si="50"/>
        <v/>
      </c>
      <c r="AD331" s="16" t="e">
        <f>IF($A$3=FALSE,IF($C331&lt;16,M331/($D331^0.727399687532279)*'Hintergrund Berechnung'!$I$3165,M331/($D331^0.727399687532279)*'Hintergrund Berechnung'!$I$3166),IF($C331&lt;13,(M331/($D331^0.727399687532279)*'Hintergrund Berechnung'!$I$3165)*0.5,IF($C331&lt;16,(M331/($D331^0.727399687532279)*'Hintergrund Berechnung'!$I$3165)*0.67,M331/($D331^0.727399687532279)*'Hintergrund Berechnung'!$I$3166)))</f>
        <v>#DIV/0!</v>
      </c>
      <c r="AE331" s="16" t="str">
        <f t="shared" si="51"/>
        <v/>
      </c>
      <c r="AF331" s="16" t="e">
        <f>IF($A$3=FALSE,IF($C331&lt;16,O331/($D331^0.727399687532279)*'Hintergrund Berechnung'!$I$3165,O331/($D331^0.727399687532279)*'Hintergrund Berechnung'!$I$3166),IF($C331&lt;13,(O331/($D331^0.727399687532279)*'Hintergrund Berechnung'!$I$3165)*0.5,IF($C331&lt;16,(O331/($D331^0.727399687532279)*'Hintergrund Berechnung'!$I$3165)*0.67,O331/($D331^0.727399687532279)*'Hintergrund Berechnung'!$I$3166)))</f>
        <v>#DIV/0!</v>
      </c>
      <c r="AG331" s="16" t="str">
        <f t="shared" si="52"/>
        <v/>
      </c>
      <c r="AH331" s="16" t="e">
        <f t="shared" si="53"/>
        <v>#DIV/0!</v>
      </c>
      <c r="AI331" s="16" t="e">
        <f>ROUND(IF(C331&lt;16,$Q331/($D331^0.515518364833551)*'Hintergrund Berechnung'!$K$3165,$Q331/($D331^0.515518364833551)*'Hintergrund Berechnung'!$K$3166),0)</f>
        <v>#DIV/0!</v>
      </c>
      <c r="AJ331" s="16">
        <f>ROUND(IF(C331&lt;16,$R331*'Hintergrund Berechnung'!$L$3165,$R331*'Hintergrund Berechnung'!$L$3166),0)</f>
        <v>0</v>
      </c>
      <c r="AK331" s="16">
        <f>ROUND(IF(C331&lt;16,IF(S331&gt;0,(25-$S331)*'Hintergrund Berechnung'!$M$3165,0),IF(S331&gt;0,(25-$S331)*'Hintergrund Berechnung'!$M$3166,0)),0)</f>
        <v>0</v>
      </c>
      <c r="AL331" s="18" t="e">
        <f t="shared" si="54"/>
        <v>#DIV/0!</v>
      </c>
    </row>
    <row r="332" spans="21:38" x14ac:dyDescent="0.5">
      <c r="U332" s="16">
        <f t="shared" si="46"/>
        <v>0</v>
      </c>
      <c r="V332" s="16" t="e">
        <f>IF($A$3=FALSE,IF($C332&lt;16,E332/($D332^0.727399687532279)*'Hintergrund Berechnung'!$I$3165,E332/($D332^0.727399687532279)*'Hintergrund Berechnung'!$I$3166),IF($C332&lt;13,(E332/($D332^0.727399687532279)*'Hintergrund Berechnung'!$I$3165)*0.5,IF($C332&lt;16,(E332/($D332^0.727399687532279)*'Hintergrund Berechnung'!$I$3165)*0.67,E332/($D332^0.727399687532279)*'Hintergrund Berechnung'!$I$3166)))</f>
        <v>#DIV/0!</v>
      </c>
      <c r="W332" s="16" t="str">
        <f t="shared" si="47"/>
        <v/>
      </c>
      <c r="X332" s="16" t="e">
        <f>IF($A$3=FALSE,IF($C332&lt;16,G332/($D332^0.727399687532279)*'Hintergrund Berechnung'!$I$3165,G332/($D332^0.727399687532279)*'Hintergrund Berechnung'!$I$3166),IF($C332&lt;13,(G332/($D332^0.727399687532279)*'Hintergrund Berechnung'!$I$3165)*0.5,IF($C332&lt;16,(G332/($D332^0.727399687532279)*'Hintergrund Berechnung'!$I$3165)*0.67,G332/($D332^0.727399687532279)*'Hintergrund Berechnung'!$I$3166)))</f>
        <v>#DIV/0!</v>
      </c>
      <c r="Y332" s="16" t="str">
        <f t="shared" si="48"/>
        <v/>
      </c>
      <c r="Z332" s="16" t="e">
        <f>IF($A$3=FALSE,IF($C332&lt;16,I332/($D332^0.727399687532279)*'Hintergrund Berechnung'!$I$3165,I332/($D332^0.727399687532279)*'Hintergrund Berechnung'!$I$3166),IF($C332&lt;13,(I332/($D332^0.727399687532279)*'Hintergrund Berechnung'!$I$3165)*0.5,IF($C332&lt;16,(I332/($D332^0.727399687532279)*'Hintergrund Berechnung'!$I$3165)*0.67,I332/($D332^0.727399687532279)*'Hintergrund Berechnung'!$I$3166)))</f>
        <v>#DIV/0!</v>
      </c>
      <c r="AA332" s="16" t="str">
        <f t="shared" si="49"/>
        <v/>
      </c>
      <c r="AB332" s="16" t="e">
        <f>IF($A$3=FALSE,IF($C332&lt;16,K332/($D332^0.727399687532279)*'Hintergrund Berechnung'!$I$3165,K332/($D332^0.727399687532279)*'Hintergrund Berechnung'!$I$3166),IF($C332&lt;13,(K332/($D332^0.727399687532279)*'Hintergrund Berechnung'!$I$3165)*0.5,IF($C332&lt;16,(K332/($D332^0.727399687532279)*'Hintergrund Berechnung'!$I$3165)*0.67,K332/($D332^0.727399687532279)*'Hintergrund Berechnung'!$I$3166)))</f>
        <v>#DIV/0!</v>
      </c>
      <c r="AC332" s="16" t="str">
        <f t="shared" si="50"/>
        <v/>
      </c>
      <c r="AD332" s="16" t="e">
        <f>IF($A$3=FALSE,IF($C332&lt;16,M332/($D332^0.727399687532279)*'Hintergrund Berechnung'!$I$3165,M332/($D332^0.727399687532279)*'Hintergrund Berechnung'!$I$3166),IF($C332&lt;13,(M332/($D332^0.727399687532279)*'Hintergrund Berechnung'!$I$3165)*0.5,IF($C332&lt;16,(M332/($D332^0.727399687532279)*'Hintergrund Berechnung'!$I$3165)*0.67,M332/($D332^0.727399687532279)*'Hintergrund Berechnung'!$I$3166)))</f>
        <v>#DIV/0!</v>
      </c>
      <c r="AE332" s="16" t="str">
        <f t="shared" si="51"/>
        <v/>
      </c>
      <c r="AF332" s="16" t="e">
        <f>IF($A$3=FALSE,IF($C332&lt;16,O332/($D332^0.727399687532279)*'Hintergrund Berechnung'!$I$3165,O332/($D332^0.727399687532279)*'Hintergrund Berechnung'!$I$3166),IF($C332&lt;13,(O332/($D332^0.727399687532279)*'Hintergrund Berechnung'!$I$3165)*0.5,IF($C332&lt;16,(O332/($D332^0.727399687532279)*'Hintergrund Berechnung'!$I$3165)*0.67,O332/($D332^0.727399687532279)*'Hintergrund Berechnung'!$I$3166)))</f>
        <v>#DIV/0!</v>
      </c>
      <c r="AG332" s="16" t="str">
        <f t="shared" si="52"/>
        <v/>
      </c>
      <c r="AH332" s="16" t="e">
        <f t="shared" si="53"/>
        <v>#DIV/0!</v>
      </c>
      <c r="AI332" s="16" t="e">
        <f>ROUND(IF(C332&lt;16,$Q332/($D332^0.515518364833551)*'Hintergrund Berechnung'!$K$3165,$Q332/($D332^0.515518364833551)*'Hintergrund Berechnung'!$K$3166),0)</f>
        <v>#DIV/0!</v>
      </c>
      <c r="AJ332" s="16">
        <f>ROUND(IF(C332&lt;16,$R332*'Hintergrund Berechnung'!$L$3165,$R332*'Hintergrund Berechnung'!$L$3166),0)</f>
        <v>0</v>
      </c>
      <c r="AK332" s="16">
        <f>ROUND(IF(C332&lt;16,IF(S332&gt;0,(25-$S332)*'Hintergrund Berechnung'!$M$3165,0),IF(S332&gt;0,(25-$S332)*'Hintergrund Berechnung'!$M$3166,0)),0)</f>
        <v>0</v>
      </c>
      <c r="AL332" s="18" t="e">
        <f t="shared" si="54"/>
        <v>#DIV/0!</v>
      </c>
    </row>
    <row r="333" spans="21:38" x14ac:dyDescent="0.5">
      <c r="U333" s="16">
        <f t="shared" si="46"/>
        <v>0</v>
      </c>
      <c r="V333" s="16" t="e">
        <f>IF($A$3=FALSE,IF($C333&lt;16,E333/($D333^0.727399687532279)*'Hintergrund Berechnung'!$I$3165,E333/($D333^0.727399687532279)*'Hintergrund Berechnung'!$I$3166),IF($C333&lt;13,(E333/($D333^0.727399687532279)*'Hintergrund Berechnung'!$I$3165)*0.5,IF($C333&lt;16,(E333/($D333^0.727399687532279)*'Hintergrund Berechnung'!$I$3165)*0.67,E333/($D333^0.727399687532279)*'Hintergrund Berechnung'!$I$3166)))</f>
        <v>#DIV/0!</v>
      </c>
      <c r="W333" s="16" t="str">
        <f t="shared" si="47"/>
        <v/>
      </c>
      <c r="X333" s="16" t="e">
        <f>IF($A$3=FALSE,IF($C333&lt;16,G333/($D333^0.727399687532279)*'Hintergrund Berechnung'!$I$3165,G333/($D333^0.727399687532279)*'Hintergrund Berechnung'!$I$3166),IF($C333&lt;13,(G333/($D333^0.727399687532279)*'Hintergrund Berechnung'!$I$3165)*0.5,IF($C333&lt;16,(G333/($D333^0.727399687532279)*'Hintergrund Berechnung'!$I$3165)*0.67,G333/($D333^0.727399687532279)*'Hintergrund Berechnung'!$I$3166)))</f>
        <v>#DIV/0!</v>
      </c>
      <c r="Y333" s="16" t="str">
        <f t="shared" si="48"/>
        <v/>
      </c>
      <c r="Z333" s="16" t="e">
        <f>IF($A$3=FALSE,IF($C333&lt;16,I333/($D333^0.727399687532279)*'Hintergrund Berechnung'!$I$3165,I333/($D333^0.727399687532279)*'Hintergrund Berechnung'!$I$3166),IF($C333&lt;13,(I333/($D333^0.727399687532279)*'Hintergrund Berechnung'!$I$3165)*0.5,IF($C333&lt;16,(I333/($D333^0.727399687532279)*'Hintergrund Berechnung'!$I$3165)*0.67,I333/($D333^0.727399687532279)*'Hintergrund Berechnung'!$I$3166)))</f>
        <v>#DIV/0!</v>
      </c>
      <c r="AA333" s="16" t="str">
        <f t="shared" si="49"/>
        <v/>
      </c>
      <c r="AB333" s="16" t="e">
        <f>IF($A$3=FALSE,IF($C333&lt;16,K333/($D333^0.727399687532279)*'Hintergrund Berechnung'!$I$3165,K333/($D333^0.727399687532279)*'Hintergrund Berechnung'!$I$3166),IF($C333&lt;13,(K333/($D333^0.727399687532279)*'Hintergrund Berechnung'!$I$3165)*0.5,IF($C333&lt;16,(K333/($D333^0.727399687532279)*'Hintergrund Berechnung'!$I$3165)*0.67,K333/($D333^0.727399687532279)*'Hintergrund Berechnung'!$I$3166)))</f>
        <v>#DIV/0!</v>
      </c>
      <c r="AC333" s="16" t="str">
        <f t="shared" si="50"/>
        <v/>
      </c>
      <c r="AD333" s="16" t="e">
        <f>IF($A$3=FALSE,IF($C333&lt;16,M333/($D333^0.727399687532279)*'Hintergrund Berechnung'!$I$3165,M333/($D333^0.727399687532279)*'Hintergrund Berechnung'!$I$3166),IF($C333&lt;13,(M333/($D333^0.727399687532279)*'Hintergrund Berechnung'!$I$3165)*0.5,IF($C333&lt;16,(M333/($D333^0.727399687532279)*'Hintergrund Berechnung'!$I$3165)*0.67,M333/($D333^0.727399687532279)*'Hintergrund Berechnung'!$I$3166)))</f>
        <v>#DIV/0!</v>
      </c>
      <c r="AE333" s="16" t="str">
        <f t="shared" si="51"/>
        <v/>
      </c>
      <c r="AF333" s="16" t="e">
        <f>IF($A$3=FALSE,IF($C333&lt;16,O333/($D333^0.727399687532279)*'Hintergrund Berechnung'!$I$3165,O333/($D333^0.727399687532279)*'Hintergrund Berechnung'!$I$3166),IF($C333&lt;13,(O333/($D333^0.727399687532279)*'Hintergrund Berechnung'!$I$3165)*0.5,IF($C333&lt;16,(O333/($D333^0.727399687532279)*'Hintergrund Berechnung'!$I$3165)*0.67,O333/($D333^0.727399687532279)*'Hintergrund Berechnung'!$I$3166)))</f>
        <v>#DIV/0!</v>
      </c>
      <c r="AG333" s="16" t="str">
        <f t="shared" si="52"/>
        <v/>
      </c>
      <c r="AH333" s="16" t="e">
        <f t="shared" si="53"/>
        <v>#DIV/0!</v>
      </c>
      <c r="AI333" s="16" t="e">
        <f>ROUND(IF(C333&lt;16,$Q333/($D333^0.515518364833551)*'Hintergrund Berechnung'!$K$3165,$Q333/($D333^0.515518364833551)*'Hintergrund Berechnung'!$K$3166),0)</f>
        <v>#DIV/0!</v>
      </c>
      <c r="AJ333" s="16">
        <f>ROUND(IF(C333&lt;16,$R333*'Hintergrund Berechnung'!$L$3165,$R333*'Hintergrund Berechnung'!$L$3166),0)</f>
        <v>0</v>
      </c>
      <c r="AK333" s="16">
        <f>ROUND(IF(C333&lt;16,IF(S333&gt;0,(25-$S333)*'Hintergrund Berechnung'!$M$3165,0),IF(S333&gt;0,(25-$S333)*'Hintergrund Berechnung'!$M$3166,0)),0)</f>
        <v>0</v>
      </c>
      <c r="AL333" s="18" t="e">
        <f t="shared" si="54"/>
        <v>#DIV/0!</v>
      </c>
    </row>
    <row r="334" spans="21:38" x14ac:dyDescent="0.5">
      <c r="U334" s="16">
        <f t="shared" si="46"/>
        <v>0</v>
      </c>
      <c r="V334" s="16" t="e">
        <f>IF($A$3=FALSE,IF($C334&lt;16,E334/($D334^0.727399687532279)*'Hintergrund Berechnung'!$I$3165,E334/($D334^0.727399687532279)*'Hintergrund Berechnung'!$I$3166),IF($C334&lt;13,(E334/($D334^0.727399687532279)*'Hintergrund Berechnung'!$I$3165)*0.5,IF($C334&lt;16,(E334/($D334^0.727399687532279)*'Hintergrund Berechnung'!$I$3165)*0.67,E334/($D334^0.727399687532279)*'Hintergrund Berechnung'!$I$3166)))</f>
        <v>#DIV/0!</v>
      </c>
      <c r="W334" s="16" t="str">
        <f t="shared" si="47"/>
        <v/>
      </c>
      <c r="X334" s="16" t="e">
        <f>IF($A$3=FALSE,IF($C334&lt;16,G334/($D334^0.727399687532279)*'Hintergrund Berechnung'!$I$3165,G334/($D334^0.727399687532279)*'Hintergrund Berechnung'!$I$3166),IF($C334&lt;13,(G334/($D334^0.727399687532279)*'Hintergrund Berechnung'!$I$3165)*0.5,IF($C334&lt;16,(G334/($D334^0.727399687532279)*'Hintergrund Berechnung'!$I$3165)*0.67,G334/($D334^0.727399687532279)*'Hintergrund Berechnung'!$I$3166)))</f>
        <v>#DIV/0!</v>
      </c>
      <c r="Y334" s="16" t="str">
        <f t="shared" si="48"/>
        <v/>
      </c>
      <c r="Z334" s="16" t="e">
        <f>IF($A$3=FALSE,IF($C334&lt;16,I334/($D334^0.727399687532279)*'Hintergrund Berechnung'!$I$3165,I334/($D334^0.727399687532279)*'Hintergrund Berechnung'!$I$3166),IF($C334&lt;13,(I334/($D334^0.727399687532279)*'Hintergrund Berechnung'!$I$3165)*0.5,IF($C334&lt;16,(I334/($D334^0.727399687532279)*'Hintergrund Berechnung'!$I$3165)*0.67,I334/($D334^0.727399687532279)*'Hintergrund Berechnung'!$I$3166)))</f>
        <v>#DIV/0!</v>
      </c>
      <c r="AA334" s="16" t="str">
        <f t="shared" si="49"/>
        <v/>
      </c>
      <c r="AB334" s="16" t="e">
        <f>IF($A$3=FALSE,IF($C334&lt;16,K334/($D334^0.727399687532279)*'Hintergrund Berechnung'!$I$3165,K334/($D334^0.727399687532279)*'Hintergrund Berechnung'!$I$3166),IF($C334&lt;13,(K334/($D334^0.727399687532279)*'Hintergrund Berechnung'!$I$3165)*0.5,IF($C334&lt;16,(K334/($D334^0.727399687532279)*'Hintergrund Berechnung'!$I$3165)*0.67,K334/($D334^0.727399687532279)*'Hintergrund Berechnung'!$I$3166)))</f>
        <v>#DIV/0!</v>
      </c>
      <c r="AC334" s="16" t="str">
        <f t="shared" si="50"/>
        <v/>
      </c>
      <c r="AD334" s="16" t="e">
        <f>IF($A$3=FALSE,IF($C334&lt;16,M334/($D334^0.727399687532279)*'Hintergrund Berechnung'!$I$3165,M334/($D334^0.727399687532279)*'Hintergrund Berechnung'!$I$3166),IF($C334&lt;13,(M334/($D334^0.727399687532279)*'Hintergrund Berechnung'!$I$3165)*0.5,IF($C334&lt;16,(M334/($D334^0.727399687532279)*'Hintergrund Berechnung'!$I$3165)*0.67,M334/($D334^0.727399687532279)*'Hintergrund Berechnung'!$I$3166)))</f>
        <v>#DIV/0!</v>
      </c>
      <c r="AE334" s="16" t="str">
        <f t="shared" si="51"/>
        <v/>
      </c>
      <c r="AF334" s="16" t="e">
        <f>IF($A$3=FALSE,IF($C334&lt;16,O334/($D334^0.727399687532279)*'Hintergrund Berechnung'!$I$3165,O334/($D334^0.727399687532279)*'Hintergrund Berechnung'!$I$3166),IF($C334&lt;13,(O334/($D334^0.727399687532279)*'Hintergrund Berechnung'!$I$3165)*0.5,IF($C334&lt;16,(O334/($D334^0.727399687532279)*'Hintergrund Berechnung'!$I$3165)*0.67,O334/($D334^0.727399687532279)*'Hintergrund Berechnung'!$I$3166)))</f>
        <v>#DIV/0!</v>
      </c>
      <c r="AG334" s="16" t="str">
        <f t="shared" si="52"/>
        <v/>
      </c>
      <c r="AH334" s="16" t="e">
        <f t="shared" si="53"/>
        <v>#DIV/0!</v>
      </c>
      <c r="AI334" s="16" t="e">
        <f>ROUND(IF(C334&lt;16,$Q334/($D334^0.515518364833551)*'Hintergrund Berechnung'!$K$3165,$Q334/($D334^0.515518364833551)*'Hintergrund Berechnung'!$K$3166),0)</f>
        <v>#DIV/0!</v>
      </c>
      <c r="AJ334" s="16">
        <f>ROUND(IF(C334&lt;16,$R334*'Hintergrund Berechnung'!$L$3165,$R334*'Hintergrund Berechnung'!$L$3166),0)</f>
        <v>0</v>
      </c>
      <c r="AK334" s="16">
        <f>ROUND(IF(C334&lt;16,IF(S334&gt;0,(25-$S334)*'Hintergrund Berechnung'!$M$3165,0),IF(S334&gt;0,(25-$S334)*'Hintergrund Berechnung'!$M$3166,0)),0)</f>
        <v>0</v>
      </c>
      <c r="AL334" s="18" t="e">
        <f t="shared" si="54"/>
        <v>#DIV/0!</v>
      </c>
    </row>
    <row r="335" spans="21:38" x14ac:dyDescent="0.5">
      <c r="U335" s="16">
        <f t="shared" si="46"/>
        <v>0</v>
      </c>
      <c r="V335" s="16" t="e">
        <f>IF($A$3=FALSE,IF($C335&lt;16,E335/($D335^0.727399687532279)*'Hintergrund Berechnung'!$I$3165,E335/($D335^0.727399687532279)*'Hintergrund Berechnung'!$I$3166),IF($C335&lt;13,(E335/($D335^0.727399687532279)*'Hintergrund Berechnung'!$I$3165)*0.5,IF($C335&lt;16,(E335/($D335^0.727399687532279)*'Hintergrund Berechnung'!$I$3165)*0.67,E335/($D335^0.727399687532279)*'Hintergrund Berechnung'!$I$3166)))</f>
        <v>#DIV/0!</v>
      </c>
      <c r="W335" s="16" t="str">
        <f t="shared" si="47"/>
        <v/>
      </c>
      <c r="X335" s="16" t="e">
        <f>IF($A$3=FALSE,IF($C335&lt;16,G335/($D335^0.727399687532279)*'Hintergrund Berechnung'!$I$3165,G335/($D335^0.727399687532279)*'Hintergrund Berechnung'!$I$3166),IF($C335&lt;13,(G335/($D335^0.727399687532279)*'Hintergrund Berechnung'!$I$3165)*0.5,IF($C335&lt;16,(G335/($D335^0.727399687532279)*'Hintergrund Berechnung'!$I$3165)*0.67,G335/($D335^0.727399687532279)*'Hintergrund Berechnung'!$I$3166)))</f>
        <v>#DIV/0!</v>
      </c>
      <c r="Y335" s="16" t="str">
        <f t="shared" si="48"/>
        <v/>
      </c>
      <c r="Z335" s="16" t="e">
        <f>IF($A$3=FALSE,IF($C335&lt;16,I335/($D335^0.727399687532279)*'Hintergrund Berechnung'!$I$3165,I335/($D335^0.727399687532279)*'Hintergrund Berechnung'!$I$3166),IF($C335&lt;13,(I335/($D335^0.727399687532279)*'Hintergrund Berechnung'!$I$3165)*0.5,IF($C335&lt;16,(I335/($D335^0.727399687532279)*'Hintergrund Berechnung'!$I$3165)*0.67,I335/($D335^0.727399687532279)*'Hintergrund Berechnung'!$I$3166)))</f>
        <v>#DIV/0!</v>
      </c>
      <c r="AA335" s="16" t="str">
        <f t="shared" si="49"/>
        <v/>
      </c>
      <c r="AB335" s="16" t="e">
        <f>IF($A$3=FALSE,IF($C335&lt;16,K335/($D335^0.727399687532279)*'Hintergrund Berechnung'!$I$3165,K335/($D335^0.727399687532279)*'Hintergrund Berechnung'!$I$3166),IF($C335&lt;13,(K335/($D335^0.727399687532279)*'Hintergrund Berechnung'!$I$3165)*0.5,IF($C335&lt;16,(K335/($D335^0.727399687532279)*'Hintergrund Berechnung'!$I$3165)*0.67,K335/($D335^0.727399687532279)*'Hintergrund Berechnung'!$I$3166)))</f>
        <v>#DIV/0!</v>
      </c>
      <c r="AC335" s="16" t="str">
        <f t="shared" si="50"/>
        <v/>
      </c>
      <c r="AD335" s="16" t="e">
        <f>IF($A$3=FALSE,IF($C335&lt;16,M335/($D335^0.727399687532279)*'Hintergrund Berechnung'!$I$3165,M335/($D335^0.727399687532279)*'Hintergrund Berechnung'!$I$3166),IF($C335&lt;13,(M335/($D335^0.727399687532279)*'Hintergrund Berechnung'!$I$3165)*0.5,IF($C335&lt;16,(M335/($D335^0.727399687532279)*'Hintergrund Berechnung'!$I$3165)*0.67,M335/($D335^0.727399687532279)*'Hintergrund Berechnung'!$I$3166)))</f>
        <v>#DIV/0!</v>
      </c>
      <c r="AE335" s="16" t="str">
        <f t="shared" si="51"/>
        <v/>
      </c>
      <c r="AF335" s="16" t="e">
        <f>IF($A$3=FALSE,IF($C335&lt;16,O335/($D335^0.727399687532279)*'Hintergrund Berechnung'!$I$3165,O335/($D335^0.727399687532279)*'Hintergrund Berechnung'!$I$3166),IF($C335&lt;13,(O335/($D335^0.727399687532279)*'Hintergrund Berechnung'!$I$3165)*0.5,IF($C335&lt;16,(O335/($D335^0.727399687532279)*'Hintergrund Berechnung'!$I$3165)*0.67,O335/($D335^0.727399687532279)*'Hintergrund Berechnung'!$I$3166)))</f>
        <v>#DIV/0!</v>
      </c>
      <c r="AG335" s="16" t="str">
        <f t="shared" si="52"/>
        <v/>
      </c>
      <c r="AH335" s="16" t="e">
        <f t="shared" si="53"/>
        <v>#DIV/0!</v>
      </c>
      <c r="AI335" s="16" t="e">
        <f>ROUND(IF(C335&lt;16,$Q335/($D335^0.515518364833551)*'Hintergrund Berechnung'!$K$3165,$Q335/($D335^0.515518364833551)*'Hintergrund Berechnung'!$K$3166),0)</f>
        <v>#DIV/0!</v>
      </c>
      <c r="AJ335" s="16">
        <f>ROUND(IF(C335&lt;16,$R335*'Hintergrund Berechnung'!$L$3165,$R335*'Hintergrund Berechnung'!$L$3166),0)</f>
        <v>0</v>
      </c>
      <c r="AK335" s="16">
        <f>ROUND(IF(C335&lt;16,IF(S335&gt;0,(25-$S335)*'Hintergrund Berechnung'!$M$3165,0),IF(S335&gt;0,(25-$S335)*'Hintergrund Berechnung'!$M$3166,0)),0)</f>
        <v>0</v>
      </c>
      <c r="AL335" s="18" t="e">
        <f t="shared" si="54"/>
        <v>#DIV/0!</v>
      </c>
    </row>
    <row r="336" spans="21:38" x14ac:dyDescent="0.5">
      <c r="U336" s="16">
        <f t="shared" si="46"/>
        <v>0</v>
      </c>
      <c r="V336" s="16" t="e">
        <f>IF($A$3=FALSE,IF($C336&lt;16,E336/($D336^0.727399687532279)*'Hintergrund Berechnung'!$I$3165,E336/($D336^0.727399687532279)*'Hintergrund Berechnung'!$I$3166),IF($C336&lt;13,(E336/($D336^0.727399687532279)*'Hintergrund Berechnung'!$I$3165)*0.5,IF($C336&lt;16,(E336/($D336^0.727399687532279)*'Hintergrund Berechnung'!$I$3165)*0.67,E336/($D336^0.727399687532279)*'Hintergrund Berechnung'!$I$3166)))</f>
        <v>#DIV/0!</v>
      </c>
      <c r="W336" s="16" t="str">
        <f t="shared" si="47"/>
        <v/>
      </c>
      <c r="X336" s="16" t="e">
        <f>IF($A$3=FALSE,IF($C336&lt;16,G336/($D336^0.727399687532279)*'Hintergrund Berechnung'!$I$3165,G336/($D336^0.727399687532279)*'Hintergrund Berechnung'!$I$3166),IF($C336&lt;13,(G336/($D336^0.727399687532279)*'Hintergrund Berechnung'!$I$3165)*0.5,IF($C336&lt;16,(G336/($D336^0.727399687532279)*'Hintergrund Berechnung'!$I$3165)*0.67,G336/($D336^0.727399687532279)*'Hintergrund Berechnung'!$I$3166)))</f>
        <v>#DIV/0!</v>
      </c>
      <c r="Y336" s="16" t="str">
        <f t="shared" si="48"/>
        <v/>
      </c>
      <c r="Z336" s="16" t="e">
        <f>IF($A$3=FALSE,IF($C336&lt;16,I336/($D336^0.727399687532279)*'Hintergrund Berechnung'!$I$3165,I336/($D336^0.727399687532279)*'Hintergrund Berechnung'!$I$3166),IF($C336&lt;13,(I336/($D336^0.727399687532279)*'Hintergrund Berechnung'!$I$3165)*0.5,IF($C336&lt;16,(I336/($D336^0.727399687532279)*'Hintergrund Berechnung'!$I$3165)*0.67,I336/($D336^0.727399687532279)*'Hintergrund Berechnung'!$I$3166)))</f>
        <v>#DIV/0!</v>
      </c>
      <c r="AA336" s="16" t="str">
        <f t="shared" si="49"/>
        <v/>
      </c>
      <c r="AB336" s="16" t="e">
        <f>IF($A$3=FALSE,IF($C336&lt;16,K336/($D336^0.727399687532279)*'Hintergrund Berechnung'!$I$3165,K336/($D336^0.727399687532279)*'Hintergrund Berechnung'!$I$3166),IF($C336&lt;13,(K336/($D336^0.727399687532279)*'Hintergrund Berechnung'!$I$3165)*0.5,IF($C336&lt;16,(K336/($D336^0.727399687532279)*'Hintergrund Berechnung'!$I$3165)*0.67,K336/($D336^0.727399687532279)*'Hintergrund Berechnung'!$I$3166)))</f>
        <v>#DIV/0!</v>
      </c>
      <c r="AC336" s="16" t="str">
        <f t="shared" si="50"/>
        <v/>
      </c>
      <c r="AD336" s="16" t="e">
        <f>IF($A$3=FALSE,IF($C336&lt;16,M336/($D336^0.727399687532279)*'Hintergrund Berechnung'!$I$3165,M336/($D336^0.727399687532279)*'Hintergrund Berechnung'!$I$3166),IF($C336&lt;13,(M336/($D336^0.727399687532279)*'Hintergrund Berechnung'!$I$3165)*0.5,IF($C336&lt;16,(M336/($D336^0.727399687532279)*'Hintergrund Berechnung'!$I$3165)*0.67,M336/($D336^0.727399687532279)*'Hintergrund Berechnung'!$I$3166)))</f>
        <v>#DIV/0!</v>
      </c>
      <c r="AE336" s="16" t="str">
        <f t="shared" si="51"/>
        <v/>
      </c>
      <c r="AF336" s="16" t="e">
        <f>IF($A$3=FALSE,IF($C336&lt;16,O336/($D336^0.727399687532279)*'Hintergrund Berechnung'!$I$3165,O336/($D336^0.727399687532279)*'Hintergrund Berechnung'!$I$3166),IF($C336&lt;13,(O336/($D336^0.727399687532279)*'Hintergrund Berechnung'!$I$3165)*0.5,IF($C336&lt;16,(O336/($D336^0.727399687532279)*'Hintergrund Berechnung'!$I$3165)*0.67,O336/($D336^0.727399687532279)*'Hintergrund Berechnung'!$I$3166)))</f>
        <v>#DIV/0!</v>
      </c>
      <c r="AG336" s="16" t="str">
        <f t="shared" si="52"/>
        <v/>
      </c>
      <c r="AH336" s="16" t="e">
        <f t="shared" si="53"/>
        <v>#DIV/0!</v>
      </c>
      <c r="AI336" s="16" t="e">
        <f>ROUND(IF(C336&lt;16,$Q336/($D336^0.515518364833551)*'Hintergrund Berechnung'!$K$3165,$Q336/($D336^0.515518364833551)*'Hintergrund Berechnung'!$K$3166),0)</f>
        <v>#DIV/0!</v>
      </c>
      <c r="AJ336" s="16">
        <f>ROUND(IF(C336&lt;16,$R336*'Hintergrund Berechnung'!$L$3165,$R336*'Hintergrund Berechnung'!$L$3166),0)</f>
        <v>0</v>
      </c>
      <c r="AK336" s="16">
        <f>ROUND(IF(C336&lt;16,IF(S336&gt;0,(25-$S336)*'Hintergrund Berechnung'!$M$3165,0),IF(S336&gt;0,(25-$S336)*'Hintergrund Berechnung'!$M$3166,0)),0)</f>
        <v>0</v>
      </c>
      <c r="AL336" s="18" t="e">
        <f t="shared" si="54"/>
        <v>#DIV/0!</v>
      </c>
    </row>
    <row r="337" spans="21:38" x14ac:dyDescent="0.5">
      <c r="U337" s="16">
        <f t="shared" si="46"/>
        <v>0</v>
      </c>
      <c r="V337" s="16" t="e">
        <f>IF($A$3=FALSE,IF($C337&lt;16,E337/($D337^0.727399687532279)*'Hintergrund Berechnung'!$I$3165,E337/($D337^0.727399687532279)*'Hintergrund Berechnung'!$I$3166),IF($C337&lt;13,(E337/($D337^0.727399687532279)*'Hintergrund Berechnung'!$I$3165)*0.5,IF($C337&lt;16,(E337/($D337^0.727399687532279)*'Hintergrund Berechnung'!$I$3165)*0.67,E337/($D337^0.727399687532279)*'Hintergrund Berechnung'!$I$3166)))</f>
        <v>#DIV/0!</v>
      </c>
      <c r="W337" s="16" t="str">
        <f t="shared" si="47"/>
        <v/>
      </c>
      <c r="X337" s="16" t="e">
        <f>IF($A$3=FALSE,IF($C337&lt;16,G337/($D337^0.727399687532279)*'Hintergrund Berechnung'!$I$3165,G337/($D337^0.727399687532279)*'Hintergrund Berechnung'!$I$3166),IF($C337&lt;13,(G337/($D337^0.727399687532279)*'Hintergrund Berechnung'!$I$3165)*0.5,IF($C337&lt;16,(G337/($D337^0.727399687532279)*'Hintergrund Berechnung'!$I$3165)*0.67,G337/($D337^0.727399687532279)*'Hintergrund Berechnung'!$I$3166)))</f>
        <v>#DIV/0!</v>
      </c>
      <c r="Y337" s="16" t="str">
        <f t="shared" si="48"/>
        <v/>
      </c>
      <c r="Z337" s="16" t="e">
        <f>IF($A$3=FALSE,IF($C337&lt;16,I337/($D337^0.727399687532279)*'Hintergrund Berechnung'!$I$3165,I337/($D337^0.727399687532279)*'Hintergrund Berechnung'!$I$3166),IF($C337&lt;13,(I337/($D337^0.727399687532279)*'Hintergrund Berechnung'!$I$3165)*0.5,IF($C337&lt;16,(I337/($D337^0.727399687532279)*'Hintergrund Berechnung'!$I$3165)*0.67,I337/($D337^0.727399687532279)*'Hintergrund Berechnung'!$I$3166)))</f>
        <v>#DIV/0!</v>
      </c>
      <c r="AA337" s="16" t="str">
        <f t="shared" si="49"/>
        <v/>
      </c>
      <c r="AB337" s="16" t="e">
        <f>IF($A$3=FALSE,IF($C337&lt;16,K337/($D337^0.727399687532279)*'Hintergrund Berechnung'!$I$3165,K337/($D337^0.727399687532279)*'Hintergrund Berechnung'!$I$3166),IF($C337&lt;13,(K337/($D337^0.727399687532279)*'Hintergrund Berechnung'!$I$3165)*0.5,IF($C337&lt;16,(K337/($D337^0.727399687532279)*'Hintergrund Berechnung'!$I$3165)*0.67,K337/($D337^0.727399687532279)*'Hintergrund Berechnung'!$I$3166)))</f>
        <v>#DIV/0!</v>
      </c>
      <c r="AC337" s="16" t="str">
        <f t="shared" si="50"/>
        <v/>
      </c>
      <c r="AD337" s="16" t="e">
        <f>IF($A$3=FALSE,IF($C337&lt;16,M337/($D337^0.727399687532279)*'Hintergrund Berechnung'!$I$3165,M337/($D337^0.727399687532279)*'Hintergrund Berechnung'!$I$3166),IF($C337&lt;13,(M337/($D337^0.727399687532279)*'Hintergrund Berechnung'!$I$3165)*0.5,IF($C337&lt;16,(M337/($D337^0.727399687532279)*'Hintergrund Berechnung'!$I$3165)*0.67,M337/($D337^0.727399687532279)*'Hintergrund Berechnung'!$I$3166)))</f>
        <v>#DIV/0!</v>
      </c>
      <c r="AE337" s="16" t="str">
        <f t="shared" si="51"/>
        <v/>
      </c>
      <c r="AF337" s="16" t="e">
        <f>IF($A$3=FALSE,IF($C337&lt;16,O337/($D337^0.727399687532279)*'Hintergrund Berechnung'!$I$3165,O337/($D337^0.727399687532279)*'Hintergrund Berechnung'!$I$3166),IF($C337&lt;13,(O337/($D337^0.727399687532279)*'Hintergrund Berechnung'!$I$3165)*0.5,IF($C337&lt;16,(O337/($D337^0.727399687532279)*'Hintergrund Berechnung'!$I$3165)*0.67,O337/($D337^0.727399687532279)*'Hintergrund Berechnung'!$I$3166)))</f>
        <v>#DIV/0!</v>
      </c>
      <c r="AG337" s="16" t="str">
        <f t="shared" si="52"/>
        <v/>
      </c>
      <c r="AH337" s="16" t="e">
        <f t="shared" si="53"/>
        <v>#DIV/0!</v>
      </c>
      <c r="AI337" s="16" t="e">
        <f>ROUND(IF(C337&lt;16,$Q337/($D337^0.515518364833551)*'Hintergrund Berechnung'!$K$3165,$Q337/($D337^0.515518364833551)*'Hintergrund Berechnung'!$K$3166),0)</f>
        <v>#DIV/0!</v>
      </c>
      <c r="AJ337" s="16">
        <f>ROUND(IF(C337&lt;16,$R337*'Hintergrund Berechnung'!$L$3165,$R337*'Hintergrund Berechnung'!$L$3166),0)</f>
        <v>0</v>
      </c>
      <c r="AK337" s="16">
        <f>ROUND(IF(C337&lt;16,IF(S337&gt;0,(25-$S337)*'Hintergrund Berechnung'!$M$3165,0),IF(S337&gt;0,(25-$S337)*'Hintergrund Berechnung'!$M$3166,0)),0)</f>
        <v>0</v>
      </c>
      <c r="AL337" s="18" t="e">
        <f t="shared" si="54"/>
        <v>#DIV/0!</v>
      </c>
    </row>
    <row r="338" spans="21:38" x14ac:dyDescent="0.5">
      <c r="U338" s="16">
        <f t="shared" si="46"/>
        <v>0</v>
      </c>
      <c r="V338" s="16" t="e">
        <f>IF($A$3=FALSE,IF($C338&lt;16,E338/($D338^0.727399687532279)*'Hintergrund Berechnung'!$I$3165,E338/($D338^0.727399687532279)*'Hintergrund Berechnung'!$I$3166),IF($C338&lt;13,(E338/($D338^0.727399687532279)*'Hintergrund Berechnung'!$I$3165)*0.5,IF($C338&lt;16,(E338/($D338^0.727399687532279)*'Hintergrund Berechnung'!$I$3165)*0.67,E338/($D338^0.727399687532279)*'Hintergrund Berechnung'!$I$3166)))</f>
        <v>#DIV/0!</v>
      </c>
      <c r="W338" s="16" t="str">
        <f t="shared" si="47"/>
        <v/>
      </c>
      <c r="X338" s="16" t="e">
        <f>IF($A$3=FALSE,IF($C338&lt;16,G338/($D338^0.727399687532279)*'Hintergrund Berechnung'!$I$3165,G338/($D338^0.727399687532279)*'Hintergrund Berechnung'!$I$3166),IF($C338&lt;13,(G338/($D338^0.727399687532279)*'Hintergrund Berechnung'!$I$3165)*0.5,IF($C338&lt;16,(G338/($D338^0.727399687532279)*'Hintergrund Berechnung'!$I$3165)*0.67,G338/($D338^0.727399687532279)*'Hintergrund Berechnung'!$I$3166)))</f>
        <v>#DIV/0!</v>
      </c>
      <c r="Y338" s="16" t="str">
        <f t="shared" si="48"/>
        <v/>
      </c>
      <c r="Z338" s="16" t="e">
        <f>IF($A$3=FALSE,IF($C338&lt;16,I338/($D338^0.727399687532279)*'Hintergrund Berechnung'!$I$3165,I338/($D338^0.727399687532279)*'Hintergrund Berechnung'!$I$3166),IF($C338&lt;13,(I338/($D338^0.727399687532279)*'Hintergrund Berechnung'!$I$3165)*0.5,IF($C338&lt;16,(I338/($D338^0.727399687532279)*'Hintergrund Berechnung'!$I$3165)*0.67,I338/($D338^0.727399687532279)*'Hintergrund Berechnung'!$I$3166)))</f>
        <v>#DIV/0!</v>
      </c>
      <c r="AA338" s="16" t="str">
        <f t="shared" si="49"/>
        <v/>
      </c>
      <c r="AB338" s="16" t="e">
        <f>IF($A$3=FALSE,IF($C338&lt;16,K338/($D338^0.727399687532279)*'Hintergrund Berechnung'!$I$3165,K338/($D338^0.727399687532279)*'Hintergrund Berechnung'!$I$3166),IF($C338&lt;13,(K338/($D338^0.727399687532279)*'Hintergrund Berechnung'!$I$3165)*0.5,IF($C338&lt;16,(K338/($D338^0.727399687532279)*'Hintergrund Berechnung'!$I$3165)*0.67,K338/($D338^0.727399687532279)*'Hintergrund Berechnung'!$I$3166)))</f>
        <v>#DIV/0!</v>
      </c>
      <c r="AC338" s="16" t="str">
        <f t="shared" si="50"/>
        <v/>
      </c>
      <c r="AD338" s="16" t="e">
        <f>IF($A$3=FALSE,IF($C338&lt;16,M338/($D338^0.727399687532279)*'Hintergrund Berechnung'!$I$3165,M338/($D338^0.727399687532279)*'Hintergrund Berechnung'!$I$3166),IF($C338&lt;13,(M338/($D338^0.727399687532279)*'Hintergrund Berechnung'!$I$3165)*0.5,IF($C338&lt;16,(M338/($D338^0.727399687532279)*'Hintergrund Berechnung'!$I$3165)*0.67,M338/($D338^0.727399687532279)*'Hintergrund Berechnung'!$I$3166)))</f>
        <v>#DIV/0!</v>
      </c>
      <c r="AE338" s="16" t="str">
        <f t="shared" si="51"/>
        <v/>
      </c>
      <c r="AF338" s="16" t="e">
        <f>IF($A$3=FALSE,IF($C338&lt;16,O338/($D338^0.727399687532279)*'Hintergrund Berechnung'!$I$3165,O338/($D338^0.727399687532279)*'Hintergrund Berechnung'!$I$3166),IF($C338&lt;13,(O338/($D338^0.727399687532279)*'Hintergrund Berechnung'!$I$3165)*0.5,IF($C338&lt;16,(O338/($D338^0.727399687532279)*'Hintergrund Berechnung'!$I$3165)*0.67,O338/($D338^0.727399687532279)*'Hintergrund Berechnung'!$I$3166)))</f>
        <v>#DIV/0!</v>
      </c>
      <c r="AG338" s="16" t="str">
        <f t="shared" si="52"/>
        <v/>
      </c>
      <c r="AH338" s="16" t="e">
        <f t="shared" si="53"/>
        <v>#DIV/0!</v>
      </c>
      <c r="AI338" s="16" t="e">
        <f>ROUND(IF(C338&lt;16,$Q338/($D338^0.515518364833551)*'Hintergrund Berechnung'!$K$3165,$Q338/($D338^0.515518364833551)*'Hintergrund Berechnung'!$K$3166),0)</f>
        <v>#DIV/0!</v>
      </c>
      <c r="AJ338" s="16">
        <f>ROUND(IF(C338&lt;16,$R338*'Hintergrund Berechnung'!$L$3165,$R338*'Hintergrund Berechnung'!$L$3166),0)</f>
        <v>0</v>
      </c>
      <c r="AK338" s="16">
        <f>ROUND(IF(C338&lt;16,IF(S338&gt;0,(25-$S338)*'Hintergrund Berechnung'!$M$3165,0),IF(S338&gt;0,(25-$S338)*'Hintergrund Berechnung'!$M$3166,0)),0)</f>
        <v>0</v>
      </c>
      <c r="AL338" s="18" t="e">
        <f t="shared" si="54"/>
        <v>#DIV/0!</v>
      </c>
    </row>
    <row r="339" spans="21:38" x14ac:dyDescent="0.5">
      <c r="U339" s="16">
        <f t="shared" si="46"/>
        <v>0</v>
      </c>
      <c r="V339" s="16" t="e">
        <f>IF($A$3=FALSE,IF($C339&lt;16,E339/($D339^0.727399687532279)*'Hintergrund Berechnung'!$I$3165,E339/($D339^0.727399687532279)*'Hintergrund Berechnung'!$I$3166),IF($C339&lt;13,(E339/($D339^0.727399687532279)*'Hintergrund Berechnung'!$I$3165)*0.5,IF($C339&lt;16,(E339/($D339^0.727399687532279)*'Hintergrund Berechnung'!$I$3165)*0.67,E339/($D339^0.727399687532279)*'Hintergrund Berechnung'!$I$3166)))</f>
        <v>#DIV/0!</v>
      </c>
      <c r="W339" s="16" t="str">
        <f t="shared" si="47"/>
        <v/>
      </c>
      <c r="X339" s="16" t="e">
        <f>IF($A$3=FALSE,IF($C339&lt;16,G339/($D339^0.727399687532279)*'Hintergrund Berechnung'!$I$3165,G339/($D339^0.727399687532279)*'Hintergrund Berechnung'!$I$3166),IF($C339&lt;13,(G339/($D339^0.727399687532279)*'Hintergrund Berechnung'!$I$3165)*0.5,IF($C339&lt;16,(G339/($D339^0.727399687532279)*'Hintergrund Berechnung'!$I$3165)*0.67,G339/($D339^0.727399687532279)*'Hintergrund Berechnung'!$I$3166)))</f>
        <v>#DIV/0!</v>
      </c>
      <c r="Y339" s="16" t="str">
        <f t="shared" si="48"/>
        <v/>
      </c>
      <c r="Z339" s="16" t="e">
        <f>IF($A$3=FALSE,IF($C339&lt;16,I339/($D339^0.727399687532279)*'Hintergrund Berechnung'!$I$3165,I339/($D339^0.727399687532279)*'Hintergrund Berechnung'!$I$3166),IF($C339&lt;13,(I339/($D339^0.727399687532279)*'Hintergrund Berechnung'!$I$3165)*0.5,IF($C339&lt;16,(I339/($D339^0.727399687532279)*'Hintergrund Berechnung'!$I$3165)*0.67,I339/($D339^0.727399687532279)*'Hintergrund Berechnung'!$I$3166)))</f>
        <v>#DIV/0!</v>
      </c>
      <c r="AA339" s="16" t="str">
        <f t="shared" si="49"/>
        <v/>
      </c>
      <c r="AB339" s="16" t="e">
        <f>IF($A$3=FALSE,IF($C339&lt;16,K339/($D339^0.727399687532279)*'Hintergrund Berechnung'!$I$3165,K339/($D339^0.727399687532279)*'Hintergrund Berechnung'!$I$3166),IF($C339&lt;13,(K339/($D339^0.727399687532279)*'Hintergrund Berechnung'!$I$3165)*0.5,IF($C339&lt;16,(K339/($D339^0.727399687532279)*'Hintergrund Berechnung'!$I$3165)*0.67,K339/($D339^0.727399687532279)*'Hintergrund Berechnung'!$I$3166)))</f>
        <v>#DIV/0!</v>
      </c>
      <c r="AC339" s="16" t="str">
        <f t="shared" si="50"/>
        <v/>
      </c>
      <c r="AD339" s="16" t="e">
        <f>IF($A$3=FALSE,IF($C339&lt;16,M339/($D339^0.727399687532279)*'Hintergrund Berechnung'!$I$3165,M339/($D339^0.727399687532279)*'Hintergrund Berechnung'!$I$3166),IF($C339&lt;13,(M339/($D339^0.727399687532279)*'Hintergrund Berechnung'!$I$3165)*0.5,IF($C339&lt;16,(M339/($D339^0.727399687532279)*'Hintergrund Berechnung'!$I$3165)*0.67,M339/($D339^0.727399687532279)*'Hintergrund Berechnung'!$I$3166)))</f>
        <v>#DIV/0!</v>
      </c>
      <c r="AE339" s="16" t="str">
        <f t="shared" si="51"/>
        <v/>
      </c>
      <c r="AF339" s="16" t="e">
        <f>IF($A$3=FALSE,IF($C339&lt;16,O339/($D339^0.727399687532279)*'Hintergrund Berechnung'!$I$3165,O339/($D339^0.727399687532279)*'Hintergrund Berechnung'!$I$3166),IF($C339&lt;13,(O339/($D339^0.727399687532279)*'Hintergrund Berechnung'!$I$3165)*0.5,IF($C339&lt;16,(O339/($D339^0.727399687532279)*'Hintergrund Berechnung'!$I$3165)*0.67,O339/($D339^0.727399687532279)*'Hintergrund Berechnung'!$I$3166)))</f>
        <v>#DIV/0!</v>
      </c>
      <c r="AG339" s="16" t="str">
        <f t="shared" si="52"/>
        <v/>
      </c>
      <c r="AH339" s="16" t="e">
        <f t="shared" si="53"/>
        <v>#DIV/0!</v>
      </c>
      <c r="AI339" s="16" t="e">
        <f>ROUND(IF(C339&lt;16,$Q339/($D339^0.515518364833551)*'Hintergrund Berechnung'!$K$3165,$Q339/($D339^0.515518364833551)*'Hintergrund Berechnung'!$K$3166),0)</f>
        <v>#DIV/0!</v>
      </c>
      <c r="AJ339" s="16">
        <f>ROUND(IF(C339&lt;16,$R339*'Hintergrund Berechnung'!$L$3165,$R339*'Hintergrund Berechnung'!$L$3166),0)</f>
        <v>0</v>
      </c>
      <c r="AK339" s="16">
        <f>ROUND(IF(C339&lt;16,IF(S339&gt;0,(25-$S339)*'Hintergrund Berechnung'!$M$3165,0),IF(S339&gt;0,(25-$S339)*'Hintergrund Berechnung'!$M$3166,0)),0)</f>
        <v>0</v>
      </c>
      <c r="AL339" s="18" t="e">
        <f t="shared" si="54"/>
        <v>#DIV/0!</v>
      </c>
    </row>
    <row r="340" spans="21:38" x14ac:dyDescent="0.5">
      <c r="U340" s="16">
        <f t="shared" si="46"/>
        <v>0</v>
      </c>
      <c r="V340" s="16" t="e">
        <f>IF($A$3=FALSE,IF($C340&lt;16,E340/($D340^0.727399687532279)*'Hintergrund Berechnung'!$I$3165,E340/($D340^0.727399687532279)*'Hintergrund Berechnung'!$I$3166),IF($C340&lt;13,(E340/($D340^0.727399687532279)*'Hintergrund Berechnung'!$I$3165)*0.5,IF($C340&lt;16,(E340/($D340^0.727399687532279)*'Hintergrund Berechnung'!$I$3165)*0.67,E340/($D340^0.727399687532279)*'Hintergrund Berechnung'!$I$3166)))</f>
        <v>#DIV/0!</v>
      </c>
      <c r="W340" s="16" t="str">
        <f t="shared" si="47"/>
        <v/>
      </c>
      <c r="X340" s="16" t="e">
        <f>IF($A$3=FALSE,IF($C340&lt;16,G340/($D340^0.727399687532279)*'Hintergrund Berechnung'!$I$3165,G340/($D340^0.727399687532279)*'Hintergrund Berechnung'!$I$3166),IF($C340&lt;13,(G340/($D340^0.727399687532279)*'Hintergrund Berechnung'!$I$3165)*0.5,IF($C340&lt;16,(G340/($D340^0.727399687532279)*'Hintergrund Berechnung'!$I$3165)*0.67,G340/($D340^0.727399687532279)*'Hintergrund Berechnung'!$I$3166)))</f>
        <v>#DIV/0!</v>
      </c>
      <c r="Y340" s="16" t="str">
        <f t="shared" si="48"/>
        <v/>
      </c>
      <c r="Z340" s="16" t="e">
        <f>IF($A$3=FALSE,IF($C340&lt;16,I340/($D340^0.727399687532279)*'Hintergrund Berechnung'!$I$3165,I340/($D340^0.727399687532279)*'Hintergrund Berechnung'!$I$3166),IF($C340&lt;13,(I340/($D340^0.727399687532279)*'Hintergrund Berechnung'!$I$3165)*0.5,IF($C340&lt;16,(I340/($D340^0.727399687532279)*'Hintergrund Berechnung'!$I$3165)*0.67,I340/($D340^0.727399687532279)*'Hintergrund Berechnung'!$I$3166)))</f>
        <v>#DIV/0!</v>
      </c>
      <c r="AA340" s="16" t="str">
        <f t="shared" si="49"/>
        <v/>
      </c>
      <c r="AB340" s="16" t="e">
        <f>IF($A$3=FALSE,IF($C340&lt;16,K340/($D340^0.727399687532279)*'Hintergrund Berechnung'!$I$3165,K340/($D340^0.727399687532279)*'Hintergrund Berechnung'!$I$3166),IF($C340&lt;13,(K340/($D340^0.727399687532279)*'Hintergrund Berechnung'!$I$3165)*0.5,IF($C340&lt;16,(K340/($D340^0.727399687532279)*'Hintergrund Berechnung'!$I$3165)*0.67,K340/($D340^0.727399687532279)*'Hintergrund Berechnung'!$I$3166)))</f>
        <v>#DIV/0!</v>
      </c>
      <c r="AC340" s="16" t="str">
        <f t="shared" si="50"/>
        <v/>
      </c>
      <c r="AD340" s="16" t="e">
        <f>IF($A$3=FALSE,IF($C340&lt;16,M340/($D340^0.727399687532279)*'Hintergrund Berechnung'!$I$3165,M340/($D340^0.727399687532279)*'Hintergrund Berechnung'!$I$3166),IF($C340&lt;13,(M340/($D340^0.727399687532279)*'Hintergrund Berechnung'!$I$3165)*0.5,IF($C340&lt;16,(M340/($D340^0.727399687532279)*'Hintergrund Berechnung'!$I$3165)*0.67,M340/($D340^0.727399687532279)*'Hintergrund Berechnung'!$I$3166)))</f>
        <v>#DIV/0!</v>
      </c>
      <c r="AE340" s="16" t="str">
        <f t="shared" si="51"/>
        <v/>
      </c>
      <c r="AF340" s="16" t="e">
        <f>IF($A$3=FALSE,IF($C340&lt;16,O340/($D340^0.727399687532279)*'Hintergrund Berechnung'!$I$3165,O340/($D340^0.727399687532279)*'Hintergrund Berechnung'!$I$3166),IF($C340&lt;13,(O340/($D340^0.727399687532279)*'Hintergrund Berechnung'!$I$3165)*0.5,IF($C340&lt;16,(O340/($D340^0.727399687532279)*'Hintergrund Berechnung'!$I$3165)*0.67,O340/($D340^0.727399687532279)*'Hintergrund Berechnung'!$I$3166)))</f>
        <v>#DIV/0!</v>
      </c>
      <c r="AG340" s="16" t="str">
        <f t="shared" si="52"/>
        <v/>
      </c>
      <c r="AH340" s="16" t="e">
        <f t="shared" si="53"/>
        <v>#DIV/0!</v>
      </c>
      <c r="AI340" s="16" t="e">
        <f>ROUND(IF(C340&lt;16,$Q340/($D340^0.515518364833551)*'Hintergrund Berechnung'!$K$3165,$Q340/($D340^0.515518364833551)*'Hintergrund Berechnung'!$K$3166),0)</f>
        <v>#DIV/0!</v>
      </c>
      <c r="AJ340" s="16">
        <f>ROUND(IF(C340&lt;16,$R340*'Hintergrund Berechnung'!$L$3165,$R340*'Hintergrund Berechnung'!$L$3166),0)</f>
        <v>0</v>
      </c>
      <c r="AK340" s="16">
        <f>ROUND(IF(C340&lt;16,IF(S340&gt;0,(25-$S340)*'Hintergrund Berechnung'!$M$3165,0),IF(S340&gt;0,(25-$S340)*'Hintergrund Berechnung'!$M$3166,0)),0)</f>
        <v>0</v>
      </c>
      <c r="AL340" s="18" t="e">
        <f t="shared" si="54"/>
        <v>#DIV/0!</v>
      </c>
    </row>
    <row r="341" spans="21:38" x14ac:dyDescent="0.5">
      <c r="U341" s="16">
        <f t="shared" si="46"/>
        <v>0</v>
      </c>
      <c r="V341" s="16" t="e">
        <f>IF($A$3=FALSE,IF($C341&lt;16,E341/($D341^0.727399687532279)*'Hintergrund Berechnung'!$I$3165,E341/($D341^0.727399687532279)*'Hintergrund Berechnung'!$I$3166),IF($C341&lt;13,(E341/($D341^0.727399687532279)*'Hintergrund Berechnung'!$I$3165)*0.5,IF($C341&lt;16,(E341/($D341^0.727399687532279)*'Hintergrund Berechnung'!$I$3165)*0.67,E341/($D341^0.727399687532279)*'Hintergrund Berechnung'!$I$3166)))</f>
        <v>#DIV/0!</v>
      </c>
      <c r="W341" s="16" t="str">
        <f t="shared" si="47"/>
        <v/>
      </c>
      <c r="X341" s="16" t="e">
        <f>IF($A$3=FALSE,IF($C341&lt;16,G341/($D341^0.727399687532279)*'Hintergrund Berechnung'!$I$3165,G341/($D341^0.727399687532279)*'Hintergrund Berechnung'!$I$3166),IF($C341&lt;13,(G341/($D341^0.727399687532279)*'Hintergrund Berechnung'!$I$3165)*0.5,IF($C341&lt;16,(G341/($D341^0.727399687532279)*'Hintergrund Berechnung'!$I$3165)*0.67,G341/($D341^0.727399687532279)*'Hintergrund Berechnung'!$I$3166)))</f>
        <v>#DIV/0!</v>
      </c>
      <c r="Y341" s="16" t="str">
        <f t="shared" si="48"/>
        <v/>
      </c>
      <c r="Z341" s="16" t="e">
        <f>IF($A$3=FALSE,IF($C341&lt;16,I341/($D341^0.727399687532279)*'Hintergrund Berechnung'!$I$3165,I341/($D341^0.727399687532279)*'Hintergrund Berechnung'!$I$3166),IF($C341&lt;13,(I341/($D341^0.727399687532279)*'Hintergrund Berechnung'!$I$3165)*0.5,IF($C341&lt;16,(I341/($D341^0.727399687532279)*'Hintergrund Berechnung'!$I$3165)*0.67,I341/($D341^0.727399687532279)*'Hintergrund Berechnung'!$I$3166)))</f>
        <v>#DIV/0!</v>
      </c>
      <c r="AA341" s="16" t="str">
        <f t="shared" si="49"/>
        <v/>
      </c>
      <c r="AB341" s="16" t="e">
        <f>IF($A$3=FALSE,IF($C341&lt;16,K341/($D341^0.727399687532279)*'Hintergrund Berechnung'!$I$3165,K341/($D341^0.727399687532279)*'Hintergrund Berechnung'!$I$3166),IF($C341&lt;13,(K341/($D341^0.727399687532279)*'Hintergrund Berechnung'!$I$3165)*0.5,IF($C341&lt;16,(K341/($D341^0.727399687532279)*'Hintergrund Berechnung'!$I$3165)*0.67,K341/($D341^0.727399687532279)*'Hintergrund Berechnung'!$I$3166)))</f>
        <v>#DIV/0!</v>
      </c>
      <c r="AC341" s="16" t="str">
        <f t="shared" si="50"/>
        <v/>
      </c>
      <c r="AD341" s="16" t="e">
        <f>IF($A$3=FALSE,IF($C341&lt;16,M341/($D341^0.727399687532279)*'Hintergrund Berechnung'!$I$3165,M341/($D341^0.727399687532279)*'Hintergrund Berechnung'!$I$3166),IF($C341&lt;13,(M341/($D341^0.727399687532279)*'Hintergrund Berechnung'!$I$3165)*0.5,IF($C341&lt;16,(M341/($D341^0.727399687532279)*'Hintergrund Berechnung'!$I$3165)*0.67,M341/($D341^0.727399687532279)*'Hintergrund Berechnung'!$I$3166)))</f>
        <v>#DIV/0!</v>
      </c>
      <c r="AE341" s="16" t="str">
        <f t="shared" si="51"/>
        <v/>
      </c>
      <c r="AF341" s="16" t="e">
        <f>IF($A$3=FALSE,IF($C341&lt;16,O341/($D341^0.727399687532279)*'Hintergrund Berechnung'!$I$3165,O341/($D341^0.727399687532279)*'Hintergrund Berechnung'!$I$3166),IF($C341&lt;13,(O341/($D341^0.727399687532279)*'Hintergrund Berechnung'!$I$3165)*0.5,IF($C341&lt;16,(O341/($D341^0.727399687532279)*'Hintergrund Berechnung'!$I$3165)*0.67,O341/($D341^0.727399687532279)*'Hintergrund Berechnung'!$I$3166)))</f>
        <v>#DIV/0!</v>
      </c>
      <c r="AG341" s="16" t="str">
        <f t="shared" si="52"/>
        <v/>
      </c>
      <c r="AH341" s="16" t="e">
        <f t="shared" si="53"/>
        <v>#DIV/0!</v>
      </c>
      <c r="AI341" s="16" t="e">
        <f>ROUND(IF(C341&lt;16,$Q341/($D341^0.515518364833551)*'Hintergrund Berechnung'!$K$3165,$Q341/($D341^0.515518364833551)*'Hintergrund Berechnung'!$K$3166),0)</f>
        <v>#DIV/0!</v>
      </c>
      <c r="AJ341" s="16">
        <f>ROUND(IF(C341&lt;16,$R341*'Hintergrund Berechnung'!$L$3165,$R341*'Hintergrund Berechnung'!$L$3166),0)</f>
        <v>0</v>
      </c>
      <c r="AK341" s="16">
        <f>ROUND(IF(C341&lt;16,IF(S341&gt;0,(25-$S341)*'Hintergrund Berechnung'!$M$3165,0),IF(S341&gt;0,(25-$S341)*'Hintergrund Berechnung'!$M$3166,0)),0)</f>
        <v>0</v>
      </c>
      <c r="AL341" s="18" t="e">
        <f t="shared" si="54"/>
        <v>#DIV/0!</v>
      </c>
    </row>
    <row r="342" spans="21:38" x14ac:dyDescent="0.5">
      <c r="U342" s="16">
        <f t="shared" si="46"/>
        <v>0</v>
      </c>
      <c r="V342" s="16" t="e">
        <f>IF($A$3=FALSE,IF($C342&lt;16,E342/($D342^0.727399687532279)*'Hintergrund Berechnung'!$I$3165,E342/($D342^0.727399687532279)*'Hintergrund Berechnung'!$I$3166),IF($C342&lt;13,(E342/($D342^0.727399687532279)*'Hintergrund Berechnung'!$I$3165)*0.5,IF($C342&lt;16,(E342/($D342^0.727399687532279)*'Hintergrund Berechnung'!$I$3165)*0.67,E342/($D342^0.727399687532279)*'Hintergrund Berechnung'!$I$3166)))</f>
        <v>#DIV/0!</v>
      </c>
      <c r="W342" s="16" t="str">
        <f t="shared" si="47"/>
        <v/>
      </c>
      <c r="X342" s="16" t="e">
        <f>IF($A$3=FALSE,IF($C342&lt;16,G342/($D342^0.727399687532279)*'Hintergrund Berechnung'!$I$3165,G342/($D342^0.727399687532279)*'Hintergrund Berechnung'!$I$3166),IF($C342&lt;13,(G342/($D342^0.727399687532279)*'Hintergrund Berechnung'!$I$3165)*0.5,IF($C342&lt;16,(G342/($D342^0.727399687532279)*'Hintergrund Berechnung'!$I$3165)*0.67,G342/($D342^0.727399687532279)*'Hintergrund Berechnung'!$I$3166)))</f>
        <v>#DIV/0!</v>
      </c>
      <c r="Y342" s="16" t="str">
        <f t="shared" si="48"/>
        <v/>
      </c>
      <c r="Z342" s="16" t="e">
        <f>IF($A$3=FALSE,IF($C342&lt;16,I342/($D342^0.727399687532279)*'Hintergrund Berechnung'!$I$3165,I342/($D342^0.727399687532279)*'Hintergrund Berechnung'!$I$3166),IF($C342&lt;13,(I342/($D342^0.727399687532279)*'Hintergrund Berechnung'!$I$3165)*0.5,IF($C342&lt;16,(I342/($D342^0.727399687532279)*'Hintergrund Berechnung'!$I$3165)*0.67,I342/($D342^0.727399687532279)*'Hintergrund Berechnung'!$I$3166)))</f>
        <v>#DIV/0!</v>
      </c>
      <c r="AA342" s="16" t="str">
        <f t="shared" si="49"/>
        <v/>
      </c>
      <c r="AB342" s="16" t="e">
        <f>IF($A$3=FALSE,IF($C342&lt;16,K342/($D342^0.727399687532279)*'Hintergrund Berechnung'!$I$3165,K342/($D342^0.727399687532279)*'Hintergrund Berechnung'!$I$3166),IF($C342&lt;13,(K342/($D342^0.727399687532279)*'Hintergrund Berechnung'!$I$3165)*0.5,IF($C342&lt;16,(K342/($D342^0.727399687532279)*'Hintergrund Berechnung'!$I$3165)*0.67,K342/($D342^0.727399687532279)*'Hintergrund Berechnung'!$I$3166)))</f>
        <v>#DIV/0!</v>
      </c>
      <c r="AC342" s="16" t="str">
        <f t="shared" si="50"/>
        <v/>
      </c>
      <c r="AD342" s="16" t="e">
        <f>IF($A$3=FALSE,IF($C342&lt;16,M342/($D342^0.727399687532279)*'Hintergrund Berechnung'!$I$3165,M342/($D342^0.727399687532279)*'Hintergrund Berechnung'!$I$3166),IF($C342&lt;13,(M342/($D342^0.727399687532279)*'Hintergrund Berechnung'!$I$3165)*0.5,IF($C342&lt;16,(M342/($D342^0.727399687532279)*'Hintergrund Berechnung'!$I$3165)*0.67,M342/($D342^0.727399687532279)*'Hintergrund Berechnung'!$I$3166)))</f>
        <v>#DIV/0!</v>
      </c>
      <c r="AE342" s="16" t="str">
        <f t="shared" si="51"/>
        <v/>
      </c>
      <c r="AF342" s="16" t="e">
        <f>IF($A$3=FALSE,IF($C342&lt;16,O342/($D342^0.727399687532279)*'Hintergrund Berechnung'!$I$3165,O342/($D342^0.727399687532279)*'Hintergrund Berechnung'!$I$3166),IF($C342&lt;13,(O342/($D342^0.727399687532279)*'Hintergrund Berechnung'!$I$3165)*0.5,IF($C342&lt;16,(O342/($D342^0.727399687532279)*'Hintergrund Berechnung'!$I$3165)*0.67,O342/($D342^0.727399687532279)*'Hintergrund Berechnung'!$I$3166)))</f>
        <v>#DIV/0!</v>
      </c>
      <c r="AG342" s="16" t="str">
        <f t="shared" si="52"/>
        <v/>
      </c>
      <c r="AH342" s="16" t="e">
        <f t="shared" si="53"/>
        <v>#DIV/0!</v>
      </c>
      <c r="AI342" s="16" t="e">
        <f>ROUND(IF(C342&lt;16,$Q342/($D342^0.515518364833551)*'Hintergrund Berechnung'!$K$3165,$Q342/($D342^0.515518364833551)*'Hintergrund Berechnung'!$K$3166),0)</f>
        <v>#DIV/0!</v>
      </c>
      <c r="AJ342" s="16">
        <f>ROUND(IF(C342&lt;16,$R342*'Hintergrund Berechnung'!$L$3165,$R342*'Hintergrund Berechnung'!$L$3166),0)</f>
        <v>0</v>
      </c>
      <c r="AK342" s="16">
        <f>ROUND(IF(C342&lt;16,IF(S342&gt;0,(25-$S342)*'Hintergrund Berechnung'!$M$3165,0),IF(S342&gt;0,(25-$S342)*'Hintergrund Berechnung'!$M$3166,0)),0)</f>
        <v>0</v>
      </c>
      <c r="AL342" s="18" t="e">
        <f t="shared" si="54"/>
        <v>#DIV/0!</v>
      </c>
    </row>
    <row r="343" spans="21:38" x14ac:dyDescent="0.5">
      <c r="U343" s="16">
        <f t="shared" si="46"/>
        <v>0</v>
      </c>
      <c r="V343" s="16" t="e">
        <f>IF($A$3=FALSE,IF($C343&lt;16,E343/($D343^0.727399687532279)*'Hintergrund Berechnung'!$I$3165,E343/($D343^0.727399687532279)*'Hintergrund Berechnung'!$I$3166),IF($C343&lt;13,(E343/($D343^0.727399687532279)*'Hintergrund Berechnung'!$I$3165)*0.5,IF($C343&lt;16,(E343/($D343^0.727399687532279)*'Hintergrund Berechnung'!$I$3165)*0.67,E343/($D343^0.727399687532279)*'Hintergrund Berechnung'!$I$3166)))</f>
        <v>#DIV/0!</v>
      </c>
      <c r="W343" s="16" t="str">
        <f t="shared" si="47"/>
        <v/>
      </c>
      <c r="X343" s="16" t="e">
        <f>IF($A$3=FALSE,IF($C343&lt;16,G343/($D343^0.727399687532279)*'Hintergrund Berechnung'!$I$3165,G343/($D343^0.727399687532279)*'Hintergrund Berechnung'!$I$3166),IF($C343&lt;13,(G343/($D343^0.727399687532279)*'Hintergrund Berechnung'!$I$3165)*0.5,IF($C343&lt;16,(G343/($D343^0.727399687532279)*'Hintergrund Berechnung'!$I$3165)*0.67,G343/($D343^0.727399687532279)*'Hintergrund Berechnung'!$I$3166)))</f>
        <v>#DIV/0!</v>
      </c>
      <c r="Y343" s="16" t="str">
        <f t="shared" si="48"/>
        <v/>
      </c>
      <c r="Z343" s="16" t="e">
        <f>IF($A$3=FALSE,IF($C343&lt;16,I343/($D343^0.727399687532279)*'Hintergrund Berechnung'!$I$3165,I343/($D343^0.727399687532279)*'Hintergrund Berechnung'!$I$3166),IF($C343&lt;13,(I343/($D343^0.727399687532279)*'Hintergrund Berechnung'!$I$3165)*0.5,IF($C343&lt;16,(I343/($D343^0.727399687532279)*'Hintergrund Berechnung'!$I$3165)*0.67,I343/($D343^0.727399687532279)*'Hintergrund Berechnung'!$I$3166)))</f>
        <v>#DIV/0!</v>
      </c>
      <c r="AA343" s="16" t="str">
        <f t="shared" si="49"/>
        <v/>
      </c>
      <c r="AB343" s="16" t="e">
        <f>IF($A$3=FALSE,IF($C343&lt;16,K343/($D343^0.727399687532279)*'Hintergrund Berechnung'!$I$3165,K343/($D343^0.727399687532279)*'Hintergrund Berechnung'!$I$3166),IF($C343&lt;13,(K343/($D343^0.727399687532279)*'Hintergrund Berechnung'!$I$3165)*0.5,IF($C343&lt;16,(K343/($D343^0.727399687532279)*'Hintergrund Berechnung'!$I$3165)*0.67,K343/($D343^0.727399687532279)*'Hintergrund Berechnung'!$I$3166)))</f>
        <v>#DIV/0!</v>
      </c>
      <c r="AC343" s="16" t="str">
        <f t="shared" si="50"/>
        <v/>
      </c>
      <c r="AD343" s="16" t="e">
        <f>IF($A$3=FALSE,IF($C343&lt;16,M343/($D343^0.727399687532279)*'Hintergrund Berechnung'!$I$3165,M343/($D343^0.727399687532279)*'Hintergrund Berechnung'!$I$3166),IF($C343&lt;13,(M343/($D343^0.727399687532279)*'Hintergrund Berechnung'!$I$3165)*0.5,IF($C343&lt;16,(M343/($D343^0.727399687532279)*'Hintergrund Berechnung'!$I$3165)*0.67,M343/($D343^0.727399687532279)*'Hintergrund Berechnung'!$I$3166)))</f>
        <v>#DIV/0!</v>
      </c>
      <c r="AE343" s="16" t="str">
        <f t="shared" si="51"/>
        <v/>
      </c>
      <c r="AF343" s="16" t="e">
        <f>IF($A$3=FALSE,IF($C343&lt;16,O343/($D343^0.727399687532279)*'Hintergrund Berechnung'!$I$3165,O343/($D343^0.727399687532279)*'Hintergrund Berechnung'!$I$3166),IF($C343&lt;13,(O343/($D343^0.727399687532279)*'Hintergrund Berechnung'!$I$3165)*0.5,IF($C343&lt;16,(O343/($D343^0.727399687532279)*'Hintergrund Berechnung'!$I$3165)*0.67,O343/($D343^0.727399687532279)*'Hintergrund Berechnung'!$I$3166)))</f>
        <v>#DIV/0!</v>
      </c>
      <c r="AG343" s="16" t="str">
        <f t="shared" si="52"/>
        <v/>
      </c>
      <c r="AH343" s="16" t="e">
        <f t="shared" si="53"/>
        <v>#DIV/0!</v>
      </c>
      <c r="AI343" s="16" t="e">
        <f>ROUND(IF(C343&lt;16,$Q343/($D343^0.515518364833551)*'Hintergrund Berechnung'!$K$3165,$Q343/($D343^0.515518364833551)*'Hintergrund Berechnung'!$K$3166),0)</f>
        <v>#DIV/0!</v>
      </c>
      <c r="AJ343" s="16">
        <f>ROUND(IF(C343&lt;16,$R343*'Hintergrund Berechnung'!$L$3165,$R343*'Hintergrund Berechnung'!$L$3166),0)</f>
        <v>0</v>
      </c>
      <c r="AK343" s="16">
        <f>ROUND(IF(C343&lt;16,IF(S343&gt;0,(25-$S343)*'Hintergrund Berechnung'!$M$3165,0),IF(S343&gt;0,(25-$S343)*'Hintergrund Berechnung'!$M$3166,0)),0)</f>
        <v>0</v>
      </c>
      <c r="AL343" s="18" t="e">
        <f t="shared" si="54"/>
        <v>#DIV/0!</v>
      </c>
    </row>
    <row r="344" spans="21:38" x14ac:dyDescent="0.5">
      <c r="U344" s="16">
        <f t="shared" si="46"/>
        <v>0</v>
      </c>
      <c r="V344" s="16" t="e">
        <f>IF($A$3=FALSE,IF($C344&lt;16,E344/($D344^0.727399687532279)*'Hintergrund Berechnung'!$I$3165,E344/($D344^0.727399687532279)*'Hintergrund Berechnung'!$I$3166),IF($C344&lt;13,(E344/($D344^0.727399687532279)*'Hintergrund Berechnung'!$I$3165)*0.5,IF($C344&lt;16,(E344/($D344^0.727399687532279)*'Hintergrund Berechnung'!$I$3165)*0.67,E344/($D344^0.727399687532279)*'Hintergrund Berechnung'!$I$3166)))</f>
        <v>#DIV/0!</v>
      </c>
      <c r="W344" s="16" t="str">
        <f t="shared" si="47"/>
        <v/>
      </c>
      <c r="X344" s="16" t="e">
        <f>IF($A$3=FALSE,IF($C344&lt;16,G344/($D344^0.727399687532279)*'Hintergrund Berechnung'!$I$3165,G344/($D344^0.727399687532279)*'Hintergrund Berechnung'!$I$3166),IF($C344&lt;13,(G344/($D344^0.727399687532279)*'Hintergrund Berechnung'!$I$3165)*0.5,IF($C344&lt;16,(G344/($D344^0.727399687532279)*'Hintergrund Berechnung'!$I$3165)*0.67,G344/($D344^0.727399687532279)*'Hintergrund Berechnung'!$I$3166)))</f>
        <v>#DIV/0!</v>
      </c>
      <c r="Y344" s="16" t="str">
        <f t="shared" si="48"/>
        <v/>
      </c>
      <c r="Z344" s="16" t="e">
        <f>IF($A$3=FALSE,IF($C344&lt;16,I344/($D344^0.727399687532279)*'Hintergrund Berechnung'!$I$3165,I344/($D344^0.727399687532279)*'Hintergrund Berechnung'!$I$3166),IF($C344&lt;13,(I344/($D344^0.727399687532279)*'Hintergrund Berechnung'!$I$3165)*0.5,IF($C344&lt;16,(I344/($D344^0.727399687532279)*'Hintergrund Berechnung'!$I$3165)*0.67,I344/($D344^0.727399687532279)*'Hintergrund Berechnung'!$I$3166)))</f>
        <v>#DIV/0!</v>
      </c>
      <c r="AA344" s="16" t="str">
        <f t="shared" si="49"/>
        <v/>
      </c>
      <c r="AB344" s="16" t="e">
        <f>IF($A$3=FALSE,IF($C344&lt;16,K344/($D344^0.727399687532279)*'Hintergrund Berechnung'!$I$3165,K344/($D344^0.727399687532279)*'Hintergrund Berechnung'!$I$3166),IF($C344&lt;13,(K344/($D344^0.727399687532279)*'Hintergrund Berechnung'!$I$3165)*0.5,IF($C344&lt;16,(K344/($D344^0.727399687532279)*'Hintergrund Berechnung'!$I$3165)*0.67,K344/($D344^0.727399687532279)*'Hintergrund Berechnung'!$I$3166)))</f>
        <v>#DIV/0!</v>
      </c>
      <c r="AC344" s="16" t="str">
        <f t="shared" si="50"/>
        <v/>
      </c>
      <c r="AD344" s="16" t="e">
        <f>IF($A$3=FALSE,IF($C344&lt;16,M344/($D344^0.727399687532279)*'Hintergrund Berechnung'!$I$3165,M344/($D344^0.727399687532279)*'Hintergrund Berechnung'!$I$3166),IF($C344&lt;13,(M344/($D344^0.727399687532279)*'Hintergrund Berechnung'!$I$3165)*0.5,IF($C344&lt;16,(M344/($D344^0.727399687532279)*'Hintergrund Berechnung'!$I$3165)*0.67,M344/($D344^0.727399687532279)*'Hintergrund Berechnung'!$I$3166)))</f>
        <v>#DIV/0!</v>
      </c>
      <c r="AE344" s="16" t="str">
        <f t="shared" si="51"/>
        <v/>
      </c>
      <c r="AF344" s="16" t="e">
        <f>IF($A$3=FALSE,IF($C344&lt;16,O344/($D344^0.727399687532279)*'Hintergrund Berechnung'!$I$3165,O344/($D344^0.727399687532279)*'Hintergrund Berechnung'!$I$3166),IF($C344&lt;13,(O344/($D344^0.727399687532279)*'Hintergrund Berechnung'!$I$3165)*0.5,IF($C344&lt;16,(O344/($D344^0.727399687532279)*'Hintergrund Berechnung'!$I$3165)*0.67,O344/($D344^0.727399687532279)*'Hintergrund Berechnung'!$I$3166)))</f>
        <v>#DIV/0!</v>
      </c>
      <c r="AG344" s="16" t="str">
        <f t="shared" si="52"/>
        <v/>
      </c>
      <c r="AH344" s="16" t="e">
        <f t="shared" si="53"/>
        <v>#DIV/0!</v>
      </c>
      <c r="AI344" s="16" t="e">
        <f>ROUND(IF(C344&lt;16,$Q344/($D344^0.515518364833551)*'Hintergrund Berechnung'!$K$3165,$Q344/($D344^0.515518364833551)*'Hintergrund Berechnung'!$K$3166),0)</f>
        <v>#DIV/0!</v>
      </c>
      <c r="AJ344" s="16">
        <f>ROUND(IF(C344&lt;16,$R344*'Hintergrund Berechnung'!$L$3165,$R344*'Hintergrund Berechnung'!$L$3166),0)</f>
        <v>0</v>
      </c>
      <c r="AK344" s="16">
        <f>ROUND(IF(C344&lt;16,IF(S344&gt;0,(25-$S344)*'Hintergrund Berechnung'!$M$3165,0),IF(S344&gt;0,(25-$S344)*'Hintergrund Berechnung'!$M$3166,0)),0)</f>
        <v>0</v>
      </c>
      <c r="AL344" s="18" t="e">
        <f t="shared" si="54"/>
        <v>#DIV/0!</v>
      </c>
    </row>
    <row r="345" spans="21:38" x14ac:dyDescent="0.5">
      <c r="U345" s="16">
        <f t="shared" si="46"/>
        <v>0</v>
      </c>
      <c r="V345" s="16" t="e">
        <f>IF($A$3=FALSE,IF($C345&lt;16,E345/($D345^0.727399687532279)*'Hintergrund Berechnung'!$I$3165,E345/($D345^0.727399687532279)*'Hintergrund Berechnung'!$I$3166),IF($C345&lt;13,(E345/($D345^0.727399687532279)*'Hintergrund Berechnung'!$I$3165)*0.5,IF($C345&lt;16,(E345/($D345^0.727399687532279)*'Hintergrund Berechnung'!$I$3165)*0.67,E345/($D345^0.727399687532279)*'Hintergrund Berechnung'!$I$3166)))</f>
        <v>#DIV/0!</v>
      </c>
      <c r="W345" s="16" t="str">
        <f t="shared" si="47"/>
        <v/>
      </c>
      <c r="X345" s="16" t="e">
        <f>IF($A$3=FALSE,IF($C345&lt;16,G345/($D345^0.727399687532279)*'Hintergrund Berechnung'!$I$3165,G345/($D345^0.727399687532279)*'Hintergrund Berechnung'!$I$3166),IF($C345&lt;13,(G345/($D345^0.727399687532279)*'Hintergrund Berechnung'!$I$3165)*0.5,IF($C345&lt;16,(G345/($D345^0.727399687532279)*'Hintergrund Berechnung'!$I$3165)*0.67,G345/($D345^0.727399687532279)*'Hintergrund Berechnung'!$I$3166)))</f>
        <v>#DIV/0!</v>
      </c>
      <c r="Y345" s="16" t="str">
        <f t="shared" si="48"/>
        <v/>
      </c>
      <c r="Z345" s="16" t="e">
        <f>IF($A$3=FALSE,IF($C345&lt;16,I345/($D345^0.727399687532279)*'Hintergrund Berechnung'!$I$3165,I345/($D345^0.727399687532279)*'Hintergrund Berechnung'!$I$3166),IF($C345&lt;13,(I345/($D345^0.727399687532279)*'Hintergrund Berechnung'!$I$3165)*0.5,IF($C345&lt;16,(I345/($D345^0.727399687532279)*'Hintergrund Berechnung'!$I$3165)*0.67,I345/($D345^0.727399687532279)*'Hintergrund Berechnung'!$I$3166)))</f>
        <v>#DIV/0!</v>
      </c>
      <c r="AA345" s="16" t="str">
        <f t="shared" si="49"/>
        <v/>
      </c>
      <c r="AB345" s="16" t="e">
        <f>IF($A$3=FALSE,IF($C345&lt;16,K345/($D345^0.727399687532279)*'Hintergrund Berechnung'!$I$3165,K345/($D345^0.727399687532279)*'Hintergrund Berechnung'!$I$3166),IF($C345&lt;13,(K345/($D345^0.727399687532279)*'Hintergrund Berechnung'!$I$3165)*0.5,IF($C345&lt;16,(K345/($D345^0.727399687532279)*'Hintergrund Berechnung'!$I$3165)*0.67,K345/($D345^0.727399687532279)*'Hintergrund Berechnung'!$I$3166)))</f>
        <v>#DIV/0!</v>
      </c>
      <c r="AC345" s="16" t="str">
        <f t="shared" si="50"/>
        <v/>
      </c>
      <c r="AD345" s="16" t="e">
        <f>IF($A$3=FALSE,IF($C345&lt;16,M345/($D345^0.727399687532279)*'Hintergrund Berechnung'!$I$3165,M345/($D345^0.727399687532279)*'Hintergrund Berechnung'!$I$3166),IF($C345&lt;13,(M345/($D345^0.727399687532279)*'Hintergrund Berechnung'!$I$3165)*0.5,IF($C345&lt;16,(M345/($D345^0.727399687532279)*'Hintergrund Berechnung'!$I$3165)*0.67,M345/($D345^0.727399687532279)*'Hintergrund Berechnung'!$I$3166)))</f>
        <v>#DIV/0!</v>
      </c>
      <c r="AE345" s="16" t="str">
        <f t="shared" si="51"/>
        <v/>
      </c>
      <c r="AF345" s="16" t="e">
        <f>IF($A$3=FALSE,IF($C345&lt;16,O345/($D345^0.727399687532279)*'Hintergrund Berechnung'!$I$3165,O345/($D345^0.727399687532279)*'Hintergrund Berechnung'!$I$3166),IF($C345&lt;13,(O345/($D345^0.727399687532279)*'Hintergrund Berechnung'!$I$3165)*0.5,IF($C345&lt;16,(O345/($D345^0.727399687532279)*'Hintergrund Berechnung'!$I$3165)*0.67,O345/($D345^0.727399687532279)*'Hintergrund Berechnung'!$I$3166)))</f>
        <v>#DIV/0!</v>
      </c>
      <c r="AG345" s="16" t="str">
        <f t="shared" si="52"/>
        <v/>
      </c>
      <c r="AH345" s="16" t="e">
        <f t="shared" si="53"/>
        <v>#DIV/0!</v>
      </c>
      <c r="AI345" s="16" t="e">
        <f>ROUND(IF(C345&lt;16,$Q345/($D345^0.515518364833551)*'Hintergrund Berechnung'!$K$3165,$Q345/($D345^0.515518364833551)*'Hintergrund Berechnung'!$K$3166),0)</f>
        <v>#DIV/0!</v>
      </c>
      <c r="AJ345" s="16">
        <f>ROUND(IF(C345&lt;16,$R345*'Hintergrund Berechnung'!$L$3165,$R345*'Hintergrund Berechnung'!$L$3166),0)</f>
        <v>0</v>
      </c>
      <c r="AK345" s="16">
        <f>ROUND(IF(C345&lt;16,IF(S345&gt;0,(25-$S345)*'Hintergrund Berechnung'!$M$3165,0),IF(S345&gt;0,(25-$S345)*'Hintergrund Berechnung'!$M$3166,0)),0)</f>
        <v>0</v>
      </c>
      <c r="AL345" s="18" t="e">
        <f t="shared" si="54"/>
        <v>#DIV/0!</v>
      </c>
    </row>
    <row r="346" spans="21:38" x14ac:dyDescent="0.5">
      <c r="U346" s="16">
        <f t="shared" si="46"/>
        <v>0</v>
      </c>
      <c r="V346" s="16" t="e">
        <f>IF($A$3=FALSE,IF($C346&lt;16,E346/($D346^0.727399687532279)*'Hintergrund Berechnung'!$I$3165,E346/($D346^0.727399687532279)*'Hintergrund Berechnung'!$I$3166),IF($C346&lt;13,(E346/($D346^0.727399687532279)*'Hintergrund Berechnung'!$I$3165)*0.5,IF($C346&lt;16,(E346/($D346^0.727399687532279)*'Hintergrund Berechnung'!$I$3165)*0.67,E346/($D346^0.727399687532279)*'Hintergrund Berechnung'!$I$3166)))</f>
        <v>#DIV/0!</v>
      </c>
      <c r="W346" s="16" t="str">
        <f t="shared" si="47"/>
        <v/>
      </c>
      <c r="X346" s="16" t="e">
        <f>IF($A$3=FALSE,IF($C346&lt;16,G346/($D346^0.727399687532279)*'Hintergrund Berechnung'!$I$3165,G346/($D346^0.727399687532279)*'Hintergrund Berechnung'!$I$3166),IF($C346&lt;13,(G346/($D346^0.727399687532279)*'Hintergrund Berechnung'!$I$3165)*0.5,IF($C346&lt;16,(G346/($D346^0.727399687532279)*'Hintergrund Berechnung'!$I$3165)*0.67,G346/($D346^0.727399687532279)*'Hintergrund Berechnung'!$I$3166)))</f>
        <v>#DIV/0!</v>
      </c>
      <c r="Y346" s="16" t="str">
        <f t="shared" si="48"/>
        <v/>
      </c>
      <c r="Z346" s="16" t="e">
        <f>IF($A$3=FALSE,IF($C346&lt;16,I346/($D346^0.727399687532279)*'Hintergrund Berechnung'!$I$3165,I346/($D346^0.727399687532279)*'Hintergrund Berechnung'!$I$3166),IF($C346&lt;13,(I346/($D346^0.727399687532279)*'Hintergrund Berechnung'!$I$3165)*0.5,IF($C346&lt;16,(I346/($D346^0.727399687532279)*'Hintergrund Berechnung'!$I$3165)*0.67,I346/($D346^0.727399687532279)*'Hintergrund Berechnung'!$I$3166)))</f>
        <v>#DIV/0!</v>
      </c>
      <c r="AA346" s="16" t="str">
        <f t="shared" si="49"/>
        <v/>
      </c>
      <c r="AB346" s="16" t="e">
        <f>IF($A$3=FALSE,IF($C346&lt;16,K346/($D346^0.727399687532279)*'Hintergrund Berechnung'!$I$3165,K346/($D346^0.727399687532279)*'Hintergrund Berechnung'!$I$3166),IF($C346&lt;13,(K346/($D346^0.727399687532279)*'Hintergrund Berechnung'!$I$3165)*0.5,IF($C346&lt;16,(K346/($D346^0.727399687532279)*'Hintergrund Berechnung'!$I$3165)*0.67,K346/($D346^0.727399687532279)*'Hintergrund Berechnung'!$I$3166)))</f>
        <v>#DIV/0!</v>
      </c>
      <c r="AC346" s="16" t="str">
        <f t="shared" si="50"/>
        <v/>
      </c>
      <c r="AD346" s="16" t="e">
        <f>IF($A$3=FALSE,IF($C346&lt;16,M346/($D346^0.727399687532279)*'Hintergrund Berechnung'!$I$3165,M346/($D346^0.727399687532279)*'Hintergrund Berechnung'!$I$3166),IF($C346&lt;13,(M346/($D346^0.727399687532279)*'Hintergrund Berechnung'!$I$3165)*0.5,IF($C346&lt;16,(M346/($D346^0.727399687532279)*'Hintergrund Berechnung'!$I$3165)*0.67,M346/($D346^0.727399687532279)*'Hintergrund Berechnung'!$I$3166)))</f>
        <v>#DIV/0!</v>
      </c>
      <c r="AE346" s="16" t="str">
        <f t="shared" si="51"/>
        <v/>
      </c>
      <c r="AF346" s="16" t="e">
        <f>IF($A$3=FALSE,IF($C346&lt;16,O346/($D346^0.727399687532279)*'Hintergrund Berechnung'!$I$3165,O346/($D346^0.727399687532279)*'Hintergrund Berechnung'!$I$3166),IF($C346&lt;13,(O346/($D346^0.727399687532279)*'Hintergrund Berechnung'!$I$3165)*0.5,IF($C346&lt;16,(O346/($D346^0.727399687532279)*'Hintergrund Berechnung'!$I$3165)*0.67,O346/($D346^0.727399687532279)*'Hintergrund Berechnung'!$I$3166)))</f>
        <v>#DIV/0!</v>
      </c>
      <c r="AG346" s="16" t="str">
        <f t="shared" si="52"/>
        <v/>
      </c>
      <c r="AH346" s="16" t="e">
        <f t="shared" si="53"/>
        <v>#DIV/0!</v>
      </c>
      <c r="AI346" s="16" t="e">
        <f>ROUND(IF(C346&lt;16,$Q346/($D346^0.515518364833551)*'Hintergrund Berechnung'!$K$3165,$Q346/($D346^0.515518364833551)*'Hintergrund Berechnung'!$K$3166),0)</f>
        <v>#DIV/0!</v>
      </c>
      <c r="AJ346" s="16">
        <f>ROUND(IF(C346&lt;16,$R346*'Hintergrund Berechnung'!$L$3165,$R346*'Hintergrund Berechnung'!$L$3166),0)</f>
        <v>0</v>
      </c>
      <c r="AK346" s="16">
        <f>ROUND(IF(C346&lt;16,IF(S346&gt;0,(25-$S346)*'Hintergrund Berechnung'!$M$3165,0),IF(S346&gt;0,(25-$S346)*'Hintergrund Berechnung'!$M$3166,0)),0)</f>
        <v>0</v>
      </c>
      <c r="AL346" s="18" t="e">
        <f t="shared" si="54"/>
        <v>#DIV/0!</v>
      </c>
    </row>
    <row r="347" spans="21:38" x14ac:dyDescent="0.5">
      <c r="U347" s="16">
        <f t="shared" si="46"/>
        <v>0</v>
      </c>
      <c r="V347" s="16" t="e">
        <f>IF($A$3=FALSE,IF($C347&lt;16,E347/($D347^0.727399687532279)*'Hintergrund Berechnung'!$I$3165,E347/($D347^0.727399687532279)*'Hintergrund Berechnung'!$I$3166),IF($C347&lt;13,(E347/($D347^0.727399687532279)*'Hintergrund Berechnung'!$I$3165)*0.5,IF($C347&lt;16,(E347/($D347^0.727399687532279)*'Hintergrund Berechnung'!$I$3165)*0.67,E347/($D347^0.727399687532279)*'Hintergrund Berechnung'!$I$3166)))</f>
        <v>#DIV/0!</v>
      </c>
      <c r="W347" s="16" t="str">
        <f t="shared" si="47"/>
        <v/>
      </c>
      <c r="X347" s="16" t="e">
        <f>IF($A$3=FALSE,IF($C347&lt;16,G347/($D347^0.727399687532279)*'Hintergrund Berechnung'!$I$3165,G347/($D347^0.727399687532279)*'Hintergrund Berechnung'!$I$3166),IF($C347&lt;13,(G347/($D347^0.727399687532279)*'Hintergrund Berechnung'!$I$3165)*0.5,IF($C347&lt;16,(G347/($D347^0.727399687532279)*'Hintergrund Berechnung'!$I$3165)*0.67,G347/($D347^0.727399687532279)*'Hintergrund Berechnung'!$I$3166)))</f>
        <v>#DIV/0!</v>
      </c>
      <c r="Y347" s="16" t="str">
        <f t="shared" si="48"/>
        <v/>
      </c>
      <c r="Z347" s="16" t="e">
        <f>IF($A$3=FALSE,IF($C347&lt;16,I347/($D347^0.727399687532279)*'Hintergrund Berechnung'!$I$3165,I347/($D347^0.727399687532279)*'Hintergrund Berechnung'!$I$3166),IF($C347&lt;13,(I347/($D347^0.727399687532279)*'Hintergrund Berechnung'!$I$3165)*0.5,IF($C347&lt;16,(I347/($D347^0.727399687532279)*'Hintergrund Berechnung'!$I$3165)*0.67,I347/($D347^0.727399687532279)*'Hintergrund Berechnung'!$I$3166)))</f>
        <v>#DIV/0!</v>
      </c>
      <c r="AA347" s="16" t="str">
        <f t="shared" si="49"/>
        <v/>
      </c>
      <c r="AB347" s="16" t="e">
        <f>IF($A$3=FALSE,IF($C347&lt;16,K347/($D347^0.727399687532279)*'Hintergrund Berechnung'!$I$3165,K347/($D347^0.727399687532279)*'Hintergrund Berechnung'!$I$3166),IF($C347&lt;13,(K347/($D347^0.727399687532279)*'Hintergrund Berechnung'!$I$3165)*0.5,IF($C347&lt;16,(K347/($D347^0.727399687532279)*'Hintergrund Berechnung'!$I$3165)*0.67,K347/($D347^0.727399687532279)*'Hintergrund Berechnung'!$I$3166)))</f>
        <v>#DIV/0!</v>
      </c>
      <c r="AC347" s="16" t="str">
        <f t="shared" si="50"/>
        <v/>
      </c>
      <c r="AD347" s="16" t="e">
        <f>IF($A$3=FALSE,IF($C347&lt;16,M347/($D347^0.727399687532279)*'Hintergrund Berechnung'!$I$3165,M347/($D347^0.727399687532279)*'Hintergrund Berechnung'!$I$3166),IF($C347&lt;13,(M347/($D347^0.727399687532279)*'Hintergrund Berechnung'!$I$3165)*0.5,IF($C347&lt;16,(M347/($D347^0.727399687532279)*'Hintergrund Berechnung'!$I$3165)*0.67,M347/($D347^0.727399687532279)*'Hintergrund Berechnung'!$I$3166)))</f>
        <v>#DIV/0!</v>
      </c>
      <c r="AE347" s="16" t="str">
        <f t="shared" si="51"/>
        <v/>
      </c>
      <c r="AF347" s="16" t="e">
        <f>IF($A$3=FALSE,IF($C347&lt;16,O347/($D347^0.727399687532279)*'Hintergrund Berechnung'!$I$3165,O347/($D347^0.727399687532279)*'Hintergrund Berechnung'!$I$3166),IF($C347&lt;13,(O347/($D347^0.727399687532279)*'Hintergrund Berechnung'!$I$3165)*0.5,IF($C347&lt;16,(O347/($D347^0.727399687532279)*'Hintergrund Berechnung'!$I$3165)*0.67,O347/($D347^0.727399687532279)*'Hintergrund Berechnung'!$I$3166)))</f>
        <v>#DIV/0!</v>
      </c>
      <c r="AG347" s="16" t="str">
        <f t="shared" si="52"/>
        <v/>
      </c>
      <c r="AH347" s="16" t="e">
        <f t="shared" si="53"/>
        <v>#DIV/0!</v>
      </c>
      <c r="AI347" s="16" t="e">
        <f>ROUND(IF(C347&lt;16,$Q347/($D347^0.515518364833551)*'Hintergrund Berechnung'!$K$3165,$Q347/($D347^0.515518364833551)*'Hintergrund Berechnung'!$K$3166),0)</f>
        <v>#DIV/0!</v>
      </c>
      <c r="AJ347" s="16">
        <f>ROUND(IF(C347&lt;16,$R347*'Hintergrund Berechnung'!$L$3165,$R347*'Hintergrund Berechnung'!$L$3166),0)</f>
        <v>0</v>
      </c>
      <c r="AK347" s="16">
        <f>ROUND(IF(C347&lt;16,IF(S347&gt;0,(25-$S347)*'Hintergrund Berechnung'!$M$3165,0),IF(S347&gt;0,(25-$S347)*'Hintergrund Berechnung'!$M$3166,0)),0)</f>
        <v>0</v>
      </c>
      <c r="AL347" s="18" t="e">
        <f t="shared" si="54"/>
        <v>#DIV/0!</v>
      </c>
    </row>
    <row r="348" spans="21:38" x14ac:dyDescent="0.5">
      <c r="U348" s="16">
        <f t="shared" si="46"/>
        <v>0</v>
      </c>
      <c r="V348" s="16" t="e">
        <f>IF($A$3=FALSE,IF($C348&lt;16,E348/($D348^0.727399687532279)*'Hintergrund Berechnung'!$I$3165,E348/($D348^0.727399687532279)*'Hintergrund Berechnung'!$I$3166),IF($C348&lt;13,(E348/($D348^0.727399687532279)*'Hintergrund Berechnung'!$I$3165)*0.5,IF($C348&lt;16,(E348/($D348^0.727399687532279)*'Hintergrund Berechnung'!$I$3165)*0.67,E348/($D348^0.727399687532279)*'Hintergrund Berechnung'!$I$3166)))</f>
        <v>#DIV/0!</v>
      </c>
      <c r="W348" s="16" t="str">
        <f t="shared" si="47"/>
        <v/>
      </c>
      <c r="X348" s="16" t="e">
        <f>IF($A$3=FALSE,IF($C348&lt;16,G348/($D348^0.727399687532279)*'Hintergrund Berechnung'!$I$3165,G348/($D348^0.727399687532279)*'Hintergrund Berechnung'!$I$3166),IF($C348&lt;13,(G348/($D348^0.727399687532279)*'Hintergrund Berechnung'!$I$3165)*0.5,IF($C348&lt;16,(G348/($D348^0.727399687532279)*'Hintergrund Berechnung'!$I$3165)*0.67,G348/($D348^0.727399687532279)*'Hintergrund Berechnung'!$I$3166)))</f>
        <v>#DIV/0!</v>
      </c>
      <c r="Y348" s="16" t="str">
        <f t="shared" si="48"/>
        <v/>
      </c>
      <c r="Z348" s="16" t="e">
        <f>IF($A$3=FALSE,IF($C348&lt;16,I348/($D348^0.727399687532279)*'Hintergrund Berechnung'!$I$3165,I348/($D348^0.727399687532279)*'Hintergrund Berechnung'!$I$3166),IF($C348&lt;13,(I348/($D348^0.727399687532279)*'Hintergrund Berechnung'!$I$3165)*0.5,IF($C348&lt;16,(I348/($D348^0.727399687532279)*'Hintergrund Berechnung'!$I$3165)*0.67,I348/($D348^0.727399687532279)*'Hintergrund Berechnung'!$I$3166)))</f>
        <v>#DIV/0!</v>
      </c>
      <c r="AA348" s="16" t="str">
        <f t="shared" si="49"/>
        <v/>
      </c>
      <c r="AB348" s="16" t="e">
        <f>IF($A$3=FALSE,IF($C348&lt;16,K348/($D348^0.727399687532279)*'Hintergrund Berechnung'!$I$3165,K348/($D348^0.727399687532279)*'Hintergrund Berechnung'!$I$3166),IF($C348&lt;13,(K348/($D348^0.727399687532279)*'Hintergrund Berechnung'!$I$3165)*0.5,IF($C348&lt;16,(K348/($D348^0.727399687532279)*'Hintergrund Berechnung'!$I$3165)*0.67,K348/($D348^0.727399687532279)*'Hintergrund Berechnung'!$I$3166)))</f>
        <v>#DIV/0!</v>
      </c>
      <c r="AC348" s="16" t="str">
        <f t="shared" si="50"/>
        <v/>
      </c>
      <c r="AD348" s="16" t="e">
        <f>IF($A$3=FALSE,IF($C348&lt;16,M348/($D348^0.727399687532279)*'Hintergrund Berechnung'!$I$3165,M348/($D348^0.727399687532279)*'Hintergrund Berechnung'!$I$3166),IF($C348&lt;13,(M348/($D348^0.727399687532279)*'Hintergrund Berechnung'!$I$3165)*0.5,IF($C348&lt;16,(M348/($D348^0.727399687532279)*'Hintergrund Berechnung'!$I$3165)*0.67,M348/($D348^0.727399687532279)*'Hintergrund Berechnung'!$I$3166)))</f>
        <v>#DIV/0!</v>
      </c>
      <c r="AE348" s="16" t="str">
        <f t="shared" si="51"/>
        <v/>
      </c>
      <c r="AF348" s="16" t="e">
        <f>IF($A$3=FALSE,IF($C348&lt;16,O348/($D348^0.727399687532279)*'Hintergrund Berechnung'!$I$3165,O348/($D348^0.727399687532279)*'Hintergrund Berechnung'!$I$3166),IF($C348&lt;13,(O348/($D348^0.727399687532279)*'Hintergrund Berechnung'!$I$3165)*0.5,IF($C348&lt;16,(O348/($D348^0.727399687532279)*'Hintergrund Berechnung'!$I$3165)*0.67,O348/($D348^0.727399687532279)*'Hintergrund Berechnung'!$I$3166)))</f>
        <v>#DIV/0!</v>
      </c>
      <c r="AG348" s="16" t="str">
        <f t="shared" si="52"/>
        <v/>
      </c>
      <c r="AH348" s="16" t="e">
        <f t="shared" si="53"/>
        <v>#DIV/0!</v>
      </c>
      <c r="AI348" s="16" t="e">
        <f>ROUND(IF(C348&lt;16,$Q348/($D348^0.515518364833551)*'Hintergrund Berechnung'!$K$3165,$Q348/($D348^0.515518364833551)*'Hintergrund Berechnung'!$K$3166),0)</f>
        <v>#DIV/0!</v>
      </c>
      <c r="AJ348" s="16">
        <f>ROUND(IF(C348&lt;16,$R348*'Hintergrund Berechnung'!$L$3165,$R348*'Hintergrund Berechnung'!$L$3166),0)</f>
        <v>0</v>
      </c>
      <c r="AK348" s="16">
        <f>ROUND(IF(C348&lt;16,IF(S348&gt;0,(25-$S348)*'Hintergrund Berechnung'!$M$3165,0),IF(S348&gt;0,(25-$S348)*'Hintergrund Berechnung'!$M$3166,0)),0)</f>
        <v>0</v>
      </c>
      <c r="AL348" s="18" t="e">
        <f t="shared" si="54"/>
        <v>#DIV/0!</v>
      </c>
    </row>
    <row r="349" spans="21:38" x14ac:dyDescent="0.5">
      <c r="U349" s="16">
        <f t="shared" si="46"/>
        <v>0</v>
      </c>
      <c r="V349" s="16" t="e">
        <f>IF($A$3=FALSE,IF($C349&lt;16,E349/($D349^0.727399687532279)*'Hintergrund Berechnung'!$I$3165,E349/($D349^0.727399687532279)*'Hintergrund Berechnung'!$I$3166),IF($C349&lt;13,(E349/($D349^0.727399687532279)*'Hintergrund Berechnung'!$I$3165)*0.5,IF($C349&lt;16,(E349/($D349^0.727399687532279)*'Hintergrund Berechnung'!$I$3165)*0.67,E349/($D349^0.727399687532279)*'Hintergrund Berechnung'!$I$3166)))</f>
        <v>#DIV/0!</v>
      </c>
      <c r="W349" s="16" t="str">
        <f t="shared" si="47"/>
        <v/>
      </c>
      <c r="X349" s="16" t="e">
        <f>IF($A$3=FALSE,IF($C349&lt;16,G349/($D349^0.727399687532279)*'Hintergrund Berechnung'!$I$3165,G349/($D349^0.727399687532279)*'Hintergrund Berechnung'!$I$3166),IF($C349&lt;13,(G349/($D349^0.727399687532279)*'Hintergrund Berechnung'!$I$3165)*0.5,IF($C349&lt;16,(G349/($D349^0.727399687532279)*'Hintergrund Berechnung'!$I$3165)*0.67,G349/($D349^0.727399687532279)*'Hintergrund Berechnung'!$I$3166)))</f>
        <v>#DIV/0!</v>
      </c>
      <c r="Y349" s="16" t="str">
        <f t="shared" si="48"/>
        <v/>
      </c>
      <c r="Z349" s="16" t="e">
        <f>IF($A$3=FALSE,IF($C349&lt;16,I349/($D349^0.727399687532279)*'Hintergrund Berechnung'!$I$3165,I349/($D349^0.727399687532279)*'Hintergrund Berechnung'!$I$3166),IF($C349&lt;13,(I349/($D349^0.727399687532279)*'Hintergrund Berechnung'!$I$3165)*0.5,IF($C349&lt;16,(I349/($D349^0.727399687532279)*'Hintergrund Berechnung'!$I$3165)*0.67,I349/($D349^0.727399687532279)*'Hintergrund Berechnung'!$I$3166)))</f>
        <v>#DIV/0!</v>
      </c>
      <c r="AA349" s="16" t="str">
        <f t="shared" si="49"/>
        <v/>
      </c>
      <c r="AB349" s="16" t="e">
        <f>IF($A$3=FALSE,IF($C349&lt;16,K349/($D349^0.727399687532279)*'Hintergrund Berechnung'!$I$3165,K349/($D349^0.727399687532279)*'Hintergrund Berechnung'!$I$3166),IF($C349&lt;13,(K349/($D349^0.727399687532279)*'Hintergrund Berechnung'!$I$3165)*0.5,IF($C349&lt;16,(K349/($D349^0.727399687532279)*'Hintergrund Berechnung'!$I$3165)*0.67,K349/($D349^0.727399687532279)*'Hintergrund Berechnung'!$I$3166)))</f>
        <v>#DIV/0!</v>
      </c>
      <c r="AC349" s="16" t="str">
        <f t="shared" si="50"/>
        <v/>
      </c>
      <c r="AD349" s="16" t="e">
        <f>IF($A$3=FALSE,IF($C349&lt;16,M349/($D349^0.727399687532279)*'Hintergrund Berechnung'!$I$3165,M349/($D349^0.727399687532279)*'Hintergrund Berechnung'!$I$3166),IF($C349&lt;13,(M349/($D349^0.727399687532279)*'Hintergrund Berechnung'!$I$3165)*0.5,IF($C349&lt;16,(M349/($D349^0.727399687532279)*'Hintergrund Berechnung'!$I$3165)*0.67,M349/($D349^0.727399687532279)*'Hintergrund Berechnung'!$I$3166)))</f>
        <v>#DIV/0!</v>
      </c>
      <c r="AE349" s="16" t="str">
        <f t="shared" si="51"/>
        <v/>
      </c>
      <c r="AF349" s="16" t="e">
        <f>IF($A$3=FALSE,IF($C349&lt;16,O349/($D349^0.727399687532279)*'Hintergrund Berechnung'!$I$3165,O349/($D349^0.727399687532279)*'Hintergrund Berechnung'!$I$3166),IF($C349&lt;13,(O349/($D349^0.727399687532279)*'Hintergrund Berechnung'!$I$3165)*0.5,IF($C349&lt;16,(O349/($D349^0.727399687532279)*'Hintergrund Berechnung'!$I$3165)*0.67,O349/($D349^0.727399687532279)*'Hintergrund Berechnung'!$I$3166)))</f>
        <v>#DIV/0!</v>
      </c>
      <c r="AG349" s="16" t="str">
        <f t="shared" si="52"/>
        <v/>
      </c>
      <c r="AH349" s="16" t="e">
        <f t="shared" si="53"/>
        <v>#DIV/0!</v>
      </c>
      <c r="AI349" s="16" t="e">
        <f>ROUND(IF(C349&lt;16,$Q349/($D349^0.515518364833551)*'Hintergrund Berechnung'!$K$3165,$Q349/($D349^0.515518364833551)*'Hintergrund Berechnung'!$K$3166),0)</f>
        <v>#DIV/0!</v>
      </c>
      <c r="AJ349" s="16">
        <f>ROUND(IF(C349&lt;16,$R349*'Hintergrund Berechnung'!$L$3165,$R349*'Hintergrund Berechnung'!$L$3166),0)</f>
        <v>0</v>
      </c>
      <c r="AK349" s="16">
        <f>ROUND(IF(C349&lt;16,IF(S349&gt;0,(25-$S349)*'Hintergrund Berechnung'!$M$3165,0),IF(S349&gt;0,(25-$S349)*'Hintergrund Berechnung'!$M$3166,0)),0)</f>
        <v>0</v>
      </c>
      <c r="AL349" s="18" t="e">
        <f t="shared" si="54"/>
        <v>#DIV/0!</v>
      </c>
    </row>
    <row r="350" spans="21:38" x14ac:dyDescent="0.5">
      <c r="U350" s="16">
        <f t="shared" si="46"/>
        <v>0</v>
      </c>
      <c r="V350" s="16" t="e">
        <f>IF($A$3=FALSE,IF($C350&lt;16,E350/($D350^0.727399687532279)*'Hintergrund Berechnung'!$I$3165,E350/($D350^0.727399687532279)*'Hintergrund Berechnung'!$I$3166),IF($C350&lt;13,(E350/($D350^0.727399687532279)*'Hintergrund Berechnung'!$I$3165)*0.5,IF($C350&lt;16,(E350/($D350^0.727399687532279)*'Hintergrund Berechnung'!$I$3165)*0.67,E350/($D350^0.727399687532279)*'Hintergrund Berechnung'!$I$3166)))</f>
        <v>#DIV/0!</v>
      </c>
      <c r="W350" s="16" t="str">
        <f t="shared" si="47"/>
        <v/>
      </c>
      <c r="X350" s="16" t="e">
        <f>IF($A$3=FALSE,IF($C350&lt;16,G350/($D350^0.727399687532279)*'Hintergrund Berechnung'!$I$3165,G350/($D350^0.727399687532279)*'Hintergrund Berechnung'!$I$3166),IF($C350&lt;13,(G350/($D350^0.727399687532279)*'Hintergrund Berechnung'!$I$3165)*0.5,IF($C350&lt;16,(G350/($D350^0.727399687532279)*'Hintergrund Berechnung'!$I$3165)*0.67,G350/($D350^0.727399687532279)*'Hintergrund Berechnung'!$I$3166)))</f>
        <v>#DIV/0!</v>
      </c>
      <c r="Y350" s="16" t="str">
        <f t="shared" si="48"/>
        <v/>
      </c>
      <c r="Z350" s="16" t="e">
        <f>IF($A$3=FALSE,IF($C350&lt;16,I350/($D350^0.727399687532279)*'Hintergrund Berechnung'!$I$3165,I350/($D350^0.727399687532279)*'Hintergrund Berechnung'!$I$3166),IF($C350&lt;13,(I350/($D350^0.727399687532279)*'Hintergrund Berechnung'!$I$3165)*0.5,IF($C350&lt;16,(I350/($D350^0.727399687532279)*'Hintergrund Berechnung'!$I$3165)*0.67,I350/($D350^0.727399687532279)*'Hintergrund Berechnung'!$I$3166)))</f>
        <v>#DIV/0!</v>
      </c>
      <c r="AA350" s="16" t="str">
        <f t="shared" si="49"/>
        <v/>
      </c>
      <c r="AB350" s="16" t="e">
        <f>IF($A$3=FALSE,IF($C350&lt;16,K350/($D350^0.727399687532279)*'Hintergrund Berechnung'!$I$3165,K350/($D350^0.727399687532279)*'Hintergrund Berechnung'!$I$3166),IF($C350&lt;13,(K350/($D350^0.727399687532279)*'Hintergrund Berechnung'!$I$3165)*0.5,IF($C350&lt;16,(K350/($D350^0.727399687532279)*'Hintergrund Berechnung'!$I$3165)*0.67,K350/($D350^0.727399687532279)*'Hintergrund Berechnung'!$I$3166)))</f>
        <v>#DIV/0!</v>
      </c>
      <c r="AC350" s="16" t="str">
        <f t="shared" si="50"/>
        <v/>
      </c>
      <c r="AD350" s="16" t="e">
        <f>IF($A$3=FALSE,IF($C350&lt;16,M350/($D350^0.727399687532279)*'Hintergrund Berechnung'!$I$3165,M350/($D350^0.727399687532279)*'Hintergrund Berechnung'!$I$3166),IF($C350&lt;13,(M350/($D350^0.727399687532279)*'Hintergrund Berechnung'!$I$3165)*0.5,IF($C350&lt;16,(M350/($D350^0.727399687532279)*'Hintergrund Berechnung'!$I$3165)*0.67,M350/($D350^0.727399687532279)*'Hintergrund Berechnung'!$I$3166)))</f>
        <v>#DIV/0!</v>
      </c>
      <c r="AE350" s="16" t="str">
        <f t="shared" si="51"/>
        <v/>
      </c>
      <c r="AF350" s="16" t="e">
        <f>IF($A$3=FALSE,IF($C350&lt;16,O350/($D350^0.727399687532279)*'Hintergrund Berechnung'!$I$3165,O350/($D350^0.727399687532279)*'Hintergrund Berechnung'!$I$3166),IF($C350&lt;13,(O350/($D350^0.727399687532279)*'Hintergrund Berechnung'!$I$3165)*0.5,IF($C350&lt;16,(O350/($D350^0.727399687532279)*'Hintergrund Berechnung'!$I$3165)*0.67,O350/($D350^0.727399687532279)*'Hintergrund Berechnung'!$I$3166)))</f>
        <v>#DIV/0!</v>
      </c>
      <c r="AG350" s="16" t="str">
        <f t="shared" si="52"/>
        <v/>
      </c>
      <c r="AH350" s="16" t="e">
        <f t="shared" si="53"/>
        <v>#DIV/0!</v>
      </c>
      <c r="AI350" s="16" t="e">
        <f>ROUND(IF(C350&lt;16,$Q350/($D350^0.515518364833551)*'Hintergrund Berechnung'!$K$3165,$Q350/($D350^0.515518364833551)*'Hintergrund Berechnung'!$K$3166),0)</f>
        <v>#DIV/0!</v>
      </c>
      <c r="AJ350" s="16">
        <f>ROUND(IF(C350&lt;16,$R350*'Hintergrund Berechnung'!$L$3165,$R350*'Hintergrund Berechnung'!$L$3166),0)</f>
        <v>0</v>
      </c>
      <c r="AK350" s="16">
        <f>ROUND(IF(C350&lt;16,IF(S350&gt;0,(25-$S350)*'Hintergrund Berechnung'!$M$3165,0),IF(S350&gt;0,(25-$S350)*'Hintergrund Berechnung'!$M$3166,0)),0)</f>
        <v>0</v>
      </c>
      <c r="AL350" s="18" t="e">
        <f t="shared" si="54"/>
        <v>#DIV/0!</v>
      </c>
    </row>
    <row r="351" spans="21:38" x14ac:dyDescent="0.5">
      <c r="U351" s="16">
        <f t="shared" si="46"/>
        <v>0</v>
      </c>
      <c r="V351" s="16" t="e">
        <f>IF($A$3=FALSE,IF($C351&lt;16,E351/($D351^0.727399687532279)*'Hintergrund Berechnung'!$I$3165,E351/($D351^0.727399687532279)*'Hintergrund Berechnung'!$I$3166),IF($C351&lt;13,(E351/($D351^0.727399687532279)*'Hintergrund Berechnung'!$I$3165)*0.5,IF($C351&lt;16,(E351/($D351^0.727399687532279)*'Hintergrund Berechnung'!$I$3165)*0.67,E351/($D351^0.727399687532279)*'Hintergrund Berechnung'!$I$3166)))</f>
        <v>#DIV/0!</v>
      </c>
      <c r="W351" s="16" t="str">
        <f t="shared" si="47"/>
        <v/>
      </c>
      <c r="X351" s="16" t="e">
        <f>IF($A$3=FALSE,IF($C351&lt;16,G351/($D351^0.727399687532279)*'Hintergrund Berechnung'!$I$3165,G351/($D351^0.727399687532279)*'Hintergrund Berechnung'!$I$3166),IF($C351&lt;13,(G351/($D351^0.727399687532279)*'Hintergrund Berechnung'!$I$3165)*0.5,IF($C351&lt;16,(G351/($D351^0.727399687532279)*'Hintergrund Berechnung'!$I$3165)*0.67,G351/($D351^0.727399687532279)*'Hintergrund Berechnung'!$I$3166)))</f>
        <v>#DIV/0!</v>
      </c>
      <c r="Y351" s="16" t="str">
        <f t="shared" si="48"/>
        <v/>
      </c>
      <c r="Z351" s="16" t="e">
        <f>IF($A$3=FALSE,IF($C351&lt;16,I351/($D351^0.727399687532279)*'Hintergrund Berechnung'!$I$3165,I351/($D351^0.727399687532279)*'Hintergrund Berechnung'!$I$3166),IF($C351&lt;13,(I351/($D351^0.727399687532279)*'Hintergrund Berechnung'!$I$3165)*0.5,IF($C351&lt;16,(I351/($D351^0.727399687532279)*'Hintergrund Berechnung'!$I$3165)*0.67,I351/($D351^0.727399687532279)*'Hintergrund Berechnung'!$I$3166)))</f>
        <v>#DIV/0!</v>
      </c>
      <c r="AA351" s="16" t="str">
        <f t="shared" si="49"/>
        <v/>
      </c>
      <c r="AB351" s="16" t="e">
        <f>IF($A$3=FALSE,IF($C351&lt;16,K351/($D351^0.727399687532279)*'Hintergrund Berechnung'!$I$3165,K351/($D351^0.727399687532279)*'Hintergrund Berechnung'!$I$3166),IF($C351&lt;13,(K351/($D351^0.727399687532279)*'Hintergrund Berechnung'!$I$3165)*0.5,IF($C351&lt;16,(K351/($D351^0.727399687532279)*'Hintergrund Berechnung'!$I$3165)*0.67,K351/($D351^0.727399687532279)*'Hintergrund Berechnung'!$I$3166)))</f>
        <v>#DIV/0!</v>
      </c>
      <c r="AC351" s="16" t="str">
        <f t="shared" si="50"/>
        <v/>
      </c>
      <c r="AD351" s="16" t="e">
        <f>IF($A$3=FALSE,IF($C351&lt;16,M351/($D351^0.727399687532279)*'Hintergrund Berechnung'!$I$3165,M351/($D351^0.727399687532279)*'Hintergrund Berechnung'!$I$3166),IF($C351&lt;13,(M351/($D351^0.727399687532279)*'Hintergrund Berechnung'!$I$3165)*0.5,IF($C351&lt;16,(M351/($D351^0.727399687532279)*'Hintergrund Berechnung'!$I$3165)*0.67,M351/($D351^0.727399687532279)*'Hintergrund Berechnung'!$I$3166)))</f>
        <v>#DIV/0!</v>
      </c>
      <c r="AE351" s="16" t="str">
        <f t="shared" si="51"/>
        <v/>
      </c>
      <c r="AF351" s="16" t="e">
        <f>IF($A$3=FALSE,IF($C351&lt;16,O351/($D351^0.727399687532279)*'Hintergrund Berechnung'!$I$3165,O351/($D351^0.727399687532279)*'Hintergrund Berechnung'!$I$3166),IF($C351&lt;13,(O351/($D351^0.727399687532279)*'Hintergrund Berechnung'!$I$3165)*0.5,IF($C351&lt;16,(O351/($D351^0.727399687532279)*'Hintergrund Berechnung'!$I$3165)*0.67,O351/($D351^0.727399687532279)*'Hintergrund Berechnung'!$I$3166)))</f>
        <v>#DIV/0!</v>
      </c>
      <c r="AG351" s="16" t="str">
        <f t="shared" si="52"/>
        <v/>
      </c>
      <c r="AH351" s="16" t="e">
        <f t="shared" si="53"/>
        <v>#DIV/0!</v>
      </c>
      <c r="AI351" s="16" t="e">
        <f>ROUND(IF(C351&lt;16,$Q351/($D351^0.515518364833551)*'Hintergrund Berechnung'!$K$3165,$Q351/($D351^0.515518364833551)*'Hintergrund Berechnung'!$K$3166),0)</f>
        <v>#DIV/0!</v>
      </c>
      <c r="AJ351" s="16">
        <f>ROUND(IF(C351&lt;16,$R351*'Hintergrund Berechnung'!$L$3165,$R351*'Hintergrund Berechnung'!$L$3166),0)</f>
        <v>0</v>
      </c>
      <c r="AK351" s="16">
        <f>ROUND(IF(C351&lt;16,IF(S351&gt;0,(25-$S351)*'Hintergrund Berechnung'!$M$3165,0),IF(S351&gt;0,(25-$S351)*'Hintergrund Berechnung'!$M$3166,0)),0)</f>
        <v>0</v>
      </c>
      <c r="AL351" s="18" t="e">
        <f t="shared" si="54"/>
        <v>#DIV/0!</v>
      </c>
    </row>
    <row r="352" spans="21:38" x14ac:dyDescent="0.5">
      <c r="U352" s="16">
        <f t="shared" si="46"/>
        <v>0</v>
      </c>
      <c r="V352" s="16" t="e">
        <f>IF($A$3=FALSE,IF($C352&lt;16,E352/($D352^0.727399687532279)*'Hintergrund Berechnung'!$I$3165,E352/($D352^0.727399687532279)*'Hintergrund Berechnung'!$I$3166),IF($C352&lt;13,(E352/($D352^0.727399687532279)*'Hintergrund Berechnung'!$I$3165)*0.5,IF($C352&lt;16,(E352/($D352^0.727399687532279)*'Hintergrund Berechnung'!$I$3165)*0.67,E352/($D352^0.727399687532279)*'Hintergrund Berechnung'!$I$3166)))</f>
        <v>#DIV/0!</v>
      </c>
      <c r="W352" s="16" t="str">
        <f t="shared" si="47"/>
        <v/>
      </c>
      <c r="X352" s="16" t="e">
        <f>IF($A$3=FALSE,IF($C352&lt;16,G352/($D352^0.727399687532279)*'Hintergrund Berechnung'!$I$3165,G352/($D352^0.727399687532279)*'Hintergrund Berechnung'!$I$3166),IF($C352&lt;13,(G352/($D352^0.727399687532279)*'Hintergrund Berechnung'!$I$3165)*0.5,IF($C352&lt;16,(G352/($D352^0.727399687532279)*'Hintergrund Berechnung'!$I$3165)*0.67,G352/($D352^0.727399687532279)*'Hintergrund Berechnung'!$I$3166)))</f>
        <v>#DIV/0!</v>
      </c>
      <c r="Y352" s="16" t="str">
        <f t="shared" si="48"/>
        <v/>
      </c>
      <c r="Z352" s="16" t="e">
        <f>IF($A$3=FALSE,IF($C352&lt;16,I352/($D352^0.727399687532279)*'Hintergrund Berechnung'!$I$3165,I352/($D352^0.727399687532279)*'Hintergrund Berechnung'!$I$3166),IF($C352&lt;13,(I352/($D352^0.727399687532279)*'Hintergrund Berechnung'!$I$3165)*0.5,IF($C352&lt;16,(I352/($D352^0.727399687532279)*'Hintergrund Berechnung'!$I$3165)*0.67,I352/($D352^0.727399687532279)*'Hintergrund Berechnung'!$I$3166)))</f>
        <v>#DIV/0!</v>
      </c>
      <c r="AA352" s="16" t="str">
        <f t="shared" si="49"/>
        <v/>
      </c>
      <c r="AB352" s="16" t="e">
        <f>IF($A$3=FALSE,IF($C352&lt;16,K352/($D352^0.727399687532279)*'Hintergrund Berechnung'!$I$3165,K352/($D352^0.727399687532279)*'Hintergrund Berechnung'!$I$3166),IF($C352&lt;13,(K352/($D352^0.727399687532279)*'Hintergrund Berechnung'!$I$3165)*0.5,IF($C352&lt;16,(K352/($D352^0.727399687532279)*'Hintergrund Berechnung'!$I$3165)*0.67,K352/($D352^0.727399687532279)*'Hintergrund Berechnung'!$I$3166)))</f>
        <v>#DIV/0!</v>
      </c>
      <c r="AC352" s="16" t="str">
        <f t="shared" si="50"/>
        <v/>
      </c>
      <c r="AD352" s="16" t="e">
        <f>IF($A$3=FALSE,IF($C352&lt;16,M352/($D352^0.727399687532279)*'Hintergrund Berechnung'!$I$3165,M352/($D352^0.727399687532279)*'Hintergrund Berechnung'!$I$3166),IF($C352&lt;13,(M352/($D352^0.727399687532279)*'Hintergrund Berechnung'!$I$3165)*0.5,IF($C352&lt;16,(M352/($D352^0.727399687532279)*'Hintergrund Berechnung'!$I$3165)*0.67,M352/($D352^0.727399687532279)*'Hintergrund Berechnung'!$I$3166)))</f>
        <v>#DIV/0!</v>
      </c>
      <c r="AE352" s="16" t="str">
        <f t="shared" si="51"/>
        <v/>
      </c>
      <c r="AF352" s="16" t="e">
        <f>IF($A$3=FALSE,IF($C352&lt;16,O352/($D352^0.727399687532279)*'Hintergrund Berechnung'!$I$3165,O352/($D352^0.727399687532279)*'Hintergrund Berechnung'!$I$3166),IF($C352&lt;13,(O352/($D352^0.727399687532279)*'Hintergrund Berechnung'!$I$3165)*0.5,IF($C352&lt;16,(O352/($D352^0.727399687532279)*'Hintergrund Berechnung'!$I$3165)*0.67,O352/($D352^0.727399687532279)*'Hintergrund Berechnung'!$I$3166)))</f>
        <v>#DIV/0!</v>
      </c>
      <c r="AG352" s="16" t="str">
        <f t="shared" si="52"/>
        <v/>
      </c>
      <c r="AH352" s="16" t="e">
        <f t="shared" si="53"/>
        <v>#DIV/0!</v>
      </c>
      <c r="AI352" s="16" t="e">
        <f>ROUND(IF(C352&lt;16,$Q352/($D352^0.515518364833551)*'Hintergrund Berechnung'!$K$3165,$Q352/($D352^0.515518364833551)*'Hintergrund Berechnung'!$K$3166),0)</f>
        <v>#DIV/0!</v>
      </c>
      <c r="AJ352" s="16">
        <f>ROUND(IF(C352&lt;16,$R352*'Hintergrund Berechnung'!$L$3165,$R352*'Hintergrund Berechnung'!$L$3166),0)</f>
        <v>0</v>
      </c>
      <c r="AK352" s="16">
        <f>ROUND(IF(C352&lt;16,IF(S352&gt;0,(25-$S352)*'Hintergrund Berechnung'!$M$3165,0),IF(S352&gt;0,(25-$S352)*'Hintergrund Berechnung'!$M$3166,0)),0)</f>
        <v>0</v>
      </c>
      <c r="AL352" s="18" t="e">
        <f t="shared" si="54"/>
        <v>#DIV/0!</v>
      </c>
    </row>
    <row r="353" spans="21:38" x14ac:dyDescent="0.5">
      <c r="U353" s="16">
        <f t="shared" si="46"/>
        <v>0</v>
      </c>
      <c r="V353" s="16" t="e">
        <f>IF($A$3=FALSE,IF($C353&lt;16,E353/($D353^0.727399687532279)*'Hintergrund Berechnung'!$I$3165,E353/($D353^0.727399687532279)*'Hintergrund Berechnung'!$I$3166),IF($C353&lt;13,(E353/($D353^0.727399687532279)*'Hintergrund Berechnung'!$I$3165)*0.5,IF($C353&lt;16,(E353/($D353^0.727399687532279)*'Hintergrund Berechnung'!$I$3165)*0.67,E353/($D353^0.727399687532279)*'Hintergrund Berechnung'!$I$3166)))</f>
        <v>#DIV/0!</v>
      </c>
      <c r="W353" s="16" t="str">
        <f t="shared" si="47"/>
        <v/>
      </c>
      <c r="X353" s="16" t="e">
        <f>IF($A$3=FALSE,IF($C353&lt;16,G353/($D353^0.727399687532279)*'Hintergrund Berechnung'!$I$3165,G353/($D353^0.727399687532279)*'Hintergrund Berechnung'!$I$3166),IF($C353&lt;13,(G353/($D353^0.727399687532279)*'Hintergrund Berechnung'!$I$3165)*0.5,IF($C353&lt;16,(G353/($D353^0.727399687532279)*'Hintergrund Berechnung'!$I$3165)*0.67,G353/($D353^0.727399687532279)*'Hintergrund Berechnung'!$I$3166)))</f>
        <v>#DIV/0!</v>
      </c>
      <c r="Y353" s="16" t="str">
        <f t="shared" si="48"/>
        <v/>
      </c>
      <c r="Z353" s="16" t="e">
        <f>IF($A$3=FALSE,IF($C353&lt;16,I353/($D353^0.727399687532279)*'Hintergrund Berechnung'!$I$3165,I353/($D353^0.727399687532279)*'Hintergrund Berechnung'!$I$3166),IF($C353&lt;13,(I353/($D353^0.727399687532279)*'Hintergrund Berechnung'!$I$3165)*0.5,IF($C353&lt;16,(I353/($D353^0.727399687532279)*'Hintergrund Berechnung'!$I$3165)*0.67,I353/($D353^0.727399687532279)*'Hintergrund Berechnung'!$I$3166)))</f>
        <v>#DIV/0!</v>
      </c>
      <c r="AA353" s="16" t="str">
        <f t="shared" si="49"/>
        <v/>
      </c>
      <c r="AB353" s="16" t="e">
        <f>IF($A$3=FALSE,IF($C353&lt;16,K353/($D353^0.727399687532279)*'Hintergrund Berechnung'!$I$3165,K353/($D353^0.727399687532279)*'Hintergrund Berechnung'!$I$3166),IF($C353&lt;13,(K353/($D353^0.727399687532279)*'Hintergrund Berechnung'!$I$3165)*0.5,IF($C353&lt;16,(K353/($D353^0.727399687532279)*'Hintergrund Berechnung'!$I$3165)*0.67,K353/($D353^0.727399687532279)*'Hintergrund Berechnung'!$I$3166)))</f>
        <v>#DIV/0!</v>
      </c>
      <c r="AC353" s="16" t="str">
        <f t="shared" si="50"/>
        <v/>
      </c>
      <c r="AD353" s="16" t="e">
        <f>IF($A$3=FALSE,IF($C353&lt;16,M353/($D353^0.727399687532279)*'Hintergrund Berechnung'!$I$3165,M353/($D353^0.727399687532279)*'Hintergrund Berechnung'!$I$3166),IF($C353&lt;13,(M353/($D353^0.727399687532279)*'Hintergrund Berechnung'!$I$3165)*0.5,IF($C353&lt;16,(M353/($D353^0.727399687532279)*'Hintergrund Berechnung'!$I$3165)*0.67,M353/($D353^0.727399687532279)*'Hintergrund Berechnung'!$I$3166)))</f>
        <v>#DIV/0!</v>
      </c>
      <c r="AE353" s="16" t="str">
        <f t="shared" si="51"/>
        <v/>
      </c>
      <c r="AF353" s="16" t="e">
        <f>IF($A$3=FALSE,IF($C353&lt;16,O353/($D353^0.727399687532279)*'Hintergrund Berechnung'!$I$3165,O353/($D353^0.727399687532279)*'Hintergrund Berechnung'!$I$3166),IF($C353&lt;13,(O353/($D353^0.727399687532279)*'Hintergrund Berechnung'!$I$3165)*0.5,IF($C353&lt;16,(O353/($D353^0.727399687532279)*'Hintergrund Berechnung'!$I$3165)*0.67,O353/($D353^0.727399687532279)*'Hintergrund Berechnung'!$I$3166)))</f>
        <v>#DIV/0!</v>
      </c>
      <c r="AG353" s="16" t="str">
        <f t="shared" si="52"/>
        <v/>
      </c>
      <c r="AH353" s="16" t="e">
        <f t="shared" si="53"/>
        <v>#DIV/0!</v>
      </c>
      <c r="AI353" s="16" t="e">
        <f>ROUND(IF(C353&lt;16,$Q353/($D353^0.515518364833551)*'Hintergrund Berechnung'!$K$3165,$Q353/($D353^0.515518364833551)*'Hintergrund Berechnung'!$K$3166),0)</f>
        <v>#DIV/0!</v>
      </c>
      <c r="AJ353" s="16">
        <f>ROUND(IF(C353&lt;16,$R353*'Hintergrund Berechnung'!$L$3165,$R353*'Hintergrund Berechnung'!$L$3166),0)</f>
        <v>0</v>
      </c>
      <c r="AK353" s="16">
        <f>ROUND(IF(C353&lt;16,IF(S353&gt;0,(25-$S353)*'Hintergrund Berechnung'!$M$3165,0),IF(S353&gt;0,(25-$S353)*'Hintergrund Berechnung'!$M$3166,0)),0)</f>
        <v>0</v>
      </c>
      <c r="AL353" s="18" t="e">
        <f t="shared" si="54"/>
        <v>#DIV/0!</v>
      </c>
    </row>
    <row r="354" spans="21:38" x14ac:dyDescent="0.5">
      <c r="U354" s="16">
        <f t="shared" si="46"/>
        <v>0</v>
      </c>
      <c r="V354" s="16" t="e">
        <f>IF($A$3=FALSE,IF($C354&lt;16,E354/($D354^0.727399687532279)*'Hintergrund Berechnung'!$I$3165,E354/($D354^0.727399687532279)*'Hintergrund Berechnung'!$I$3166),IF($C354&lt;13,(E354/($D354^0.727399687532279)*'Hintergrund Berechnung'!$I$3165)*0.5,IF($C354&lt;16,(E354/($D354^0.727399687532279)*'Hintergrund Berechnung'!$I$3165)*0.67,E354/($D354^0.727399687532279)*'Hintergrund Berechnung'!$I$3166)))</f>
        <v>#DIV/0!</v>
      </c>
      <c r="W354" s="16" t="str">
        <f t="shared" si="47"/>
        <v/>
      </c>
      <c r="X354" s="16" t="e">
        <f>IF($A$3=FALSE,IF($C354&lt;16,G354/($D354^0.727399687532279)*'Hintergrund Berechnung'!$I$3165,G354/($D354^0.727399687532279)*'Hintergrund Berechnung'!$I$3166),IF($C354&lt;13,(G354/($D354^0.727399687532279)*'Hintergrund Berechnung'!$I$3165)*0.5,IF($C354&lt;16,(G354/($D354^0.727399687532279)*'Hintergrund Berechnung'!$I$3165)*0.67,G354/($D354^0.727399687532279)*'Hintergrund Berechnung'!$I$3166)))</f>
        <v>#DIV/0!</v>
      </c>
      <c r="Y354" s="16" t="str">
        <f t="shared" si="48"/>
        <v/>
      </c>
      <c r="Z354" s="16" t="e">
        <f>IF($A$3=FALSE,IF($C354&lt;16,I354/($D354^0.727399687532279)*'Hintergrund Berechnung'!$I$3165,I354/($D354^0.727399687532279)*'Hintergrund Berechnung'!$I$3166),IF($C354&lt;13,(I354/($D354^0.727399687532279)*'Hintergrund Berechnung'!$I$3165)*0.5,IF($C354&lt;16,(I354/($D354^0.727399687532279)*'Hintergrund Berechnung'!$I$3165)*0.67,I354/($D354^0.727399687532279)*'Hintergrund Berechnung'!$I$3166)))</f>
        <v>#DIV/0!</v>
      </c>
      <c r="AA354" s="16" t="str">
        <f t="shared" si="49"/>
        <v/>
      </c>
      <c r="AB354" s="16" t="e">
        <f>IF($A$3=FALSE,IF($C354&lt;16,K354/($D354^0.727399687532279)*'Hintergrund Berechnung'!$I$3165,K354/($D354^0.727399687532279)*'Hintergrund Berechnung'!$I$3166),IF($C354&lt;13,(K354/($D354^0.727399687532279)*'Hintergrund Berechnung'!$I$3165)*0.5,IF($C354&lt;16,(K354/($D354^0.727399687532279)*'Hintergrund Berechnung'!$I$3165)*0.67,K354/($D354^0.727399687532279)*'Hintergrund Berechnung'!$I$3166)))</f>
        <v>#DIV/0!</v>
      </c>
      <c r="AC354" s="16" t="str">
        <f t="shared" si="50"/>
        <v/>
      </c>
      <c r="AD354" s="16" t="e">
        <f>IF($A$3=FALSE,IF($C354&lt;16,M354/($D354^0.727399687532279)*'Hintergrund Berechnung'!$I$3165,M354/($D354^0.727399687532279)*'Hintergrund Berechnung'!$I$3166),IF($C354&lt;13,(M354/($D354^0.727399687532279)*'Hintergrund Berechnung'!$I$3165)*0.5,IF($C354&lt;16,(M354/($D354^0.727399687532279)*'Hintergrund Berechnung'!$I$3165)*0.67,M354/($D354^0.727399687532279)*'Hintergrund Berechnung'!$I$3166)))</f>
        <v>#DIV/0!</v>
      </c>
      <c r="AE354" s="16" t="str">
        <f t="shared" si="51"/>
        <v/>
      </c>
      <c r="AF354" s="16" t="e">
        <f>IF($A$3=FALSE,IF($C354&lt;16,O354/($D354^0.727399687532279)*'Hintergrund Berechnung'!$I$3165,O354/($D354^0.727399687532279)*'Hintergrund Berechnung'!$I$3166),IF($C354&lt;13,(O354/($D354^0.727399687532279)*'Hintergrund Berechnung'!$I$3165)*0.5,IF($C354&lt;16,(O354/($D354^0.727399687532279)*'Hintergrund Berechnung'!$I$3165)*0.67,O354/($D354^0.727399687532279)*'Hintergrund Berechnung'!$I$3166)))</f>
        <v>#DIV/0!</v>
      </c>
      <c r="AG354" s="16" t="str">
        <f t="shared" si="52"/>
        <v/>
      </c>
      <c r="AH354" s="16" t="e">
        <f t="shared" si="53"/>
        <v>#DIV/0!</v>
      </c>
      <c r="AI354" s="16" t="e">
        <f>ROUND(IF(C354&lt;16,$Q354/($D354^0.515518364833551)*'Hintergrund Berechnung'!$K$3165,$Q354/($D354^0.515518364833551)*'Hintergrund Berechnung'!$K$3166),0)</f>
        <v>#DIV/0!</v>
      </c>
      <c r="AJ354" s="16">
        <f>ROUND(IF(C354&lt;16,$R354*'Hintergrund Berechnung'!$L$3165,$R354*'Hintergrund Berechnung'!$L$3166),0)</f>
        <v>0</v>
      </c>
      <c r="AK354" s="16">
        <f>ROUND(IF(C354&lt;16,IF(S354&gt;0,(25-$S354)*'Hintergrund Berechnung'!$M$3165,0),IF(S354&gt;0,(25-$S354)*'Hintergrund Berechnung'!$M$3166,0)),0)</f>
        <v>0</v>
      </c>
      <c r="AL354" s="18" t="e">
        <f t="shared" si="54"/>
        <v>#DIV/0!</v>
      </c>
    </row>
    <row r="355" spans="21:38" x14ac:dyDescent="0.5">
      <c r="U355" s="16">
        <f t="shared" si="46"/>
        <v>0</v>
      </c>
      <c r="V355" s="16" t="e">
        <f>IF($A$3=FALSE,IF($C355&lt;16,E355/($D355^0.727399687532279)*'Hintergrund Berechnung'!$I$3165,E355/($D355^0.727399687532279)*'Hintergrund Berechnung'!$I$3166),IF($C355&lt;13,(E355/($D355^0.727399687532279)*'Hintergrund Berechnung'!$I$3165)*0.5,IF($C355&lt;16,(E355/($D355^0.727399687532279)*'Hintergrund Berechnung'!$I$3165)*0.67,E355/($D355^0.727399687532279)*'Hintergrund Berechnung'!$I$3166)))</f>
        <v>#DIV/0!</v>
      </c>
      <c r="W355" s="16" t="str">
        <f t="shared" si="47"/>
        <v/>
      </c>
      <c r="X355" s="16" t="e">
        <f>IF($A$3=FALSE,IF($C355&lt;16,G355/($D355^0.727399687532279)*'Hintergrund Berechnung'!$I$3165,G355/($D355^0.727399687532279)*'Hintergrund Berechnung'!$I$3166),IF($C355&lt;13,(G355/($D355^0.727399687532279)*'Hintergrund Berechnung'!$I$3165)*0.5,IF($C355&lt;16,(G355/($D355^0.727399687532279)*'Hintergrund Berechnung'!$I$3165)*0.67,G355/($D355^0.727399687532279)*'Hintergrund Berechnung'!$I$3166)))</f>
        <v>#DIV/0!</v>
      </c>
      <c r="Y355" s="16" t="str">
        <f t="shared" si="48"/>
        <v/>
      </c>
      <c r="Z355" s="16" t="e">
        <f>IF($A$3=FALSE,IF($C355&lt;16,I355/($D355^0.727399687532279)*'Hintergrund Berechnung'!$I$3165,I355/($D355^0.727399687532279)*'Hintergrund Berechnung'!$I$3166),IF($C355&lt;13,(I355/($D355^0.727399687532279)*'Hintergrund Berechnung'!$I$3165)*0.5,IF($C355&lt;16,(I355/($D355^0.727399687532279)*'Hintergrund Berechnung'!$I$3165)*0.67,I355/($D355^0.727399687532279)*'Hintergrund Berechnung'!$I$3166)))</f>
        <v>#DIV/0!</v>
      </c>
      <c r="AA355" s="16" t="str">
        <f t="shared" si="49"/>
        <v/>
      </c>
      <c r="AB355" s="16" t="e">
        <f>IF($A$3=FALSE,IF($C355&lt;16,K355/($D355^0.727399687532279)*'Hintergrund Berechnung'!$I$3165,K355/($D355^0.727399687532279)*'Hintergrund Berechnung'!$I$3166),IF($C355&lt;13,(K355/($D355^0.727399687532279)*'Hintergrund Berechnung'!$I$3165)*0.5,IF($C355&lt;16,(K355/($D355^0.727399687532279)*'Hintergrund Berechnung'!$I$3165)*0.67,K355/($D355^0.727399687532279)*'Hintergrund Berechnung'!$I$3166)))</f>
        <v>#DIV/0!</v>
      </c>
      <c r="AC355" s="16" t="str">
        <f t="shared" si="50"/>
        <v/>
      </c>
      <c r="AD355" s="16" t="e">
        <f>IF($A$3=FALSE,IF($C355&lt;16,M355/($D355^0.727399687532279)*'Hintergrund Berechnung'!$I$3165,M355/($D355^0.727399687532279)*'Hintergrund Berechnung'!$I$3166),IF($C355&lt;13,(M355/($D355^0.727399687532279)*'Hintergrund Berechnung'!$I$3165)*0.5,IF($C355&lt;16,(M355/($D355^0.727399687532279)*'Hintergrund Berechnung'!$I$3165)*0.67,M355/($D355^0.727399687532279)*'Hintergrund Berechnung'!$I$3166)))</f>
        <v>#DIV/0!</v>
      </c>
      <c r="AE355" s="16" t="str">
        <f t="shared" si="51"/>
        <v/>
      </c>
      <c r="AF355" s="16" t="e">
        <f>IF($A$3=FALSE,IF($C355&lt;16,O355/($D355^0.727399687532279)*'Hintergrund Berechnung'!$I$3165,O355/($D355^0.727399687532279)*'Hintergrund Berechnung'!$I$3166),IF($C355&lt;13,(O355/($D355^0.727399687532279)*'Hintergrund Berechnung'!$I$3165)*0.5,IF($C355&lt;16,(O355/($D355^0.727399687532279)*'Hintergrund Berechnung'!$I$3165)*0.67,O355/($D355^0.727399687532279)*'Hintergrund Berechnung'!$I$3166)))</f>
        <v>#DIV/0!</v>
      </c>
      <c r="AG355" s="16" t="str">
        <f t="shared" si="52"/>
        <v/>
      </c>
      <c r="AH355" s="16" t="e">
        <f t="shared" si="53"/>
        <v>#DIV/0!</v>
      </c>
      <c r="AI355" s="16" t="e">
        <f>ROUND(IF(C355&lt;16,$Q355/($D355^0.515518364833551)*'Hintergrund Berechnung'!$K$3165,$Q355/($D355^0.515518364833551)*'Hintergrund Berechnung'!$K$3166),0)</f>
        <v>#DIV/0!</v>
      </c>
      <c r="AJ355" s="16">
        <f>ROUND(IF(C355&lt;16,$R355*'Hintergrund Berechnung'!$L$3165,$R355*'Hintergrund Berechnung'!$L$3166),0)</f>
        <v>0</v>
      </c>
      <c r="AK355" s="16">
        <f>ROUND(IF(C355&lt;16,IF(S355&gt;0,(25-$S355)*'Hintergrund Berechnung'!$M$3165,0),IF(S355&gt;0,(25-$S355)*'Hintergrund Berechnung'!$M$3166,0)),0)</f>
        <v>0</v>
      </c>
      <c r="AL355" s="18" t="e">
        <f t="shared" si="54"/>
        <v>#DIV/0!</v>
      </c>
    </row>
    <row r="356" spans="21:38" x14ac:dyDescent="0.5">
      <c r="U356" s="16">
        <f t="shared" si="46"/>
        <v>0</v>
      </c>
      <c r="V356" s="16" t="e">
        <f>IF($A$3=FALSE,IF($C356&lt;16,E356/($D356^0.727399687532279)*'Hintergrund Berechnung'!$I$3165,E356/($D356^0.727399687532279)*'Hintergrund Berechnung'!$I$3166),IF($C356&lt;13,(E356/($D356^0.727399687532279)*'Hintergrund Berechnung'!$I$3165)*0.5,IF($C356&lt;16,(E356/($D356^0.727399687532279)*'Hintergrund Berechnung'!$I$3165)*0.67,E356/($D356^0.727399687532279)*'Hintergrund Berechnung'!$I$3166)))</f>
        <v>#DIV/0!</v>
      </c>
      <c r="W356" s="16" t="str">
        <f t="shared" si="47"/>
        <v/>
      </c>
      <c r="X356" s="16" t="e">
        <f>IF($A$3=FALSE,IF($C356&lt;16,G356/($D356^0.727399687532279)*'Hintergrund Berechnung'!$I$3165,G356/($D356^0.727399687532279)*'Hintergrund Berechnung'!$I$3166),IF($C356&lt;13,(G356/($D356^0.727399687532279)*'Hintergrund Berechnung'!$I$3165)*0.5,IF($C356&lt;16,(G356/($D356^0.727399687532279)*'Hintergrund Berechnung'!$I$3165)*0.67,G356/($D356^0.727399687532279)*'Hintergrund Berechnung'!$I$3166)))</f>
        <v>#DIV/0!</v>
      </c>
      <c r="Y356" s="16" t="str">
        <f t="shared" si="48"/>
        <v/>
      </c>
      <c r="Z356" s="16" t="e">
        <f>IF($A$3=FALSE,IF($C356&lt;16,I356/($D356^0.727399687532279)*'Hintergrund Berechnung'!$I$3165,I356/($D356^0.727399687532279)*'Hintergrund Berechnung'!$I$3166),IF($C356&lt;13,(I356/($D356^0.727399687532279)*'Hintergrund Berechnung'!$I$3165)*0.5,IF($C356&lt;16,(I356/($D356^0.727399687532279)*'Hintergrund Berechnung'!$I$3165)*0.67,I356/($D356^0.727399687532279)*'Hintergrund Berechnung'!$I$3166)))</f>
        <v>#DIV/0!</v>
      </c>
      <c r="AA356" s="16" t="str">
        <f t="shared" si="49"/>
        <v/>
      </c>
      <c r="AB356" s="16" t="e">
        <f>IF($A$3=FALSE,IF($C356&lt;16,K356/($D356^0.727399687532279)*'Hintergrund Berechnung'!$I$3165,K356/($D356^0.727399687532279)*'Hintergrund Berechnung'!$I$3166),IF($C356&lt;13,(K356/($D356^0.727399687532279)*'Hintergrund Berechnung'!$I$3165)*0.5,IF($C356&lt;16,(K356/($D356^0.727399687532279)*'Hintergrund Berechnung'!$I$3165)*0.67,K356/($D356^0.727399687532279)*'Hintergrund Berechnung'!$I$3166)))</f>
        <v>#DIV/0!</v>
      </c>
      <c r="AC356" s="16" t="str">
        <f t="shared" si="50"/>
        <v/>
      </c>
      <c r="AD356" s="16" t="e">
        <f>IF($A$3=FALSE,IF($C356&lt;16,M356/($D356^0.727399687532279)*'Hintergrund Berechnung'!$I$3165,M356/($D356^0.727399687532279)*'Hintergrund Berechnung'!$I$3166),IF($C356&lt;13,(M356/($D356^0.727399687532279)*'Hintergrund Berechnung'!$I$3165)*0.5,IF($C356&lt;16,(M356/($D356^0.727399687532279)*'Hintergrund Berechnung'!$I$3165)*0.67,M356/($D356^0.727399687532279)*'Hintergrund Berechnung'!$I$3166)))</f>
        <v>#DIV/0!</v>
      </c>
      <c r="AE356" s="16" t="str">
        <f t="shared" si="51"/>
        <v/>
      </c>
      <c r="AF356" s="16" t="e">
        <f>IF($A$3=FALSE,IF($C356&lt;16,O356/($D356^0.727399687532279)*'Hintergrund Berechnung'!$I$3165,O356/($D356^0.727399687532279)*'Hintergrund Berechnung'!$I$3166),IF($C356&lt;13,(O356/($D356^0.727399687532279)*'Hintergrund Berechnung'!$I$3165)*0.5,IF($C356&lt;16,(O356/($D356^0.727399687532279)*'Hintergrund Berechnung'!$I$3165)*0.67,O356/($D356^0.727399687532279)*'Hintergrund Berechnung'!$I$3166)))</f>
        <v>#DIV/0!</v>
      </c>
      <c r="AG356" s="16" t="str">
        <f t="shared" si="52"/>
        <v/>
      </c>
      <c r="AH356" s="16" t="e">
        <f t="shared" si="53"/>
        <v>#DIV/0!</v>
      </c>
      <c r="AI356" s="16" t="e">
        <f>ROUND(IF(C356&lt;16,$Q356/($D356^0.515518364833551)*'Hintergrund Berechnung'!$K$3165,$Q356/($D356^0.515518364833551)*'Hintergrund Berechnung'!$K$3166),0)</f>
        <v>#DIV/0!</v>
      </c>
      <c r="AJ356" s="16">
        <f>ROUND(IF(C356&lt;16,$R356*'Hintergrund Berechnung'!$L$3165,$R356*'Hintergrund Berechnung'!$L$3166),0)</f>
        <v>0</v>
      </c>
      <c r="AK356" s="16">
        <f>ROUND(IF(C356&lt;16,IF(S356&gt;0,(25-$S356)*'Hintergrund Berechnung'!$M$3165,0),IF(S356&gt;0,(25-$S356)*'Hintergrund Berechnung'!$M$3166,0)),0)</f>
        <v>0</v>
      </c>
      <c r="AL356" s="18" t="e">
        <f t="shared" si="54"/>
        <v>#DIV/0!</v>
      </c>
    </row>
    <row r="357" spans="21:38" x14ac:dyDescent="0.5">
      <c r="U357" s="16">
        <f t="shared" si="46"/>
        <v>0</v>
      </c>
      <c r="V357" s="16" t="e">
        <f>IF($A$3=FALSE,IF($C357&lt;16,E357/($D357^0.727399687532279)*'Hintergrund Berechnung'!$I$3165,E357/($D357^0.727399687532279)*'Hintergrund Berechnung'!$I$3166),IF($C357&lt;13,(E357/($D357^0.727399687532279)*'Hintergrund Berechnung'!$I$3165)*0.5,IF($C357&lt;16,(E357/($D357^0.727399687532279)*'Hintergrund Berechnung'!$I$3165)*0.67,E357/($D357^0.727399687532279)*'Hintergrund Berechnung'!$I$3166)))</f>
        <v>#DIV/0!</v>
      </c>
      <c r="W357" s="16" t="str">
        <f t="shared" si="47"/>
        <v/>
      </c>
      <c r="X357" s="16" t="e">
        <f>IF($A$3=FALSE,IF($C357&lt;16,G357/($D357^0.727399687532279)*'Hintergrund Berechnung'!$I$3165,G357/($D357^0.727399687532279)*'Hintergrund Berechnung'!$I$3166),IF($C357&lt;13,(G357/($D357^0.727399687532279)*'Hintergrund Berechnung'!$I$3165)*0.5,IF($C357&lt;16,(G357/($D357^0.727399687532279)*'Hintergrund Berechnung'!$I$3165)*0.67,G357/($D357^0.727399687532279)*'Hintergrund Berechnung'!$I$3166)))</f>
        <v>#DIV/0!</v>
      </c>
      <c r="Y357" s="16" t="str">
        <f t="shared" si="48"/>
        <v/>
      </c>
      <c r="Z357" s="16" t="e">
        <f>IF($A$3=FALSE,IF($C357&lt;16,I357/($D357^0.727399687532279)*'Hintergrund Berechnung'!$I$3165,I357/($D357^0.727399687532279)*'Hintergrund Berechnung'!$I$3166),IF($C357&lt;13,(I357/($D357^0.727399687532279)*'Hintergrund Berechnung'!$I$3165)*0.5,IF($C357&lt;16,(I357/($D357^0.727399687532279)*'Hintergrund Berechnung'!$I$3165)*0.67,I357/($D357^0.727399687532279)*'Hintergrund Berechnung'!$I$3166)))</f>
        <v>#DIV/0!</v>
      </c>
      <c r="AA357" s="16" t="str">
        <f t="shared" si="49"/>
        <v/>
      </c>
      <c r="AB357" s="16" t="e">
        <f>IF($A$3=FALSE,IF($C357&lt;16,K357/($D357^0.727399687532279)*'Hintergrund Berechnung'!$I$3165,K357/($D357^0.727399687532279)*'Hintergrund Berechnung'!$I$3166),IF($C357&lt;13,(K357/($D357^0.727399687532279)*'Hintergrund Berechnung'!$I$3165)*0.5,IF($C357&lt;16,(K357/($D357^0.727399687532279)*'Hintergrund Berechnung'!$I$3165)*0.67,K357/($D357^0.727399687532279)*'Hintergrund Berechnung'!$I$3166)))</f>
        <v>#DIV/0!</v>
      </c>
      <c r="AC357" s="16" t="str">
        <f t="shared" si="50"/>
        <v/>
      </c>
      <c r="AD357" s="16" t="e">
        <f>IF($A$3=FALSE,IF($C357&lt;16,M357/($D357^0.727399687532279)*'Hintergrund Berechnung'!$I$3165,M357/($D357^0.727399687532279)*'Hintergrund Berechnung'!$I$3166),IF($C357&lt;13,(M357/($D357^0.727399687532279)*'Hintergrund Berechnung'!$I$3165)*0.5,IF($C357&lt;16,(M357/($D357^0.727399687532279)*'Hintergrund Berechnung'!$I$3165)*0.67,M357/($D357^0.727399687532279)*'Hintergrund Berechnung'!$I$3166)))</f>
        <v>#DIV/0!</v>
      </c>
      <c r="AE357" s="16" t="str">
        <f t="shared" si="51"/>
        <v/>
      </c>
      <c r="AF357" s="16" t="e">
        <f>IF($A$3=FALSE,IF($C357&lt;16,O357/($D357^0.727399687532279)*'Hintergrund Berechnung'!$I$3165,O357/($D357^0.727399687532279)*'Hintergrund Berechnung'!$I$3166),IF($C357&lt;13,(O357/($D357^0.727399687532279)*'Hintergrund Berechnung'!$I$3165)*0.5,IF($C357&lt;16,(O357/($D357^0.727399687532279)*'Hintergrund Berechnung'!$I$3165)*0.67,O357/($D357^0.727399687532279)*'Hintergrund Berechnung'!$I$3166)))</f>
        <v>#DIV/0!</v>
      </c>
      <c r="AG357" s="16" t="str">
        <f t="shared" si="52"/>
        <v/>
      </c>
      <c r="AH357" s="16" t="e">
        <f t="shared" si="53"/>
        <v>#DIV/0!</v>
      </c>
      <c r="AI357" s="16" t="e">
        <f>ROUND(IF(C357&lt;16,$Q357/($D357^0.515518364833551)*'Hintergrund Berechnung'!$K$3165,$Q357/($D357^0.515518364833551)*'Hintergrund Berechnung'!$K$3166),0)</f>
        <v>#DIV/0!</v>
      </c>
      <c r="AJ357" s="16">
        <f>ROUND(IF(C357&lt;16,$R357*'Hintergrund Berechnung'!$L$3165,$R357*'Hintergrund Berechnung'!$L$3166),0)</f>
        <v>0</v>
      </c>
      <c r="AK357" s="16">
        <f>ROUND(IF(C357&lt;16,IF(S357&gt;0,(25-$S357)*'Hintergrund Berechnung'!$M$3165,0),IF(S357&gt;0,(25-$S357)*'Hintergrund Berechnung'!$M$3166,0)),0)</f>
        <v>0</v>
      </c>
      <c r="AL357" s="18" t="e">
        <f t="shared" si="54"/>
        <v>#DIV/0!</v>
      </c>
    </row>
    <row r="358" spans="21:38" x14ac:dyDescent="0.5">
      <c r="U358" s="16">
        <f t="shared" si="46"/>
        <v>0</v>
      </c>
      <c r="V358" s="16" t="e">
        <f>IF($A$3=FALSE,IF($C358&lt;16,E358/($D358^0.727399687532279)*'Hintergrund Berechnung'!$I$3165,E358/($D358^0.727399687532279)*'Hintergrund Berechnung'!$I$3166),IF($C358&lt;13,(E358/($D358^0.727399687532279)*'Hintergrund Berechnung'!$I$3165)*0.5,IF($C358&lt;16,(E358/($D358^0.727399687532279)*'Hintergrund Berechnung'!$I$3165)*0.67,E358/($D358^0.727399687532279)*'Hintergrund Berechnung'!$I$3166)))</f>
        <v>#DIV/0!</v>
      </c>
      <c r="W358" s="16" t="str">
        <f t="shared" si="47"/>
        <v/>
      </c>
      <c r="X358" s="16" t="e">
        <f>IF($A$3=FALSE,IF($C358&lt;16,G358/($D358^0.727399687532279)*'Hintergrund Berechnung'!$I$3165,G358/($D358^0.727399687532279)*'Hintergrund Berechnung'!$I$3166),IF($C358&lt;13,(G358/($D358^0.727399687532279)*'Hintergrund Berechnung'!$I$3165)*0.5,IF($C358&lt;16,(G358/($D358^0.727399687532279)*'Hintergrund Berechnung'!$I$3165)*0.67,G358/($D358^0.727399687532279)*'Hintergrund Berechnung'!$I$3166)))</f>
        <v>#DIV/0!</v>
      </c>
      <c r="Y358" s="16" t="str">
        <f t="shared" si="48"/>
        <v/>
      </c>
      <c r="Z358" s="16" t="e">
        <f>IF($A$3=FALSE,IF($C358&lt;16,I358/($D358^0.727399687532279)*'Hintergrund Berechnung'!$I$3165,I358/($D358^0.727399687532279)*'Hintergrund Berechnung'!$I$3166),IF($C358&lt;13,(I358/($D358^0.727399687532279)*'Hintergrund Berechnung'!$I$3165)*0.5,IF($C358&lt;16,(I358/($D358^0.727399687532279)*'Hintergrund Berechnung'!$I$3165)*0.67,I358/($D358^0.727399687532279)*'Hintergrund Berechnung'!$I$3166)))</f>
        <v>#DIV/0!</v>
      </c>
      <c r="AA358" s="16" t="str">
        <f t="shared" si="49"/>
        <v/>
      </c>
      <c r="AB358" s="16" t="e">
        <f>IF($A$3=FALSE,IF($C358&lt;16,K358/($D358^0.727399687532279)*'Hintergrund Berechnung'!$I$3165,K358/($D358^0.727399687532279)*'Hintergrund Berechnung'!$I$3166),IF($C358&lt;13,(K358/($D358^0.727399687532279)*'Hintergrund Berechnung'!$I$3165)*0.5,IF($C358&lt;16,(K358/($D358^0.727399687532279)*'Hintergrund Berechnung'!$I$3165)*0.67,K358/($D358^0.727399687532279)*'Hintergrund Berechnung'!$I$3166)))</f>
        <v>#DIV/0!</v>
      </c>
      <c r="AC358" s="16" t="str">
        <f t="shared" si="50"/>
        <v/>
      </c>
      <c r="AD358" s="16" t="e">
        <f>IF($A$3=FALSE,IF($C358&lt;16,M358/($D358^0.727399687532279)*'Hintergrund Berechnung'!$I$3165,M358/($D358^0.727399687532279)*'Hintergrund Berechnung'!$I$3166),IF($C358&lt;13,(M358/($D358^0.727399687532279)*'Hintergrund Berechnung'!$I$3165)*0.5,IF($C358&lt;16,(M358/($D358^0.727399687532279)*'Hintergrund Berechnung'!$I$3165)*0.67,M358/($D358^0.727399687532279)*'Hintergrund Berechnung'!$I$3166)))</f>
        <v>#DIV/0!</v>
      </c>
      <c r="AE358" s="16" t="str">
        <f t="shared" si="51"/>
        <v/>
      </c>
      <c r="AF358" s="16" t="e">
        <f>IF($A$3=FALSE,IF($C358&lt;16,O358/($D358^0.727399687532279)*'Hintergrund Berechnung'!$I$3165,O358/($D358^0.727399687532279)*'Hintergrund Berechnung'!$I$3166),IF($C358&lt;13,(O358/($D358^0.727399687532279)*'Hintergrund Berechnung'!$I$3165)*0.5,IF($C358&lt;16,(O358/($D358^0.727399687532279)*'Hintergrund Berechnung'!$I$3165)*0.67,O358/($D358^0.727399687532279)*'Hintergrund Berechnung'!$I$3166)))</f>
        <v>#DIV/0!</v>
      </c>
      <c r="AG358" s="16" t="str">
        <f t="shared" si="52"/>
        <v/>
      </c>
      <c r="AH358" s="16" t="e">
        <f t="shared" si="53"/>
        <v>#DIV/0!</v>
      </c>
      <c r="AI358" s="16" t="e">
        <f>ROUND(IF(C358&lt;16,$Q358/($D358^0.515518364833551)*'Hintergrund Berechnung'!$K$3165,$Q358/($D358^0.515518364833551)*'Hintergrund Berechnung'!$K$3166),0)</f>
        <v>#DIV/0!</v>
      </c>
      <c r="AJ358" s="16">
        <f>ROUND(IF(C358&lt;16,$R358*'Hintergrund Berechnung'!$L$3165,$R358*'Hintergrund Berechnung'!$L$3166),0)</f>
        <v>0</v>
      </c>
      <c r="AK358" s="16">
        <f>ROUND(IF(C358&lt;16,IF(S358&gt;0,(25-$S358)*'Hintergrund Berechnung'!$M$3165,0),IF(S358&gt;0,(25-$S358)*'Hintergrund Berechnung'!$M$3166,0)),0)</f>
        <v>0</v>
      </c>
      <c r="AL358" s="18" t="e">
        <f t="shared" si="54"/>
        <v>#DIV/0!</v>
      </c>
    </row>
    <row r="359" spans="21:38" x14ac:dyDescent="0.5">
      <c r="U359" s="16">
        <f t="shared" si="46"/>
        <v>0</v>
      </c>
      <c r="V359" s="16" t="e">
        <f>IF($A$3=FALSE,IF($C359&lt;16,E359/($D359^0.727399687532279)*'Hintergrund Berechnung'!$I$3165,E359/($D359^0.727399687532279)*'Hintergrund Berechnung'!$I$3166),IF($C359&lt;13,(E359/($D359^0.727399687532279)*'Hintergrund Berechnung'!$I$3165)*0.5,IF($C359&lt;16,(E359/($D359^0.727399687532279)*'Hintergrund Berechnung'!$I$3165)*0.67,E359/($D359^0.727399687532279)*'Hintergrund Berechnung'!$I$3166)))</f>
        <v>#DIV/0!</v>
      </c>
      <c r="W359" s="16" t="str">
        <f t="shared" si="47"/>
        <v/>
      </c>
      <c r="X359" s="16" t="e">
        <f>IF($A$3=FALSE,IF($C359&lt;16,G359/($D359^0.727399687532279)*'Hintergrund Berechnung'!$I$3165,G359/($D359^0.727399687532279)*'Hintergrund Berechnung'!$I$3166),IF($C359&lt;13,(G359/($D359^0.727399687532279)*'Hintergrund Berechnung'!$I$3165)*0.5,IF($C359&lt;16,(G359/($D359^0.727399687532279)*'Hintergrund Berechnung'!$I$3165)*0.67,G359/($D359^0.727399687532279)*'Hintergrund Berechnung'!$I$3166)))</f>
        <v>#DIV/0!</v>
      </c>
      <c r="Y359" s="16" t="str">
        <f t="shared" si="48"/>
        <v/>
      </c>
      <c r="Z359" s="16" t="e">
        <f>IF($A$3=FALSE,IF($C359&lt;16,I359/($D359^0.727399687532279)*'Hintergrund Berechnung'!$I$3165,I359/($D359^0.727399687532279)*'Hintergrund Berechnung'!$I$3166),IF($C359&lt;13,(I359/($D359^0.727399687532279)*'Hintergrund Berechnung'!$I$3165)*0.5,IF($C359&lt;16,(I359/($D359^0.727399687532279)*'Hintergrund Berechnung'!$I$3165)*0.67,I359/($D359^0.727399687532279)*'Hintergrund Berechnung'!$I$3166)))</f>
        <v>#DIV/0!</v>
      </c>
      <c r="AA359" s="16" t="str">
        <f t="shared" si="49"/>
        <v/>
      </c>
      <c r="AB359" s="16" t="e">
        <f>IF($A$3=FALSE,IF($C359&lt;16,K359/($D359^0.727399687532279)*'Hintergrund Berechnung'!$I$3165,K359/($D359^0.727399687532279)*'Hintergrund Berechnung'!$I$3166),IF($C359&lt;13,(K359/($D359^0.727399687532279)*'Hintergrund Berechnung'!$I$3165)*0.5,IF($C359&lt;16,(K359/($D359^0.727399687532279)*'Hintergrund Berechnung'!$I$3165)*0.67,K359/($D359^0.727399687532279)*'Hintergrund Berechnung'!$I$3166)))</f>
        <v>#DIV/0!</v>
      </c>
      <c r="AC359" s="16" t="str">
        <f t="shared" si="50"/>
        <v/>
      </c>
      <c r="AD359" s="16" t="e">
        <f>IF($A$3=FALSE,IF($C359&lt;16,M359/($D359^0.727399687532279)*'Hintergrund Berechnung'!$I$3165,M359/($D359^0.727399687532279)*'Hintergrund Berechnung'!$I$3166),IF($C359&lt;13,(M359/($D359^0.727399687532279)*'Hintergrund Berechnung'!$I$3165)*0.5,IF($C359&lt;16,(M359/($D359^0.727399687532279)*'Hintergrund Berechnung'!$I$3165)*0.67,M359/($D359^0.727399687532279)*'Hintergrund Berechnung'!$I$3166)))</f>
        <v>#DIV/0!</v>
      </c>
      <c r="AE359" s="16" t="str">
        <f t="shared" si="51"/>
        <v/>
      </c>
      <c r="AF359" s="16" t="e">
        <f>IF($A$3=FALSE,IF($C359&lt;16,O359/($D359^0.727399687532279)*'Hintergrund Berechnung'!$I$3165,O359/($D359^0.727399687532279)*'Hintergrund Berechnung'!$I$3166),IF($C359&lt;13,(O359/($D359^0.727399687532279)*'Hintergrund Berechnung'!$I$3165)*0.5,IF($C359&lt;16,(O359/($D359^0.727399687532279)*'Hintergrund Berechnung'!$I$3165)*0.67,O359/($D359^0.727399687532279)*'Hintergrund Berechnung'!$I$3166)))</f>
        <v>#DIV/0!</v>
      </c>
      <c r="AG359" s="16" t="str">
        <f t="shared" si="52"/>
        <v/>
      </c>
      <c r="AH359" s="16" t="e">
        <f t="shared" si="53"/>
        <v>#DIV/0!</v>
      </c>
      <c r="AI359" s="16" t="e">
        <f>ROUND(IF(C359&lt;16,$Q359/($D359^0.515518364833551)*'Hintergrund Berechnung'!$K$3165,$Q359/($D359^0.515518364833551)*'Hintergrund Berechnung'!$K$3166),0)</f>
        <v>#DIV/0!</v>
      </c>
      <c r="AJ359" s="16">
        <f>ROUND(IF(C359&lt;16,$R359*'Hintergrund Berechnung'!$L$3165,$R359*'Hintergrund Berechnung'!$L$3166),0)</f>
        <v>0</v>
      </c>
      <c r="AK359" s="16">
        <f>ROUND(IF(C359&lt;16,IF(S359&gt;0,(25-$S359)*'Hintergrund Berechnung'!$M$3165,0),IF(S359&gt;0,(25-$S359)*'Hintergrund Berechnung'!$M$3166,0)),0)</f>
        <v>0</v>
      </c>
      <c r="AL359" s="18" t="e">
        <f t="shared" si="54"/>
        <v>#DIV/0!</v>
      </c>
    </row>
    <row r="360" spans="21:38" x14ac:dyDescent="0.5">
      <c r="U360" s="16">
        <f t="shared" si="46"/>
        <v>0</v>
      </c>
      <c r="V360" s="16" t="e">
        <f>IF($A$3=FALSE,IF($C360&lt;16,E360/($D360^0.727399687532279)*'Hintergrund Berechnung'!$I$3165,E360/($D360^0.727399687532279)*'Hintergrund Berechnung'!$I$3166),IF($C360&lt;13,(E360/($D360^0.727399687532279)*'Hintergrund Berechnung'!$I$3165)*0.5,IF($C360&lt;16,(E360/($D360^0.727399687532279)*'Hintergrund Berechnung'!$I$3165)*0.67,E360/($D360^0.727399687532279)*'Hintergrund Berechnung'!$I$3166)))</f>
        <v>#DIV/0!</v>
      </c>
      <c r="W360" s="16" t="str">
        <f t="shared" si="47"/>
        <v/>
      </c>
      <c r="X360" s="16" t="e">
        <f>IF($A$3=FALSE,IF($C360&lt;16,G360/($D360^0.727399687532279)*'Hintergrund Berechnung'!$I$3165,G360/($D360^0.727399687532279)*'Hintergrund Berechnung'!$I$3166),IF($C360&lt;13,(G360/($D360^0.727399687532279)*'Hintergrund Berechnung'!$I$3165)*0.5,IF($C360&lt;16,(G360/($D360^0.727399687532279)*'Hintergrund Berechnung'!$I$3165)*0.67,G360/($D360^0.727399687532279)*'Hintergrund Berechnung'!$I$3166)))</f>
        <v>#DIV/0!</v>
      </c>
      <c r="Y360" s="16" t="str">
        <f t="shared" si="48"/>
        <v/>
      </c>
      <c r="Z360" s="16" t="e">
        <f>IF($A$3=FALSE,IF($C360&lt;16,I360/($D360^0.727399687532279)*'Hintergrund Berechnung'!$I$3165,I360/($D360^0.727399687532279)*'Hintergrund Berechnung'!$I$3166),IF($C360&lt;13,(I360/($D360^0.727399687532279)*'Hintergrund Berechnung'!$I$3165)*0.5,IF($C360&lt;16,(I360/($D360^0.727399687532279)*'Hintergrund Berechnung'!$I$3165)*0.67,I360/($D360^0.727399687532279)*'Hintergrund Berechnung'!$I$3166)))</f>
        <v>#DIV/0!</v>
      </c>
      <c r="AA360" s="16" t="str">
        <f t="shared" si="49"/>
        <v/>
      </c>
      <c r="AB360" s="16" t="e">
        <f>IF($A$3=FALSE,IF($C360&lt;16,K360/($D360^0.727399687532279)*'Hintergrund Berechnung'!$I$3165,K360/($D360^0.727399687532279)*'Hintergrund Berechnung'!$I$3166),IF($C360&lt;13,(K360/($D360^0.727399687532279)*'Hintergrund Berechnung'!$I$3165)*0.5,IF($C360&lt;16,(K360/($D360^0.727399687532279)*'Hintergrund Berechnung'!$I$3165)*0.67,K360/($D360^0.727399687532279)*'Hintergrund Berechnung'!$I$3166)))</f>
        <v>#DIV/0!</v>
      </c>
      <c r="AC360" s="16" t="str">
        <f t="shared" si="50"/>
        <v/>
      </c>
      <c r="AD360" s="16" t="e">
        <f>IF($A$3=FALSE,IF($C360&lt;16,M360/($D360^0.727399687532279)*'Hintergrund Berechnung'!$I$3165,M360/($D360^0.727399687532279)*'Hintergrund Berechnung'!$I$3166),IF($C360&lt;13,(M360/($D360^0.727399687532279)*'Hintergrund Berechnung'!$I$3165)*0.5,IF($C360&lt;16,(M360/($D360^0.727399687532279)*'Hintergrund Berechnung'!$I$3165)*0.67,M360/($D360^0.727399687532279)*'Hintergrund Berechnung'!$I$3166)))</f>
        <v>#DIV/0!</v>
      </c>
      <c r="AE360" s="16" t="str">
        <f t="shared" si="51"/>
        <v/>
      </c>
      <c r="AF360" s="16" t="e">
        <f>IF($A$3=FALSE,IF($C360&lt;16,O360/($D360^0.727399687532279)*'Hintergrund Berechnung'!$I$3165,O360/($D360^0.727399687532279)*'Hintergrund Berechnung'!$I$3166),IF($C360&lt;13,(O360/($D360^0.727399687532279)*'Hintergrund Berechnung'!$I$3165)*0.5,IF($C360&lt;16,(O360/($D360^0.727399687532279)*'Hintergrund Berechnung'!$I$3165)*0.67,O360/($D360^0.727399687532279)*'Hintergrund Berechnung'!$I$3166)))</f>
        <v>#DIV/0!</v>
      </c>
      <c r="AG360" s="16" t="str">
        <f t="shared" si="52"/>
        <v/>
      </c>
      <c r="AH360" s="16" t="e">
        <f t="shared" si="53"/>
        <v>#DIV/0!</v>
      </c>
      <c r="AI360" s="16" t="e">
        <f>ROUND(IF(C360&lt;16,$Q360/($D360^0.515518364833551)*'Hintergrund Berechnung'!$K$3165,$Q360/($D360^0.515518364833551)*'Hintergrund Berechnung'!$K$3166),0)</f>
        <v>#DIV/0!</v>
      </c>
      <c r="AJ360" s="16">
        <f>ROUND(IF(C360&lt;16,$R360*'Hintergrund Berechnung'!$L$3165,$R360*'Hintergrund Berechnung'!$L$3166),0)</f>
        <v>0</v>
      </c>
      <c r="AK360" s="16">
        <f>ROUND(IF(C360&lt;16,IF(S360&gt;0,(25-$S360)*'Hintergrund Berechnung'!$M$3165,0),IF(S360&gt;0,(25-$S360)*'Hintergrund Berechnung'!$M$3166,0)),0)</f>
        <v>0</v>
      </c>
      <c r="AL360" s="18" t="e">
        <f t="shared" si="54"/>
        <v>#DIV/0!</v>
      </c>
    </row>
    <row r="361" spans="21:38" x14ac:dyDescent="0.5">
      <c r="U361" s="16">
        <f t="shared" si="46"/>
        <v>0</v>
      </c>
      <c r="V361" s="16" t="e">
        <f>IF($A$3=FALSE,IF($C361&lt;16,E361/($D361^0.727399687532279)*'Hintergrund Berechnung'!$I$3165,E361/($D361^0.727399687532279)*'Hintergrund Berechnung'!$I$3166),IF($C361&lt;13,(E361/($D361^0.727399687532279)*'Hintergrund Berechnung'!$I$3165)*0.5,IF($C361&lt;16,(E361/($D361^0.727399687532279)*'Hintergrund Berechnung'!$I$3165)*0.67,E361/($D361^0.727399687532279)*'Hintergrund Berechnung'!$I$3166)))</f>
        <v>#DIV/0!</v>
      </c>
      <c r="W361" s="16" t="str">
        <f t="shared" si="47"/>
        <v/>
      </c>
      <c r="X361" s="16" t="e">
        <f>IF($A$3=FALSE,IF($C361&lt;16,G361/($D361^0.727399687532279)*'Hintergrund Berechnung'!$I$3165,G361/($D361^0.727399687532279)*'Hintergrund Berechnung'!$I$3166),IF($C361&lt;13,(G361/($D361^0.727399687532279)*'Hintergrund Berechnung'!$I$3165)*0.5,IF($C361&lt;16,(G361/($D361^0.727399687532279)*'Hintergrund Berechnung'!$I$3165)*0.67,G361/($D361^0.727399687532279)*'Hintergrund Berechnung'!$I$3166)))</f>
        <v>#DIV/0!</v>
      </c>
      <c r="Y361" s="16" t="str">
        <f t="shared" si="48"/>
        <v/>
      </c>
      <c r="Z361" s="16" t="e">
        <f>IF($A$3=FALSE,IF($C361&lt;16,I361/($D361^0.727399687532279)*'Hintergrund Berechnung'!$I$3165,I361/($D361^0.727399687532279)*'Hintergrund Berechnung'!$I$3166),IF($C361&lt;13,(I361/($D361^0.727399687532279)*'Hintergrund Berechnung'!$I$3165)*0.5,IF($C361&lt;16,(I361/($D361^0.727399687532279)*'Hintergrund Berechnung'!$I$3165)*0.67,I361/($D361^0.727399687532279)*'Hintergrund Berechnung'!$I$3166)))</f>
        <v>#DIV/0!</v>
      </c>
      <c r="AA361" s="16" t="str">
        <f t="shared" si="49"/>
        <v/>
      </c>
      <c r="AB361" s="16" t="e">
        <f>IF($A$3=FALSE,IF($C361&lt;16,K361/($D361^0.727399687532279)*'Hintergrund Berechnung'!$I$3165,K361/($D361^0.727399687532279)*'Hintergrund Berechnung'!$I$3166),IF($C361&lt;13,(K361/($D361^0.727399687532279)*'Hintergrund Berechnung'!$I$3165)*0.5,IF($C361&lt;16,(K361/($D361^0.727399687532279)*'Hintergrund Berechnung'!$I$3165)*0.67,K361/($D361^0.727399687532279)*'Hintergrund Berechnung'!$I$3166)))</f>
        <v>#DIV/0!</v>
      </c>
      <c r="AC361" s="16" t="str">
        <f t="shared" si="50"/>
        <v/>
      </c>
      <c r="AD361" s="16" t="e">
        <f>IF($A$3=FALSE,IF($C361&lt;16,M361/($D361^0.727399687532279)*'Hintergrund Berechnung'!$I$3165,M361/($D361^0.727399687532279)*'Hintergrund Berechnung'!$I$3166),IF($C361&lt;13,(M361/($D361^0.727399687532279)*'Hintergrund Berechnung'!$I$3165)*0.5,IF($C361&lt;16,(M361/($D361^0.727399687532279)*'Hintergrund Berechnung'!$I$3165)*0.67,M361/($D361^0.727399687532279)*'Hintergrund Berechnung'!$I$3166)))</f>
        <v>#DIV/0!</v>
      </c>
      <c r="AE361" s="16" t="str">
        <f t="shared" si="51"/>
        <v/>
      </c>
      <c r="AF361" s="16" t="e">
        <f>IF($A$3=FALSE,IF($C361&lt;16,O361/($D361^0.727399687532279)*'Hintergrund Berechnung'!$I$3165,O361/($D361^0.727399687532279)*'Hintergrund Berechnung'!$I$3166),IF($C361&lt;13,(O361/($D361^0.727399687532279)*'Hintergrund Berechnung'!$I$3165)*0.5,IF($C361&lt;16,(O361/($D361^0.727399687532279)*'Hintergrund Berechnung'!$I$3165)*0.67,O361/($D361^0.727399687532279)*'Hintergrund Berechnung'!$I$3166)))</f>
        <v>#DIV/0!</v>
      </c>
      <c r="AG361" s="16" t="str">
        <f t="shared" si="52"/>
        <v/>
      </c>
      <c r="AH361" s="16" t="e">
        <f t="shared" si="53"/>
        <v>#DIV/0!</v>
      </c>
      <c r="AI361" s="16" t="e">
        <f>ROUND(IF(C361&lt;16,$Q361/($D361^0.515518364833551)*'Hintergrund Berechnung'!$K$3165,$Q361/($D361^0.515518364833551)*'Hintergrund Berechnung'!$K$3166),0)</f>
        <v>#DIV/0!</v>
      </c>
      <c r="AJ361" s="16">
        <f>ROUND(IF(C361&lt;16,$R361*'Hintergrund Berechnung'!$L$3165,$R361*'Hintergrund Berechnung'!$L$3166),0)</f>
        <v>0</v>
      </c>
      <c r="AK361" s="16">
        <f>ROUND(IF(C361&lt;16,IF(S361&gt;0,(25-$S361)*'Hintergrund Berechnung'!$M$3165,0),IF(S361&gt;0,(25-$S361)*'Hintergrund Berechnung'!$M$3166,0)),0)</f>
        <v>0</v>
      </c>
      <c r="AL361" s="18" t="e">
        <f t="shared" si="54"/>
        <v>#DIV/0!</v>
      </c>
    </row>
    <row r="362" spans="21:38" x14ac:dyDescent="0.5">
      <c r="U362" s="16">
        <f t="shared" si="46"/>
        <v>0</v>
      </c>
      <c r="V362" s="16" t="e">
        <f>IF($A$3=FALSE,IF($C362&lt;16,E362/($D362^0.727399687532279)*'Hintergrund Berechnung'!$I$3165,E362/($D362^0.727399687532279)*'Hintergrund Berechnung'!$I$3166),IF($C362&lt;13,(E362/($D362^0.727399687532279)*'Hintergrund Berechnung'!$I$3165)*0.5,IF($C362&lt;16,(E362/($D362^0.727399687532279)*'Hintergrund Berechnung'!$I$3165)*0.67,E362/($D362^0.727399687532279)*'Hintergrund Berechnung'!$I$3166)))</f>
        <v>#DIV/0!</v>
      </c>
      <c r="W362" s="16" t="str">
        <f t="shared" si="47"/>
        <v/>
      </c>
      <c r="X362" s="16" t="e">
        <f>IF($A$3=FALSE,IF($C362&lt;16,G362/($D362^0.727399687532279)*'Hintergrund Berechnung'!$I$3165,G362/($D362^0.727399687532279)*'Hintergrund Berechnung'!$I$3166),IF($C362&lt;13,(G362/($D362^0.727399687532279)*'Hintergrund Berechnung'!$I$3165)*0.5,IF($C362&lt;16,(G362/($D362^0.727399687532279)*'Hintergrund Berechnung'!$I$3165)*0.67,G362/($D362^0.727399687532279)*'Hintergrund Berechnung'!$I$3166)))</f>
        <v>#DIV/0!</v>
      </c>
      <c r="Y362" s="16" t="str">
        <f t="shared" si="48"/>
        <v/>
      </c>
      <c r="Z362" s="16" t="e">
        <f>IF($A$3=FALSE,IF($C362&lt;16,I362/($D362^0.727399687532279)*'Hintergrund Berechnung'!$I$3165,I362/($D362^0.727399687532279)*'Hintergrund Berechnung'!$I$3166),IF($C362&lt;13,(I362/($D362^0.727399687532279)*'Hintergrund Berechnung'!$I$3165)*0.5,IF($C362&lt;16,(I362/($D362^0.727399687532279)*'Hintergrund Berechnung'!$I$3165)*0.67,I362/($D362^0.727399687532279)*'Hintergrund Berechnung'!$I$3166)))</f>
        <v>#DIV/0!</v>
      </c>
      <c r="AA362" s="16" t="str">
        <f t="shared" si="49"/>
        <v/>
      </c>
      <c r="AB362" s="16" t="e">
        <f>IF($A$3=FALSE,IF($C362&lt;16,K362/($D362^0.727399687532279)*'Hintergrund Berechnung'!$I$3165,K362/($D362^0.727399687532279)*'Hintergrund Berechnung'!$I$3166),IF($C362&lt;13,(K362/($D362^0.727399687532279)*'Hintergrund Berechnung'!$I$3165)*0.5,IF($C362&lt;16,(K362/($D362^0.727399687532279)*'Hintergrund Berechnung'!$I$3165)*0.67,K362/($D362^0.727399687532279)*'Hintergrund Berechnung'!$I$3166)))</f>
        <v>#DIV/0!</v>
      </c>
      <c r="AC362" s="16" t="str">
        <f t="shared" si="50"/>
        <v/>
      </c>
      <c r="AD362" s="16" t="e">
        <f>IF($A$3=FALSE,IF($C362&lt;16,M362/($D362^0.727399687532279)*'Hintergrund Berechnung'!$I$3165,M362/($D362^0.727399687532279)*'Hintergrund Berechnung'!$I$3166),IF($C362&lt;13,(M362/($D362^0.727399687532279)*'Hintergrund Berechnung'!$I$3165)*0.5,IF($C362&lt;16,(M362/($D362^0.727399687532279)*'Hintergrund Berechnung'!$I$3165)*0.67,M362/($D362^0.727399687532279)*'Hintergrund Berechnung'!$I$3166)))</f>
        <v>#DIV/0!</v>
      </c>
      <c r="AE362" s="16" t="str">
        <f t="shared" si="51"/>
        <v/>
      </c>
      <c r="AF362" s="16" t="e">
        <f>IF($A$3=FALSE,IF($C362&lt;16,O362/($D362^0.727399687532279)*'Hintergrund Berechnung'!$I$3165,O362/($D362^0.727399687532279)*'Hintergrund Berechnung'!$I$3166),IF($C362&lt;13,(O362/($D362^0.727399687532279)*'Hintergrund Berechnung'!$I$3165)*0.5,IF($C362&lt;16,(O362/($D362^0.727399687532279)*'Hintergrund Berechnung'!$I$3165)*0.67,O362/($D362^0.727399687532279)*'Hintergrund Berechnung'!$I$3166)))</f>
        <v>#DIV/0!</v>
      </c>
      <c r="AG362" s="16" t="str">
        <f t="shared" si="52"/>
        <v/>
      </c>
      <c r="AH362" s="16" t="e">
        <f t="shared" si="53"/>
        <v>#DIV/0!</v>
      </c>
      <c r="AI362" s="16" t="e">
        <f>ROUND(IF(C362&lt;16,$Q362/($D362^0.515518364833551)*'Hintergrund Berechnung'!$K$3165,$Q362/($D362^0.515518364833551)*'Hintergrund Berechnung'!$K$3166),0)</f>
        <v>#DIV/0!</v>
      </c>
      <c r="AJ362" s="16">
        <f>ROUND(IF(C362&lt;16,$R362*'Hintergrund Berechnung'!$L$3165,$R362*'Hintergrund Berechnung'!$L$3166),0)</f>
        <v>0</v>
      </c>
      <c r="AK362" s="16">
        <f>ROUND(IF(C362&lt;16,IF(S362&gt;0,(25-$S362)*'Hintergrund Berechnung'!$M$3165,0),IF(S362&gt;0,(25-$S362)*'Hintergrund Berechnung'!$M$3166,0)),0)</f>
        <v>0</v>
      </c>
      <c r="AL362" s="18" t="e">
        <f t="shared" si="54"/>
        <v>#DIV/0!</v>
      </c>
    </row>
    <row r="363" spans="21:38" x14ac:dyDescent="0.5">
      <c r="U363" s="16">
        <f t="shared" si="46"/>
        <v>0</v>
      </c>
      <c r="V363" s="16" t="e">
        <f>IF($A$3=FALSE,IF($C363&lt;16,E363/($D363^0.727399687532279)*'Hintergrund Berechnung'!$I$3165,E363/($D363^0.727399687532279)*'Hintergrund Berechnung'!$I$3166),IF($C363&lt;13,(E363/($D363^0.727399687532279)*'Hintergrund Berechnung'!$I$3165)*0.5,IF($C363&lt;16,(E363/($D363^0.727399687532279)*'Hintergrund Berechnung'!$I$3165)*0.67,E363/($D363^0.727399687532279)*'Hintergrund Berechnung'!$I$3166)))</f>
        <v>#DIV/0!</v>
      </c>
      <c r="W363" s="16" t="str">
        <f t="shared" si="47"/>
        <v/>
      </c>
      <c r="X363" s="16" t="e">
        <f>IF($A$3=FALSE,IF($C363&lt;16,G363/($D363^0.727399687532279)*'Hintergrund Berechnung'!$I$3165,G363/($D363^0.727399687532279)*'Hintergrund Berechnung'!$I$3166),IF($C363&lt;13,(G363/($D363^0.727399687532279)*'Hintergrund Berechnung'!$I$3165)*0.5,IF($C363&lt;16,(G363/($D363^0.727399687532279)*'Hintergrund Berechnung'!$I$3165)*0.67,G363/($D363^0.727399687532279)*'Hintergrund Berechnung'!$I$3166)))</f>
        <v>#DIV/0!</v>
      </c>
      <c r="Y363" s="16" t="str">
        <f t="shared" si="48"/>
        <v/>
      </c>
      <c r="Z363" s="16" t="e">
        <f>IF($A$3=FALSE,IF($C363&lt;16,I363/($D363^0.727399687532279)*'Hintergrund Berechnung'!$I$3165,I363/($D363^0.727399687532279)*'Hintergrund Berechnung'!$I$3166),IF($C363&lt;13,(I363/($D363^0.727399687532279)*'Hintergrund Berechnung'!$I$3165)*0.5,IF($C363&lt;16,(I363/($D363^0.727399687532279)*'Hintergrund Berechnung'!$I$3165)*0.67,I363/($D363^0.727399687532279)*'Hintergrund Berechnung'!$I$3166)))</f>
        <v>#DIV/0!</v>
      </c>
      <c r="AA363" s="16" t="str">
        <f t="shared" si="49"/>
        <v/>
      </c>
      <c r="AB363" s="16" t="e">
        <f>IF($A$3=FALSE,IF($C363&lt;16,K363/($D363^0.727399687532279)*'Hintergrund Berechnung'!$I$3165,K363/($D363^0.727399687532279)*'Hintergrund Berechnung'!$I$3166),IF($C363&lt;13,(K363/($D363^0.727399687532279)*'Hintergrund Berechnung'!$I$3165)*0.5,IF($C363&lt;16,(K363/($D363^0.727399687532279)*'Hintergrund Berechnung'!$I$3165)*0.67,K363/($D363^0.727399687532279)*'Hintergrund Berechnung'!$I$3166)))</f>
        <v>#DIV/0!</v>
      </c>
      <c r="AC363" s="16" t="str">
        <f t="shared" si="50"/>
        <v/>
      </c>
      <c r="AD363" s="16" t="e">
        <f>IF($A$3=FALSE,IF($C363&lt;16,M363/($D363^0.727399687532279)*'Hintergrund Berechnung'!$I$3165,M363/($D363^0.727399687532279)*'Hintergrund Berechnung'!$I$3166),IF($C363&lt;13,(M363/($D363^0.727399687532279)*'Hintergrund Berechnung'!$I$3165)*0.5,IF($C363&lt;16,(M363/($D363^0.727399687532279)*'Hintergrund Berechnung'!$I$3165)*0.67,M363/($D363^0.727399687532279)*'Hintergrund Berechnung'!$I$3166)))</f>
        <v>#DIV/0!</v>
      </c>
      <c r="AE363" s="16" t="str">
        <f t="shared" si="51"/>
        <v/>
      </c>
      <c r="AF363" s="16" t="e">
        <f>IF($A$3=FALSE,IF($C363&lt;16,O363/($D363^0.727399687532279)*'Hintergrund Berechnung'!$I$3165,O363/($D363^0.727399687532279)*'Hintergrund Berechnung'!$I$3166),IF($C363&lt;13,(O363/($D363^0.727399687532279)*'Hintergrund Berechnung'!$I$3165)*0.5,IF($C363&lt;16,(O363/($D363^0.727399687532279)*'Hintergrund Berechnung'!$I$3165)*0.67,O363/($D363^0.727399687532279)*'Hintergrund Berechnung'!$I$3166)))</f>
        <v>#DIV/0!</v>
      </c>
      <c r="AG363" s="16" t="str">
        <f t="shared" si="52"/>
        <v/>
      </c>
      <c r="AH363" s="16" t="e">
        <f t="shared" si="53"/>
        <v>#DIV/0!</v>
      </c>
      <c r="AI363" s="16" t="e">
        <f>ROUND(IF(C363&lt;16,$Q363/($D363^0.515518364833551)*'Hintergrund Berechnung'!$K$3165,$Q363/($D363^0.515518364833551)*'Hintergrund Berechnung'!$K$3166),0)</f>
        <v>#DIV/0!</v>
      </c>
      <c r="AJ363" s="16">
        <f>ROUND(IF(C363&lt;16,$R363*'Hintergrund Berechnung'!$L$3165,$R363*'Hintergrund Berechnung'!$L$3166),0)</f>
        <v>0</v>
      </c>
      <c r="AK363" s="16">
        <f>ROUND(IF(C363&lt;16,IF(S363&gt;0,(25-$S363)*'Hintergrund Berechnung'!$M$3165,0),IF(S363&gt;0,(25-$S363)*'Hintergrund Berechnung'!$M$3166,0)),0)</f>
        <v>0</v>
      </c>
      <c r="AL363" s="18" t="e">
        <f t="shared" si="54"/>
        <v>#DIV/0!</v>
      </c>
    </row>
    <row r="364" spans="21:38" x14ac:dyDescent="0.5">
      <c r="U364" s="16">
        <f t="shared" si="46"/>
        <v>0</v>
      </c>
      <c r="V364" s="16" t="e">
        <f>IF($A$3=FALSE,IF($C364&lt;16,E364/($D364^0.727399687532279)*'Hintergrund Berechnung'!$I$3165,E364/($D364^0.727399687532279)*'Hintergrund Berechnung'!$I$3166),IF($C364&lt;13,(E364/($D364^0.727399687532279)*'Hintergrund Berechnung'!$I$3165)*0.5,IF($C364&lt;16,(E364/($D364^0.727399687532279)*'Hintergrund Berechnung'!$I$3165)*0.67,E364/($D364^0.727399687532279)*'Hintergrund Berechnung'!$I$3166)))</f>
        <v>#DIV/0!</v>
      </c>
      <c r="W364" s="16" t="str">
        <f t="shared" si="47"/>
        <v/>
      </c>
      <c r="X364" s="16" t="e">
        <f>IF($A$3=FALSE,IF($C364&lt;16,G364/($D364^0.727399687532279)*'Hintergrund Berechnung'!$I$3165,G364/($D364^0.727399687532279)*'Hintergrund Berechnung'!$I$3166),IF($C364&lt;13,(G364/($D364^0.727399687532279)*'Hintergrund Berechnung'!$I$3165)*0.5,IF($C364&lt;16,(G364/($D364^0.727399687532279)*'Hintergrund Berechnung'!$I$3165)*0.67,G364/($D364^0.727399687532279)*'Hintergrund Berechnung'!$I$3166)))</f>
        <v>#DIV/0!</v>
      </c>
      <c r="Y364" s="16" t="str">
        <f t="shared" si="48"/>
        <v/>
      </c>
      <c r="Z364" s="16" t="e">
        <f>IF($A$3=FALSE,IF($C364&lt;16,I364/($D364^0.727399687532279)*'Hintergrund Berechnung'!$I$3165,I364/($D364^0.727399687532279)*'Hintergrund Berechnung'!$I$3166),IF($C364&lt;13,(I364/($D364^0.727399687532279)*'Hintergrund Berechnung'!$I$3165)*0.5,IF($C364&lt;16,(I364/($D364^0.727399687532279)*'Hintergrund Berechnung'!$I$3165)*0.67,I364/($D364^0.727399687532279)*'Hintergrund Berechnung'!$I$3166)))</f>
        <v>#DIV/0!</v>
      </c>
      <c r="AA364" s="16" t="str">
        <f t="shared" si="49"/>
        <v/>
      </c>
      <c r="AB364" s="16" t="e">
        <f>IF($A$3=FALSE,IF($C364&lt;16,K364/($D364^0.727399687532279)*'Hintergrund Berechnung'!$I$3165,K364/($D364^0.727399687532279)*'Hintergrund Berechnung'!$I$3166),IF($C364&lt;13,(K364/($D364^0.727399687532279)*'Hintergrund Berechnung'!$I$3165)*0.5,IF($C364&lt;16,(K364/($D364^0.727399687532279)*'Hintergrund Berechnung'!$I$3165)*0.67,K364/($D364^0.727399687532279)*'Hintergrund Berechnung'!$I$3166)))</f>
        <v>#DIV/0!</v>
      </c>
      <c r="AC364" s="16" t="str">
        <f t="shared" si="50"/>
        <v/>
      </c>
      <c r="AD364" s="16" t="e">
        <f>IF($A$3=FALSE,IF($C364&lt;16,M364/($D364^0.727399687532279)*'Hintergrund Berechnung'!$I$3165,M364/($D364^0.727399687532279)*'Hintergrund Berechnung'!$I$3166),IF($C364&lt;13,(M364/($D364^0.727399687532279)*'Hintergrund Berechnung'!$I$3165)*0.5,IF($C364&lt;16,(M364/($D364^0.727399687532279)*'Hintergrund Berechnung'!$I$3165)*0.67,M364/($D364^0.727399687532279)*'Hintergrund Berechnung'!$I$3166)))</f>
        <v>#DIV/0!</v>
      </c>
      <c r="AE364" s="16" t="str">
        <f t="shared" si="51"/>
        <v/>
      </c>
      <c r="AF364" s="16" t="e">
        <f>IF($A$3=FALSE,IF($C364&lt;16,O364/($D364^0.727399687532279)*'Hintergrund Berechnung'!$I$3165,O364/($D364^0.727399687532279)*'Hintergrund Berechnung'!$I$3166),IF($C364&lt;13,(O364/($D364^0.727399687532279)*'Hintergrund Berechnung'!$I$3165)*0.5,IF($C364&lt;16,(O364/($D364^0.727399687532279)*'Hintergrund Berechnung'!$I$3165)*0.67,O364/($D364^0.727399687532279)*'Hintergrund Berechnung'!$I$3166)))</f>
        <v>#DIV/0!</v>
      </c>
      <c r="AG364" s="16" t="str">
        <f t="shared" si="52"/>
        <v/>
      </c>
      <c r="AH364" s="16" t="e">
        <f t="shared" si="53"/>
        <v>#DIV/0!</v>
      </c>
      <c r="AI364" s="16" t="e">
        <f>ROUND(IF(C364&lt;16,$Q364/($D364^0.515518364833551)*'Hintergrund Berechnung'!$K$3165,$Q364/($D364^0.515518364833551)*'Hintergrund Berechnung'!$K$3166),0)</f>
        <v>#DIV/0!</v>
      </c>
      <c r="AJ364" s="16">
        <f>ROUND(IF(C364&lt;16,$R364*'Hintergrund Berechnung'!$L$3165,$R364*'Hintergrund Berechnung'!$L$3166),0)</f>
        <v>0</v>
      </c>
      <c r="AK364" s="16">
        <f>ROUND(IF(C364&lt;16,IF(S364&gt;0,(25-$S364)*'Hintergrund Berechnung'!$M$3165,0),IF(S364&gt;0,(25-$S364)*'Hintergrund Berechnung'!$M$3166,0)),0)</f>
        <v>0</v>
      </c>
      <c r="AL364" s="18" t="e">
        <f t="shared" si="54"/>
        <v>#DIV/0!</v>
      </c>
    </row>
    <row r="365" spans="21:38" x14ac:dyDescent="0.5">
      <c r="U365" s="16">
        <f t="shared" si="46"/>
        <v>0</v>
      </c>
      <c r="V365" s="16" t="e">
        <f>IF($A$3=FALSE,IF($C365&lt;16,E365/($D365^0.727399687532279)*'Hintergrund Berechnung'!$I$3165,E365/($D365^0.727399687532279)*'Hintergrund Berechnung'!$I$3166),IF($C365&lt;13,(E365/($D365^0.727399687532279)*'Hintergrund Berechnung'!$I$3165)*0.5,IF($C365&lt;16,(E365/($D365^0.727399687532279)*'Hintergrund Berechnung'!$I$3165)*0.67,E365/($D365^0.727399687532279)*'Hintergrund Berechnung'!$I$3166)))</f>
        <v>#DIV/0!</v>
      </c>
      <c r="W365" s="16" t="str">
        <f t="shared" si="47"/>
        <v/>
      </c>
      <c r="X365" s="16" t="e">
        <f>IF($A$3=FALSE,IF($C365&lt;16,G365/($D365^0.727399687532279)*'Hintergrund Berechnung'!$I$3165,G365/($D365^0.727399687532279)*'Hintergrund Berechnung'!$I$3166),IF($C365&lt;13,(G365/($D365^0.727399687532279)*'Hintergrund Berechnung'!$I$3165)*0.5,IF($C365&lt;16,(G365/($D365^0.727399687532279)*'Hintergrund Berechnung'!$I$3165)*0.67,G365/($D365^0.727399687532279)*'Hintergrund Berechnung'!$I$3166)))</f>
        <v>#DIV/0!</v>
      </c>
      <c r="Y365" s="16" t="str">
        <f t="shared" si="48"/>
        <v/>
      </c>
      <c r="Z365" s="16" t="e">
        <f>IF($A$3=FALSE,IF($C365&lt;16,I365/($D365^0.727399687532279)*'Hintergrund Berechnung'!$I$3165,I365/($D365^0.727399687532279)*'Hintergrund Berechnung'!$I$3166),IF($C365&lt;13,(I365/($D365^0.727399687532279)*'Hintergrund Berechnung'!$I$3165)*0.5,IF($C365&lt;16,(I365/($D365^0.727399687532279)*'Hintergrund Berechnung'!$I$3165)*0.67,I365/($D365^0.727399687532279)*'Hintergrund Berechnung'!$I$3166)))</f>
        <v>#DIV/0!</v>
      </c>
      <c r="AA365" s="16" t="str">
        <f t="shared" si="49"/>
        <v/>
      </c>
      <c r="AB365" s="16" t="e">
        <f>IF($A$3=FALSE,IF($C365&lt;16,K365/($D365^0.727399687532279)*'Hintergrund Berechnung'!$I$3165,K365/($D365^0.727399687532279)*'Hintergrund Berechnung'!$I$3166),IF($C365&lt;13,(K365/($D365^0.727399687532279)*'Hintergrund Berechnung'!$I$3165)*0.5,IF($C365&lt;16,(K365/($D365^0.727399687532279)*'Hintergrund Berechnung'!$I$3165)*0.67,K365/($D365^0.727399687532279)*'Hintergrund Berechnung'!$I$3166)))</f>
        <v>#DIV/0!</v>
      </c>
      <c r="AC365" s="16" t="str">
        <f t="shared" si="50"/>
        <v/>
      </c>
      <c r="AD365" s="16" t="e">
        <f>IF($A$3=FALSE,IF($C365&lt;16,M365/($D365^0.727399687532279)*'Hintergrund Berechnung'!$I$3165,M365/($D365^0.727399687532279)*'Hintergrund Berechnung'!$I$3166),IF($C365&lt;13,(M365/($D365^0.727399687532279)*'Hintergrund Berechnung'!$I$3165)*0.5,IF($C365&lt;16,(M365/($D365^0.727399687532279)*'Hintergrund Berechnung'!$I$3165)*0.67,M365/($D365^0.727399687532279)*'Hintergrund Berechnung'!$I$3166)))</f>
        <v>#DIV/0!</v>
      </c>
      <c r="AE365" s="16" t="str">
        <f t="shared" si="51"/>
        <v/>
      </c>
      <c r="AF365" s="16" t="e">
        <f>IF($A$3=FALSE,IF($C365&lt;16,O365/($D365^0.727399687532279)*'Hintergrund Berechnung'!$I$3165,O365/($D365^0.727399687532279)*'Hintergrund Berechnung'!$I$3166),IF($C365&lt;13,(O365/($D365^0.727399687532279)*'Hintergrund Berechnung'!$I$3165)*0.5,IF($C365&lt;16,(O365/($D365^0.727399687532279)*'Hintergrund Berechnung'!$I$3165)*0.67,O365/($D365^0.727399687532279)*'Hintergrund Berechnung'!$I$3166)))</f>
        <v>#DIV/0!</v>
      </c>
      <c r="AG365" s="16" t="str">
        <f t="shared" si="52"/>
        <v/>
      </c>
      <c r="AH365" s="16" t="e">
        <f t="shared" si="53"/>
        <v>#DIV/0!</v>
      </c>
      <c r="AI365" s="16" t="e">
        <f>ROUND(IF(C365&lt;16,$Q365/($D365^0.515518364833551)*'Hintergrund Berechnung'!$K$3165,$Q365/($D365^0.515518364833551)*'Hintergrund Berechnung'!$K$3166),0)</f>
        <v>#DIV/0!</v>
      </c>
      <c r="AJ365" s="16">
        <f>ROUND(IF(C365&lt;16,$R365*'Hintergrund Berechnung'!$L$3165,$R365*'Hintergrund Berechnung'!$L$3166),0)</f>
        <v>0</v>
      </c>
      <c r="AK365" s="16">
        <f>ROUND(IF(C365&lt;16,IF(S365&gt;0,(25-$S365)*'Hintergrund Berechnung'!$M$3165,0),IF(S365&gt;0,(25-$S365)*'Hintergrund Berechnung'!$M$3166,0)),0)</f>
        <v>0</v>
      </c>
      <c r="AL365" s="18" t="e">
        <f t="shared" si="54"/>
        <v>#DIV/0!</v>
      </c>
    </row>
    <row r="366" spans="21:38" x14ac:dyDescent="0.5">
      <c r="U366" s="16">
        <f t="shared" si="46"/>
        <v>0</v>
      </c>
      <c r="V366" s="16" t="e">
        <f>IF($A$3=FALSE,IF($C366&lt;16,E366/($D366^0.727399687532279)*'Hintergrund Berechnung'!$I$3165,E366/($D366^0.727399687532279)*'Hintergrund Berechnung'!$I$3166),IF($C366&lt;13,(E366/($D366^0.727399687532279)*'Hintergrund Berechnung'!$I$3165)*0.5,IF($C366&lt;16,(E366/($D366^0.727399687532279)*'Hintergrund Berechnung'!$I$3165)*0.67,E366/($D366^0.727399687532279)*'Hintergrund Berechnung'!$I$3166)))</f>
        <v>#DIV/0!</v>
      </c>
      <c r="W366" s="16" t="str">
        <f t="shared" si="47"/>
        <v/>
      </c>
      <c r="X366" s="16" t="e">
        <f>IF($A$3=FALSE,IF($C366&lt;16,G366/($D366^0.727399687532279)*'Hintergrund Berechnung'!$I$3165,G366/($D366^0.727399687532279)*'Hintergrund Berechnung'!$I$3166),IF($C366&lt;13,(G366/($D366^0.727399687532279)*'Hintergrund Berechnung'!$I$3165)*0.5,IF($C366&lt;16,(G366/($D366^0.727399687532279)*'Hintergrund Berechnung'!$I$3165)*0.67,G366/($D366^0.727399687532279)*'Hintergrund Berechnung'!$I$3166)))</f>
        <v>#DIV/0!</v>
      </c>
      <c r="Y366" s="16" t="str">
        <f t="shared" si="48"/>
        <v/>
      </c>
      <c r="Z366" s="16" t="e">
        <f>IF($A$3=FALSE,IF($C366&lt;16,I366/($D366^0.727399687532279)*'Hintergrund Berechnung'!$I$3165,I366/($D366^0.727399687532279)*'Hintergrund Berechnung'!$I$3166),IF($C366&lt;13,(I366/($D366^0.727399687532279)*'Hintergrund Berechnung'!$I$3165)*0.5,IF($C366&lt;16,(I366/($D366^0.727399687532279)*'Hintergrund Berechnung'!$I$3165)*0.67,I366/($D366^0.727399687532279)*'Hintergrund Berechnung'!$I$3166)))</f>
        <v>#DIV/0!</v>
      </c>
      <c r="AA366" s="16" t="str">
        <f t="shared" si="49"/>
        <v/>
      </c>
      <c r="AB366" s="16" t="e">
        <f>IF($A$3=FALSE,IF($C366&lt;16,K366/($D366^0.727399687532279)*'Hintergrund Berechnung'!$I$3165,K366/($D366^0.727399687532279)*'Hintergrund Berechnung'!$I$3166),IF($C366&lt;13,(K366/($D366^0.727399687532279)*'Hintergrund Berechnung'!$I$3165)*0.5,IF($C366&lt;16,(K366/($D366^0.727399687532279)*'Hintergrund Berechnung'!$I$3165)*0.67,K366/($D366^0.727399687532279)*'Hintergrund Berechnung'!$I$3166)))</f>
        <v>#DIV/0!</v>
      </c>
      <c r="AC366" s="16" t="str">
        <f t="shared" si="50"/>
        <v/>
      </c>
      <c r="AD366" s="16" t="e">
        <f>IF($A$3=FALSE,IF($C366&lt;16,M366/($D366^0.727399687532279)*'Hintergrund Berechnung'!$I$3165,M366/($D366^0.727399687532279)*'Hintergrund Berechnung'!$I$3166),IF($C366&lt;13,(M366/($D366^0.727399687532279)*'Hintergrund Berechnung'!$I$3165)*0.5,IF($C366&lt;16,(M366/($D366^0.727399687532279)*'Hintergrund Berechnung'!$I$3165)*0.67,M366/($D366^0.727399687532279)*'Hintergrund Berechnung'!$I$3166)))</f>
        <v>#DIV/0!</v>
      </c>
      <c r="AE366" s="16" t="str">
        <f t="shared" si="51"/>
        <v/>
      </c>
      <c r="AF366" s="16" t="e">
        <f>IF($A$3=FALSE,IF($C366&lt;16,O366/($D366^0.727399687532279)*'Hintergrund Berechnung'!$I$3165,O366/($D366^0.727399687532279)*'Hintergrund Berechnung'!$I$3166),IF($C366&lt;13,(O366/($D366^0.727399687532279)*'Hintergrund Berechnung'!$I$3165)*0.5,IF($C366&lt;16,(O366/($D366^0.727399687532279)*'Hintergrund Berechnung'!$I$3165)*0.67,O366/($D366^0.727399687532279)*'Hintergrund Berechnung'!$I$3166)))</f>
        <v>#DIV/0!</v>
      </c>
      <c r="AG366" s="16" t="str">
        <f t="shared" si="52"/>
        <v/>
      </c>
      <c r="AH366" s="16" t="e">
        <f t="shared" si="53"/>
        <v>#DIV/0!</v>
      </c>
      <c r="AI366" s="16" t="e">
        <f>ROUND(IF(C366&lt;16,$Q366/($D366^0.515518364833551)*'Hintergrund Berechnung'!$K$3165,$Q366/($D366^0.515518364833551)*'Hintergrund Berechnung'!$K$3166),0)</f>
        <v>#DIV/0!</v>
      </c>
      <c r="AJ366" s="16">
        <f>ROUND(IF(C366&lt;16,$R366*'Hintergrund Berechnung'!$L$3165,$R366*'Hintergrund Berechnung'!$L$3166),0)</f>
        <v>0</v>
      </c>
      <c r="AK366" s="16">
        <f>ROUND(IF(C366&lt;16,IF(S366&gt;0,(25-$S366)*'Hintergrund Berechnung'!$M$3165,0),IF(S366&gt;0,(25-$S366)*'Hintergrund Berechnung'!$M$3166,0)),0)</f>
        <v>0</v>
      </c>
      <c r="AL366" s="18" t="e">
        <f t="shared" si="54"/>
        <v>#DIV/0!</v>
      </c>
    </row>
    <row r="367" spans="21:38" x14ac:dyDescent="0.5">
      <c r="U367" s="16">
        <f t="shared" si="46"/>
        <v>0</v>
      </c>
      <c r="V367" s="16" t="e">
        <f>IF($A$3=FALSE,IF($C367&lt;16,E367/($D367^0.727399687532279)*'Hintergrund Berechnung'!$I$3165,E367/($D367^0.727399687532279)*'Hintergrund Berechnung'!$I$3166),IF($C367&lt;13,(E367/($D367^0.727399687532279)*'Hintergrund Berechnung'!$I$3165)*0.5,IF($C367&lt;16,(E367/($D367^0.727399687532279)*'Hintergrund Berechnung'!$I$3165)*0.67,E367/($D367^0.727399687532279)*'Hintergrund Berechnung'!$I$3166)))</f>
        <v>#DIV/0!</v>
      </c>
      <c r="W367" s="16" t="str">
        <f t="shared" si="47"/>
        <v/>
      </c>
      <c r="X367" s="16" t="e">
        <f>IF($A$3=FALSE,IF($C367&lt;16,G367/($D367^0.727399687532279)*'Hintergrund Berechnung'!$I$3165,G367/($D367^0.727399687532279)*'Hintergrund Berechnung'!$I$3166),IF($C367&lt;13,(G367/($D367^0.727399687532279)*'Hintergrund Berechnung'!$I$3165)*0.5,IF($C367&lt;16,(G367/($D367^0.727399687532279)*'Hintergrund Berechnung'!$I$3165)*0.67,G367/($D367^0.727399687532279)*'Hintergrund Berechnung'!$I$3166)))</f>
        <v>#DIV/0!</v>
      </c>
      <c r="Y367" s="16" t="str">
        <f t="shared" si="48"/>
        <v/>
      </c>
      <c r="Z367" s="16" t="e">
        <f>IF($A$3=FALSE,IF($C367&lt;16,I367/($D367^0.727399687532279)*'Hintergrund Berechnung'!$I$3165,I367/($D367^0.727399687532279)*'Hintergrund Berechnung'!$I$3166),IF($C367&lt;13,(I367/($D367^0.727399687532279)*'Hintergrund Berechnung'!$I$3165)*0.5,IF($C367&lt;16,(I367/($D367^0.727399687532279)*'Hintergrund Berechnung'!$I$3165)*0.67,I367/($D367^0.727399687532279)*'Hintergrund Berechnung'!$I$3166)))</f>
        <v>#DIV/0!</v>
      </c>
      <c r="AA367" s="16" t="str">
        <f t="shared" si="49"/>
        <v/>
      </c>
      <c r="AB367" s="16" t="e">
        <f>IF($A$3=FALSE,IF($C367&lt;16,K367/($D367^0.727399687532279)*'Hintergrund Berechnung'!$I$3165,K367/($D367^0.727399687532279)*'Hintergrund Berechnung'!$I$3166),IF($C367&lt;13,(K367/($D367^0.727399687532279)*'Hintergrund Berechnung'!$I$3165)*0.5,IF($C367&lt;16,(K367/($D367^0.727399687532279)*'Hintergrund Berechnung'!$I$3165)*0.67,K367/($D367^0.727399687532279)*'Hintergrund Berechnung'!$I$3166)))</f>
        <v>#DIV/0!</v>
      </c>
      <c r="AC367" s="16" t="str">
        <f t="shared" si="50"/>
        <v/>
      </c>
      <c r="AD367" s="16" t="e">
        <f>IF($A$3=FALSE,IF($C367&lt;16,M367/($D367^0.727399687532279)*'Hintergrund Berechnung'!$I$3165,M367/($D367^0.727399687532279)*'Hintergrund Berechnung'!$I$3166),IF($C367&lt;13,(M367/($D367^0.727399687532279)*'Hintergrund Berechnung'!$I$3165)*0.5,IF($C367&lt;16,(M367/($D367^0.727399687532279)*'Hintergrund Berechnung'!$I$3165)*0.67,M367/($D367^0.727399687532279)*'Hintergrund Berechnung'!$I$3166)))</f>
        <v>#DIV/0!</v>
      </c>
      <c r="AE367" s="16" t="str">
        <f t="shared" si="51"/>
        <v/>
      </c>
      <c r="AF367" s="16" t="e">
        <f>IF($A$3=FALSE,IF($C367&lt;16,O367/($D367^0.727399687532279)*'Hintergrund Berechnung'!$I$3165,O367/($D367^0.727399687532279)*'Hintergrund Berechnung'!$I$3166),IF($C367&lt;13,(O367/($D367^0.727399687532279)*'Hintergrund Berechnung'!$I$3165)*0.5,IF($C367&lt;16,(O367/($D367^0.727399687532279)*'Hintergrund Berechnung'!$I$3165)*0.67,O367/($D367^0.727399687532279)*'Hintergrund Berechnung'!$I$3166)))</f>
        <v>#DIV/0!</v>
      </c>
      <c r="AG367" s="16" t="str">
        <f t="shared" si="52"/>
        <v/>
      </c>
      <c r="AH367" s="16" t="e">
        <f t="shared" si="53"/>
        <v>#DIV/0!</v>
      </c>
      <c r="AI367" s="16" t="e">
        <f>ROUND(IF(C367&lt;16,$Q367/($D367^0.515518364833551)*'Hintergrund Berechnung'!$K$3165,$Q367/($D367^0.515518364833551)*'Hintergrund Berechnung'!$K$3166),0)</f>
        <v>#DIV/0!</v>
      </c>
      <c r="AJ367" s="16">
        <f>ROUND(IF(C367&lt;16,$R367*'Hintergrund Berechnung'!$L$3165,$R367*'Hintergrund Berechnung'!$L$3166),0)</f>
        <v>0</v>
      </c>
      <c r="AK367" s="16">
        <f>ROUND(IF(C367&lt;16,IF(S367&gt;0,(25-$S367)*'Hintergrund Berechnung'!$M$3165,0),IF(S367&gt;0,(25-$S367)*'Hintergrund Berechnung'!$M$3166,0)),0)</f>
        <v>0</v>
      </c>
      <c r="AL367" s="18" t="e">
        <f t="shared" si="54"/>
        <v>#DIV/0!</v>
      </c>
    </row>
    <row r="368" spans="21:38" x14ac:dyDescent="0.5">
      <c r="U368" s="16">
        <f t="shared" si="46"/>
        <v>0</v>
      </c>
      <c r="V368" s="16" t="e">
        <f>IF($A$3=FALSE,IF($C368&lt;16,E368/($D368^0.727399687532279)*'Hintergrund Berechnung'!$I$3165,E368/($D368^0.727399687532279)*'Hintergrund Berechnung'!$I$3166),IF($C368&lt;13,(E368/($D368^0.727399687532279)*'Hintergrund Berechnung'!$I$3165)*0.5,IF($C368&lt;16,(E368/($D368^0.727399687532279)*'Hintergrund Berechnung'!$I$3165)*0.67,E368/($D368^0.727399687532279)*'Hintergrund Berechnung'!$I$3166)))</f>
        <v>#DIV/0!</v>
      </c>
      <c r="W368" s="16" t="str">
        <f t="shared" si="47"/>
        <v/>
      </c>
      <c r="X368" s="16" t="e">
        <f>IF($A$3=FALSE,IF($C368&lt;16,G368/($D368^0.727399687532279)*'Hintergrund Berechnung'!$I$3165,G368/($D368^0.727399687532279)*'Hintergrund Berechnung'!$I$3166),IF($C368&lt;13,(G368/($D368^0.727399687532279)*'Hintergrund Berechnung'!$I$3165)*0.5,IF($C368&lt;16,(G368/($D368^0.727399687532279)*'Hintergrund Berechnung'!$I$3165)*0.67,G368/($D368^0.727399687532279)*'Hintergrund Berechnung'!$I$3166)))</f>
        <v>#DIV/0!</v>
      </c>
      <c r="Y368" s="16" t="str">
        <f t="shared" si="48"/>
        <v/>
      </c>
      <c r="Z368" s="16" t="e">
        <f>IF($A$3=FALSE,IF($C368&lt;16,I368/($D368^0.727399687532279)*'Hintergrund Berechnung'!$I$3165,I368/($D368^0.727399687532279)*'Hintergrund Berechnung'!$I$3166),IF($C368&lt;13,(I368/($D368^0.727399687532279)*'Hintergrund Berechnung'!$I$3165)*0.5,IF($C368&lt;16,(I368/($D368^0.727399687532279)*'Hintergrund Berechnung'!$I$3165)*0.67,I368/($D368^0.727399687532279)*'Hintergrund Berechnung'!$I$3166)))</f>
        <v>#DIV/0!</v>
      </c>
      <c r="AA368" s="16" t="str">
        <f t="shared" si="49"/>
        <v/>
      </c>
      <c r="AB368" s="16" t="e">
        <f>IF($A$3=FALSE,IF($C368&lt;16,K368/($D368^0.727399687532279)*'Hintergrund Berechnung'!$I$3165,K368/($D368^0.727399687532279)*'Hintergrund Berechnung'!$I$3166),IF($C368&lt;13,(K368/($D368^0.727399687532279)*'Hintergrund Berechnung'!$I$3165)*0.5,IF($C368&lt;16,(K368/($D368^0.727399687532279)*'Hintergrund Berechnung'!$I$3165)*0.67,K368/($D368^0.727399687532279)*'Hintergrund Berechnung'!$I$3166)))</f>
        <v>#DIV/0!</v>
      </c>
      <c r="AC368" s="16" t="str">
        <f t="shared" si="50"/>
        <v/>
      </c>
      <c r="AD368" s="16" t="e">
        <f>IF($A$3=FALSE,IF($C368&lt;16,M368/($D368^0.727399687532279)*'Hintergrund Berechnung'!$I$3165,M368/($D368^0.727399687532279)*'Hintergrund Berechnung'!$I$3166),IF($C368&lt;13,(M368/($D368^0.727399687532279)*'Hintergrund Berechnung'!$I$3165)*0.5,IF($C368&lt;16,(M368/($D368^0.727399687532279)*'Hintergrund Berechnung'!$I$3165)*0.67,M368/($D368^0.727399687532279)*'Hintergrund Berechnung'!$I$3166)))</f>
        <v>#DIV/0!</v>
      </c>
      <c r="AE368" s="16" t="str">
        <f t="shared" si="51"/>
        <v/>
      </c>
      <c r="AF368" s="16" t="e">
        <f>IF($A$3=FALSE,IF($C368&lt;16,O368/($D368^0.727399687532279)*'Hintergrund Berechnung'!$I$3165,O368/($D368^0.727399687532279)*'Hintergrund Berechnung'!$I$3166),IF($C368&lt;13,(O368/($D368^0.727399687532279)*'Hintergrund Berechnung'!$I$3165)*0.5,IF($C368&lt;16,(O368/($D368^0.727399687532279)*'Hintergrund Berechnung'!$I$3165)*0.67,O368/($D368^0.727399687532279)*'Hintergrund Berechnung'!$I$3166)))</f>
        <v>#DIV/0!</v>
      </c>
      <c r="AG368" s="16" t="str">
        <f t="shared" si="52"/>
        <v/>
      </c>
      <c r="AH368" s="16" t="e">
        <f t="shared" si="53"/>
        <v>#DIV/0!</v>
      </c>
      <c r="AI368" s="16" t="e">
        <f>ROUND(IF(C368&lt;16,$Q368/($D368^0.515518364833551)*'Hintergrund Berechnung'!$K$3165,$Q368/($D368^0.515518364833551)*'Hintergrund Berechnung'!$K$3166),0)</f>
        <v>#DIV/0!</v>
      </c>
      <c r="AJ368" s="16">
        <f>ROUND(IF(C368&lt;16,$R368*'Hintergrund Berechnung'!$L$3165,$R368*'Hintergrund Berechnung'!$L$3166),0)</f>
        <v>0</v>
      </c>
      <c r="AK368" s="16">
        <f>ROUND(IF(C368&lt;16,IF(S368&gt;0,(25-$S368)*'Hintergrund Berechnung'!$M$3165,0),IF(S368&gt;0,(25-$S368)*'Hintergrund Berechnung'!$M$3166,0)),0)</f>
        <v>0</v>
      </c>
      <c r="AL368" s="18" t="e">
        <f t="shared" si="54"/>
        <v>#DIV/0!</v>
      </c>
    </row>
    <row r="369" spans="21:38" x14ac:dyDescent="0.5">
      <c r="U369" s="16">
        <f t="shared" si="46"/>
        <v>0</v>
      </c>
      <c r="V369" s="16" t="e">
        <f>IF($A$3=FALSE,IF($C369&lt;16,E369/($D369^0.727399687532279)*'Hintergrund Berechnung'!$I$3165,E369/($D369^0.727399687532279)*'Hintergrund Berechnung'!$I$3166),IF($C369&lt;13,(E369/($D369^0.727399687532279)*'Hintergrund Berechnung'!$I$3165)*0.5,IF($C369&lt;16,(E369/($D369^0.727399687532279)*'Hintergrund Berechnung'!$I$3165)*0.67,E369/($D369^0.727399687532279)*'Hintergrund Berechnung'!$I$3166)))</f>
        <v>#DIV/0!</v>
      </c>
      <c r="W369" s="16" t="str">
        <f t="shared" si="47"/>
        <v/>
      </c>
      <c r="X369" s="16" t="e">
        <f>IF($A$3=FALSE,IF($C369&lt;16,G369/($D369^0.727399687532279)*'Hintergrund Berechnung'!$I$3165,G369/($D369^0.727399687532279)*'Hintergrund Berechnung'!$I$3166),IF($C369&lt;13,(G369/($D369^0.727399687532279)*'Hintergrund Berechnung'!$I$3165)*0.5,IF($C369&lt;16,(G369/($D369^0.727399687532279)*'Hintergrund Berechnung'!$I$3165)*0.67,G369/($D369^0.727399687532279)*'Hintergrund Berechnung'!$I$3166)))</f>
        <v>#DIV/0!</v>
      </c>
      <c r="Y369" s="16" t="str">
        <f t="shared" si="48"/>
        <v/>
      </c>
      <c r="Z369" s="16" t="e">
        <f>IF($A$3=FALSE,IF($C369&lt;16,I369/($D369^0.727399687532279)*'Hintergrund Berechnung'!$I$3165,I369/($D369^0.727399687532279)*'Hintergrund Berechnung'!$I$3166),IF($C369&lt;13,(I369/($D369^0.727399687532279)*'Hintergrund Berechnung'!$I$3165)*0.5,IF($C369&lt;16,(I369/($D369^0.727399687532279)*'Hintergrund Berechnung'!$I$3165)*0.67,I369/($D369^0.727399687532279)*'Hintergrund Berechnung'!$I$3166)))</f>
        <v>#DIV/0!</v>
      </c>
      <c r="AA369" s="16" t="str">
        <f t="shared" si="49"/>
        <v/>
      </c>
      <c r="AB369" s="16" t="e">
        <f>IF($A$3=FALSE,IF($C369&lt;16,K369/($D369^0.727399687532279)*'Hintergrund Berechnung'!$I$3165,K369/($D369^0.727399687532279)*'Hintergrund Berechnung'!$I$3166),IF($C369&lt;13,(K369/($D369^0.727399687532279)*'Hintergrund Berechnung'!$I$3165)*0.5,IF($C369&lt;16,(K369/($D369^0.727399687532279)*'Hintergrund Berechnung'!$I$3165)*0.67,K369/($D369^0.727399687532279)*'Hintergrund Berechnung'!$I$3166)))</f>
        <v>#DIV/0!</v>
      </c>
      <c r="AC369" s="16" t="str">
        <f t="shared" si="50"/>
        <v/>
      </c>
      <c r="AD369" s="16" t="e">
        <f>IF($A$3=FALSE,IF($C369&lt;16,M369/($D369^0.727399687532279)*'Hintergrund Berechnung'!$I$3165,M369/($D369^0.727399687532279)*'Hintergrund Berechnung'!$I$3166),IF($C369&lt;13,(M369/($D369^0.727399687532279)*'Hintergrund Berechnung'!$I$3165)*0.5,IF($C369&lt;16,(M369/($D369^0.727399687532279)*'Hintergrund Berechnung'!$I$3165)*0.67,M369/($D369^0.727399687532279)*'Hintergrund Berechnung'!$I$3166)))</f>
        <v>#DIV/0!</v>
      </c>
      <c r="AE369" s="16" t="str">
        <f t="shared" si="51"/>
        <v/>
      </c>
      <c r="AF369" s="16" t="e">
        <f>IF($A$3=FALSE,IF($C369&lt;16,O369/($D369^0.727399687532279)*'Hintergrund Berechnung'!$I$3165,O369/($D369^0.727399687532279)*'Hintergrund Berechnung'!$I$3166),IF($C369&lt;13,(O369/($D369^0.727399687532279)*'Hintergrund Berechnung'!$I$3165)*0.5,IF($C369&lt;16,(O369/($D369^0.727399687532279)*'Hintergrund Berechnung'!$I$3165)*0.67,O369/($D369^0.727399687532279)*'Hintergrund Berechnung'!$I$3166)))</f>
        <v>#DIV/0!</v>
      </c>
      <c r="AG369" s="16" t="str">
        <f t="shared" si="52"/>
        <v/>
      </c>
      <c r="AH369" s="16" t="e">
        <f t="shared" si="53"/>
        <v>#DIV/0!</v>
      </c>
      <c r="AI369" s="16" t="e">
        <f>ROUND(IF(C369&lt;16,$Q369/($D369^0.515518364833551)*'Hintergrund Berechnung'!$K$3165,$Q369/($D369^0.515518364833551)*'Hintergrund Berechnung'!$K$3166),0)</f>
        <v>#DIV/0!</v>
      </c>
      <c r="AJ369" s="16">
        <f>ROUND(IF(C369&lt;16,$R369*'Hintergrund Berechnung'!$L$3165,$R369*'Hintergrund Berechnung'!$L$3166),0)</f>
        <v>0</v>
      </c>
      <c r="AK369" s="16">
        <f>ROUND(IF(C369&lt;16,IF(S369&gt;0,(25-$S369)*'Hintergrund Berechnung'!$M$3165,0),IF(S369&gt;0,(25-$S369)*'Hintergrund Berechnung'!$M$3166,0)),0)</f>
        <v>0</v>
      </c>
      <c r="AL369" s="18" t="e">
        <f t="shared" si="54"/>
        <v>#DIV/0!</v>
      </c>
    </row>
    <row r="370" spans="21:38" x14ac:dyDescent="0.5">
      <c r="U370" s="16">
        <f t="shared" si="46"/>
        <v>0</v>
      </c>
      <c r="V370" s="16" t="e">
        <f>IF($A$3=FALSE,IF($C370&lt;16,E370/($D370^0.727399687532279)*'Hintergrund Berechnung'!$I$3165,E370/($D370^0.727399687532279)*'Hintergrund Berechnung'!$I$3166),IF($C370&lt;13,(E370/($D370^0.727399687532279)*'Hintergrund Berechnung'!$I$3165)*0.5,IF($C370&lt;16,(E370/($D370^0.727399687532279)*'Hintergrund Berechnung'!$I$3165)*0.67,E370/($D370^0.727399687532279)*'Hintergrund Berechnung'!$I$3166)))</f>
        <v>#DIV/0!</v>
      </c>
      <c r="W370" s="16" t="str">
        <f t="shared" si="47"/>
        <v/>
      </c>
      <c r="X370" s="16" t="e">
        <f>IF($A$3=FALSE,IF($C370&lt;16,G370/($D370^0.727399687532279)*'Hintergrund Berechnung'!$I$3165,G370/($D370^0.727399687532279)*'Hintergrund Berechnung'!$I$3166),IF($C370&lt;13,(G370/($D370^0.727399687532279)*'Hintergrund Berechnung'!$I$3165)*0.5,IF($C370&lt;16,(G370/($D370^0.727399687532279)*'Hintergrund Berechnung'!$I$3165)*0.67,G370/($D370^0.727399687532279)*'Hintergrund Berechnung'!$I$3166)))</f>
        <v>#DIV/0!</v>
      </c>
      <c r="Y370" s="16" t="str">
        <f t="shared" si="48"/>
        <v/>
      </c>
      <c r="Z370" s="16" t="e">
        <f>IF($A$3=FALSE,IF($C370&lt;16,I370/($D370^0.727399687532279)*'Hintergrund Berechnung'!$I$3165,I370/($D370^0.727399687532279)*'Hintergrund Berechnung'!$I$3166),IF($C370&lt;13,(I370/($D370^0.727399687532279)*'Hintergrund Berechnung'!$I$3165)*0.5,IF($C370&lt;16,(I370/($D370^0.727399687532279)*'Hintergrund Berechnung'!$I$3165)*0.67,I370/($D370^0.727399687532279)*'Hintergrund Berechnung'!$I$3166)))</f>
        <v>#DIV/0!</v>
      </c>
      <c r="AA370" s="16" t="str">
        <f t="shared" si="49"/>
        <v/>
      </c>
      <c r="AB370" s="16" t="e">
        <f>IF($A$3=FALSE,IF($C370&lt;16,K370/($D370^0.727399687532279)*'Hintergrund Berechnung'!$I$3165,K370/($D370^0.727399687532279)*'Hintergrund Berechnung'!$I$3166),IF($C370&lt;13,(K370/($D370^0.727399687532279)*'Hintergrund Berechnung'!$I$3165)*0.5,IF($C370&lt;16,(K370/($D370^0.727399687532279)*'Hintergrund Berechnung'!$I$3165)*0.67,K370/($D370^0.727399687532279)*'Hintergrund Berechnung'!$I$3166)))</f>
        <v>#DIV/0!</v>
      </c>
      <c r="AC370" s="16" t="str">
        <f t="shared" si="50"/>
        <v/>
      </c>
      <c r="AD370" s="16" t="e">
        <f>IF($A$3=FALSE,IF($C370&lt;16,M370/($D370^0.727399687532279)*'Hintergrund Berechnung'!$I$3165,M370/($D370^0.727399687532279)*'Hintergrund Berechnung'!$I$3166),IF($C370&lt;13,(M370/($D370^0.727399687532279)*'Hintergrund Berechnung'!$I$3165)*0.5,IF($C370&lt;16,(M370/($D370^0.727399687532279)*'Hintergrund Berechnung'!$I$3165)*0.67,M370/($D370^0.727399687532279)*'Hintergrund Berechnung'!$I$3166)))</f>
        <v>#DIV/0!</v>
      </c>
      <c r="AE370" s="16" t="str">
        <f t="shared" si="51"/>
        <v/>
      </c>
      <c r="AF370" s="16" t="e">
        <f>IF($A$3=FALSE,IF($C370&lt;16,O370/($D370^0.727399687532279)*'Hintergrund Berechnung'!$I$3165,O370/($D370^0.727399687532279)*'Hintergrund Berechnung'!$I$3166),IF($C370&lt;13,(O370/($D370^0.727399687532279)*'Hintergrund Berechnung'!$I$3165)*0.5,IF($C370&lt;16,(O370/($D370^0.727399687532279)*'Hintergrund Berechnung'!$I$3165)*0.67,O370/($D370^0.727399687532279)*'Hintergrund Berechnung'!$I$3166)))</f>
        <v>#DIV/0!</v>
      </c>
      <c r="AG370" s="16" t="str">
        <f t="shared" si="52"/>
        <v/>
      </c>
      <c r="AH370" s="16" t="e">
        <f t="shared" si="53"/>
        <v>#DIV/0!</v>
      </c>
      <c r="AI370" s="16" t="e">
        <f>ROUND(IF(C370&lt;16,$Q370/($D370^0.515518364833551)*'Hintergrund Berechnung'!$K$3165,$Q370/($D370^0.515518364833551)*'Hintergrund Berechnung'!$K$3166),0)</f>
        <v>#DIV/0!</v>
      </c>
      <c r="AJ370" s="16">
        <f>ROUND(IF(C370&lt;16,$R370*'Hintergrund Berechnung'!$L$3165,$R370*'Hintergrund Berechnung'!$L$3166),0)</f>
        <v>0</v>
      </c>
      <c r="AK370" s="16">
        <f>ROUND(IF(C370&lt;16,IF(S370&gt;0,(25-$S370)*'Hintergrund Berechnung'!$M$3165,0),IF(S370&gt;0,(25-$S370)*'Hintergrund Berechnung'!$M$3166,0)),0)</f>
        <v>0</v>
      </c>
      <c r="AL370" s="18" t="e">
        <f t="shared" si="54"/>
        <v>#DIV/0!</v>
      </c>
    </row>
    <row r="371" spans="21:38" x14ac:dyDescent="0.5">
      <c r="U371" s="16">
        <f t="shared" si="46"/>
        <v>0</v>
      </c>
      <c r="V371" s="16" t="e">
        <f>IF($A$3=FALSE,IF($C371&lt;16,E371/($D371^0.727399687532279)*'Hintergrund Berechnung'!$I$3165,E371/($D371^0.727399687532279)*'Hintergrund Berechnung'!$I$3166),IF($C371&lt;13,(E371/($D371^0.727399687532279)*'Hintergrund Berechnung'!$I$3165)*0.5,IF($C371&lt;16,(E371/($D371^0.727399687532279)*'Hintergrund Berechnung'!$I$3165)*0.67,E371/($D371^0.727399687532279)*'Hintergrund Berechnung'!$I$3166)))</f>
        <v>#DIV/0!</v>
      </c>
      <c r="W371" s="16" t="str">
        <f t="shared" si="47"/>
        <v/>
      </c>
      <c r="X371" s="16" t="e">
        <f>IF($A$3=FALSE,IF($C371&lt;16,G371/($D371^0.727399687532279)*'Hintergrund Berechnung'!$I$3165,G371/($D371^0.727399687532279)*'Hintergrund Berechnung'!$I$3166),IF($C371&lt;13,(G371/($D371^0.727399687532279)*'Hintergrund Berechnung'!$I$3165)*0.5,IF($C371&lt;16,(G371/($D371^0.727399687532279)*'Hintergrund Berechnung'!$I$3165)*0.67,G371/($D371^0.727399687532279)*'Hintergrund Berechnung'!$I$3166)))</f>
        <v>#DIV/0!</v>
      </c>
      <c r="Y371" s="16" t="str">
        <f t="shared" si="48"/>
        <v/>
      </c>
      <c r="Z371" s="16" t="e">
        <f>IF($A$3=FALSE,IF($C371&lt;16,I371/($D371^0.727399687532279)*'Hintergrund Berechnung'!$I$3165,I371/($D371^0.727399687532279)*'Hintergrund Berechnung'!$I$3166),IF($C371&lt;13,(I371/($D371^0.727399687532279)*'Hintergrund Berechnung'!$I$3165)*0.5,IF($C371&lt;16,(I371/($D371^0.727399687532279)*'Hintergrund Berechnung'!$I$3165)*0.67,I371/($D371^0.727399687532279)*'Hintergrund Berechnung'!$I$3166)))</f>
        <v>#DIV/0!</v>
      </c>
      <c r="AA371" s="16" t="str">
        <f t="shared" si="49"/>
        <v/>
      </c>
      <c r="AB371" s="16" t="e">
        <f>IF($A$3=FALSE,IF($C371&lt;16,K371/($D371^0.727399687532279)*'Hintergrund Berechnung'!$I$3165,K371/($D371^0.727399687532279)*'Hintergrund Berechnung'!$I$3166),IF($C371&lt;13,(K371/($D371^0.727399687532279)*'Hintergrund Berechnung'!$I$3165)*0.5,IF($C371&lt;16,(K371/($D371^0.727399687532279)*'Hintergrund Berechnung'!$I$3165)*0.67,K371/($D371^0.727399687532279)*'Hintergrund Berechnung'!$I$3166)))</f>
        <v>#DIV/0!</v>
      </c>
      <c r="AC371" s="16" t="str">
        <f t="shared" si="50"/>
        <v/>
      </c>
      <c r="AD371" s="16" t="e">
        <f>IF($A$3=FALSE,IF($C371&lt;16,M371/($D371^0.727399687532279)*'Hintergrund Berechnung'!$I$3165,M371/($D371^0.727399687532279)*'Hintergrund Berechnung'!$I$3166),IF($C371&lt;13,(M371/($D371^0.727399687532279)*'Hintergrund Berechnung'!$I$3165)*0.5,IF($C371&lt;16,(M371/($D371^0.727399687532279)*'Hintergrund Berechnung'!$I$3165)*0.67,M371/($D371^0.727399687532279)*'Hintergrund Berechnung'!$I$3166)))</f>
        <v>#DIV/0!</v>
      </c>
      <c r="AE371" s="16" t="str">
        <f t="shared" si="51"/>
        <v/>
      </c>
      <c r="AF371" s="16" t="e">
        <f>IF($A$3=FALSE,IF($C371&lt;16,O371/($D371^0.727399687532279)*'Hintergrund Berechnung'!$I$3165,O371/($D371^0.727399687532279)*'Hintergrund Berechnung'!$I$3166),IF($C371&lt;13,(O371/($D371^0.727399687532279)*'Hintergrund Berechnung'!$I$3165)*0.5,IF($C371&lt;16,(O371/($D371^0.727399687532279)*'Hintergrund Berechnung'!$I$3165)*0.67,O371/($D371^0.727399687532279)*'Hintergrund Berechnung'!$I$3166)))</f>
        <v>#DIV/0!</v>
      </c>
      <c r="AG371" s="16" t="str">
        <f t="shared" si="52"/>
        <v/>
      </c>
      <c r="AH371" s="16" t="e">
        <f t="shared" si="53"/>
        <v>#DIV/0!</v>
      </c>
      <c r="AI371" s="16" t="e">
        <f>ROUND(IF(C371&lt;16,$Q371/($D371^0.515518364833551)*'Hintergrund Berechnung'!$K$3165,$Q371/($D371^0.515518364833551)*'Hintergrund Berechnung'!$K$3166),0)</f>
        <v>#DIV/0!</v>
      </c>
      <c r="AJ371" s="16">
        <f>ROUND(IF(C371&lt;16,$R371*'Hintergrund Berechnung'!$L$3165,$R371*'Hintergrund Berechnung'!$L$3166),0)</f>
        <v>0</v>
      </c>
      <c r="AK371" s="16">
        <f>ROUND(IF(C371&lt;16,IF(S371&gt;0,(25-$S371)*'Hintergrund Berechnung'!$M$3165,0),IF(S371&gt;0,(25-$S371)*'Hintergrund Berechnung'!$M$3166,0)),0)</f>
        <v>0</v>
      </c>
      <c r="AL371" s="18" t="e">
        <f t="shared" si="54"/>
        <v>#DIV/0!</v>
      </c>
    </row>
    <row r="372" spans="21:38" x14ac:dyDescent="0.5">
      <c r="U372" s="16">
        <f t="shared" si="46"/>
        <v>0</v>
      </c>
      <c r="V372" s="16" t="e">
        <f>IF($A$3=FALSE,IF($C372&lt;16,E372/($D372^0.727399687532279)*'Hintergrund Berechnung'!$I$3165,E372/($D372^0.727399687532279)*'Hintergrund Berechnung'!$I$3166),IF($C372&lt;13,(E372/($D372^0.727399687532279)*'Hintergrund Berechnung'!$I$3165)*0.5,IF($C372&lt;16,(E372/($D372^0.727399687532279)*'Hintergrund Berechnung'!$I$3165)*0.67,E372/($D372^0.727399687532279)*'Hintergrund Berechnung'!$I$3166)))</f>
        <v>#DIV/0!</v>
      </c>
      <c r="W372" s="16" t="str">
        <f t="shared" si="47"/>
        <v/>
      </c>
      <c r="X372" s="16" t="e">
        <f>IF($A$3=FALSE,IF($C372&lt;16,G372/($D372^0.727399687532279)*'Hintergrund Berechnung'!$I$3165,G372/($D372^0.727399687532279)*'Hintergrund Berechnung'!$I$3166),IF($C372&lt;13,(G372/($D372^0.727399687532279)*'Hintergrund Berechnung'!$I$3165)*0.5,IF($C372&lt;16,(G372/($D372^0.727399687532279)*'Hintergrund Berechnung'!$I$3165)*0.67,G372/($D372^0.727399687532279)*'Hintergrund Berechnung'!$I$3166)))</f>
        <v>#DIV/0!</v>
      </c>
      <c r="Y372" s="16" t="str">
        <f t="shared" si="48"/>
        <v/>
      </c>
      <c r="Z372" s="16" t="e">
        <f>IF($A$3=FALSE,IF($C372&lt;16,I372/($D372^0.727399687532279)*'Hintergrund Berechnung'!$I$3165,I372/($D372^0.727399687532279)*'Hintergrund Berechnung'!$I$3166),IF($C372&lt;13,(I372/($D372^0.727399687532279)*'Hintergrund Berechnung'!$I$3165)*0.5,IF($C372&lt;16,(I372/($D372^0.727399687532279)*'Hintergrund Berechnung'!$I$3165)*0.67,I372/($D372^0.727399687532279)*'Hintergrund Berechnung'!$I$3166)))</f>
        <v>#DIV/0!</v>
      </c>
      <c r="AA372" s="16" t="str">
        <f t="shared" si="49"/>
        <v/>
      </c>
      <c r="AB372" s="16" t="e">
        <f>IF($A$3=FALSE,IF($C372&lt;16,K372/($D372^0.727399687532279)*'Hintergrund Berechnung'!$I$3165,K372/($D372^0.727399687532279)*'Hintergrund Berechnung'!$I$3166),IF($C372&lt;13,(K372/($D372^0.727399687532279)*'Hintergrund Berechnung'!$I$3165)*0.5,IF($C372&lt;16,(K372/($D372^0.727399687532279)*'Hintergrund Berechnung'!$I$3165)*0.67,K372/($D372^0.727399687532279)*'Hintergrund Berechnung'!$I$3166)))</f>
        <v>#DIV/0!</v>
      </c>
      <c r="AC372" s="16" t="str">
        <f t="shared" si="50"/>
        <v/>
      </c>
      <c r="AD372" s="16" t="e">
        <f>IF($A$3=FALSE,IF($C372&lt;16,M372/($D372^0.727399687532279)*'Hintergrund Berechnung'!$I$3165,M372/($D372^0.727399687532279)*'Hintergrund Berechnung'!$I$3166),IF($C372&lt;13,(M372/($D372^0.727399687532279)*'Hintergrund Berechnung'!$I$3165)*0.5,IF($C372&lt;16,(M372/($D372^0.727399687532279)*'Hintergrund Berechnung'!$I$3165)*0.67,M372/($D372^0.727399687532279)*'Hintergrund Berechnung'!$I$3166)))</f>
        <v>#DIV/0!</v>
      </c>
      <c r="AE372" s="16" t="str">
        <f t="shared" si="51"/>
        <v/>
      </c>
      <c r="AF372" s="16" t="e">
        <f>IF($A$3=FALSE,IF($C372&lt;16,O372/($D372^0.727399687532279)*'Hintergrund Berechnung'!$I$3165,O372/($D372^0.727399687532279)*'Hintergrund Berechnung'!$I$3166),IF($C372&lt;13,(O372/($D372^0.727399687532279)*'Hintergrund Berechnung'!$I$3165)*0.5,IF($C372&lt;16,(O372/($D372^0.727399687532279)*'Hintergrund Berechnung'!$I$3165)*0.67,O372/($D372^0.727399687532279)*'Hintergrund Berechnung'!$I$3166)))</f>
        <v>#DIV/0!</v>
      </c>
      <c r="AG372" s="16" t="str">
        <f t="shared" si="52"/>
        <v/>
      </c>
      <c r="AH372" s="16" t="e">
        <f t="shared" si="53"/>
        <v>#DIV/0!</v>
      </c>
      <c r="AI372" s="16" t="e">
        <f>ROUND(IF(C372&lt;16,$Q372/($D372^0.515518364833551)*'Hintergrund Berechnung'!$K$3165,$Q372/($D372^0.515518364833551)*'Hintergrund Berechnung'!$K$3166),0)</f>
        <v>#DIV/0!</v>
      </c>
      <c r="AJ372" s="16">
        <f>ROUND(IF(C372&lt;16,$R372*'Hintergrund Berechnung'!$L$3165,$R372*'Hintergrund Berechnung'!$L$3166),0)</f>
        <v>0</v>
      </c>
      <c r="AK372" s="16">
        <f>ROUND(IF(C372&lt;16,IF(S372&gt;0,(25-$S372)*'Hintergrund Berechnung'!$M$3165,0),IF(S372&gt;0,(25-$S372)*'Hintergrund Berechnung'!$M$3166,0)),0)</f>
        <v>0</v>
      </c>
      <c r="AL372" s="18" t="e">
        <f t="shared" si="54"/>
        <v>#DIV/0!</v>
      </c>
    </row>
    <row r="373" spans="21:38" x14ac:dyDescent="0.5">
      <c r="U373" s="16">
        <f t="shared" si="46"/>
        <v>0</v>
      </c>
      <c r="V373" s="16" t="e">
        <f>IF($A$3=FALSE,IF($C373&lt;16,E373/($D373^0.727399687532279)*'Hintergrund Berechnung'!$I$3165,E373/($D373^0.727399687532279)*'Hintergrund Berechnung'!$I$3166),IF($C373&lt;13,(E373/($D373^0.727399687532279)*'Hintergrund Berechnung'!$I$3165)*0.5,IF($C373&lt;16,(E373/($D373^0.727399687532279)*'Hintergrund Berechnung'!$I$3165)*0.67,E373/($D373^0.727399687532279)*'Hintergrund Berechnung'!$I$3166)))</f>
        <v>#DIV/0!</v>
      </c>
      <c r="W373" s="16" t="str">
        <f t="shared" si="47"/>
        <v/>
      </c>
      <c r="X373" s="16" t="e">
        <f>IF($A$3=FALSE,IF($C373&lt;16,G373/($D373^0.727399687532279)*'Hintergrund Berechnung'!$I$3165,G373/($D373^0.727399687532279)*'Hintergrund Berechnung'!$I$3166),IF($C373&lt;13,(G373/($D373^0.727399687532279)*'Hintergrund Berechnung'!$I$3165)*0.5,IF($C373&lt;16,(G373/($D373^0.727399687532279)*'Hintergrund Berechnung'!$I$3165)*0.67,G373/($D373^0.727399687532279)*'Hintergrund Berechnung'!$I$3166)))</f>
        <v>#DIV/0!</v>
      </c>
      <c r="Y373" s="16" t="str">
        <f t="shared" si="48"/>
        <v/>
      </c>
      <c r="Z373" s="16" t="e">
        <f>IF($A$3=FALSE,IF($C373&lt;16,I373/($D373^0.727399687532279)*'Hintergrund Berechnung'!$I$3165,I373/($D373^0.727399687532279)*'Hintergrund Berechnung'!$I$3166),IF($C373&lt;13,(I373/($D373^0.727399687532279)*'Hintergrund Berechnung'!$I$3165)*0.5,IF($C373&lt;16,(I373/($D373^0.727399687532279)*'Hintergrund Berechnung'!$I$3165)*0.67,I373/($D373^0.727399687532279)*'Hintergrund Berechnung'!$I$3166)))</f>
        <v>#DIV/0!</v>
      </c>
      <c r="AA373" s="16" t="str">
        <f t="shared" si="49"/>
        <v/>
      </c>
      <c r="AB373" s="16" t="e">
        <f>IF($A$3=FALSE,IF($C373&lt;16,K373/($D373^0.727399687532279)*'Hintergrund Berechnung'!$I$3165,K373/($D373^0.727399687532279)*'Hintergrund Berechnung'!$I$3166),IF($C373&lt;13,(K373/($D373^0.727399687532279)*'Hintergrund Berechnung'!$I$3165)*0.5,IF($C373&lt;16,(K373/($D373^0.727399687532279)*'Hintergrund Berechnung'!$I$3165)*0.67,K373/($D373^0.727399687532279)*'Hintergrund Berechnung'!$I$3166)))</f>
        <v>#DIV/0!</v>
      </c>
      <c r="AC373" s="16" t="str">
        <f t="shared" si="50"/>
        <v/>
      </c>
      <c r="AD373" s="16" t="e">
        <f>IF($A$3=FALSE,IF($C373&lt;16,M373/($D373^0.727399687532279)*'Hintergrund Berechnung'!$I$3165,M373/($D373^0.727399687532279)*'Hintergrund Berechnung'!$I$3166),IF($C373&lt;13,(M373/($D373^0.727399687532279)*'Hintergrund Berechnung'!$I$3165)*0.5,IF($C373&lt;16,(M373/($D373^0.727399687532279)*'Hintergrund Berechnung'!$I$3165)*0.67,M373/($D373^0.727399687532279)*'Hintergrund Berechnung'!$I$3166)))</f>
        <v>#DIV/0!</v>
      </c>
      <c r="AE373" s="16" t="str">
        <f t="shared" si="51"/>
        <v/>
      </c>
      <c r="AF373" s="16" t="e">
        <f>IF($A$3=FALSE,IF($C373&lt;16,O373/($D373^0.727399687532279)*'Hintergrund Berechnung'!$I$3165,O373/($D373^0.727399687532279)*'Hintergrund Berechnung'!$I$3166),IF($C373&lt;13,(O373/($D373^0.727399687532279)*'Hintergrund Berechnung'!$I$3165)*0.5,IF($C373&lt;16,(O373/($D373^0.727399687532279)*'Hintergrund Berechnung'!$I$3165)*0.67,O373/($D373^0.727399687532279)*'Hintergrund Berechnung'!$I$3166)))</f>
        <v>#DIV/0!</v>
      </c>
      <c r="AG373" s="16" t="str">
        <f t="shared" si="52"/>
        <v/>
      </c>
      <c r="AH373" s="16" t="e">
        <f t="shared" si="53"/>
        <v>#DIV/0!</v>
      </c>
      <c r="AI373" s="16" t="e">
        <f>ROUND(IF(C373&lt;16,$Q373/($D373^0.515518364833551)*'Hintergrund Berechnung'!$K$3165,$Q373/($D373^0.515518364833551)*'Hintergrund Berechnung'!$K$3166),0)</f>
        <v>#DIV/0!</v>
      </c>
      <c r="AJ373" s="16">
        <f>ROUND(IF(C373&lt;16,$R373*'Hintergrund Berechnung'!$L$3165,$R373*'Hintergrund Berechnung'!$L$3166),0)</f>
        <v>0</v>
      </c>
      <c r="AK373" s="16">
        <f>ROUND(IF(C373&lt;16,IF(S373&gt;0,(25-$S373)*'Hintergrund Berechnung'!$M$3165,0),IF(S373&gt;0,(25-$S373)*'Hintergrund Berechnung'!$M$3166,0)),0)</f>
        <v>0</v>
      </c>
      <c r="AL373" s="18" t="e">
        <f t="shared" si="54"/>
        <v>#DIV/0!</v>
      </c>
    </row>
    <row r="374" spans="21:38" x14ac:dyDescent="0.5">
      <c r="U374" s="16">
        <f t="shared" si="46"/>
        <v>0</v>
      </c>
      <c r="V374" s="16" t="e">
        <f>IF($A$3=FALSE,IF($C374&lt;16,E374/($D374^0.727399687532279)*'Hintergrund Berechnung'!$I$3165,E374/($D374^0.727399687532279)*'Hintergrund Berechnung'!$I$3166),IF($C374&lt;13,(E374/($D374^0.727399687532279)*'Hintergrund Berechnung'!$I$3165)*0.5,IF($C374&lt;16,(E374/($D374^0.727399687532279)*'Hintergrund Berechnung'!$I$3165)*0.67,E374/($D374^0.727399687532279)*'Hintergrund Berechnung'!$I$3166)))</f>
        <v>#DIV/0!</v>
      </c>
      <c r="W374" s="16" t="str">
        <f t="shared" si="47"/>
        <v/>
      </c>
      <c r="X374" s="16" t="e">
        <f>IF($A$3=FALSE,IF($C374&lt;16,G374/($D374^0.727399687532279)*'Hintergrund Berechnung'!$I$3165,G374/($D374^0.727399687532279)*'Hintergrund Berechnung'!$I$3166),IF($C374&lt;13,(G374/($D374^0.727399687532279)*'Hintergrund Berechnung'!$I$3165)*0.5,IF($C374&lt;16,(G374/($D374^0.727399687532279)*'Hintergrund Berechnung'!$I$3165)*0.67,G374/($D374^0.727399687532279)*'Hintergrund Berechnung'!$I$3166)))</f>
        <v>#DIV/0!</v>
      </c>
      <c r="Y374" s="16" t="str">
        <f t="shared" si="48"/>
        <v/>
      </c>
      <c r="Z374" s="16" t="e">
        <f>IF($A$3=FALSE,IF($C374&lt;16,I374/($D374^0.727399687532279)*'Hintergrund Berechnung'!$I$3165,I374/($D374^0.727399687532279)*'Hintergrund Berechnung'!$I$3166),IF($C374&lt;13,(I374/($D374^0.727399687532279)*'Hintergrund Berechnung'!$I$3165)*0.5,IF($C374&lt;16,(I374/($D374^0.727399687532279)*'Hintergrund Berechnung'!$I$3165)*0.67,I374/($D374^0.727399687532279)*'Hintergrund Berechnung'!$I$3166)))</f>
        <v>#DIV/0!</v>
      </c>
      <c r="AA374" s="16" t="str">
        <f t="shared" si="49"/>
        <v/>
      </c>
      <c r="AB374" s="16" t="e">
        <f>IF($A$3=FALSE,IF($C374&lt;16,K374/($D374^0.727399687532279)*'Hintergrund Berechnung'!$I$3165,K374/($D374^0.727399687532279)*'Hintergrund Berechnung'!$I$3166),IF($C374&lt;13,(K374/($D374^0.727399687532279)*'Hintergrund Berechnung'!$I$3165)*0.5,IF($C374&lt;16,(K374/($D374^0.727399687532279)*'Hintergrund Berechnung'!$I$3165)*0.67,K374/($D374^0.727399687532279)*'Hintergrund Berechnung'!$I$3166)))</f>
        <v>#DIV/0!</v>
      </c>
      <c r="AC374" s="16" t="str">
        <f t="shared" si="50"/>
        <v/>
      </c>
      <c r="AD374" s="16" t="e">
        <f>IF($A$3=FALSE,IF($C374&lt;16,M374/($D374^0.727399687532279)*'Hintergrund Berechnung'!$I$3165,M374/($D374^0.727399687532279)*'Hintergrund Berechnung'!$I$3166),IF($C374&lt;13,(M374/($D374^0.727399687532279)*'Hintergrund Berechnung'!$I$3165)*0.5,IF($C374&lt;16,(M374/($D374^0.727399687532279)*'Hintergrund Berechnung'!$I$3165)*0.67,M374/($D374^0.727399687532279)*'Hintergrund Berechnung'!$I$3166)))</f>
        <v>#DIV/0!</v>
      </c>
      <c r="AE374" s="16" t="str">
        <f t="shared" si="51"/>
        <v/>
      </c>
      <c r="AF374" s="16" t="e">
        <f>IF($A$3=FALSE,IF($C374&lt;16,O374/($D374^0.727399687532279)*'Hintergrund Berechnung'!$I$3165,O374/($D374^0.727399687532279)*'Hintergrund Berechnung'!$I$3166),IF($C374&lt;13,(O374/($D374^0.727399687532279)*'Hintergrund Berechnung'!$I$3165)*0.5,IF($C374&lt;16,(O374/($D374^0.727399687532279)*'Hintergrund Berechnung'!$I$3165)*0.67,O374/($D374^0.727399687532279)*'Hintergrund Berechnung'!$I$3166)))</f>
        <v>#DIV/0!</v>
      </c>
      <c r="AG374" s="16" t="str">
        <f t="shared" si="52"/>
        <v/>
      </c>
      <c r="AH374" s="16" t="e">
        <f t="shared" si="53"/>
        <v>#DIV/0!</v>
      </c>
      <c r="AI374" s="16" t="e">
        <f>ROUND(IF(C374&lt;16,$Q374/($D374^0.515518364833551)*'Hintergrund Berechnung'!$K$3165,$Q374/($D374^0.515518364833551)*'Hintergrund Berechnung'!$K$3166),0)</f>
        <v>#DIV/0!</v>
      </c>
      <c r="AJ374" s="16">
        <f>ROUND(IF(C374&lt;16,$R374*'Hintergrund Berechnung'!$L$3165,$R374*'Hintergrund Berechnung'!$L$3166),0)</f>
        <v>0</v>
      </c>
      <c r="AK374" s="16">
        <f>ROUND(IF(C374&lt;16,IF(S374&gt;0,(25-$S374)*'Hintergrund Berechnung'!$M$3165,0),IF(S374&gt;0,(25-$S374)*'Hintergrund Berechnung'!$M$3166,0)),0)</f>
        <v>0</v>
      </c>
      <c r="AL374" s="18" t="e">
        <f t="shared" si="54"/>
        <v>#DIV/0!</v>
      </c>
    </row>
    <row r="375" spans="21:38" x14ac:dyDescent="0.5">
      <c r="U375" s="16">
        <f t="shared" si="46"/>
        <v>0</v>
      </c>
      <c r="V375" s="16" t="e">
        <f>IF($A$3=FALSE,IF($C375&lt;16,E375/($D375^0.727399687532279)*'Hintergrund Berechnung'!$I$3165,E375/($D375^0.727399687532279)*'Hintergrund Berechnung'!$I$3166),IF($C375&lt;13,(E375/($D375^0.727399687532279)*'Hintergrund Berechnung'!$I$3165)*0.5,IF($C375&lt;16,(E375/($D375^0.727399687532279)*'Hintergrund Berechnung'!$I$3165)*0.67,E375/($D375^0.727399687532279)*'Hintergrund Berechnung'!$I$3166)))</f>
        <v>#DIV/0!</v>
      </c>
      <c r="W375" s="16" t="str">
        <f t="shared" si="47"/>
        <v/>
      </c>
      <c r="X375" s="16" t="e">
        <f>IF($A$3=FALSE,IF($C375&lt;16,G375/($D375^0.727399687532279)*'Hintergrund Berechnung'!$I$3165,G375/($D375^0.727399687532279)*'Hintergrund Berechnung'!$I$3166),IF($C375&lt;13,(G375/($D375^0.727399687532279)*'Hintergrund Berechnung'!$I$3165)*0.5,IF($C375&lt;16,(G375/($D375^0.727399687532279)*'Hintergrund Berechnung'!$I$3165)*0.67,G375/($D375^0.727399687532279)*'Hintergrund Berechnung'!$I$3166)))</f>
        <v>#DIV/0!</v>
      </c>
      <c r="Y375" s="16" t="str">
        <f t="shared" si="48"/>
        <v/>
      </c>
      <c r="Z375" s="16" t="e">
        <f>IF($A$3=FALSE,IF($C375&lt;16,I375/($D375^0.727399687532279)*'Hintergrund Berechnung'!$I$3165,I375/($D375^0.727399687532279)*'Hintergrund Berechnung'!$I$3166),IF($C375&lt;13,(I375/($D375^0.727399687532279)*'Hintergrund Berechnung'!$I$3165)*0.5,IF($C375&lt;16,(I375/($D375^0.727399687532279)*'Hintergrund Berechnung'!$I$3165)*0.67,I375/($D375^0.727399687532279)*'Hintergrund Berechnung'!$I$3166)))</f>
        <v>#DIV/0!</v>
      </c>
      <c r="AA375" s="16" t="str">
        <f t="shared" si="49"/>
        <v/>
      </c>
      <c r="AB375" s="16" t="e">
        <f>IF($A$3=FALSE,IF($C375&lt;16,K375/($D375^0.727399687532279)*'Hintergrund Berechnung'!$I$3165,K375/($D375^0.727399687532279)*'Hintergrund Berechnung'!$I$3166),IF($C375&lt;13,(K375/($D375^0.727399687532279)*'Hintergrund Berechnung'!$I$3165)*0.5,IF($C375&lt;16,(K375/($D375^0.727399687532279)*'Hintergrund Berechnung'!$I$3165)*0.67,K375/($D375^0.727399687532279)*'Hintergrund Berechnung'!$I$3166)))</f>
        <v>#DIV/0!</v>
      </c>
      <c r="AC375" s="16" t="str">
        <f t="shared" si="50"/>
        <v/>
      </c>
      <c r="AD375" s="16" t="e">
        <f>IF($A$3=FALSE,IF($C375&lt;16,M375/($D375^0.727399687532279)*'Hintergrund Berechnung'!$I$3165,M375/($D375^0.727399687532279)*'Hintergrund Berechnung'!$I$3166),IF($C375&lt;13,(M375/($D375^0.727399687532279)*'Hintergrund Berechnung'!$I$3165)*0.5,IF($C375&lt;16,(M375/($D375^0.727399687532279)*'Hintergrund Berechnung'!$I$3165)*0.67,M375/($D375^0.727399687532279)*'Hintergrund Berechnung'!$I$3166)))</f>
        <v>#DIV/0!</v>
      </c>
      <c r="AE375" s="16" t="str">
        <f t="shared" si="51"/>
        <v/>
      </c>
      <c r="AF375" s="16" t="e">
        <f>IF($A$3=FALSE,IF($C375&lt;16,O375/($D375^0.727399687532279)*'Hintergrund Berechnung'!$I$3165,O375/($D375^0.727399687532279)*'Hintergrund Berechnung'!$I$3166),IF($C375&lt;13,(O375/($D375^0.727399687532279)*'Hintergrund Berechnung'!$I$3165)*0.5,IF($C375&lt;16,(O375/($D375^0.727399687532279)*'Hintergrund Berechnung'!$I$3165)*0.67,O375/($D375^0.727399687532279)*'Hintergrund Berechnung'!$I$3166)))</f>
        <v>#DIV/0!</v>
      </c>
      <c r="AG375" s="16" t="str">
        <f t="shared" si="52"/>
        <v/>
      </c>
      <c r="AH375" s="16" t="e">
        <f t="shared" si="53"/>
        <v>#DIV/0!</v>
      </c>
      <c r="AI375" s="16" t="e">
        <f>ROUND(IF(C375&lt;16,$Q375/($D375^0.515518364833551)*'Hintergrund Berechnung'!$K$3165,$Q375/($D375^0.515518364833551)*'Hintergrund Berechnung'!$K$3166),0)</f>
        <v>#DIV/0!</v>
      </c>
      <c r="AJ375" s="16">
        <f>ROUND(IF(C375&lt;16,$R375*'Hintergrund Berechnung'!$L$3165,$R375*'Hintergrund Berechnung'!$L$3166),0)</f>
        <v>0</v>
      </c>
      <c r="AK375" s="16">
        <f>ROUND(IF(C375&lt;16,IF(S375&gt;0,(25-$S375)*'Hintergrund Berechnung'!$M$3165,0),IF(S375&gt;0,(25-$S375)*'Hintergrund Berechnung'!$M$3166,0)),0)</f>
        <v>0</v>
      </c>
      <c r="AL375" s="18" t="e">
        <f t="shared" si="54"/>
        <v>#DIV/0!</v>
      </c>
    </row>
    <row r="376" spans="21:38" x14ac:dyDescent="0.5">
      <c r="U376" s="16">
        <f t="shared" si="46"/>
        <v>0</v>
      </c>
      <c r="V376" s="16" t="e">
        <f>IF($A$3=FALSE,IF($C376&lt;16,E376/($D376^0.727399687532279)*'Hintergrund Berechnung'!$I$3165,E376/($D376^0.727399687532279)*'Hintergrund Berechnung'!$I$3166),IF($C376&lt;13,(E376/($D376^0.727399687532279)*'Hintergrund Berechnung'!$I$3165)*0.5,IF($C376&lt;16,(E376/($D376^0.727399687532279)*'Hintergrund Berechnung'!$I$3165)*0.67,E376/($D376^0.727399687532279)*'Hintergrund Berechnung'!$I$3166)))</f>
        <v>#DIV/0!</v>
      </c>
      <c r="W376" s="16" t="str">
        <f t="shared" si="47"/>
        <v/>
      </c>
      <c r="X376" s="16" t="e">
        <f>IF($A$3=FALSE,IF($C376&lt;16,G376/($D376^0.727399687532279)*'Hintergrund Berechnung'!$I$3165,G376/($D376^0.727399687532279)*'Hintergrund Berechnung'!$I$3166),IF($C376&lt;13,(G376/($D376^0.727399687532279)*'Hintergrund Berechnung'!$I$3165)*0.5,IF($C376&lt;16,(G376/($D376^0.727399687532279)*'Hintergrund Berechnung'!$I$3165)*0.67,G376/($D376^0.727399687532279)*'Hintergrund Berechnung'!$I$3166)))</f>
        <v>#DIV/0!</v>
      </c>
      <c r="Y376" s="16" t="str">
        <f t="shared" si="48"/>
        <v/>
      </c>
      <c r="Z376" s="16" t="e">
        <f>IF($A$3=FALSE,IF($C376&lt;16,I376/($D376^0.727399687532279)*'Hintergrund Berechnung'!$I$3165,I376/($D376^0.727399687532279)*'Hintergrund Berechnung'!$I$3166),IF($C376&lt;13,(I376/($D376^0.727399687532279)*'Hintergrund Berechnung'!$I$3165)*0.5,IF($C376&lt;16,(I376/($D376^0.727399687532279)*'Hintergrund Berechnung'!$I$3165)*0.67,I376/($D376^0.727399687532279)*'Hintergrund Berechnung'!$I$3166)))</f>
        <v>#DIV/0!</v>
      </c>
      <c r="AA376" s="16" t="str">
        <f t="shared" si="49"/>
        <v/>
      </c>
      <c r="AB376" s="16" t="e">
        <f>IF($A$3=FALSE,IF($C376&lt;16,K376/($D376^0.727399687532279)*'Hintergrund Berechnung'!$I$3165,K376/($D376^0.727399687532279)*'Hintergrund Berechnung'!$I$3166),IF($C376&lt;13,(K376/($D376^0.727399687532279)*'Hintergrund Berechnung'!$I$3165)*0.5,IF($C376&lt;16,(K376/($D376^0.727399687532279)*'Hintergrund Berechnung'!$I$3165)*0.67,K376/($D376^0.727399687532279)*'Hintergrund Berechnung'!$I$3166)))</f>
        <v>#DIV/0!</v>
      </c>
      <c r="AC376" s="16" t="str">
        <f t="shared" si="50"/>
        <v/>
      </c>
      <c r="AD376" s="16" t="e">
        <f>IF($A$3=FALSE,IF($C376&lt;16,M376/($D376^0.727399687532279)*'Hintergrund Berechnung'!$I$3165,M376/($D376^0.727399687532279)*'Hintergrund Berechnung'!$I$3166),IF($C376&lt;13,(M376/($D376^0.727399687532279)*'Hintergrund Berechnung'!$I$3165)*0.5,IF($C376&lt;16,(M376/($D376^0.727399687532279)*'Hintergrund Berechnung'!$I$3165)*0.67,M376/($D376^0.727399687532279)*'Hintergrund Berechnung'!$I$3166)))</f>
        <v>#DIV/0!</v>
      </c>
      <c r="AE376" s="16" t="str">
        <f t="shared" si="51"/>
        <v/>
      </c>
      <c r="AF376" s="16" t="e">
        <f>IF($A$3=FALSE,IF($C376&lt;16,O376/($D376^0.727399687532279)*'Hintergrund Berechnung'!$I$3165,O376/($D376^0.727399687532279)*'Hintergrund Berechnung'!$I$3166),IF($C376&lt;13,(O376/($D376^0.727399687532279)*'Hintergrund Berechnung'!$I$3165)*0.5,IF($C376&lt;16,(O376/($D376^0.727399687532279)*'Hintergrund Berechnung'!$I$3165)*0.67,O376/($D376^0.727399687532279)*'Hintergrund Berechnung'!$I$3166)))</f>
        <v>#DIV/0!</v>
      </c>
      <c r="AG376" s="16" t="str">
        <f t="shared" si="52"/>
        <v/>
      </c>
      <c r="AH376" s="16" t="e">
        <f t="shared" si="53"/>
        <v>#DIV/0!</v>
      </c>
      <c r="AI376" s="16" t="e">
        <f>ROUND(IF(C376&lt;16,$Q376/($D376^0.515518364833551)*'Hintergrund Berechnung'!$K$3165,$Q376/($D376^0.515518364833551)*'Hintergrund Berechnung'!$K$3166),0)</f>
        <v>#DIV/0!</v>
      </c>
      <c r="AJ376" s="16">
        <f>ROUND(IF(C376&lt;16,$R376*'Hintergrund Berechnung'!$L$3165,$R376*'Hintergrund Berechnung'!$L$3166),0)</f>
        <v>0</v>
      </c>
      <c r="AK376" s="16">
        <f>ROUND(IF(C376&lt;16,IF(S376&gt;0,(25-$S376)*'Hintergrund Berechnung'!$M$3165,0),IF(S376&gt;0,(25-$S376)*'Hintergrund Berechnung'!$M$3166,0)),0)</f>
        <v>0</v>
      </c>
      <c r="AL376" s="18" t="e">
        <f t="shared" si="54"/>
        <v>#DIV/0!</v>
      </c>
    </row>
    <row r="377" spans="21:38" x14ac:dyDescent="0.5">
      <c r="U377" s="16">
        <f t="shared" si="46"/>
        <v>0</v>
      </c>
      <c r="V377" s="16" t="e">
        <f>IF($A$3=FALSE,IF($C377&lt;16,E377/($D377^0.727399687532279)*'Hintergrund Berechnung'!$I$3165,E377/($D377^0.727399687532279)*'Hintergrund Berechnung'!$I$3166),IF($C377&lt;13,(E377/($D377^0.727399687532279)*'Hintergrund Berechnung'!$I$3165)*0.5,IF($C377&lt;16,(E377/($D377^0.727399687532279)*'Hintergrund Berechnung'!$I$3165)*0.67,E377/($D377^0.727399687532279)*'Hintergrund Berechnung'!$I$3166)))</f>
        <v>#DIV/0!</v>
      </c>
      <c r="W377" s="16" t="str">
        <f t="shared" si="47"/>
        <v/>
      </c>
      <c r="X377" s="16" t="e">
        <f>IF($A$3=FALSE,IF($C377&lt;16,G377/($D377^0.727399687532279)*'Hintergrund Berechnung'!$I$3165,G377/($D377^0.727399687532279)*'Hintergrund Berechnung'!$I$3166),IF($C377&lt;13,(G377/($D377^0.727399687532279)*'Hintergrund Berechnung'!$I$3165)*0.5,IF($C377&lt;16,(G377/($D377^0.727399687532279)*'Hintergrund Berechnung'!$I$3165)*0.67,G377/($D377^0.727399687532279)*'Hintergrund Berechnung'!$I$3166)))</f>
        <v>#DIV/0!</v>
      </c>
      <c r="Y377" s="16" t="str">
        <f t="shared" si="48"/>
        <v/>
      </c>
      <c r="Z377" s="16" t="e">
        <f>IF($A$3=FALSE,IF($C377&lt;16,I377/($D377^0.727399687532279)*'Hintergrund Berechnung'!$I$3165,I377/($D377^0.727399687532279)*'Hintergrund Berechnung'!$I$3166),IF($C377&lt;13,(I377/($D377^0.727399687532279)*'Hintergrund Berechnung'!$I$3165)*0.5,IF($C377&lt;16,(I377/($D377^0.727399687532279)*'Hintergrund Berechnung'!$I$3165)*0.67,I377/($D377^0.727399687532279)*'Hintergrund Berechnung'!$I$3166)))</f>
        <v>#DIV/0!</v>
      </c>
      <c r="AA377" s="16" t="str">
        <f t="shared" si="49"/>
        <v/>
      </c>
      <c r="AB377" s="16" t="e">
        <f>IF($A$3=FALSE,IF($C377&lt;16,K377/($D377^0.727399687532279)*'Hintergrund Berechnung'!$I$3165,K377/($D377^0.727399687532279)*'Hintergrund Berechnung'!$I$3166),IF($C377&lt;13,(K377/($D377^0.727399687532279)*'Hintergrund Berechnung'!$I$3165)*0.5,IF($C377&lt;16,(K377/($D377^0.727399687532279)*'Hintergrund Berechnung'!$I$3165)*0.67,K377/($D377^0.727399687532279)*'Hintergrund Berechnung'!$I$3166)))</f>
        <v>#DIV/0!</v>
      </c>
      <c r="AC377" s="16" t="str">
        <f t="shared" si="50"/>
        <v/>
      </c>
      <c r="AD377" s="16" t="e">
        <f>IF($A$3=FALSE,IF($C377&lt;16,M377/($D377^0.727399687532279)*'Hintergrund Berechnung'!$I$3165,M377/($D377^0.727399687532279)*'Hintergrund Berechnung'!$I$3166),IF($C377&lt;13,(M377/($D377^0.727399687532279)*'Hintergrund Berechnung'!$I$3165)*0.5,IF($C377&lt;16,(M377/($D377^0.727399687532279)*'Hintergrund Berechnung'!$I$3165)*0.67,M377/($D377^0.727399687532279)*'Hintergrund Berechnung'!$I$3166)))</f>
        <v>#DIV/0!</v>
      </c>
      <c r="AE377" s="16" t="str">
        <f t="shared" si="51"/>
        <v/>
      </c>
      <c r="AF377" s="16" t="e">
        <f>IF($A$3=FALSE,IF($C377&lt;16,O377/($D377^0.727399687532279)*'Hintergrund Berechnung'!$I$3165,O377/($D377^0.727399687532279)*'Hintergrund Berechnung'!$I$3166),IF($C377&lt;13,(O377/($D377^0.727399687532279)*'Hintergrund Berechnung'!$I$3165)*0.5,IF($C377&lt;16,(O377/($D377^0.727399687532279)*'Hintergrund Berechnung'!$I$3165)*0.67,O377/($D377^0.727399687532279)*'Hintergrund Berechnung'!$I$3166)))</f>
        <v>#DIV/0!</v>
      </c>
      <c r="AG377" s="16" t="str">
        <f t="shared" si="52"/>
        <v/>
      </c>
      <c r="AH377" s="16" t="e">
        <f t="shared" si="53"/>
        <v>#DIV/0!</v>
      </c>
      <c r="AI377" s="16" t="e">
        <f>ROUND(IF(C377&lt;16,$Q377/($D377^0.515518364833551)*'Hintergrund Berechnung'!$K$3165,$Q377/($D377^0.515518364833551)*'Hintergrund Berechnung'!$K$3166),0)</f>
        <v>#DIV/0!</v>
      </c>
      <c r="AJ377" s="16">
        <f>ROUND(IF(C377&lt;16,$R377*'Hintergrund Berechnung'!$L$3165,$R377*'Hintergrund Berechnung'!$L$3166),0)</f>
        <v>0</v>
      </c>
      <c r="AK377" s="16">
        <f>ROUND(IF(C377&lt;16,IF(S377&gt;0,(25-$S377)*'Hintergrund Berechnung'!$M$3165,0),IF(S377&gt;0,(25-$S377)*'Hintergrund Berechnung'!$M$3166,0)),0)</f>
        <v>0</v>
      </c>
      <c r="AL377" s="18" t="e">
        <f t="shared" si="54"/>
        <v>#DIV/0!</v>
      </c>
    </row>
    <row r="378" spans="21:38" x14ac:dyDescent="0.5">
      <c r="U378" s="16">
        <f t="shared" si="46"/>
        <v>0</v>
      </c>
      <c r="V378" s="16" t="e">
        <f>IF($A$3=FALSE,IF($C378&lt;16,E378/($D378^0.727399687532279)*'Hintergrund Berechnung'!$I$3165,E378/($D378^0.727399687532279)*'Hintergrund Berechnung'!$I$3166),IF($C378&lt;13,(E378/($D378^0.727399687532279)*'Hintergrund Berechnung'!$I$3165)*0.5,IF($C378&lt;16,(E378/($D378^0.727399687532279)*'Hintergrund Berechnung'!$I$3165)*0.67,E378/($D378^0.727399687532279)*'Hintergrund Berechnung'!$I$3166)))</f>
        <v>#DIV/0!</v>
      </c>
      <c r="W378" s="16" t="str">
        <f t="shared" si="47"/>
        <v/>
      </c>
      <c r="X378" s="16" t="e">
        <f>IF($A$3=FALSE,IF($C378&lt;16,G378/($D378^0.727399687532279)*'Hintergrund Berechnung'!$I$3165,G378/($D378^0.727399687532279)*'Hintergrund Berechnung'!$I$3166),IF($C378&lt;13,(G378/($D378^0.727399687532279)*'Hintergrund Berechnung'!$I$3165)*0.5,IF($C378&lt;16,(G378/($D378^0.727399687532279)*'Hintergrund Berechnung'!$I$3165)*0.67,G378/($D378^0.727399687532279)*'Hintergrund Berechnung'!$I$3166)))</f>
        <v>#DIV/0!</v>
      </c>
      <c r="Y378" s="16" t="str">
        <f t="shared" si="48"/>
        <v/>
      </c>
      <c r="Z378" s="16" t="e">
        <f>IF($A$3=FALSE,IF($C378&lt;16,I378/($D378^0.727399687532279)*'Hintergrund Berechnung'!$I$3165,I378/($D378^0.727399687532279)*'Hintergrund Berechnung'!$I$3166),IF($C378&lt;13,(I378/($D378^0.727399687532279)*'Hintergrund Berechnung'!$I$3165)*0.5,IF($C378&lt;16,(I378/($D378^0.727399687532279)*'Hintergrund Berechnung'!$I$3165)*0.67,I378/($D378^0.727399687532279)*'Hintergrund Berechnung'!$I$3166)))</f>
        <v>#DIV/0!</v>
      </c>
      <c r="AA378" s="16" t="str">
        <f t="shared" si="49"/>
        <v/>
      </c>
      <c r="AB378" s="16" t="e">
        <f>IF($A$3=FALSE,IF($C378&lt;16,K378/($D378^0.727399687532279)*'Hintergrund Berechnung'!$I$3165,K378/($D378^0.727399687532279)*'Hintergrund Berechnung'!$I$3166),IF($C378&lt;13,(K378/($D378^0.727399687532279)*'Hintergrund Berechnung'!$I$3165)*0.5,IF($C378&lt;16,(K378/($D378^0.727399687532279)*'Hintergrund Berechnung'!$I$3165)*0.67,K378/($D378^0.727399687532279)*'Hintergrund Berechnung'!$I$3166)))</f>
        <v>#DIV/0!</v>
      </c>
      <c r="AC378" s="16" t="str">
        <f t="shared" si="50"/>
        <v/>
      </c>
      <c r="AD378" s="16" t="e">
        <f>IF($A$3=FALSE,IF($C378&lt;16,M378/($D378^0.727399687532279)*'Hintergrund Berechnung'!$I$3165,M378/($D378^0.727399687532279)*'Hintergrund Berechnung'!$I$3166),IF($C378&lt;13,(M378/($D378^0.727399687532279)*'Hintergrund Berechnung'!$I$3165)*0.5,IF($C378&lt;16,(M378/($D378^0.727399687532279)*'Hintergrund Berechnung'!$I$3165)*0.67,M378/($D378^0.727399687532279)*'Hintergrund Berechnung'!$I$3166)))</f>
        <v>#DIV/0!</v>
      </c>
      <c r="AE378" s="16" t="str">
        <f t="shared" si="51"/>
        <v/>
      </c>
      <c r="AF378" s="16" t="e">
        <f>IF($A$3=FALSE,IF($C378&lt;16,O378/($D378^0.727399687532279)*'Hintergrund Berechnung'!$I$3165,O378/($D378^0.727399687532279)*'Hintergrund Berechnung'!$I$3166),IF($C378&lt;13,(O378/($D378^0.727399687532279)*'Hintergrund Berechnung'!$I$3165)*0.5,IF($C378&lt;16,(O378/($D378^0.727399687532279)*'Hintergrund Berechnung'!$I$3165)*0.67,O378/($D378^0.727399687532279)*'Hintergrund Berechnung'!$I$3166)))</f>
        <v>#DIV/0!</v>
      </c>
      <c r="AG378" s="16" t="str">
        <f t="shared" si="52"/>
        <v/>
      </c>
      <c r="AH378" s="16" t="e">
        <f t="shared" si="53"/>
        <v>#DIV/0!</v>
      </c>
      <c r="AI378" s="16" t="e">
        <f>ROUND(IF(C378&lt;16,$Q378/($D378^0.515518364833551)*'Hintergrund Berechnung'!$K$3165,$Q378/($D378^0.515518364833551)*'Hintergrund Berechnung'!$K$3166),0)</f>
        <v>#DIV/0!</v>
      </c>
      <c r="AJ378" s="16">
        <f>ROUND(IF(C378&lt;16,$R378*'Hintergrund Berechnung'!$L$3165,$R378*'Hintergrund Berechnung'!$L$3166),0)</f>
        <v>0</v>
      </c>
      <c r="AK378" s="16">
        <f>ROUND(IF(C378&lt;16,IF(S378&gt;0,(25-$S378)*'Hintergrund Berechnung'!$M$3165,0),IF(S378&gt;0,(25-$S378)*'Hintergrund Berechnung'!$M$3166,0)),0)</f>
        <v>0</v>
      </c>
      <c r="AL378" s="18" t="e">
        <f t="shared" si="54"/>
        <v>#DIV/0!</v>
      </c>
    </row>
    <row r="379" spans="21:38" x14ac:dyDescent="0.5">
      <c r="U379" s="16">
        <f t="shared" si="46"/>
        <v>0</v>
      </c>
      <c r="V379" s="16" t="e">
        <f>IF($A$3=FALSE,IF($C379&lt;16,E379/($D379^0.727399687532279)*'Hintergrund Berechnung'!$I$3165,E379/($D379^0.727399687532279)*'Hintergrund Berechnung'!$I$3166),IF($C379&lt;13,(E379/($D379^0.727399687532279)*'Hintergrund Berechnung'!$I$3165)*0.5,IF($C379&lt;16,(E379/($D379^0.727399687532279)*'Hintergrund Berechnung'!$I$3165)*0.67,E379/($D379^0.727399687532279)*'Hintergrund Berechnung'!$I$3166)))</f>
        <v>#DIV/0!</v>
      </c>
      <c r="W379" s="16" t="str">
        <f t="shared" si="47"/>
        <v/>
      </c>
      <c r="X379" s="16" t="e">
        <f>IF($A$3=FALSE,IF($C379&lt;16,G379/($D379^0.727399687532279)*'Hintergrund Berechnung'!$I$3165,G379/($D379^0.727399687532279)*'Hintergrund Berechnung'!$I$3166),IF($C379&lt;13,(G379/($D379^0.727399687532279)*'Hintergrund Berechnung'!$I$3165)*0.5,IF($C379&lt;16,(G379/($D379^0.727399687532279)*'Hintergrund Berechnung'!$I$3165)*0.67,G379/($D379^0.727399687532279)*'Hintergrund Berechnung'!$I$3166)))</f>
        <v>#DIV/0!</v>
      </c>
      <c r="Y379" s="16" t="str">
        <f t="shared" si="48"/>
        <v/>
      </c>
      <c r="Z379" s="16" t="e">
        <f>IF($A$3=FALSE,IF($C379&lt;16,I379/($D379^0.727399687532279)*'Hintergrund Berechnung'!$I$3165,I379/($D379^0.727399687532279)*'Hintergrund Berechnung'!$I$3166),IF($C379&lt;13,(I379/($D379^0.727399687532279)*'Hintergrund Berechnung'!$I$3165)*0.5,IF($C379&lt;16,(I379/($D379^0.727399687532279)*'Hintergrund Berechnung'!$I$3165)*0.67,I379/($D379^0.727399687532279)*'Hintergrund Berechnung'!$I$3166)))</f>
        <v>#DIV/0!</v>
      </c>
      <c r="AA379" s="16" t="str">
        <f t="shared" si="49"/>
        <v/>
      </c>
      <c r="AB379" s="16" t="e">
        <f>IF($A$3=FALSE,IF($C379&lt;16,K379/($D379^0.727399687532279)*'Hintergrund Berechnung'!$I$3165,K379/($D379^0.727399687532279)*'Hintergrund Berechnung'!$I$3166),IF($C379&lt;13,(K379/($D379^0.727399687532279)*'Hintergrund Berechnung'!$I$3165)*0.5,IF($C379&lt;16,(K379/($D379^0.727399687532279)*'Hintergrund Berechnung'!$I$3165)*0.67,K379/($D379^0.727399687532279)*'Hintergrund Berechnung'!$I$3166)))</f>
        <v>#DIV/0!</v>
      </c>
      <c r="AC379" s="16" t="str">
        <f t="shared" si="50"/>
        <v/>
      </c>
      <c r="AD379" s="16" t="e">
        <f>IF($A$3=FALSE,IF($C379&lt;16,M379/($D379^0.727399687532279)*'Hintergrund Berechnung'!$I$3165,M379/($D379^0.727399687532279)*'Hintergrund Berechnung'!$I$3166),IF($C379&lt;13,(M379/($D379^0.727399687532279)*'Hintergrund Berechnung'!$I$3165)*0.5,IF($C379&lt;16,(M379/($D379^0.727399687532279)*'Hintergrund Berechnung'!$I$3165)*0.67,M379/($D379^0.727399687532279)*'Hintergrund Berechnung'!$I$3166)))</f>
        <v>#DIV/0!</v>
      </c>
      <c r="AE379" s="16" t="str">
        <f t="shared" si="51"/>
        <v/>
      </c>
      <c r="AF379" s="16" t="e">
        <f>IF($A$3=FALSE,IF($C379&lt;16,O379/($D379^0.727399687532279)*'Hintergrund Berechnung'!$I$3165,O379/($D379^0.727399687532279)*'Hintergrund Berechnung'!$I$3166),IF($C379&lt;13,(O379/($D379^0.727399687532279)*'Hintergrund Berechnung'!$I$3165)*0.5,IF($C379&lt;16,(O379/($D379^0.727399687532279)*'Hintergrund Berechnung'!$I$3165)*0.67,O379/($D379^0.727399687532279)*'Hintergrund Berechnung'!$I$3166)))</f>
        <v>#DIV/0!</v>
      </c>
      <c r="AG379" s="16" t="str">
        <f t="shared" si="52"/>
        <v/>
      </c>
      <c r="AH379" s="16" t="e">
        <f t="shared" si="53"/>
        <v>#DIV/0!</v>
      </c>
      <c r="AI379" s="16" t="e">
        <f>ROUND(IF(C379&lt;16,$Q379/($D379^0.515518364833551)*'Hintergrund Berechnung'!$K$3165,$Q379/($D379^0.515518364833551)*'Hintergrund Berechnung'!$K$3166),0)</f>
        <v>#DIV/0!</v>
      </c>
      <c r="AJ379" s="16">
        <f>ROUND(IF(C379&lt;16,$R379*'Hintergrund Berechnung'!$L$3165,$R379*'Hintergrund Berechnung'!$L$3166),0)</f>
        <v>0</v>
      </c>
      <c r="AK379" s="16">
        <f>ROUND(IF(C379&lt;16,IF(S379&gt;0,(25-$S379)*'Hintergrund Berechnung'!$M$3165,0),IF(S379&gt;0,(25-$S379)*'Hintergrund Berechnung'!$M$3166,0)),0)</f>
        <v>0</v>
      </c>
      <c r="AL379" s="18" t="e">
        <f t="shared" si="54"/>
        <v>#DIV/0!</v>
      </c>
    </row>
    <row r="380" spans="21:38" x14ac:dyDescent="0.5">
      <c r="U380" s="16">
        <f t="shared" si="46"/>
        <v>0</v>
      </c>
      <c r="V380" s="16" t="e">
        <f>IF($A$3=FALSE,IF($C380&lt;16,E380/($D380^0.727399687532279)*'Hintergrund Berechnung'!$I$3165,E380/($D380^0.727399687532279)*'Hintergrund Berechnung'!$I$3166),IF($C380&lt;13,(E380/($D380^0.727399687532279)*'Hintergrund Berechnung'!$I$3165)*0.5,IF($C380&lt;16,(E380/($D380^0.727399687532279)*'Hintergrund Berechnung'!$I$3165)*0.67,E380/($D380^0.727399687532279)*'Hintergrund Berechnung'!$I$3166)))</f>
        <v>#DIV/0!</v>
      </c>
      <c r="W380" s="16" t="str">
        <f t="shared" si="47"/>
        <v/>
      </c>
      <c r="X380" s="16" t="e">
        <f>IF($A$3=FALSE,IF($C380&lt;16,G380/($D380^0.727399687532279)*'Hintergrund Berechnung'!$I$3165,G380/($D380^0.727399687532279)*'Hintergrund Berechnung'!$I$3166),IF($C380&lt;13,(G380/($D380^0.727399687532279)*'Hintergrund Berechnung'!$I$3165)*0.5,IF($C380&lt;16,(G380/($D380^0.727399687532279)*'Hintergrund Berechnung'!$I$3165)*0.67,G380/($D380^0.727399687532279)*'Hintergrund Berechnung'!$I$3166)))</f>
        <v>#DIV/0!</v>
      </c>
      <c r="Y380" s="16" t="str">
        <f t="shared" si="48"/>
        <v/>
      </c>
      <c r="Z380" s="16" t="e">
        <f>IF($A$3=FALSE,IF($C380&lt;16,I380/($D380^0.727399687532279)*'Hintergrund Berechnung'!$I$3165,I380/($D380^0.727399687532279)*'Hintergrund Berechnung'!$I$3166),IF($C380&lt;13,(I380/($D380^0.727399687532279)*'Hintergrund Berechnung'!$I$3165)*0.5,IF($C380&lt;16,(I380/($D380^0.727399687532279)*'Hintergrund Berechnung'!$I$3165)*0.67,I380/($D380^0.727399687532279)*'Hintergrund Berechnung'!$I$3166)))</f>
        <v>#DIV/0!</v>
      </c>
      <c r="AA380" s="16" t="str">
        <f t="shared" si="49"/>
        <v/>
      </c>
      <c r="AB380" s="16" t="e">
        <f>IF($A$3=FALSE,IF($C380&lt;16,K380/($D380^0.727399687532279)*'Hintergrund Berechnung'!$I$3165,K380/($D380^0.727399687532279)*'Hintergrund Berechnung'!$I$3166),IF($C380&lt;13,(K380/($D380^0.727399687532279)*'Hintergrund Berechnung'!$I$3165)*0.5,IF($C380&lt;16,(K380/($D380^0.727399687532279)*'Hintergrund Berechnung'!$I$3165)*0.67,K380/($D380^0.727399687532279)*'Hintergrund Berechnung'!$I$3166)))</f>
        <v>#DIV/0!</v>
      </c>
      <c r="AC380" s="16" t="str">
        <f t="shared" si="50"/>
        <v/>
      </c>
      <c r="AD380" s="16" t="e">
        <f>IF($A$3=FALSE,IF($C380&lt;16,M380/($D380^0.727399687532279)*'Hintergrund Berechnung'!$I$3165,M380/($D380^0.727399687532279)*'Hintergrund Berechnung'!$I$3166),IF($C380&lt;13,(M380/($D380^0.727399687532279)*'Hintergrund Berechnung'!$I$3165)*0.5,IF($C380&lt;16,(M380/($D380^0.727399687532279)*'Hintergrund Berechnung'!$I$3165)*0.67,M380/($D380^0.727399687532279)*'Hintergrund Berechnung'!$I$3166)))</f>
        <v>#DIV/0!</v>
      </c>
      <c r="AE380" s="16" t="str">
        <f t="shared" si="51"/>
        <v/>
      </c>
      <c r="AF380" s="16" t="e">
        <f>IF($A$3=FALSE,IF($C380&lt;16,O380/($D380^0.727399687532279)*'Hintergrund Berechnung'!$I$3165,O380/($D380^0.727399687532279)*'Hintergrund Berechnung'!$I$3166),IF($C380&lt;13,(O380/($D380^0.727399687532279)*'Hintergrund Berechnung'!$I$3165)*0.5,IF($C380&lt;16,(O380/($D380^0.727399687532279)*'Hintergrund Berechnung'!$I$3165)*0.67,O380/($D380^0.727399687532279)*'Hintergrund Berechnung'!$I$3166)))</f>
        <v>#DIV/0!</v>
      </c>
      <c r="AG380" s="16" t="str">
        <f t="shared" si="52"/>
        <v/>
      </c>
      <c r="AH380" s="16" t="e">
        <f t="shared" si="53"/>
        <v>#DIV/0!</v>
      </c>
      <c r="AI380" s="16" t="e">
        <f>ROUND(IF(C380&lt;16,$Q380/($D380^0.515518364833551)*'Hintergrund Berechnung'!$K$3165,$Q380/($D380^0.515518364833551)*'Hintergrund Berechnung'!$K$3166),0)</f>
        <v>#DIV/0!</v>
      </c>
      <c r="AJ380" s="16">
        <f>ROUND(IF(C380&lt;16,$R380*'Hintergrund Berechnung'!$L$3165,$R380*'Hintergrund Berechnung'!$L$3166),0)</f>
        <v>0</v>
      </c>
      <c r="AK380" s="16">
        <f>ROUND(IF(C380&lt;16,IF(S380&gt;0,(25-$S380)*'Hintergrund Berechnung'!$M$3165,0),IF(S380&gt;0,(25-$S380)*'Hintergrund Berechnung'!$M$3166,0)),0)</f>
        <v>0</v>
      </c>
      <c r="AL380" s="18" t="e">
        <f t="shared" si="54"/>
        <v>#DIV/0!</v>
      </c>
    </row>
    <row r="381" spans="21:38" x14ac:dyDescent="0.5">
      <c r="U381" s="16">
        <f t="shared" si="46"/>
        <v>0</v>
      </c>
      <c r="V381" s="16" t="e">
        <f>IF($A$3=FALSE,IF($C381&lt;16,E381/($D381^0.727399687532279)*'Hintergrund Berechnung'!$I$3165,E381/($D381^0.727399687532279)*'Hintergrund Berechnung'!$I$3166),IF($C381&lt;13,(E381/($D381^0.727399687532279)*'Hintergrund Berechnung'!$I$3165)*0.5,IF($C381&lt;16,(E381/($D381^0.727399687532279)*'Hintergrund Berechnung'!$I$3165)*0.67,E381/($D381^0.727399687532279)*'Hintergrund Berechnung'!$I$3166)))</f>
        <v>#DIV/0!</v>
      </c>
      <c r="W381" s="16" t="str">
        <f t="shared" si="47"/>
        <v/>
      </c>
      <c r="X381" s="16" t="e">
        <f>IF($A$3=FALSE,IF($C381&lt;16,G381/($D381^0.727399687532279)*'Hintergrund Berechnung'!$I$3165,G381/($D381^0.727399687532279)*'Hintergrund Berechnung'!$I$3166),IF($C381&lt;13,(G381/($D381^0.727399687532279)*'Hintergrund Berechnung'!$I$3165)*0.5,IF($C381&lt;16,(G381/($D381^0.727399687532279)*'Hintergrund Berechnung'!$I$3165)*0.67,G381/($D381^0.727399687532279)*'Hintergrund Berechnung'!$I$3166)))</f>
        <v>#DIV/0!</v>
      </c>
      <c r="Y381" s="16" t="str">
        <f t="shared" si="48"/>
        <v/>
      </c>
      <c r="Z381" s="16" t="e">
        <f>IF($A$3=FALSE,IF($C381&lt;16,I381/($D381^0.727399687532279)*'Hintergrund Berechnung'!$I$3165,I381/($D381^0.727399687532279)*'Hintergrund Berechnung'!$I$3166),IF($C381&lt;13,(I381/($D381^0.727399687532279)*'Hintergrund Berechnung'!$I$3165)*0.5,IF($C381&lt;16,(I381/($D381^0.727399687532279)*'Hintergrund Berechnung'!$I$3165)*0.67,I381/($D381^0.727399687532279)*'Hintergrund Berechnung'!$I$3166)))</f>
        <v>#DIV/0!</v>
      </c>
      <c r="AA381" s="16" t="str">
        <f t="shared" si="49"/>
        <v/>
      </c>
      <c r="AB381" s="16" t="e">
        <f>IF($A$3=FALSE,IF($C381&lt;16,K381/($D381^0.727399687532279)*'Hintergrund Berechnung'!$I$3165,K381/($D381^0.727399687532279)*'Hintergrund Berechnung'!$I$3166),IF($C381&lt;13,(K381/($D381^0.727399687532279)*'Hintergrund Berechnung'!$I$3165)*0.5,IF($C381&lt;16,(K381/($D381^0.727399687532279)*'Hintergrund Berechnung'!$I$3165)*0.67,K381/($D381^0.727399687532279)*'Hintergrund Berechnung'!$I$3166)))</f>
        <v>#DIV/0!</v>
      </c>
      <c r="AC381" s="16" t="str">
        <f t="shared" si="50"/>
        <v/>
      </c>
      <c r="AD381" s="16" t="e">
        <f>IF($A$3=FALSE,IF($C381&lt;16,M381/($D381^0.727399687532279)*'Hintergrund Berechnung'!$I$3165,M381/($D381^0.727399687532279)*'Hintergrund Berechnung'!$I$3166),IF($C381&lt;13,(M381/($D381^0.727399687532279)*'Hintergrund Berechnung'!$I$3165)*0.5,IF($C381&lt;16,(M381/($D381^0.727399687532279)*'Hintergrund Berechnung'!$I$3165)*0.67,M381/($D381^0.727399687532279)*'Hintergrund Berechnung'!$I$3166)))</f>
        <v>#DIV/0!</v>
      </c>
      <c r="AE381" s="16" t="str">
        <f t="shared" si="51"/>
        <v/>
      </c>
      <c r="AF381" s="16" t="e">
        <f>IF($A$3=FALSE,IF($C381&lt;16,O381/($D381^0.727399687532279)*'Hintergrund Berechnung'!$I$3165,O381/($D381^0.727399687532279)*'Hintergrund Berechnung'!$I$3166),IF($C381&lt;13,(O381/($D381^0.727399687532279)*'Hintergrund Berechnung'!$I$3165)*0.5,IF($C381&lt;16,(O381/($D381^0.727399687532279)*'Hintergrund Berechnung'!$I$3165)*0.67,O381/($D381^0.727399687532279)*'Hintergrund Berechnung'!$I$3166)))</f>
        <v>#DIV/0!</v>
      </c>
      <c r="AG381" s="16" t="str">
        <f t="shared" si="52"/>
        <v/>
      </c>
      <c r="AH381" s="16" t="e">
        <f t="shared" si="53"/>
        <v>#DIV/0!</v>
      </c>
      <c r="AI381" s="16" t="e">
        <f>ROUND(IF(C381&lt;16,$Q381/($D381^0.515518364833551)*'Hintergrund Berechnung'!$K$3165,$Q381/($D381^0.515518364833551)*'Hintergrund Berechnung'!$K$3166),0)</f>
        <v>#DIV/0!</v>
      </c>
      <c r="AJ381" s="16">
        <f>ROUND(IF(C381&lt;16,$R381*'Hintergrund Berechnung'!$L$3165,$R381*'Hintergrund Berechnung'!$L$3166),0)</f>
        <v>0</v>
      </c>
      <c r="AK381" s="16">
        <f>ROUND(IF(C381&lt;16,IF(S381&gt;0,(25-$S381)*'Hintergrund Berechnung'!$M$3165,0),IF(S381&gt;0,(25-$S381)*'Hintergrund Berechnung'!$M$3166,0)),0)</f>
        <v>0</v>
      </c>
      <c r="AL381" s="18" t="e">
        <f t="shared" si="54"/>
        <v>#DIV/0!</v>
      </c>
    </row>
    <row r="382" spans="21:38" x14ac:dyDescent="0.5">
      <c r="U382" s="16">
        <f t="shared" si="46"/>
        <v>0</v>
      </c>
      <c r="V382" s="16" t="e">
        <f>IF($A$3=FALSE,IF($C382&lt;16,E382/($D382^0.727399687532279)*'Hintergrund Berechnung'!$I$3165,E382/($D382^0.727399687532279)*'Hintergrund Berechnung'!$I$3166),IF($C382&lt;13,(E382/($D382^0.727399687532279)*'Hintergrund Berechnung'!$I$3165)*0.5,IF($C382&lt;16,(E382/($D382^0.727399687532279)*'Hintergrund Berechnung'!$I$3165)*0.67,E382/($D382^0.727399687532279)*'Hintergrund Berechnung'!$I$3166)))</f>
        <v>#DIV/0!</v>
      </c>
      <c r="W382" s="16" t="str">
        <f t="shared" si="47"/>
        <v/>
      </c>
      <c r="X382" s="16" t="e">
        <f>IF($A$3=FALSE,IF($C382&lt;16,G382/($D382^0.727399687532279)*'Hintergrund Berechnung'!$I$3165,G382/($D382^0.727399687532279)*'Hintergrund Berechnung'!$I$3166),IF($C382&lt;13,(G382/($D382^0.727399687532279)*'Hintergrund Berechnung'!$I$3165)*0.5,IF($C382&lt;16,(G382/($D382^0.727399687532279)*'Hintergrund Berechnung'!$I$3165)*0.67,G382/($D382^0.727399687532279)*'Hintergrund Berechnung'!$I$3166)))</f>
        <v>#DIV/0!</v>
      </c>
      <c r="Y382" s="16" t="str">
        <f t="shared" si="48"/>
        <v/>
      </c>
      <c r="Z382" s="16" t="e">
        <f>IF($A$3=FALSE,IF($C382&lt;16,I382/($D382^0.727399687532279)*'Hintergrund Berechnung'!$I$3165,I382/($D382^0.727399687532279)*'Hintergrund Berechnung'!$I$3166),IF($C382&lt;13,(I382/($D382^0.727399687532279)*'Hintergrund Berechnung'!$I$3165)*0.5,IF($C382&lt;16,(I382/($D382^0.727399687532279)*'Hintergrund Berechnung'!$I$3165)*0.67,I382/($D382^0.727399687532279)*'Hintergrund Berechnung'!$I$3166)))</f>
        <v>#DIV/0!</v>
      </c>
      <c r="AA382" s="16" t="str">
        <f t="shared" si="49"/>
        <v/>
      </c>
      <c r="AB382" s="16" t="e">
        <f>IF($A$3=FALSE,IF($C382&lt;16,K382/($D382^0.727399687532279)*'Hintergrund Berechnung'!$I$3165,K382/($D382^0.727399687532279)*'Hintergrund Berechnung'!$I$3166),IF($C382&lt;13,(K382/($D382^0.727399687532279)*'Hintergrund Berechnung'!$I$3165)*0.5,IF($C382&lt;16,(K382/($D382^0.727399687532279)*'Hintergrund Berechnung'!$I$3165)*0.67,K382/($D382^0.727399687532279)*'Hintergrund Berechnung'!$I$3166)))</f>
        <v>#DIV/0!</v>
      </c>
      <c r="AC382" s="16" t="str">
        <f t="shared" si="50"/>
        <v/>
      </c>
      <c r="AD382" s="16" t="e">
        <f>IF($A$3=FALSE,IF($C382&lt;16,M382/($D382^0.727399687532279)*'Hintergrund Berechnung'!$I$3165,M382/($D382^0.727399687532279)*'Hintergrund Berechnung'!$I$3166),IF($C382&lt;13,(M382/($D382^0.727399687532279)*'Hintergrund Berechnung'!$I$3165)*0.5,IF($C382&lt;16,(M382/($D382^0.727399687532279)*'Hintergrund Berechnung'!$I$3165)*0.67,M382/($D382^0.727399687532279)*'Hintergrund Berechnung'!$I$3166)))</f>
        <v>#DIV/0!</v>
      </c>
      <c r="AE382" s="16" t="str">
        <f t="shared" si="51"/>
        <v/>
      </c>
      <c r="AF382" s="16" t="e">
        <f>IF($A$3=FALSE,IF($C382&lt;16,O382/($D382^0.727399687532279)*'Hintergrund Berechnung'!$I$3165,O382/($D382^0.727399687532279)*'Hintergrund Berechnung'!$I$3166),IF($C382&lt;13,(O382/($D382^0.727399687532279)*'Hintergrund Berechnung'!$I$3165)*0.5,IF($C382&lt;16,(O382/($D382^0.727399687532279)*'Hintergrund Berechnung'!$I$3165)*0.67,O382/($D382^0.727399687532279)*'Hintergrund Berechnung'!$I$3166)))</f>
        <v>#DIV/0!</v>
      </c>
      <c r="AG382" s="16" t="str">
        <f t="shared" si="52"/>
        <v/>
      </c>
      <c r="AH382" s="16" t="e">
        <f t="shared" si="53"/>
        <v>#DIV/0!</v>
      </c>
      <c r="AI382" s="16" t="e">
        <f>ROUND(IF(C382&lt;16,$Q382/($D382^0.515518364833551)*'Hintergrund Berechnung'!$K$3165,$Q382/($D382^0.515518364833551)*'Hintergrund Berechnung'!$K$3166),0)</f>
        <v>#DIV/0!</v>
      </c>
      <c r="AJ382" s="16">
        <f>ROUND(IF(C382&lt;16,$R382*'Hintergrund Berechnung'!$L$3165,$R382*'Hintergrund Berechnung'!$L$3166),0)</f>
        <v>0</v>
      </c>
      <c r="AK382" s="16">
        <f>ROUND(IF(C382&lt;16,IF(S382&gt;0,(25-$S382)*'Hintergrund Berechnung'!$M$3165,0),IF(S382&gt;0,(25-$S382)*'Hintergrund Berechnung'!$M$3166,0)),0)</f>
        <v>0</v>
      </c>
      <c r="AL382" s="18" t="e">
        <f t="shared" si="54"/>
        <v>#DIV/0!</v>
      </c>
    </row>
    <row r="383" spans="21:38" x14ac:dyDescent="0.5">
      <c r="U383" s="16">
        <f t="shared" si="46"/>
        <v>0</v>
      </c>
      <c r="V383" s="16" t="e">
        <f>IF($A$3=FALSE,IF($C383&lt;16,E383/($D383^0.727399687532279)*'Hintergrund Berechnung'!$I$3165,E383/($D383^0.727399687532279)*'Hintergrund Berechnung'!$I$3166),IF($C383&lt;13,(E383/($D383^0.727399687532279)*'Hintergrund Berechnung'!$I$3165)*0.5,IF($C383&lt;16,(E383/($D383^0.727399687532279)*'Hintergrund Berechnung'!$I$3165)*0.67,E383/($D383^0.727399687532279)*'Hintergrund Berechnung'!$I$3166)))</f>
        <v>#DIV/0!</v>
      </c>
      <c r="W383" s="16" t="str">
        <f t="shared" si="47"/>
        <v/>
      </c>
      <c r="X383" s="16" t="e">
        <f>IF($A$3=FALSE,IF($C383&lt;16,G383/($D383^0.727399687532279)*'Hintergrund Berechnung'!$I$3165,G383/($D383^0.727399687532279)*'Hintergrund Berechnung'!$I$3166),IF($C383&lt;13,(G383/($D383^0.727399687532279)*'Hintergrund Berechnung'!$I$3165)*0.5,IF($C383&lt;16,(G383/($D383^0.727399687532279)*'Hintergrund Berechnung'!$I$3165)*0.67,G383/($D383^0.727399687532279)*'Hintergrund Berechnung'!$I$3166)))</f>
        <v>#DIV/0!</v>
      </c>
      <c r="Y383" s="16" t="str">
        <f t="shared" si="48"/>
        <v/>
      </c>
      <c r="Z383" s="16" t="e">
        <f>IF($A$3=FALSE,IF($C383&lt;16,I383/($D383^0.727399687532279)*'Hintergrund Berechnung'!$I$3165,I383/($D383^0.727399687532279)*'Hintergrund Berechnung'!$I$3166),IF($C383&lt;13,(I383/($D383^0.727399687532279)*'Hintergrund Berechnung'!$I$3165)*0.5,IF($C383&lt;16,(I383/($D383^0.727399687532279)*'Hintergrund Berechnung'!$I$3165)*0.67,I383/($D383^0.727399687532279)*'Hintergrund Berechnung'!$I$3166)))</f>
        <v>#DIV/0!</v>
      </c>
      <c r="AA383" s="16" t="str">
        <f t="shared" si="49"/>
        <v/>
      </c>
      <c r="AB383" s="16" t="e">
        <f>IF($A$3=FALSE,IF($C383&lt;16,K383/($D383^0.727399687532279)*'Hintergrund Berechnung'!$I$3165,K383/($D383^0.727399687532279)*'Hintergrund Berechnung'!$I$3166),IF($C383&lt;13,(K383/($D383^0.727399687532279)*'Hintergrund Berechnung'!$I$3165)*0.5,IF($C383&lt;16,(K383/($D383^0.727399687532279)*'Hintergrund Berechnung'!$I$3165)*0.67,K383/($D383^0.727399687532279)*'Hintergrund Berechnung'!$I$3166)))</f>
        <v>#DIV/0!</v>
      </c>
      <c r="AC383" s="16" t="str">
        <f t="shared" si="50"/>
        <v/>
      </c>
      <c r="AD383" s="16" t="e">
        <f>IF($A$3=FALSE,IF($C383&lt;16,M383/($D383^0.727399687532279)*'Hintergrund Berechnung'!$I$3165,M383/($D383^0.727399687532279)*'Hintergrund Berechnung'!$I$3166),IF($C383&lt;13,(M383/($D383^0.727399687532279)*'Hintergrund Berechnung'!$I$3165)*0.5,IF($C383&lt;16,(M383/($D383^0.727399687532279)*'Hintergrund Berechnung'!$I$3165)*0.67,M383/($D383^0.727399687532279)*'Hintergrund Berechnung'!$I$3166)))</f>
        <v>#DIV/0!</v>
      </c>
      <c r="AE383" s="16" t="str">
        <f t="shared" si="51"/>
        <v/>
      </c>
      <c r="AF383" s="16" t="e">
        <f>IF($A$3=FALSE,IF($C383&lt;16,O383/($D383^0.727399687532279)*'Hintergrund Berechnung'!$I$3165,O383/($D383^0.727399687532279)*'Hintergrund Berechnung'!$I$3166),IF($C383&lt;13,(O383/($D383^0.727399687532279)*'Hintergrund Berechnung'!$I$3165)*0.5,IF($C383&lt;16,(O383/($D383^0.727399687532279)*'Hintergrund Berechnung'!$I$3165)*0.67,O383/($D383^0.727399687532279)*'Hintergrund Berechnung'!$I$3166)))</f>
        <v>#DIV/0!</v>
      </c>
      <c r="AG383" s="16" t="str">
        <f t="shared" si="52"/>
        <v/>
      </c>
      <c r="AH383" s="16" t="e">
        <f t="shared" si="53"/>
        <v>#DIV/0!</v>
      </c>
      <c r="AI383" s="16" t="e">
        <f>ROUND(IF(C383&lt;16,$Q383/($D383^0.515518364833551)*'Hintergrund Berechnung'!$K$3165,$Q383/($D383^0.515518364833551)*'Hintergrund Berechnung'!$K$3166),0)</f>
        <v>#DIV/0!</v>
      </c>
      <c r="AJ383" s="16">
        <f>ROUND(IF(C383&lt;16,$R383*'Hintergrund Berechnung'!$L$3165,$R383*'Hintergrund Berechnung'!$L$3166),0)</f>
        <v>0</v>
      </c>
      <c r="AK383" s="16">
        <f>ROUND(IF(C383&lt;16,IF(S383&gt;0,(25-$S383)*'Hintergrund Berechnung'!$M$3165,0),IF(S383&gt;0,(25-$S383)*'Hintergrund Berechnung'!$M$3166,0)),0)</f>
        <v>0</v>
      </c>
      <c r="AL383" s="18" t="e">
        <f t="shared" si="54"/>
        <v>#DIV/0!</v>
      </c>
    </row>
    <row r="384" spans="21:38" x14ac:dyDescent="0.5">
      <c r="U384" s="16">
        <f t="shared" si="46"/>
        <v>0</v>
      </c>
      <c r="V384" s="16" t="e">
        <f>IF($A$3=FALSE,IF($C384&lt;16,E384/($D384^0.727399687532279)*'Hintergrund Berechnung'!$I$3165,E384/($D384^0.727399687532279)*'Hintergrund Berechnung'!$I$3166),IF($C384&lt;13,(E384/($D384^0.727399687532279)*'Hintergrund Berechnung'!$I$3165)*0.5,IF($C384&lt;16,(E384/($D384^0.727399687532279)*'Hintergrund Berechnung'!$I$3165)*0.67,E384/($D384^0.727399687532279)*'Hintergrund Berechnung'!$I$3166)))</f>
        <v>#DIV/0!</v>
      </c>
      <c r="W384" s="16" t="str">
        <f t="shared" si="47"/>
        <v/>
      </c>
      <c r="X384" s="16" t="e">
        <f>IF($A$3=FALSE,IF($C384&lt;16,G384/($D384^0.727399687532279)*'Hintergrund Berechnung'!$I$3165,G384/($D384^0.727399687532279)*'Hintergrund Berechnung'!$I$3166),IF($C384&lt;13,(G384/($D384^0.727399687532279)*'Hintergrund Berechnung'!$I$3165)*0.5,IF($C384&lt;16,(G384/($D384^0.727399687532279)*'Hintergrund Berechnung'!$I$3165)*0.67,G384/($D384^0.727399687532279)*'Hintergrund Berechnung'!$I$3166)))</f>
        <v>#DIV/0!</v>
      </c>
      <c r="Y384" s="16" t="str">
        <f t="shared" si="48"/>
        <v/>
      </c>
      <c r="Z384" s="16" t="e">
        <f>IF($A$3=FALSE,IF($C384&lt;16,I384/($D384^0.727399687532279)*'Hintergrund Berechnung'!$I$3165,I384/($D384^0.727399687532279)*'Hintergrund Berechnung'!$I$3166),IF($C384&lt;13,(I384/($D384^0.727399687532279)*'Hintergrund Berechnung'!$I$3165)*0.5,IF($C384&lt;16,(I384/($D384^0.727399687532279)*'Hintergrund Berechnung'!$I$3165)*0.67,I384/($D384^0.727399687532279)*'Hintergrund Berechnung'!$I$3166)))</f>
        <v>#DIV/0!</v>
      </c>
      <c r="AA384" s="16" t="str">
        <f t="shared" si="49"/>
        <v/>
      </c>
      <c r="AB384" s="16" t="e">
        <f>IF($A$3=FALSE,IF($C384&lt;16,K384/($D384^0.727399687532279)*'Hintergrund Berechnung'!$I$3165,K384/($D384^0.727399687532279)*'Hintergrund Berechnung'!$I$3166),IF($C384&lt;13,(K384/($D384^0.727399687532279)*'Hintergrund Berechnung'!$I$3165)*0.5,IF($C384&lt;16,(K384/($D384^0.727399687532279)*'Hintergrund Berechnung'!$I$3165)*0.67,K384/($D384^0.727399687532279)*'Hintergrund Berechnung'!$I$3166)))</f>
        <v>#DIV/0!</v>
      </c>
      <c r="AC384" s="16" t="str">
        <f t="shared" si="50"/>
        <v/>
      </c>
      <c r="AD384" s="16" t="e">
        <f>IF($A$3=FALSE,IF($C384&lt;16,M384/($D384^0.727399687532279)*'Hintergrund Berechnung'!$I$3165,M384/($D384^0.727399687532279)*'Hintergrund Berechnung'!$I$3166),IF($C384&lt;13,(M384/($D384^0.727399687532279)*'Hintergrund Berechnung'!$I$3165)*0.5,IF($C384&lt;16,(M384/($D384^0.727399687532279)*'Hintergrund Berechnung'!$I$3165)*0.67,M384/($D384^0.727399687532279)*'Hintergrund Berechnung'!$I$3166)))</f>
        <v>#DIV/0!</v>
      </c>
      <c r="AE384" s="16" t="str">
        <f t="shared" si="51"/>
        <v/>
      </c>
      <c r="AF384" s="16" t="e">
        <f>IF($A$3=FALSE,IF($C384&lt;16,O384/($D384^0.727399687532279)*'Hintergrund Berechnung'!$I$3165,O384/($D384^0.727399687532279)*'Hintergrund Berechnung'!$I$3166),IF($C384&lt;13,(O384/($D384^0.727399687532279)*'Hintergrund Berechnung'!$I$3165)*0.5,IF($C384&lt;16,(O384/($D384^0.727399687532279)*'Hintergrund Berechnung'!$I$3165)*0.67,O384/($D384^0.727399687532279)*'Hintergrund Berechnung'!$I$3166)))</f>
        <v>#DIV/0!</v>
      </c>
      <c r="AG384" s="16" t="str">
        <f t="shared" si="52"/>
        <v/>
      </c>
      <c r="AH384" s="16" t="e">
        <f t="shared" si="53"/>
        <v>#DIV/0!</v>
      </c>
      <c r="AI384" s="16" t="e">
        <f>ROUND(IF(C384&lt;16,$Q384/($D384^0.515518364833551)*'Hintergrund Berechnung'!$K$3165,$Q384/($D384^0.515518364833551)*'Hintergrund Berechnung'!$K$3166),0)</f>
        <v>#DIV/0!</v>
      </c>
      <c r="AJ384" s="16">
        <f>ROUND(IF(C384&lt;16,$R384*'Hintergrund Berechnung'!$L$3165,$R384*'Hintergrund Berechnung'!$L$3166),0)</f>
        <v>0</v>
      </c>
      <c r="AK384" s="16">
        <f>ROUND(IF(C384&lt;16,IF(S384&gt;0,(25-$S384)*'Hintergrund Berechnung'!$M$3165,0),IF(S384&gt;0,(25-$S384)*'Hintergrund Berechnung'!$M$3166,0)),0)</f>
        <v>0</v>
      </c>
      <c r="AL384" s="18" t="e">
        <f t="shared" si="54"/>
        <v>#DIV/0!</v>
      </c>
    </row>
    <row r="385" spans="21:38" x14ac:dyDescent="0.5">
      <c r="U385" s="16">
        <f t="shared" si="46"/>
        <v>0</v>
      </c>
      <c r="V385" s="16" t="e">
        <f>IF($A$3=FALSE,IF($C385&lt;16,E385/($D385^0.727399687532279)*'Hintergrund Berechnung'!$I$3165,E385/($D385^0.727399687532279)*'Hintergrund Berechnung'!$I$3166),IF($C385&lt;13,(E385/($D385^0.727399687532279)*'Hintergrund Berechnung'!$I$3165)*0.5,IF($C385&lt;16,(E385/($D385^0.727399687532279)*'Hintergrund Berechnung'!$I$3165)*0.67,E385/($D385^0.727399687532279)*'Hintergrund Berechnung'!$I$3166)))</f>
        <v>#DIV/0!</v>
      </c>
      <c r="W385" s="16" t="str">
        <f t="shared" si="47"/>
        <v/>
      </c>
      <c r="X385" s="16" t="e">
        <f>IF($A$3=FALSE,IF($C385&lt;16,G385/($D385^0.727399687532279)*'Hintergrund Berechnung'!$I$3165,G385/($D385^0.727399687532279)*'Hintergrund Berechnung'!$I$3166),IF($C385&lt;13,(G385/($D385^0.727399687532279)*'Hintergrund Berechnung'!$I$3165)*0.5,IF($C385&lt;16,(G385/($D385^0.727399687532279)*'Hintergrund Berechnung'!$I$3165)*0.67,G385/($D385^0.727399687532279)*'Hintergrund Berechnung'!$I$3166)))</f>
        <v>#DIV/0!</v>
      </c>
      <c r="Y385" s="16" t="str">
        <f t="shared" si="48"/>
        <v/>
      </c>
      <c r="Z385" s="16" t="e">
        <f>IF($A$3=FALSE,IF($C385&lt;16,I385/($D385^0.727399687532279)*'Hintergrund Berechnung'!$I$3165,I385/($D385^0.727399687532279)*'Hintergrund Berechnung'!$I$3166),IF($C385&lt;13,(I385/($D385^0.727399687532279)*'Hintergrund Berechnung'!$I$3165)*0.5,IF($C385&lt;16,(I385/($D385^0.727399687532279)*'Hintergrund Berechnung'!$I$3165)*0.67,I385/($D385^0.727399687532279)*'Hintergrund Berechnung'!$I$3166)))</f>
        <v>#DIV/0!</v>
      </c>
      <c r="AA385" s="16" t="str">
        <f t="shared" si="49"/>
        <v/>
      </c>
      <c r="AB385" s="16" t="e">
        <f>IF($A$3=FALSE,IF($C385&lt;16,K385/($D385^0.727399687532279)*'Hintergrund Berechnung'!$I$3165,K385/($D385^0.727399687532279)*'Hintergrund Berechnung'!$I$3166),IF($C385&lt;13,(K385/($D385^0.727399687532279)*'Hintergrund Berechnung'!$I$3165)*0.5,IF($C385&lt;16,(K385/($D385^0.727399687532279)*'Hintergrund Berechnung'!$I$3165)*0.67,K385/($D385^0.727399687532279)*'Hintergrund Berechnung'!$I$3166)))</f>
        <v>#DIV/0!</v>
      </c>
      <c r="AC385" s="16" t="str">
        <f t="shared" si="50"/>
        <v/>
      </c>
      <c r="AD385" s="16" t="e">
        <f>IF($A$3=FALSE,IF($C385&lt;16,M385/($D385^0.727399687532279)*'Hintergrund Berechnung'!$I$3165,M385/($D385^0.727399687532279)*'Hintergrund Berechnung'!$I$3166),IF($C385&lt;13,(M385/($D385^0.727399687532279)*'Hintergrund Berechnung'!$I$3165)*0.5,IF($C385&lt;16,(M385/($D385^0.727399687532279)*'Hintergrund Berechnung'!$I$3165)*0.67,M385/($D385^0.727399687532279)*'Hintergrund Berechnung'!$I$3166)))</f>
        <v>#DIV/0!</v>
      </c>
      <c r="AE385" s="16" t="str">
        <f t="shared" si="51"/>
        <v/>
      </c>
      <c r="AF385" s="16" t="e">
        <f>IF($A$3=FALSE,IF($C385&lt;16,O385/($D385^0.727399687532279)*'Hintergrund Berechnung'!$I$3165,O385/($D385^0.727399687532279)*'Hintergrund Berechnung'!$I$3166),IF($C385&lt;13,(O385/($D385^0.727399687532279)*'Hintergrund Berechnung'!$I$3165)*0.5,IF($C385&lt;16,(O385/($D385^0.727399687532279)*'Hintergrund Berechnung'!$I$3165)*0.67,O385/($D385^0.727399687532279)*'Hintergrund Berechnung'!$I$3166)))</f>
        <v>#DIV/0!</v>
      </c>
      <c r="AG385" s="16" t="str">
        <f t="shared" si="52"/>
        <v/>
      </c>
      <c r="AH385" s="16" t="e">
        <f t="shared" si="53"/>
        <v>#DIV/0!</v>
      </c>
      <c r="AI385" s="16" t="e">
        <f>ROUND(IF(C385&lt;16,$Q385/($D385^0.515518364833551)*'Hintergrund Berechnung'!$K$3165,$Q385/($D385^0.515518364833551)*'Hintergrund Berechnung'!$K$3166),0)</f>
        <v>#DIV/0!</v>
      </c>
      <c r="AJ385" s="16">
        <f>ROUND(IF(C385&lt;16,$R385*'Hintergrund Berechnung'!$L$3165,$R385*'Hintergrund Berechnung'!$L$3166),0)</f>
        <v>0</v>
      </c>
      <c r="AK385" s="16">
        <f>ROUND(IF(C385&lt;16,IF(S385&gt;0,(25-$S385)*'Hintergrund Berechnung'!$M$3165,0),IF(S385&gt;0,(25-$S385)*'Hintergrund Berechnung'!$M$3166,0)),0)</f>
        <v>0</v>
      </c>
      <c r="AL385" s="18" t="e">
        <f t="shared" si="54"/>
        <v>#DIV/0!</v>
      </c>
    </row>
    <row r="386" spans="21:38" x14ac:dyDescent="0.5">
      <c r="U386" s="16">
        <f t="shared" si="46"/>
        <v>0</v>
      </c>
      <c r="V386" s="16" t="e">
        <f>IF($A$3=FALSE,IF($C386&lt;16,E386/($D386^0.727399687532279)*'Hintergrund Berechnung'!$I$3165,E386/($D386^0.727399687532279)*'Hintergrund Berechnung'!$I$3166),IF($C386&lt;13,(E386/($D386^0.727399687532279)*'Hintergrund Berechnung'!$I$3165)*0.5,IF($C386&lt;16,(E386/($D386^0.727399687532279)*'Hintergrund Berechnung'!$I$3165)*0.67,E386/($D386^0.727399687532279)*'Hintergrund Berechnung'!$I$3166)))</f>
        <v>#DIV/0!</v>
      </c>
      <c r="W386" s="16" t="str">
        <f t="shared" si="47"/>
        <v/>
      </c>
      <c r="X386" s="16" t="e">
        <f>IF($A$3=FALSE,IF($C386&lt;16,G386/($D386^0.727399687532279)*'Hintergrund Berechnung'!$I$3165,G386/($D386^0.727399687532279)*'Hintergrund Berechnung'!$I$3166),IF($C386&lt;13,(G386/($D386^0.727399687532279)*'Hintergrund Berechnung'!$I$3165)*0.5,IF($C386&lt;16,(G386/($D386^0.727399687532279)*'Hintergrund Berechnung'!$I$3165)*0.67,G386/($D386^0.727399687532279)*'Hintergrund Berechnung'!$I$3166)))</f>
        <v>#DIV/0!</v>
      </c>
      <c r="Y386" s="16" t="str">
        <f t="shared" si="48"/>
        <v/>
      </c>
      <c r="Z386" s="16" t="e">
        <f>IF($A$3=FALSE,IF($C386&lt;16,I386/($D386^0.727399687532279)*'Hintergrund Berechnung'!$I$3165,I386/($D386^0.727399687532279)*'Hintergrund Berechnung'!$I$3166),IF($C386&lt;13,(I386/($D386^0.727399687532279)*'Hintergrund Berechnung'!$I$3165)*0.5,IF($C386&lt;16,(I386/($D386^0.727399687532279)*'Hintergrund Berechnung'!$I$3165)*0.67,I386/($D386^0.727399687532279)*'Hintergrund Berechnung'!$I$3166)))</f>
        <v>#DIV/0!</v>
      </c>
      <c r="AA386" s="16" t="str">
        <f t="shared" si="49"/>
        <v/>
      </c>
      <c r="AB386" s="16" t="e">
        <f>IF($A$3=FALSE,IF($C386&lt;16,K386/($D386^0.727399687532279)*'Hintergrund Berechnung'!$I$3165,K386/($D386^0.727399687532279)*'Hintergrund Berechnung'!$I$3166),IF($C386&lt;13,(K386/($D386^0.727399687532279)*'Hintergrund Berechnung'!$I$3165)*0.5,IF($C386&lt;16,(K386/($D386^0.727399687532279)*'Hintergrund Berechnung'!$I$3165)*0.67,K386/($D386^0.727399687532279)*'Hintergrund Berechnung'!$I$3166)))</f>
        <v>#DIV/0!</v>
      </c>
      <c r="AC386" s="16" t="str">
        <f t="shared" si="50"/>
        <v/>
      </c>
      <c r="AD386" s="16" t="e">
        <f>IF($A$3=FALSE,IF($C386&lt;16,M386/($D386^0.727399687532279)*'Hintergrund Berechnung'!$I$3165,M386/($D386^0.727399687532279)*'Hintergrund Berechnung'!$I$3166),IF($C386&lt;13,(M386/($D386^0.727399687532279)*'Hintergrund Berechnung'!$I$3165)*0.5,IF($C386&lt;16,(M386/($D386^0.727399687532279)*'Hintergrund Berechnung'!$I$3165)*0.67,M386/($D386^0.727399687532279)*'Hintergrund Berechnung'!$I$3166)))</f>
        <v>#DIV/0!</v>
      </c>
      <c r="AE386" s="16" t="str">
        <f t="shared" si="51"/>
        <v/>
      </c>
      <c r="AF386" s="16" t="e">
        <f>IF($A$3=FALSE,IF($C386&lt;16,O386/($D386^0.727399687532279)*'Hintergrund Berechnung'!$I$3165,O386/($D386^0.727399687532279)*'Hintergrund Berechnung'!$I$3166),IF($C386&lt;13,(O386/($D386^0.727399687532279)*'Hintergrund Berechnung'!$I$3165)*0.5,IF($C386&lt;16,(O386/($D386^0.727399687532279)*'Hintergrund Berechnung'!$I$3165)*0.67,O386/($D386^0.727399687532279)*'Hintergrund Berechnung'!$I$3166)))</f>
        <v>#DIV/0!</v>
      </c>
      <c r="AG386" s="16" t="str">
        <f t="shared" si="52"/>
        <v/>
      </c>
      <c r="AH386" s="16" t="e">
        <f t="shared" si="53"/>
        <v>#DIV/0!</v>
      </c>
      <c r="AI386" s="16" t="e">
        <f>ROUND(IF(C386&lt;16,$Q386/($D386^0.515518364833551)*'Hintergrund Berechnung'!$K$3165,$Q386/($D386^0.515518364833551)*'Hintergrund Berechnung'!$K$3166),0)</f>
        <v>#DIV/0!</v>
      </c>
      <c r="AJ386" s="16">
        <f>ROUND(IF(C386&lt;16,$R386*'Hintergrund Berechnung'!$L$3165,$R386*'Hintergrund Berechnung'!$L$3166),0)</f>
        <v>0</v>
      </c>
      <c r="AK386" s="16">
        <f>ROUND(IF(C386&lt;16,IF(S386&gt;0,(25-$S386)*'Hintergrund Berechnung'!$M$3165,0),IF(S386&gt;0,(25-$S386)*'Hintergrund Berechnung'!$M$3166,0)),0)</f>
        <v>0</v>
      </c>
      <c r="AL386" s="18" t="e">
        <f t="shared" si="54"/>
        <v>#DIV/0!</v>
      </c>
    </row>
    <row r="387" spans="21:38" x14ac:dyDescent="0.5">
      <c r="U387" s="16">
        <f t="shared" si="46"/>
        <v>0</v>
      </c>
      <c r="V387" s="16" t="e">
        <f>IF($A$3=FALSE,IF($C387&lt;16,E387/($D387^0.727399687532279)*'Hintergrund Berechnung'!$I$3165,E387/($D387^0.727399687532279)*'Hintergrund Berechnung'!$I$3166),IF($C387&lt;13,(E387/($D387^0.727399687532279)*'Hintergrund Berechnung'!$I$3165)*0.5,IF($C387&lt;16,(E387/($D387^0.727399687532279)*'Hintergrund Berechnung'!$I$3165)*0.67,E387/($D387^0.727399687532279)*'Hintergrund Berechnung'!$I$3166)))</f>
        <v>#DIV/0!</v>
      </c>
      <c r="W387" s="16" t="str">
        <f t="shared" si="47"/>
        <v/>
      </c>
      <c r="X387" s="16" t="e">
        <f>IF($A$3=FALSE,IF($C387&lt;16,G387/($D387^0.727399687532279)*'Hintergrund Berechnung'!$I$3165,G387/($D387^0.727399687532279)*'Hintergrund Berechnung'!$I$3166),IF($C387&lt;13,(G387/($D387^0.727399687532279)*'Hintergrund Berechnung'!$I$3165)*0.5,IF($C387&lt;16,(G387/($D387^0.727399687532279)*'Hintergrund Berechnung'!$I$3165)*0.67,G387/($D387^0.727399687532279)*'Hintergrund Berechnung'!$I$3166)))</f>
        <v>#DIV/0!</v>
      </c>
      <c r="Y387" s="16" t="str">
        <f t="shared" si="48"/>
        <v/>
      </c>
      <c r="Z387" s="16" t="e">
        <f>IF($A$3=FALSE,IF($C387&lt;16,I387/($D387^0.727399687532279)*'Hintergrund Berechnung'!$I$3165,I387/($D387^0.727399687532279)*'Hintergrund Berechnung'!$I$3166),IF($C387&lt;13,(I387/($D387^0.727399687532279)*'Hintergrund Berechnung'!$I$3165)*0.5,IF($C387&lt;16,(I387/($D387^0.727399687532279)*'Hintergrund Berechnung'!$I$3165)*0.67,I387/($D387^0.727399687532279)*'Hintergrund Berechnung'!$I$3166)))</f>
        <v>#DIV/0!</v>
      </c>
      <c r="AA387" s="16" t="str">
        <f t="shared" si="49"/>
        <v/>
      </c>
      <c r="AB387" s="16" t="e">
        <f>IF($A$3=FALSE,IF($C387&lt;16,K387/($D387^0.727399687532279)*'Hintergrund Berechnung'!$I$3165,K387/($D387^0.727399687532279)*'Hintergrund Berechnung'!$I$3166),IF($C387&lt;13,(K387/($D387^0.727399687532279)*'Hintergrund Berechnung'!$I$3165)*0.5,IF($C387&lt;16,(K387/($D387^0.727399687532279)*'Hintergrund Berechnung'!$I$3165)*0.67,K387/($D387^0.727399687532279)*'Hintergrund Berechnung'!$I$3166)))</f>
        <v>#DIV/0!</v>
      </c>
      <c r="AC387" s="16" t="str">
        <f t="shared" si="50"/>
        <v/>
      </c>
      <c r="AD387" s="16" t="e">
        <f>IF($A$3=FALSE,IF($C387&lt;16,M387/($D387^0.727399687532279)*'Hintergrund Berechnung'!$I$3165,M387/($D387^0.727399687532279)*'Hintergrund Berechnung'!$I$3166),IF($C387&lt;13,(M387/($D387^0.727399687532279)*'Hintergrund Berechnung'!$I$3165)*0.5,IF($C387&lt;16,(M387/($D387^0.727399687532279)*'Hintergrund Berechnung'!$I$3165)*0.67,M387/($D387^0.727399687532279)*'Hintergrund Berechnung'!$I$3166)))</f>
        <v>#DIV/0!</v>
      </c>
      <c r="AE387" s="16" t="str">
        <f t="shared" si="51"/>
        <v/>
      </c>
      <c r="AF387" s="16" t="e">
        <f>IF($A$3=FALSE,IF($C387&lt;16,O387/($D387^0.727399687532279)*'Hintergrund Berechnung'!$I$3165,O387/($D387^0.727399687532279)*'Hintergrund Berechnung'!$I$3166),IF($C387&lt;13,(O387/($D387^0.727399687532279)*'Hintergrund Berechnung'!$I$3165)*0.5,IF($C387&lt;16,(O387/($D387^0.727399687532279)*'Hintergrund Berechnung'!$I$3165)*0.67,O387/($D387^0.727399687532279)*'Hintergrund Berechnung'!$I$3166)))</f>
        <v>#DIV/0!</v>
      </c>
      <c r="AG387" s="16" t="str">
        <f t="shared" si="52"/>
        <v/>
      </c>
      <c r="AH387" s="16" t="e">
        <f t="shared" si="53"/>
        <v>#DIV/0!</v>
      </c>
      <c r="AI387" s="16" t="e">
        <f>ROUND(IF(C387&lt;16,$Q387/($D387^0.515518364833551)*'Hintergrund Berechnung'!$K$3165,$Q387/($D387^0.515518364833551)*'Hintergrund Berechnung'!$K$3166),0)</f>
        <v>#DIV/0!</v>
      </c>
      <c r="AJ387" s="16">
        <f>ROUND(IF(C387&lt;16,$R387*'Hintergrund Berechnung'!$L$3165,$R387*'Hintergrund Berechnung'!$L$3166),0)</f>
        <v>0</v>
      </c>
      <c r="AK387" s="16">
        <f>ROUND(IF(C387&lt;16,IF(S387&gt;0,(25-$S387)*'Hintergrund Berechnung'!$M$3165,0),IF(S387&gt;0,(25-$S387)*'Hintergrund Berechnung'!$M$3166,0)),0)</f>
        <v>0</v>
      </c>
      <c r="AL387" s="18" t="e">
        <f t="shared" si="54"/>
        <v>#DIV/0!</v>
      </c>
    </row>
    <row r="388" spans="21:38" x14ac:dyDescent="0.5">
      <c r="U388" s="16">
        <f t="shared" si="46"/>
        <v>0</v>
      </c>
      <c r="V388" s="16" t="e">
        <f>IF($A$3=FALSE,IF($C388&lt;16,E388/($D388^0.727399687532279)*'Hintergrund Berechnung'!$I$3165,E388/($D388^0.727399687532279)*'Hintergrund Berechnung'!$I$3166),IF($C388&lt;13,(E388/($D388^0.727399687532279)*'Hintergrund Berechnung'!$I$3165)*0.5,IF($C388&lt;16,(E388/($D388^0.727399687532279)*'Hintergrund Berechnung'!$I$3165)*0.67,E388/($D388^0.727399687532279)*'Hintergrund Berechnung'!$I$3166)))</f>
        <v>#DIV/0!</v>
      </c>
      <c r="W388" s="16" t="str">
        <f t="shared" si="47"/>
        <v/>
      </c>
      <c r="X388" s="16" t="e">
        <f>IF($A$3=FALSE,IF($C388&lt;16,G388/($D388^0.727399687532279)*'Hintergrund Berechnung'!$I$3165,G388/($D388^0.727399687532279)*'Hintergrund Berechnung'!$I$3166),IF($C388&lt;13,(G388/($D388^0.727399687532279)*'Hintergrund Berechnung'!$I$3165)*0.5,IF($C388&lt;16,(G388/($D388^0.727399687532279)*'Hintergrund Berechnung'!$I$3165)*0.67,G388/($D388^0.727399687532279)*'Hintergrund Berechnung'!$I$3166)))</f>
        <v>#DIV/0!</v>
      </c>
      <c r="Y388" s="16" t="str">
        <f t="shared" si="48"/>
        <v/>
      </c>
      <c r="Z388" s="16" t="e">
        <f>IF($A$3=FALSE,IF($C388&lt;16,I388/($D388^0.727399687532279)*'Hintergrund Berechnung'!$I$3165,I388/($D388^0.727399687532279)*'Hintergrund Berechnung'!$I$3166),IF($C388&lt;13,(I388/($D388^0.727399687532279)*'Hintergrund Berechnung'!$I$3165)*0.5,IF($C388&lt;16,(I388/($D388^0.727399687532279)*'Hintergrund Berechnung'!$I$3165)*0.67,I388/($D388^0.727399687532279)*'Hintergrund Berechnung'!$I$3166)))</f>
        <v>#DIV/0!</v>
      </c>
      <c r="AA388" s="16" t="str">
        <f t="shared" si="49"/>
        <v/>
      </c>
      <c r="AB388" s="16" t="e">
        <f>IF($A$3=FALSE,IF($C388&lt;16,K388/($D388^0.727399687532279)*'Hintergrund Berechnung'!$I$3165,K388/($D388^0.727399687532279)*'Hintergrund Berechnung'!$I$3166),IF($C388&lt;13,(K388/($D388^0.727399687532279)*'Hintergrund Berechnung'!$I$3165)*0.5,IF($C388&lt;16,(K388/($D388^0.727399687532279)*'Hintergrund Berechnung'!$I$3165)*0.67,K388/($D388^0.727399687532279)*'Hintergrund Berechnung'!$I$3166)))</f>
        <v>#DIV/0!</v>
      </c>
      <c r="AC388" s="16" t="str">
        <f t="shared" si="50"/>
        <v/>
      </c>
      <c r="AD388" s="16" t="e">
        <f>IF($A$3=FALSE,IF($C388&lt;16,M388/($D388^0.727399687532279)*'Hintergrund Berechnung'!$I$3165,M388/($D388^0.727399687532279)*'Hintergrund Berechnung'!$I$3166),IF($C388&lt;13,(M388/($D388^0.727399687532279)*'Hintergrund Berechnung'!$I$3165)*0.5,IF($C388&lt;16,(M388/($D388^0.727399687532279)*'Hintergrund Berechnung'!$I$3165)*0.67,M388/($D388^0.727399687532279)*'Hintergrund Berechnung'!$I$3166)))</f>
        <v>#DIV/0!</v>
      </c>
      <c r="AE388" s="16" t="str">
        <f t="shared" si="51"/>
        <v/>
      </c>
      <c r="AF388" s="16" t="e">
        <f>IF($A$3=FALSE,IF($C388&lt;16,O388/($D388^0.727399687532279)*'Hintergrund Berechnung'!$I$3165,O388/($D388^0.727399687532279)*'Hintergrund Berechnung'!$I$3166),IF($C388&lt;13,(O388/($D388^0.727399687532279)*'Hintergrund Berechnung'!$I$3165)*0.5,IF($C388&lt;16,(O388/($D388^0.727399687532279)*'Hintergrund Berechnung'!$I$3165)*0.67,O388/($D388^0.727399687532279)*'Hintergrund Berechnung'!$I$3166)))</f>
        <v>#DIV/0!</v>
      </c>
      <c r="AG388" s="16" t="str">
        <f t="shared" si="52"/>
        <v/>
      </c>
      <c r="AH388" s="16" t="e">
        <f t="shared" si="53"/>
        <v>#DIV/0!</v>
      </c>
      <c r="AI388" s="16" t="e">
        <f>ROUND(IF(C388&lt;16,$Q388/($D388^0.515518364833551)*'Hintergrund Berechnung'!$K$3165,$Q388/($D388^0.515518364833551)*'Hintergrund Berechnung'!$K$3166),0)</f>
        <v>#DIV/0!</v>
      </c>
      <c r="AJ388" s="16">
        <f>ROUND(IF(C388&lt;16,$R388*'Hintergrund Berechnung'!$L$3165,$R388*'Hintergrund Berechnung'!$L$3166),0)</f>
        <v>0</v>
      </c>
      <c r="AK388" s="16">
        <f>ROUND(IF(C388&lt;16,IF(S388&gt;0,(25-$S388)*'Hintergrund Berechnung'!$M$3165,0),IF(S388&gt;0,(25-$S388)*'Hintergrund Berechnung'!$M$3166,0)),0)</f>
        <v>0</v>
      </c>
      <c r="AL388" s="18" t="e">
        <f t="shared" si="54"/>
        <v>#DIV/0!</v>
      </c>
    </row>
    <row r="389" spans="21:38" x14ac:dyDescent="0.5">
      <c r="U389" s="16">
        <f t="shared" si="46"/>
        <v>0</v>
      </c>
      <c r="V389" s="16" t="e">
        <f>IF($A$3=FALSE,IF($C389&lt;16,E389/($D389^0.727399687532279)*'Hintergrund Berechnung'!$I$3165,E389/($D389^0.727399687532279)*'Hintergrund Berechnung'!$I$3166),IF($C389&lt;13,(E389/($D389^0.727399687532279)*'Hintergrund Berechnung'!$I$3165)*0.5,IF($C389&lt;16,(E389/($D389^0.727399687532279)*'Hintergrund Berechnung'!$I$3165)*0.67,E389/($D389^0.727399687532279)*'Hintergrund Berechnung'!$I$3166)))</f>
        <v>#DIV/0!</v>
      </c>
      <c r="W389" s="16" t="str">
        <f t="shared" si="47"/>
        <v/>
      </c>
      <c r="X389" s="16" t="e">
        <f>IF($A$3=FALSE,IF($C389&lt;16,G389/($D389^0.727399687532279)*'Hintergrund Berechnung'!$I$3165,G389/($D389^0.727399687532279)*'Hintergrund Berechnung'!$I$3166),IF($C389&lt;13,(G389/($D389^0.727399687532279)*'Hintergrund Berechnung'!$I$3165)*0.5,IF($C389&lt;16,(G389/($D389^0.727399687532279)*'Hintergrund Berechnung'!$I$3165)*0.67,G389/($D389^0.727399687532279)*'Hintergrund Berechnung'!$I$3166)))</f>
        <v>#DIV/0!</v>
      </c>
      <c r="Y389" s="16" t="str">
        <f t="shared" si="48"/>
        <v/>
      </c>
      <c r="Z389" s="16" t="e">
        <f>IF($A$3=FALSE,IF($C389&lt;16,I389/($D389^0.727399687532279)*'Hintergrund Berechnung'!$I$3165,I389/($D389^0.727399687532279)*'Hintergrund Berechnung'!$I$3166),IF($C389&lt;13,(I389/($D389^0.727399687532279)*'Hintergrund Berechnung'!$I$3165)*0.5,IF($C389&lt;16,(I389/($D389^0.727399687532279)*'Hintergrund Berechnung'!$I$3165)*0.67,I389/($D389^0.727399687532279)*'Hintergrund Berechnung'!$I$3166)))</f>
        <v>#DIV/0!</v>
      </c>
      <c r="AA389" s="16" t="str">
        <f t="shared" si="49"/>
        <v/>
      </c>
      <c r="AB389" s="16" t="e">
        <f>IF($A$3=FALSE,IF($C389&lt;16,K389/($D389^0.727399687532279)*'Hintergrund Berechnung'!$I$3165,K389/($D389^0.727399687532279)*'Hintergrund Berechnung'!$I$3166),IF($C389&lt;13,(K389/($D389^0.727399687532279)*'Hintergrund Berechnung'!$I$3165)*0.5,IF($C389&lt;16,(K389/($D389^0.727399687532279)*'Hintergrund Berechnung'!$I$3165)*0.67,K389/($D389^0.727399687532279)*'Hintergrund Berechnung'!$I$3166)))</f>
        <v>#DIV/0!</v>
      </c>
      <c r="AC389" s="16" t="str">
        <f t="shared" si="50"/>
        <v/>
      </c>
      <c r="AD389" s="16" t="e">
        <f>IF($A$3=FALSE,IF($C389&lt;16,M389/($D389^0.727399687532279)*'Hintergrund Berechnung'!$I$3165,M389/($D389^0.727399687532279)*'Hintergrund Berechnung'!$I$3166),IF($C389&lt;13,(M389/($D389^0.727399687532279)*'Hintergrund Berechnung'!$I$3165)*0.5,IF($C389&lt;16,(M389/($D389^0.727399687532279)*'Hintergrund Berechnung'!$I$3165)*0.67,M389/($D389^0.727399687532279)*'Hintergrund Berechnung'!$I$3166)))</f>
        <v>#DIV/0!</v>
      </c>
      <c r="AE389" s="16" t="str">
        <f t="shared" si="51"/>
        <v/>
      </c>
      <c r="AF389" s="16" t="e">
        <f>IF($A$3=FALSE,IF($C389&lt;16,O389/($D389^0.727399687532279)*'Hintergrund Berechnung'!$I$3165,O389/($D389^0.727399687532279)*'Hintergrund Berechnung'!$I$3166),IF($C389&lt;13,(O389/($D389^0.727399687532279)*'Hintergrund Berechnung'!$I$3165)*0.5,IF($C389&lt;16,(O389/($D389^0.727399687532279)*'Hintergrund Berechnung'!$I$3165)*0.67,O389/($D389^0.727399687532279)*'Hintergrund Berechnung'!$I$3166)))</f>
        <v>#DIV/0!</v>
      </c>
      <c r="AG389" s="16" t="str">
        <f t="shared" si="52"/>
        <v/>
      </c>
      <c r="AH389" s="16" t="e">
        <f t="shared" si="53"/>
        <v>#DIV/0!</v>
      </c>
      <c r="AI389" s="16" t="e">
        <f>ROUND(IF(C389&lt;16,$Q389/($D389^0.515518364833551)*'Hintergrund Berechnung'!$K$3165,$Q389/($D389^0.515518364833551)*'Hintergrund Berechnung'!$K$3166),0)</f>
        <v>#DIV/0!</v>
      </c>
      <c r="AJ389" s="16">
        <f>ROUND(IF(C389&lt;16,$R389*'Hintergrund Berechnung'!$L$3165,$R389*'Hintergrund Berechnung'!$L$3166),0)</f>
        <v>0</v>
      </c>
      <c r="AK389" s="16">
        <f>ROUND(IF(C389&lt;16,IF(S389&gt;0,(25-$S389)*'Hintergrund Berechnung'!$M$3165,0),IF(S389&gt;0,(25-$S389)*'Hintergrund Berechnung'!$M$3166,0)),0)</f>
        <v>0</v>
      </c>
      <c r="AL389" s="18" t="e">
        <f t="shared" si="54"/>
        <v>#DIV/0!</v>
      </c>
    </row>
    <row r="390" spans="21:38" x14ac:dyDescent="0.5">
      <c r="U390" s="16">
        <f t="shared" si="46"/>
        <v>0</v>
      </c>
      <c r="V390" s="16" t="e">
        <f>IF($A$3=FALSE,IF($C390&lt;16,E390/($D390^0.727399687532279)*'Hintergrund Berechnung'!$I$3165,E390/($D390^0.727399687532279)*'Hintergrund Berechnung'!$I$3166),IF($C390&lt;13,(E390/($D390^0.727399687532279)*'Hintergrund Berechnung'!$I$3165)*0.5,IF($C390&lt;16,(E390/($D390^0.727399687532279)*'Hintergrund Berechnung'!$I$3165)*0.67,E390/($D390^0.727399687532279)*'Hintergrund Berechnung'!$I$3166)))</f>
        <v>#DIV/0!</v>
      </c>
      <c r="W390" s="16" t="str">
        <f t="shared" si="47"/>
        <v/>
      </c>
      <c r="X390" s="16" t="e">
        <f>IF($A$3=FALSE,IF($C390&lt;16,G390/($D390^0.727399687532279)*'Hintergrund Berechnung'!$I$3165,G390/($D390^0.727399687532279)*'Hintergrund Berechnung'!$I$3166),IF($C390&lt;13,(G390/($D390^0.727399687532279)*'Hintergrund Berechnung'!$I$3165)*0.5,IF($C390&lt;16,(G390/($D390^0.727399687532279)*'Hintergrund Berechnung'!$I$3165)*0.67,G390/($D390^0.727399687532279)*'Hintergrund Berechnung'!$I$3166)))</f>
        <v>#DIV/0!</v>
      </c>
      <c r="Y390" s="16" t="str">
        <f t="shared" si="48"/>
        <v/>
      </c>
      <c r="Z390" s="16" t="e">
        <f>IF($A$3=FALSE,IF($C390&lt;16,I390/($D390^0.727399687532279)*'Hintergrund Berechnung'!$I$3165,I390/($D390^0.727399687532279)*'Hintergrund Berechnung'!$I$3166),IF($C390&lt;13,(I390/($D390^0.727399687532279)*'Hintergrund Berechnung'!$I$3165)*0.5,IF($C390&lt;16,(I390/($D390^0.727399687532279)*'Hintergrund Berechnung'!$I$3165)*0.67,I390/($D390^0.727399687532279)*'Hintergrund Berechnung'!$I$3166)))</f>
        <v>#DIV/0!</v>
      </c>
      <c r="AA390" s="16" t="str">
        <f t="shared" si="49"/>
        <v/>
      </c>
      <c r="AB390" s="16" t="e">
        <f>IF($A$3=FALSE,IF($C390&lt;16,K390/($D390^0.727399687532279)*'Hintergrund Berechnung'!$I$3165,K390/($D390^0.727399687532279)*'Hintergrund Berechnung'!$I$3166),IF($C390&lt;13,(K390/($D390^0.727399687532279)*'Hintergrund Berechnung'!$I$3165)*0.5,IF($C390&lt;16,(K390/($D390^0.727399687532279)*'Hintergrund Berechnung'!$I$3165)*0.67,K390/($D390^0.727399687532279)*'Hintergrund Berechnung'!$I$3166)))</f>
        <v>#DIV/0!</v>
      </c>
      <c r="AC390" s="16" t="str">
        <f t="shared" si="50"/>
        <v/>
      </c>
      <c r="AD390" s="16" t="e">
        <f>IF($A$3=FALSE,IF($C390&lt;16,M390/($D390^0.727399687532279)*'Hintergrund Berechnung'!$I$3165,M390/($D390^0.727399687532279)*'Hintergrund Berechnung'!$I$3166),IF($C390&lt;13,(M390/($D390^0.727399687532279)*'Hintergrund Berechnung'!$I$3165)*0.5,IF($C390&lt;16,(M390/($D390^0.727399687532279)*'Hintergrund Berechnung'!$I$3165)*0.67,M390/($D390^0.727399687532279)*'Hintergrund Berechnung'!$I$3166)))</f>
        <v>#DIV/0!</v>
      </c>
      <c r="AE390" s="16" t="str">
        <f t="shared" si="51"/>
        <v/>
      </c>
      <c r="AF390" s="16" t="e">
        <f>IF($A$3=FALSE,IF($C390&lt;16,O390/($D390^0.727399687532279)*'Hintergrund Berechnung'!$I$3165,O390/($D390^0.727399687532279)*'Hintergrund Berechnung'!$I$3166),IF($C390&lt;13,(O390/($D390^0.727399687532279)*'Hintergrund Berechnung'!$I$3165)*0.5,IF($C390&lt;16,(O390/($D390^0.727399687532279)*'Hintergrund Berechnung'!$I$3165)*0.67,O390/($D390^0.727399687532279)*'Hintergrund Berechnung'!$I$3166)))</f>
        <v>#DIV/0!</v>
      </c>
      <c r="AG390" s="16" t="str">
        <f t="shared" si="52"/>
        <v/>
      </c>
      <c r="AH390" s="16" t="e">
        <f t="shared" si="53"/>
        <v>#DIV/0!</v>
      </c>
      <c r="AI390" s="16" t="e">
        <f>ROUND(IF(C390&lt;16,$Q390/($D390^0.515518364833551)*'Hintergrund Berechnung'!$K$3165,$Q390/($D390^0.515518364833551)*'Hintergrund Berechnung'!$K$3166),0)</f>
        <v>#DIV/0!</v>
      </c>
      <c r="AJ390" s="16">
        <f>ROUND(IF(C390&lt;16,$R390*'Hintergrund Berechnung'!$L$3165,$R390*'Hintergrund Berechnung'!$L$3166),0)</f>
        <v>0</v>
      </c>
      <c r="AK390" s="16">
        <f>ROUND(IF(C390&lt;16,IF(S390&gt;0,(25-$S390)*'Hintergrund Berechnung'!$M$3165,0),IF(S390&gt;0,(25-$S390)*'Hintergrund Berechnung'!$M$3166,0)),0)</f>
        <v>0</v>
      </c>
      <c r="AL390" s="18" t="e">
        <f t="shared" si="54"/>
        <v>#DIV/0!</v>
      </c>
    </row>
    <row r="391" spans="21:38" x14ac:dyDescent="0.5">
      <c r="U391" s="16">
        <f t="shared" ref="U391:U454" si="55">MAX(E391,G391,I391)+MAX(K391,M391,O391)</f>
        <v>0</v>
      </c>
      <c r="V391" s="16" t="e">
        <f>IF($A$3=FALSE,IF($C391&lt;16,E391/($D391^0.727399687532279)*'Hintergrund Berechnung'!$I$3165,E391/($D391^0.727399687532279)*'Hintergrund Berechnung'!$I$3166),IF($C391&lt;13,(E391/($D391^0.727399687532279)*'Hintergrund Berechnung'!$I$3165)*0.5,IF($C391&lt;16,(E391/($D391^0.727399687532279)*'Hintergrund Berechnung'!$I$3165)*0.67,E391/($D391^0.727399687532279)*'Hintergrund Berechnung'!$I$3166)))</f>
        <v>#DIV/0!</v>
      </c>
      <c r="W391" s="16" t="str">
        <f t="shared" ref="W391:W454" si="56">IF(AND($A$3=TRUE,$C391&lt;13),F391,IF(AND($A$3=TRUE,$C391&lt;16),F391*0.67,""))</f>
        <v/>
      </c>
      <c r="X391" s="16" t="e">
        <f>IF($A$3=FALSE,IF($C391&lt;16,G391/($D391^0.727399687532279)*'Hintergrund Berechnung'!$I$3165,G391/($D391^0.727399687532279)*'Hintergrund Berechnung'!$I$3166),IF($C391&lt;13,(G391/($D391^0.727399687532279)*'Hintergrund Berechnung'!$I$3165)*0.5,IF($C391&lt;16,(G391/($D391^0.727399687532279)*'Hintergrund Berechnung'!$I$3165)*0.67,G391/($D391^0.727399687532279)*'Hintergrund Berechnung'!$I$3166)))</f>
        <v>#DIV/0!</v>
      </c>
      <c r="Y391" s="16" t="str">
        <f t="shared" ref="Y391:Y454" si="57">IF(AND($A$3=TRUE,$C391&lt;13),H391,IF(AND($A$3=TRUE,$C391&lt;16),H391*0.67,""))</f>
        <v/>
      </c>
      <c r="Z391" s="16" t="e">
        <f>IF($A$3=FALSE,IF($C391&lt;16,I391/($D391^0.727399687532279)*'Hintergrund Berechnung'!$I$3165,I391/($D391^0.727399687532279)*'Hintergrund Berechnung'!$I$3166),IF($C391&lt;13,(I391/($D391^0.727399687532279)*'Hintergrund Berechnung'!$I$3165)*0.5,IF($C391&lt;16,(I391/($D391^0.727399687532279)*'Hintergrund Berechnung'!$I$3165)*0.67,I391/($D391^0.727399687532279)*'Hintergrund Berechnung'!$I$3166)))</f>
        <v>#DIV/0!</v>
      </c>
      <c r="AA391" s="16" t="str">
        <f t="shared" ref="AA391:AA454" si="58">IF(AND($A$3=TRUE,$C391&lt;13),J391,IF(AND($A$3=TRUE,$C391&lt;16),J391*0.67,""))</f>
        <v/>
      </c>
      <c r="AB391" s="16" t="e">
        <f>IF($A$3=FALSE,IF($C391&lt;16,K391/($D391^0.727399687532279)*'Hintergrund Berechnung'!$I$3165,K391/($D391^0.727399687532279)*'Hintergrund Berechnung'!$I$3166),IF($C391&lt;13,(K391/($D391^0.727399687532279)*'Hintergrund Berechnung'!$I$3165)*0.5,IF($C391&lt;16,(K391/($D391^0.727399687532279)*'Hintergrund Berechnung'!$I$3165)*0.67,K391/($D391^0.727399687532279)*'Hintergrund Berechnung'!$I$3166)))</f>
        <v>#DIV/0!</v>
      </c>
      <c r="AC391" s="16" t="str">
        <f t="shared" ref="AC391:AC454" si="59">IF(AND($A$3=TRUE,$C391&lt;13),L391,IF(AND($A$3=TRUE,$C391&lt;16),L391*0.67,""))</f>
        <v/>
      </c>
      <c r="AD391" s="16" t="e">
        <f>IF($A$3=FALSE,IF($C391&lt;16,M391/($D391^0.727399687532279)*'Hintergrund Berechnung'!$I$3165,M391/($D391^0.727399687532279)*'Hintergrund Berechnung'!$I$3166),IF($C391&lt;13,(M391/($D391^0.727399687532279)*'Hintergrund Berechnung'!$I$3165)*0.5,IF($C391&lt;16,(M391/($D391^0.727399687532279)*'Hintergrund Berechnung'!$I$3165)*0.67,M391/($D391^0.727399687532279)*'Hintergrund Berechnung'!$I$3166)))</f>
        <v>#DIV/0!</v>
      </c>
      <c r="AE391" s="16" t="str">
        <f t="shared" ref="AE391:AE454" si="60">IF(AND($A$3=TRUE,$C391&lt;13),N391,IF(AND($A$3=TRUE,$C391&lt;16),N391*0.67,""))</f>
        <v/>
      </c>
      <c r="AF391" s="16" t="e">
        <f>IF($A$3=FALSE,IF($C391&lt;16,O391/($D391^0.727399687532279)*'Hintergrund Berechnung'!$I$3165,O391/($D391^0.727399687532279)*'Hintergrund Berechnung'!$I$3166),IF($C391&lt;13,(O391/($D391^0.727399687532279)*'Hintergrund Berechnung'!$I$3165)*0.5,IF($C391&lt;16,(O391/($D391^0.727399687532279)*'Hintergrund Berechnung'!$I$3165)*0.67,O391/($D391^0.727399687532279)*'Hintergrund Berechnung'!$I$3166)))</f>
        <v>#DIV/0!</v>
      </c>
      <c r="AG391" s="16" t="str">
        <f t="shared" ref="AG391:AG454" si="61">IF(AND($A$3=TRUE,$C391&lt;13),P391,IF(AND($A$3=TRUE,$C391&lt;16),P391*0.67,""))</f>
        <v/>
      </c>
      <c r="AH391" s="16" t="e">
        <f t="shared" ref="AH391:AH454" si="62">MAX(SUM(V391:W391),SUM(X391:Y391),SUM(Z391:AA391))+MAX(SUM(AB391:AC391),SUM(AD391:AE391),SUM(AF391:AG391))</f>
        <v>#DIV/0!</v>
      </c>
      <c r="AI391" s="16" t="e">
        <f>ROUND(IF(C391&lt;16,$Q391/($D391^0.515518364833551)*'Hintergrund Berechnung'!$K$3165,$Q391/($D391^0.515518364833551)*'Hintergrund Berechnung'!$K$3166),0)</f>
        <v>#DIV/0!</v>
      </c>
      <c r="AJ391" s="16">
        <f>ROUND(IF(C391&lt;16,$R391*'Hintergrund Berechnung'!$L$3165,$R391*'Hintergrund Berechnung'!$L$3166),0)</f>
        <v>0</v>
      </c>
      <c r="AK391" s="16">
        <f>ROUND(IF(C391&lt;16,IF(S391&gt;0,(25-$S391)*'Hintergrund Berechnung'!$M$3165,0),IF(S391&gt;0,(25-$S391)*'Hintergrund Berechnung'!$M$3166,0)),0)</f>
        <v>0</v>
      </c>
      <c r="AL391" s="18" t="e">
        <f t="shared" ref="AL391:AL454" si="63">ROUND(SUM(AH391:AK391),0)</f>
        <v>#DIV/0!</v>
      </c>
    </row>
    <row r="392" spans="21:38" x14ac:dyDescent="0.5">
      <c r="U392" s="16">
        <f t="shared" si="55"/>
        <v>0</v>
      </c>
      <c r="V392" s="16" t="e">
        <f>IF($A$3=FALSE,IF($C392&lt;16,E392/($D392^0.727399687532279)*'Hintergrund Berechnung'!$I$3165,E392/($D392^0.727399687532279)*'Hintergrund Berechnung'!$I$3166),IF($C392&lt;13,(E392/($D392^0.727399687532279)*'Hintergrund Berechnung'!$I$3165)*0.5,IF($C392&lt;16,(E392/($D392^0.727399687532279)*'Hintergrund Berechnung'!$I$3165)*0.67,E392/($D392^0.727399687532279)*'Hintergrund Berechnung'!$I$3166)))</f>
        <v>#DIV/0!</v>
      </c>
      <c r="W392" s="16" t="str">
        <f t="shared" si="56"/>
        <v/>
      </c>
      <c r="X392" s="16" t="e">
        <f>IF($A$3=FALSE,IF($C392&lt;16,G392/($D392^0.727399687532279)*'Hintergrund Berechnung'!$I$3165,G392/($D392^0.727399687532279)*'Hintergrund Berechnung'!$I$3166),IF($C392&lt;13,(G392/($D392^0.727399687532279)*'Hintergrund Berechnung'!$I$3165)*0.5,IF($C392&lt;16,(G392/($D392^0.727399687532279)*'Hintergrund Berechnung'!$I$3165)*0.67,G392/($D392^0.727399687532279)*'Hintergrund Berechnung'!$I$3166)))</f>
        <v>#DIV/0!</v>
      </c>
      <c r="Y392" s="16" t="str">
        <f t="shared" si="57"/>
        <v/>
      </c>
      <c r="Z392" s="16" t="e">
        <f>IF($A$3=FALSE,IF($C392&lt;16,I392/($D392^0.727399687532279)*'Hintergrund Berechnung'!$I$3165,I392/($D392^0.727399687532279)*'Hintergrund Berechnung'!$I$3166),IF($C392&lt;13,(I392/($D392^0.727399687532279)*'Hintergrund Berechnung'!$I$3165)*0.5,IF($C392&lt;16,(I392/($D392^0.727399687532279)*'Hintergrund Berechnung'!$I$3165)*0.67,I392/($D392^0.727399687532279)*'Hintergrund Berechnung'!$I$3166)))</f>
        <v>#DIV/0!</v>
      </c>
      <c r="AA392" s="16" t="str">
        <f t="shared" si="58"/>
        <v/>
      </c>
      <c r="AB392" s="16" t="e">
        <f>IF($A$3=FALSE,IF($C392&lt;16,K392/($D392^0.727399687532279)*'Hintergrund Berechnung'!$I$3165,K392/($D392^0.727399687532279)*'Hintergrund Berechnung'!$I$3166),IF($C392&lt;13,(K392/($D392^0.727399687532279)*'Hintergrund Berechnung'!$I$3165)*0.5,IF($C392&lt;16,(K392/($D392^0.727399687532279)*'Hintergrund Berechnung'!$I$3165)*0.67,K392/($D392^0.727399687532279)*'Hintergrund Berechnung'!$I$3166)))</f>
        <v>#DIV/0!</v>
      </c>
      <c r="AC392" s="16" t="str">
        <f t="shared" si="59"/>
        <v/>
      </c>
      <c r="AD392" s="16" t="e">
        <f>IF($A$3=FALSE,IF($C392&lt;16,M392/($D392^0.727399687532279)*'Hintergrund Berechnung'!$I$3165,M392/($D392^0.727399687532279)*'Hintergrund Berechnung'!$I$3166),IF($C392&lt;13,(M392/($D392^0.727399687532279)*'Hintergrund Berechnung'!$I$3165)*0.5,IF($C392&lt;16,(M392/($D392^0.727399687532279)*'Hintergrund Berechnung'!$I$3165)*0.67,M392/($D392^0.727399687532279)*'Hintergrund Berechnung'!$I$3166)))</f>
        <v>#DIV/0!</v>
      </c>
      <c r="AE392" s="16" t="str">
        <f t="shared" si="60"/>
        <v/>
      </c>
      <c r="AF392" s="16" t="e">
        <f>IF($A$3=FALSE,IF($C392&lt;16,O392/($D392^0.727399687532279)*'Hintergrund Berechnung'!$I$3165,O392/($D392^0.727399687532279)*'Hintergrund Berechnung'!$I$3166),IF($C392&lt;13,(O392/($D392^0.727399687532279)*'Hintergrund Berechnung'!$I$3165)*0.5,IF($C392&lt;16,(O392/($D392^0.727399687532279)*'Hintergrund Berechnung'!$I$3165)*0.67,O392/($D392^0.727399687532279)*'Hintergrund Berechnung'!$I$3166)))</f>
        <v>#DIV/0!</v>
      </c>
      <c r="AG392" s="16" t="str">
        <f t="shared" si="61"/>
        <v/>
      </c>
      <c r="AH392" s="16" t="e">
        <f t="shared" si="62"/>
        <v>#DIV/0!</v>
      </c>
      <c r="AI392" s="16" t="e">
        <f>ROUND(IF(C392&lt;16,$Q392/($D392^0.515518364833551)*'Hintergrund Berechnung'!$K$3165,$Q392/($D392^0.515518364833551)*'Hintergrund Berechnung'!$K$3166),0)</f>
        <v>#DIV/0!</v>
      </c>
      <c r="AJ392" s="16">
        <f>ROUND(IF(C392&lt;16,$R392*'Hintergrund Berechnung'!$L$3165,$R392*'Hintergrund Berechnung'!$L$3166),0)</f>
        <v>0</v>
      </c>
      <c r="AK392" s="16">
        <f>ROUND(IF(C392&lt;16,IF(S392&gt;0,(25-$S392)*'Hintergrund Berechnung'!$M$3165,0),IF(S392&gt;0,(25-$S392)*'Hintergrund Berechnung'!$M$3166,0)),0)</f>
        <v>0</v>
      </c>
      <c r="AL392" s="18" t="e">
        <f t="shared" si="63"/>
        <v>#DIV/0!</v>
      </c>
    </row>
    <row r="393" spans="21:38" x14ac:dyDescent="0.5">
      <c r="U393" s="16">
        <f t="shared" si="55"/>
        <v>0</v>
      </c>
      <c r="V393" s="16" t="e">
        <f>IF($A$3=FALSE,IF($C393&lt;16,E393/($D393^0.727399687532279)*'Hintergrund Berechnung'!$I$3165,E393/($D393^0.727399687532279)*'Hintergrund Berechnung'!$I$3166),IF($C393&lt;13,(E393/($D393^0.727399687532279)*'Hintergrund Berechnung'!$I$3165)*0.5,IF($C393&lt;16,(E393/($D393^0.727399687532279)*'Hintergrund Berechnung'!$I$3165)*0.67,E393/($D393^0.727399687532279)*'Hintergrund Berechnung'!$I$3166)))</f>
        <v>#DIV/0!</v>
      </c>
      <c r="W393" s="16" t="str">
        <f t="shared" si="56"/>
        <v/>
      </c>
      <c r="X393" s="16" t="e">
        <f>IF($A$3=FALSE,IF($C393&lt;16,G393/($D393^0.727399687532279)*'Hintergrund Berechnung'!$I$3165,G393/($D393^0.727399687532279)*'Hintergrund Berechnung'!$I$3166),IF($C393&lt;13,(G393/($D393^0.727399687532279)*'Hintergrund Berechnung'!$I$3165)*0.5,IF($C393&lt;16,(G393/($D393^0.727399687532279)*'Hintergrund Berechnung'!$I$3165)*0.67,G393/($D393^0.727399687532279)*'Hintergrund Berechnung'!$I$3166)))</f>
        <v>#DIV/0!</v>
      </c>
      <c r="Y393" s="16" t="str">
        <f t="shared" si="57"/>
        <v/>
      </c>
      <c r="Z393" s="16" t="e">
        <f>IF($A$3=FALSE,IF($C393&lt;16,I393/($D393^0.727399687532279)*'Hintergrund Berechnung'!$I$3165,I393/($D393^0.727399687532279)*'Hintergrund Berechnung'!$I$3166),IF($C393&lt;13,(I393/($D393^0.727399687532279)*'Hintergrund Berechnung'!$I$3165)*0.5,IF($C393&lt;16,(I393/($D393^0.727399687532279)*'Hintergrund Berechnung'!$I$3165)*0.67,I393/($D393^0.727399687532279)*'Hintergrund Berechnung'!$I$3166)))</f>
        <v>#DIV/0!</v>
      </c>
      <c r="AA393" s="16" t="str">
        <f t="shared" si="58"/>
        <v/>
      </c>
      <c r="AB393" s="16" t="e">
        <f>IF($A$3=FALSE,IF($C393&lt;16,K393/($D393^0.727399687532279)*'Hintergrund Berechnung'!$I$3165,K393/($D393^0.727399687532279)*'Hintergrund Berechnung'!$I$3166),IF($C393&lt;13,(K393/($D393^0.727399687532279)*'Hintergrund Berechnung'!$I$3165)*0.5,IF($C393&lt;16,(K393/($D393^0.727399687532279)*'Hintergrund Berechnung'!$I$3165)*0.67,K393/($D393^0.727399687532279)*'Hintergrund Berechnung'!$I$3166)))</f>
        <v>#DIV/0!</v>
      </c>
      <c r="AC393" s="16" t="str">
        <f t="shared" si="59"/>
        <v/>
      </c>
      <c r="AD393" s="16" t="e">
        <f>IF($A$3=FALSE,IF($C393&lt;16,M393/($D393^0.727399687532279)*'Hintergrund Berechnung'!$I$3165,M393/($D393^0.727399687532279)*'Hintergrund Berechnung'!$I$3166),IF($C393&lt;13,(M393/($D393^0.727399687532279)*'Hintergrund Berechnung'!$I$3165)*0.5,IF($C393&lt;16,(M393/($D393^0.727399687532279)*'Hintergrund Berechnung'!$I$3165)*0.67,M393/($D393^0.727399687532279)*'Hintergrund Berechnung'!$I$3166)))</f>
        <v>#DIV/0!</v>
      </c>
      <c r="AE393" s="16" t="str">
        <f t="shared" si="60"/>
        <v/>
      </c>
      <c r="AF393" s="16" t="e">
        <f>IF($A$3=FALSE,IF($C393&lt;16,O393/($D393^0.727399687532279)*'Hintergrund Berechnung'!$I$3165,O393/($D393^0.727399687532279)*'Hintergrund Berechnung'!$I$3166),IF($C393&lt;13,(O393/($D393^0.727399687532279)*'Hintergrund Berechnung'!$I$3165)*0.5,IF($C393&lt;16,(O393/($D393^0.727399687532279)*'Hintergrund Berechnung'!$I$3165)*0.67,O393/($D393^0.727399687532279)*'Hintergrund Berechnung'!$I$3166)))</f>
        <v>#DIV/0!</v>
      </c>
      <c r="AG393" s="16" t="str">
        <f t="shared" si="61"/>
        <v/>
      </c>
      <c r="AH393" s="16" t="e">
        <f t="shared" si="62"/>
        <v>#DIV/0!</v>
      </c>
      <c r="AI393" s="16" t="e">
        <f>ROUND(IF(C393&lt;16,$Q393/($D393^0.515518364833551)*'Hintergrund Berechnung'!$K$3165,$Q393/($D393^0.515518364833551)*'Hintergrund Berechnung'!$K$3166),0)</f>
        <v>#DIV/0!</v>
      </c>
      <c r="AJ393" s="16">
        <f>ROUND(IF(C393&lt;16,$R393*'Hintergrund Berechnung'!$L$3165,$R393*'Hintergrund Berechnung'!$L$3166),0)</f>
        <v>0</v>
      </c>
      <c r="AK393" s="16">
        <f>ROUND(IF(C393&lt;16,IF(S393&gt;0,(25-$S393)*'Hintergrund Berechnung'!$M$3165,0),IF(S393&gt;0,(25-$S393)*'Hintergrund Berechnung'!$M$3166,0)),0)</f>
        <v>0</v>
      </c>
      <c r="AL393" s="18" t="e">
        <f t="shared" si="63"/>
        <v>#DIV/0!</v>
      </c>
    </row>
    <row r="394" spans="21:38" x14ac:dyDescent="0.5">
      <c r="U394" s="16">
        <f t="shared" si="55"/>
        <v>0</v>
      </c>
      <c r="V394" s="16" t="e">
        <f>IF($A$3=FALSE,IF($C394&lt;16,E394/($D394^0.727399687532279)*'Hintergrund Berechnung'!$I$3165,E394/($D394^0.727399687532279)*'Hintergrund Berechnung'!$I$3166),IF($C394&lt;13,(E394/($D394^0.727399687532279)*'Hintergrund Berechnung'!$I$3165)*0.5,IF($C394&lt;16,(E394/($D394^0.727399687532279)*'Hintergrund Berechnung'!$I$3165)*0.67,E394/($D394^0.727399687532279)*'Hintergrund Berechnung'!$I$3166)))</f>
        <v>#DIV/0!</v>
      </c>
      <c r="W394" s="16" t="str">
        <f t="shared" si="56"/>
        <v/>
      </c>
      <c r="X394" s="16" t="e">
        <f>IF($A$3=FALSE,IF($C394&lt;16,G394/($D394^0.727399687532279)*'Hintergrund Berechnung'!$I$3165,G394/($D394^0.727399687532279)*'Hintergrund Berechnung'!$I$3166),IF($C394&lt;13,(G394/($D394^0.727399687532279)*'Hintergrund Berechnung'!$I$3165)*0.5,IF($C394&lt;16,(G394/($D394^0.727399687532279)*'Hintergrund Berechnung'!$I$3165)*0.67,G394/($D394^0.727399687532279)*'Hintergrund Berechnung'!$I$3166)))</f>
        <v>#DIV/0!</v>
      </c>
      <c r="Y394" s="16" t="str">
        <f t="shared" si="57"/>
        <v/>
      </c>
      <c r="Z394" s="16" t="e">
        <f>IF($A$3=FALSE,IF($C394&lt;16,I394/($D394^0.727399687532279)*'Hintergrund Berechnung'!$I$3165,I394/($D394^0.727399687532279)*'Hintergrund Berechnung'!$I$3166),IF($C394&lt;13,(I394/($D394^0.727399687532279)*'Hintergrund Berechnung'!$I$3165)*0.5,IF($C394&lt;16,(I394/($D394^0.727399687532279)*'Hintergrund Berechnung'!$I$3165)*0.67,I394/($D394^0.727399687532279)*'Hintergrund Berechnung'!$I$3166)))</f>
        <v>#DIV/0!</v>
      </c>
      <c r="AA394" s="16" t="str">
        <f t="shared" si="58"/>
        <v/>
      </c>
      <c r="AB394" s="16" t="e">
        <f>IF($A$3=FALSE,IF($C394&lt;16,K394/($D394^0.727399687532279)*'Hintergrund Berechnung'!$I$3165,K394/($D394^0.727399687532279)*'Hintergrund Berechnung'!$I$3166),IF($C394&lt;13,(K394/($D394^0.727399687532279)*'Hintergrund Berechnung'!$I$3165)*0.5,IF($C394&lt;16,(K394/($D394^0.727399687532279)*'Hintergrund Berechnung'!$I$3165)*0.67,K394/($D394^0.727399687532279)*'Hintergrund Berechnung'!$I$3166)))</f>
        <v>#DIV/0!</v>
      </c>
      <c r="AC394" s="16" t="str">
        <f t="shared" si="59"/>
        <v/>
      </c>
      <c r="AD394" s="16" t="e">
        <f>IF($A$3=FALSE,IF($C394&lt;16,M394/($D394^0.727399687532279)*'Hintergrund Berechnung'!$I$3165,M394/($D394^0.727399687532279)*'Hintergrund Berechnung'!$I$3166),IF($C394&lt;13,(M394/($D394^0.727399687532279)*'Hintergrund Berechnung'!$I$3165)*0.5,IF($C394&lt;16,(M394/($D394^0.727399687532279)*'Hintergrund Berechnung'!$I$3165)*0.67,M394/($D394^0.727399687532279)*'Hintergrund Berechnung'!$I$3166)))</f>
        <v>#DIV/0!</v>
      </c>
      <c r="AE394" s="16" t="str">
        <f t="shared" si="60"/>
        <v/>
      </c>
      <c r="AF394" s="16" t="e">
        <f>IF($A$3=FALSE,IF($C394&lt;16,O394/($D394^0.727399687532279)*'Hintergrund Berechnung'!$I$3165,O394/($D394^0.727399687532279)*'Hintergrund Berechnung'!$I$3166),IF($C394&lt;13,(O394/($D394^0.727399687532279)*'Hintergrund Berechnung'!$I$3165)*0.5,IF($C394&lt;16,(O394/($D394^0.727399687532279)*'Hintergrund Berechnung'!$I$3165)*0.67,O394/($D394^0.727399687532279)*'Hintergrund Berechnung'!$I$3166)))</f>
        <v>#DIV/0!</v>
      </c>
      <c r="AG394" s="16" t="str">
        <f t="shared" si="61"/>
        <v/>
      </c>
      <c r="AH394" s="16" t="e">
        <f t="shared" si="62"/>
        <v>#DIV/0!</v>
      </c>
      <c r="AI394" s="16" t="e">
        <f>ROUND(IF(C394&lt;16,$Q394/($D394^0.515518364833551)*'Hintergrund Berechnung'!$K$3165,$Q394/($D394^0.515518364833551)*'Hintergrund Berechnung'!$K$3166),0)</f>
        <v>#DIV/0!</v>
      </c>
      <c r="AJ394" s="16">
        <f>ROUND(IF(C394&lt;16,$R394*'Hintergrund Berechnung'!$L$3165,$R394*'Hintergrund Berechnung'!$L$3166),0)</f>
        <v>0</v>
      </c>
      <c r="AK394" s="16">
        <f>ROUND(IF(C394&lt;16,IF(S394&gt;0,(25-$S394)*'Hintergrund Berechnung'!$M$3165,0),IF(S394&gt;0,(25-$S394)*'Hintergrund Berechnung'!$M$3166,0)),0)</f>
        <v>0</v>
      </c>
      <c r="AL394" s="18" t="e">
        <f t="shared" si="63"/>
        <v>#DIV/0!</v>
      </c>
    </row>
    <row r="395" spans="21:38" x14ac:dyDescent="0.5">
      <c r="U395" s="16">
        <f t="shared" si="55"/>
        <v>0</v>
      </c>
      <c r="V395" s="16" t="e">
        <f>IF($A$3=FALSE,IF($C395&lt;16,E395/($D395^0.727399687532279)*'Hintergrund Berechnung'!$I$3165,E395/($D395^0.727399687532279)*'Hintergrund Berechnung'!$I$3166),IF($C395&lt;13,(E395/($D395^0.727399687532279)*'Hintergrund Berechnung'!$I$3165)*0.5,IF($C395&lt;16,(E395/($D395^0.727399687532279)*'Hintergrund Berechnung'!$I$3165)*0.67,E395/($D395^0.727399687532279)*'Hintergrund Berechnung'!$I$3166)))</f>
        <v>#DIV/0!</v>
      </c>
      <c r="W395" s="16" t="str">
        <f t="shared" si="56"/>
        <v/>
      </c>
      <c r="X395" s="16" t="e">
        <f>IF($A$3=FALSE,IF($C395&lt;16,G395/($D395^0.727399687532279)*'Hintergrund Berechnung'!$I$3165,G395/($D395^0.727399687532279)*'Hintergrund Berechnung'!$I$3166),IF($C395&lt;13,(G395/($D395^0.727399687532279)*'Hintergrund Berechnung'!$I$3165)*0.5,IF($C395&lt;16,(G395/($D395^0.727399687532279)*'Hintergrund Berechnung'!$I$3165)*0.67,G395/($D395^0.727399687532279)*'Hintergrund Berechnung'!$I$3166)))</f>
        <v>#DIV/0!</v>
      </c>
      <c r="Y395" s="16" t="str">
        <f t="shared" si="57"/>
        <v/>
      </c>
      <c r="Z395" s="16" t="e">
        <f>IF($A$3=FALSE,IF($C395&lt;16,I395/($D395^0.727399687532279)*'Hintergrund Berechnung'!$I$3165,I395/($D395^0.727399687532279)*'Hintergrund Berechnung'!$I$3166),IF($C395&lt;13,(I395/($D395^0.727399687532279)*'Hintergrund Berechnung'!$I$3165)*0.5,IF($C395&lt;16,(I395/($D395^0.727399687532279)*'Hintergrund Berechnung'!$I$3165)*0.67,I395/($D395^0.727399687532279)*'Hintergrund Berechnung'!$I$3166)))</f>
        <v>#DIV/0!</v>
      </c>
      <c r="AA395" s="16" t="str">
        <f t="shared" si="58"/>
        <v/>
      </c>
      <c r="AB395" s="16" t="e">
        <f>IF($A$3=FALSE,IF($C395&lt;16,K395/($D395^0.727399687532279)*'Hintergrund Berechnung'!$I$3165,K395/($D395^0.727399687532279)*'Hintergrund Berechnung'!$I$3166),IF($C395&lt;13,(K395/($D395^0.727399687532279)*'Hintergrund Berechnung'!$I$3165)*0.5,IF($C395&lt;16,(K395/($D395^0.727399687532279)*'Hintergrund Berechnung'!$I$3165)*0.67,K395/($D395^0.727399687532279)*'Hintergrund Berechnung'!$I$3166)))</f>
        <v>#DIV/0!</v>
      </c>
      <c r="AC395" s="16" t="str">
        <f t="shared" si="59"/>
        <v/>
      </c>
      <c r="AD395" s="16" t="e">
        <f>IF($A$3=FALSE,IF($C395&lt;16,M395/($D395^0.727399687532279)*'Hintergrund Berechnung'!$I$3165,M395/($D395^0.727399687532279)*'Hintergrund Berechnung'!$I$3166),IF($C395&lt;13,(M395/($D395^0.727399687532279)*'Hintergrund Berechnung'!$I$3165)*0.5,IF($C395&lt;16,(M395/($D395^0.727399687532279)*'Hintergrund Berechnung'!$I$3165)*0.67,M395/($D395^0.727399687532279)*'Hintergrund Berechnung'!$I$3166)))</f>
        <v>#DIV/0!</v>
      </c>
      <c r="AE395" s="16" t="str">
        <f t="shared" si="60"/>
        <v/>
      </c>
      <c r="AF395" s="16" t="e">
        <f>IF($A$3=FALSE,IF($C395&lt;16,O395/($D395^0.727399687532279)*'Hintergrund Berechnung'!$I$3165,O395/($D395^0.727399687532279)*'Hintergrund Berechnung'!$I$3166),IF($C395&lt;13,(O395/($D395^0.727399687532279)*'Hintergrund Berechnung'!$I$3165)*0.5,IF($C395&lt;16,(O395/($D395^0.727399687532279)*'Hintergrund Berechnung'!$I$3165)*0.67,O395/($D395^0.727399687532279)*'Hintergrund Berechnung'!$I$3166)))</f>
        <v>#DIV/0!</v>
      </c>
      <c r="AG395" s="16" t="str">
        <f t="shared" si="61"/>
        <v/>
      </c>
      <c r="AH395" s="16" t="e">
        <f t="shared" si="62"/>
        <v>#DIV/0!</v>
      </c>
      <c r="AI395" s="16" t="e">
        <f>ROUND(IF(C395&lt;16,$Q395/($D395^0.515518364833551)*'Hintergrund Berechnung'!$K$3165,$Q395/($D395^0.515518364833551)*'Hintergrund Berechnung'!$K$3166),0)</f>
        <v>#DIV/0!</v>
      </c>
      <c r="AJ395" s="16">
        <f>ROUND(IF(C395&lt;16,$R395*'Hintergrund Berechnung'!$L$3165,$R395*'Hintergrund Berechnung'!$L$3166),0)</f>
        <v>0</v>
      </c>
      <c r="AK395" s="16">
        <f>ROUND(IF(C395&lt;16,IF(S395&gt;0,(25-$S395)*'Hintergrund Berechnung'!$M$3165,0),IF(S395&gt;0,(25-$S395)*'Hintergrund Berechnung'!$M$3166,0)),0)</f>
        <v>0</v>
      </c>
      <c r="AL395" s="18" t="e">
        <f t="shared" si="63"/>
        <v>#DIV/0!</v>
      </c>
    </row>
    <row r="396" spans="21:38" x14ac:dyDescent="0.5">
      <c r="U396" s="16">
        <f t="shared" si="55"/>
        <v>0</v>
      </c>
      <c r="V396" s="16" t="e">
        <f>IF($A$3=FALSE,IF($C396&lt;16,E396/($D396^0.727399687532279)*'Hintergrund Berechnung'!$I$3165,E396/($D396^0.727399687532279)*'Hintergrund Berechnung'!$I$3166),IF($C396&lt;13,(E396/($D396^0.727399687532279)*'Hintergrund Berechnung'!$I$3165)*0.5,IF($C396&lt;16,(E396/($D396^0.727399687532279)*'Hintergrund Berechnung'!$I$3165)*0.67,E396/($D396^0.727399687532279)*'Hintergrund Berechnung'!$I$3166)))</f>
        <v>#DIV/0!</v>
      </c>
      <c r="W396" s="16" t="str">
        <f t="shared" si="56"/>
        <v/>
      </c>
      <c r="X396" s="16" t="e">
        <f>IF($A$3=FALSE,IF($C396&lt;16,G396/($D396^0.727399687532279)*'Hintergrund Berechnung'!$I$3165,G396/($D396^0.727399687532279)*'Hintergrund Berechnung'!$I$3166),IF($C396&lt;13,(G396/($D396^0.727399687532279)*'Hintergrund Berechnung'!$I$3165)*0.5,IF($C396&lt;16,(G396/($D396^0.727399687532279)*'Hintergrund Berechnung'!$I$3165)*0.67,G396/($D396^0.727399687532279)*'Hintergrund Berechnung'!$I$3166)))</f>
        <v>#DIV/0!</v>
      </c>
      <c r="Y396" s="16" t="str">
        <f t="shared" si="57"/>
        <v/>
      </c>
      <c r="Z396" s="16" t="e">
        <f>IF($A$3=FALSE,IF($C396&lt;16,I396/($D396^0.727399687532279)*'Hintergrund Berechnung'!$I$3165,I396/($D396^0.727399687532279)*'Hintergrund Berechnung'!$I$3166),IF($C396&lt;13,(I396/($D396^0.727399687532279)*'Hintergrund Berechnung'!$I$3165)*0.5,IF($C396&lt;16,(I396/($D396^0.727399687532279)*'Hintergrund Berechnung'!$I$3165)*0.67,I396/($D396^0.727399687532279)*'Hintergrund Berechnung'!$I$3166)))</f>
        <v>#DIV/0!</v>
      </c>
      <c r="AA396" s="16" t="str">
        <f t="shared" si="58"/>
        <v/>
      </c>
      <c r="AB396" s="16" t="e">
        <f>IF($A$3=FALSE,IF($C396&lt;16,K396/($D396^0.727399687532279)*'Hintergrund Berechnung'!$I$3165,K396/($D396^0.727399687532279)*'Hintergrund Berechnung'!$I$3166),IF($C396&lt;13,(K396/($D396^0.727399687532279)*'Hintergrund Berechnung'!$I$3165)*0.5,IF($C396&lt;16,(K396/($D396^0.727399687532279)*'Hintergrund Berechnung'!$I$3165)*0.67,K396/($D396^0.727399687532279)*'Hintergrund Berechnung'!$I$3166)))</f>
        <v>#DIV/0!</v>
      </c>
      <c r="AC396" s="16" t="str">
        <f t="shared" si="59"/>
        <v/>
      </c>
      <c r="AD396" s="16" t="e">
        <f>IF($A$3=FALSE,IF($C396&lt;16,M396/($D396^0.727399687532279)*'Hintergrund Berechnung'!$I$3165,M396/($D396^0.727399687532279)*'Hintergrund Berechnung'!$I$3166),IF($C396&lt;13,(M396/($D396^0.727399687532279)*'Hintergrund Berechnung'!$I$3165)*0.5,IF($C396&lt;16,(M396/($D396^0.727399687532279)*'Hintergrund Berechnung'!$I$3165)*0.67,M396/($D396^0.727399687532279)*'Hintergrund Berechnung'!$I$3166)))</f>
        <v>#DIV/0!</v>
      </c>
      <c r="AE396" s="16" t="str">
        <f t="shared" si="60"/>
        <v/>
      </c>
      <c r="AF396" s="16" t="e">
        <f>IF($A$3=FALSE,IF($C396&lt;16,O396/($D396^0.727399687532279)*'Hintergrund Berechnung'!$I$3165,O396/($D396^0.727399687532279)*'Hintergrund Berechnung'!$I$3166),IF($C396&lt;13,(O396/($D396^0.727399687532279)*'Hintergrund Berechnung'!$I$3165)*0.5,IF($C396&lt;16,(O396/($D396^0.727399687532279)*'Hintergrund Berechnung'!$I$3165)*0.67,O396/($D396^0.727399687532279)*'Hintergrund Berechnung'!$I$3166)))</f>
        <v>#DIV/0!</v>
      </c>
      <c r="AG396" s="16" t="str">
        <f t="shared" si="61"/>
        <v/>
      </c>
      <c r="AH396" s="16" t="e">
        <f t="shared" si="62"/>
        <v>#DIV/0!</v>
      </c>
      <c r="AI396" s="16" t="e">
        <f>ROUND(IF(C396&lt;16,$Q396/($D396^0.515518364833551)*'Hintergrund Berechnung'!$K$3165,$Q396/($D396^0.515518364833551)*'Hintergrund Berechnung'!$K$3166),0)</f>
        <v>#DIV/0!</v>
      </c>
      <c r="AJ396" s="16">
        <f>ROUND(IF(C396&lt;16,$R396*'Hintergrund Berechnung'!$L$3165,$R396*'Hintergrund Berechnung'!$L$3166),0)</f>
        <v>0</v>
      </c>
      <c r="AK396" s="16">
        <f>ROUND(IF(C396&lt;16,IF(S396&gt;0,(25-$S396)*'Hintergrund Berechnung'!$M$3165,0),IF(S396&gt;0,(25-$S396)*'Hintergrund Berechnung'!$M$3166,0)),0)</f>
        <v>0</v>
      </c>
      <c r="AL396" s="18" t="e">
        <f t="shared" si="63"/>
        <v>#DIV/0!</v>
      </c>
    </row>
    <row r="397" spans="21:38" x14ac:dyDescent="0.5">
      <c r="U397" s="16">
        <f t="shared" si="55"/>
        <v>0</v>
      </c>
      <c r="V397" s="16" t="e">
        <f>IF($A$3=FALSE,IF($C397&lt;16,E397/($D397^0.727399687532279)*'Hintergrund Berechnung'!$I$3165,E397/($D397^0.727399687532279)*'Hintergrund Berechnung'!$I$3166),IF($C397&lt;13,(E397/($D397^0.727399687532279)*'Hintergrund Berechnung'!$I$3165)*0.5,IF($C397&lt;16,(E397/($D397^0.727399687532279)*'Hintergrund Berechnung'!$I$3165)*0.67,E397/($D397^0.727399687532279)*'Hintergrund Berechnung'!$I$3166)))</f>
        <v>#DIV/0!</v>
      </c>
      <c r="W397" s="16" t="str">
        <f t="shared" si="56"/>
        <v/>
      </c>
      <c r="X397" s="16" t="e">
        <f>IF($A$3=FALSE,IF($C397&lt;16,G397/($D397^0.727399687532279)*'Hintergrund Berechnung'!$I$3165,G397/($D397^0.727399687532279)*'Hintergrund Berechnung'!$I$3166),IF($C397&lt;13,(G397/($D397^0.727399687532279)*'Hintergrund Berechnung'!$I$3165)*0.5,IF($C397&lt;16,(G397/($D397^0.727399687532279)*'Hintergrund Berechnung'!$I$3165)*0.67,G397/($D397^0.727399687532279)*'Hintergrund Berechnung'!$I$3166)))</f>
        <v>#DIV/0!</v>
      </c>
      <c r="Y397" s="16" t="str">
        <f t="shared" si="57"/>
        <v/>
      </c>
      <c r="Z397" s="16" t="e">
        <f>IF($A$3=FALSE,IF($C397&lt;16,I397/($D397^0.727399687532279)*'Hintergrund Berechnung'!$I$3165,I397/($D397^0.727399687532279)*'Hintergrund Berechnung'!$I$3166),IF($C397&lt;13,(I397/($D397^0.727399687532279)*'Hintergrund Berechnung'!$I$3165)*0.5,IF($C397&lt;16,(I397/($D397^0.727399687532279)*'Hintergrund Berechnung'!$I$3165)*0.67,I397/($D397^0.727399687532279)*'Hintergrund Berechnung'!$I$3166)))</f>
        <v>#DIV/0!</v>
      </c>
      <c r="AA397" s="16" t="str">
        <f t="shared" si="58"/>
        <v/>
      </c>
      <c r="AB397" s="16" t="e">
        <f>IF($A$3=FALSE,IF($C397&lt;16,K397/($D397^0.727399687532279)*'Hintergrund Berechnung'!$I$3165,K397/($D397^0.727399687532279)*'Hintergrund Berechnung'!$I$3166),IF($C397&lt;13,(K397/($D397^0.727399687532279)*'Hintergrund Berechnung'!$I$3165)*0.5,IF($C397&lt;16,(K397/($D397^0.727399687532279)*'Hintergrund Berechnung'!$I$3165)*0.67,K397/($D397^0.727399687532279)*'Hintergrund Berechnung'!$I$3166)))</f>
        <v>#DIV/0!</v>
      </c>
      <c r="AC397" s="16" t="str">
        <f t="shared" si="59"/>
        <v/>
      </c>
      <c r="AD397" s="16" t="e">
        <f>IF($A$3=FALSE,IF($C397&lt;16,M397/($D397^0.727399687532279)*'Hintergrund Berechnung'!$I$3165,M397/($D397^0.727399687532279)*'Hintergrund Berechnung'!$I$3166),IF($C397&lt;13,(M397/($D397^0.727399687532279)*'Hintergrund Berechnung'!$I$3165)*0.5,IF($C397&lt;16,(M397/($D397^0.727399687532279)*'Hintergrund Berechnung'!$I$3165)*0.67,M397/($D397^0.727399687532279)*'Hintergrund Berechnung'!$I$3166)))</f>
        <v>#DIV/0!</v>
      </c>
      <c r="AE397" s="16" t="str">
        <f t="shared" si="60"/>
        <v/>
      </c>
      <c r="AF397" s="16" t="e">
        <f>IF($A$3=FALSE,IF($C397&lt;16,O397/($D397^0.727399687532279)*'Hintergrund Berechnung'!$I$3165,O397/($D397^0.727399687532279)*'Hintergrund Berechnung'!$I$3166),IF($C397&lt;13,(O397/($D397^0.727399687532279)*'Hintergrund Berechnung'!$I$3165)*0.5,IF($C397&lt;16,(O397/($D397^0.727399687532279)*'Hintergrund Berechnung'!$I$3165)*0.67,O397/($D397^0.727399687532279)*'Hintergrund Berechnung'!$I$3166)))</f>
        <v>#DIV/0!</v>
      </c>
      <c r="AG397" s="16" t="str">
        <f t="shared" si="61"/>
        <v/>
      </c>
      <c r="AH397" s="16" t="e">
        <f t="shared" si="62"/>
        <v>#DIV/0!</v>
      </c>
      <c r="AI397" s="16" t="e">
        <f>ROUND(IF(C397&lt;16,$Q397/($D397^0.515518364833551)*'Hintergrund Berechnung'!$K$3165,$Q397/($D397^0.515518364833551)*'Hintergrund Berechnung'!$K$3166),0)</f>
        <v>#DIV/0!</v>
      </c>
      <c r="AJ397" s="16">
        <f>ROUND(IF(C397&lt;16,$R397*'Hintergrund Berechnung'!$L$3165,$R397*'Hintergrund Berechnung'!$L$3166),0)</f>
        <v>0</v>
      </c>
      <c r="AK397" s="16">
        <f>ROUND(IF(C397&lt;16,IF(S397&gt;0,(25-$S397)*'Hintergrund Berechnung'!$M$3165,0),IF(S397&gt;0,(25-$S397)*'Hintergrund Berechnung'!$M$3166,0)),0)</f>
        <v>0</v>
      </c>
      <c r="AL397" s="18" t="e">
        <f t="shared" si="63"/>
        <v>#DIV/0!</v>
      </c>
    </row>
    <row r="398" spans="21:38" x14ac:dyDescent="0.5">
      <c r="U398" s="16">
        <f t="shared" si="55"/>
        <v>0</v>
      </c>
      <c r="V398" s="16" t="e">
        <f>IF($A$3=FALSE,IF($C398&lt;16,E398/($D398^0.727399687532279)*'Hintergrund Berechnung'!$I$3165,E398/($D398^0.727399687532279)*'Hintergrund Berechnung'!$I$3166),IF($C398&lt;13,(E398/($D398^0.727399687532279)*'Hintergrund Berechnung'!$I$3165)*0.5,IF($C398&lt;16,(E398/($D398^0.727399687532279)*'Hintergrund Berechnung'!$I$3165)*0.67,E398/($D398^0.727399687532279)*'Hintergrund Berechnung'!$I$3166)))</f>
        <v>#DIV/0!</v>
      </c>
      <c r="W398" s="16" t="str">
        <f t="shared" si="56"/>
        <v/>
      </c>
      <c r="X398" s="16" t="e">
        <f>IF($A$3=FALSE,IF($C398&lt;16,G398/($D398^0.727399687532279)*'Hintergrund Berechnung'!$I$3165,G398/($D398^0.727399687532279)*'Hintergrund Berechnung'!$I$3166),IF($C398&lt;13,(G398/($D398^0.727399687532279)*'Hintergrund Berechnung'!$I$3165)*0.5,IF($C398&lt;16,(G398/($D398^0.727399687532279)*'Hintergrund Berechnung'!$I$3165)*0.67,G398/($D398^0.727399687532279)*'Hintergrund Berechnung'!$I$3166)))</f>
        <v>#DIV/0!</v>
      </c>
      <c r="Y398" s="16" t="str">
        <f t="shared" si="57"/>
        <v/>
      </c>
      <c r="Z398" s="16" t="e">
        <f>IF($A$3=FALSE,IF($C398&lt;16,I398/($D398^0.727399687532279)*'Hintergrund Berechnung'!$I$3165,I398/($D398^0.727399687532279)*'Hintergrund Berechnung'!$I$3166),IF($C398&lt;13,(I398/($D398^0.727399687532279)*'Hintergrund Berechnung'!$I$3165)*0.5,IF($C398&lt;16,(I398/($D398^0.727399687532279)*'Hintergrund Berechnung'!$I$3165)*0.67,I398/($D398^0.727399687532279)*'Hintergrund Berechnung'!$I$3166)))</f>
        <v>#DIV/0!</v>
      </c>
      <c r="AA398" s="16" t="str">
        <f t="shared" si="58"/>
        <v/>
      </c>
      <c r="AB398" s="16" t="e">
        <f>IF($A$3=FALSE,IF($C398&lt;16,K398/($D398^0.727399687532279)*'Hintergrund Berechnung'!$I$3165,K398/($D398^0.727399687532279)*'Hintergrund Berechnung'!$I$3166),IF($C398&lt;13,(K398/($D398^0.727399687532279)*'Hintergrund Berechnung'!$I$3165)*0.5,IF($C398&lt;16,(K398/($D398^0.727399687532279)*'Hintergrund Berechnung'!$I$3165)*0.67,K398/($D398^0.727399687532279)*'Hintergrund Berechnung'!$I$3166)))</f>
        <v>#DIV/0!</v>
      </c>
      <c r="AC398" s="16" t="str">
        <f t="shared" si="59"/>
        <v/>
      </c>
      <c r="AD398" s="16" t="e">
        <f>IF($A$3=FALSE,IF($C398&lt;16,M398/($D398^0.727399687532279)*'Hintergrund Berechnung'!$I$3165,M398/($D398^0.727399687532279)*'Hintergrund Berechnung'!$I$3166),IF($C398&lt;13,(M398/($D398^0.727399687532279)*'Hintergrund Berechnung'!$I$3165)*0.5,IF($C398&lt;16,(M398/($D398^0.727399687532279)*'Hintergrund Berechnung'!$I$3165)*0.67,M398/($D398^0.727399687532279)*'Hintergrund Berechnung'!$I$3166)))</f>
        <v>#DIV/0!</v>
      </c>
      <c r="AE398" s="16" t="str">
        <f t="shared" si="60"/>
        <v/>
      </c>
      <c r="AF398" s="16" t="e">
        <f>IF($A$3=FALSE,IF($C398&lt;16,O398/($D398^0.727399687532279)*'Hintergrund Berechnung'!$I$3165,O398/($D398^0.727399687532279)*'Hintergrund Berechnung'!$I$3166),IF($C398&lt;13,(O398/($D398^0.727399687532279)*'Hintergrund Berechnung'!$I$3165)*0.5,IF($C398&lt;16,(O398/($D398^0.727399687532279)*'Hintergrund Berechnung'!$I$3165)*0.67,O398/($D398^0.727399687532279)*'Hintergrund Berechnung'!$I$3166)))</f>
        <v>#DIV/0!</v>
      </c>
      <c r="AG398" s="16" t="str">
        <f t="shared" si="61"/>
        <v/>
      </c>
      <c r="AH398" s="16" t="e">
        <f t="shared" si="62"/>
        <v>#DIV/0!</v>
      </c>
      <c r="AI398" s="16" t="e">
        <f>ROUND(IF(C398&lt;16,$Q398/($D398^0.515518364833551)*'Hintergrund Berechnung'!$K$3165,$Q398/($D398^0.515518364833551)*'Hintergrund Berechnung'!$K$3166),0)</f>
        <v>#DIV/0!</v>
      </c>
      <c r="AJ398" s="16">
        <f>ROUND(IF(C398&lt;16,$R398*'Hintergrund Berechnung'!$L$3165,$R398*'Hintergrund Berechnung'!$L$3166),0)</f>
        <v>0</v>
      </c>
      <c r="AK398" s="16">
        <f>ROUND(IF(C398&lt;16,IF(S398&gt;0,(25-$S398)*'Hintergrund Berechnung'!$M$3165,0),IF(S398&gt;0,(25-$S398)*'Hintergrund Berechnung'!$M$3166,0)),0)</f>
        <v>0</v>
      </c>
      <c r="AL398" s="18" t="e">
        <f t="shared" si="63"/>
        <v>#DIV/0!</v>
      </c>
    </row>
    <row r="399" spans="21:38" x14ac:dyDescent="0.5">
      <c r="U399" s="16">
        <f t="shared" si="55"/>
        <v>0</v>
      </c>
      <c r="V399" s="16" t="e">
        <f>IF($A$3=FALSE,IF($C399&lt;16,E399/($D399^0.727399687532279)*'Hintergrund Berechnung'!$I$3165,E399/($D399^0.727399687532279)*'Hintergrund Berechnung'!$I$3166),IF($C399&lt;13,(E399/($D399^0.727399687532279)*'Hintergrund Berechnung'!$I$3165)*0.5,IF($C399&lt;16,(E399/($D399^0.727399687532279)*'Hintergrund Berechnung'!$I$3165)*0.67,E399/($D399^0.727399687532279)*'Hintergrund Berechnung'!$I$3166)))</f>
        <v>#DIV/0!</v>
      </c>
      <c r="W399" s="16" t="str">
        <f t="shared" si="56"/>
        <v/>
      </c>
      <c r="X399" s="16" t="e">
        <f>IF($A$3=FALSE,IF($C399&lt;16,G399/($D399^0.727399687532279)*'Hintergrund Berechnung'!$I$3165,G399/($D399^0.727399687532279)*'Hintergrund Berechnung'!$I$3166),IF($C399&lt;13,(G399/($D399^0.727399687532279)*'Hintergrund Berechnung'!$I$3165)*0.5,IF($C399&lt;16,(G399/($D399^0.727399687532279)*'Hintergrund Berechnung'!$I$3165)*0.67,G399/($D399^0.727399687532279)*'Hintergrund Berechnung'!$I$3166)))</f>
        <v>#DIV/0!</v>
      </c>
      <c r="Y399" s="16" t="str">
        <f t="shared" si="57"/>
        <v/>
      </c>
      <c r="Z399" s="16" t="e">
        <f>IF($A$3=FALSE,IF($C399&lt;16,I399/($D399^0.727399687532279)*'Hintergrund Berechnung'!$I$3165,I399/($D399^0.727399687532279)*'Hintergrund Berechnung'!$I$3166),IF($C399&lt;13,(I399/($D399^0.727399687532279)*'Hintergrund Berechnung'!$I$3165)*0.5,IF($C399&lt;16,(I399/($D399^0.727399687532279)*'Hintergrund Berechnung'!$I$3165)*0.67,I399/($D399^0.727399687532279)*'Hintergrund Berechnung'!$I$3166)))</f>
        <v>#DIV/0!</v>
      </c>
      <c r="AA399" s="16" t="str">
        <f t="shared" si="58"/>
        <v/>
      </c>
      <c r="AB399" s="16" t="e">
        <f>IF($A$3=FALSE,IF($C399&lt;16,K399/($D399^0.727399687532279)*'Hintergrund Berechnung'!$I$3165,K399/($D399^0.727399687532279)*'Hintergrund Berechnung'!$I$3166),IF($C399&lt;13,(K399/($D399^0.727399687532279)*'Hintergrund Berechnung'!$I$3165)*0.5,IF($C399&lt;16,(K399/($D399^0.727399687532279)*'Hintergrund Berechnung'!$I$3165)*0.67,K399/($D399^0.727399687532279)*'Hintergrund Berechnung'!$I$3166)))</f>
        <v>#DIV/0!</v>
      </c>
      <c r="AC399" s="16" t="str">
        <f t="shared" si="59"/>
        <v/>
      </c>
      <c r="AD399" s="16" t="e">
        <f>IF($A$3=FALSE,IF($C399&lt;16,M399/($D399^0.727399687532279)*'Hintergrund Berechnung'!$I$3165,M399/($D399^0.727399687532279)*'Hintergrund Berechnung'!$I$3166),IF($C399&lt;13,(M399/($D399^0.727399687532279)*'Hintergrund Berechnung'!$I$3165)*0.5,IF($C399&lt;16,(M399/($D399^0.727399687532279)*'Hintergrund Berechnung'!$I$3165)*0.67,M399/($D399^0.727399687532279)*'Hintergrund Berechnung'!$I$3166)))</f>
        <v>#DIV/0!</v>
      </c>
      <c r="AE399" s="16" t="str">
        <f t="shared" si="60"/>
        <v/>
      </c>
      <c r="AF399" s="16" t="e">
        <f>IF($A$3=FALSE,IF($C399&lt;16,O399/($D399^0.727399687532279)*'Hintergrund Berechnung'!$I$3165,O399/($D399^0.727399687532279)*'Hintergrund Berechnung'!$I$3166),IF($C399&lt;13,(O399/($D399^0.727399687532279)*'Hintergrund Berechnung'!$I$3165)*0.5,IF($C399&lt;16,(O399/($D399^0.727399687532279)*'Hintergrund Berechnung'!$I$3165)*0.67,O399/($D399^0.727399687532279)*'Hintergrund Berechnung'!$I$3166)))</f>
        <v>#DIV/0!</v>
      </c>
      <c r="AG399" s="16" t="str">
        <f t="shared" si="61"/>
        <v/>
      </c>
      <c r="AH399" s="16" t="e">
        <f t="shared" si="62"/>
        <v>#DIV/0!</v>
      </c>
      <c r="AI399" s="16" t="e">
        <f>ROUND(IF(C399&lt;16,$Q399/($D399^0.515518364833551)*'Hintergrund Berechnung'!$K$3165,$Q399/($D399^0.515518364833551)*'Hintergrund Berechnung'!$K$3166),0)</f>
        <v>#DIV/0!</v>
      </c>
      <c r="AJ399" s="16">
        <f>ROUND(IF(C399&lt;16,$R399*'Hintergrund Berechnung'!$L$3165,$R399*'Hintergrund Berechnung'!$L$3166),0)</f>
        <v>0</v>
      </c>
      <c r="AK399" s="16">
        <f>ROUND(IF(C399&lt;16,IF(S399&gt;0,(25-$S399)*'Hintergrund Berechnung'!$M$3165,0),IF(S399&gt;0,(25-$S399)*'Hintergrund Berechnung'!$M$3166,0)),0)</f>
        <v>0</v>
      </c>
      <c r="AL399" s="18" t="e">
        <f t="shared" si="63"/>
        <v>#DIV/0!</v>
      </c>
    </row>
    <row r="400" spans="21:38" x14ac:dyDescent="0.5">
      <c r="U400" s="16">
        <f t="shared" si="55"/>
        <v>0</v>
      </c>
      <c r="V400" s="16" t="e">
        <f>IF($A$3=FALSE,IF($C400&lt;16,E400/($D400^0.727399687532279)*'Hintergrund Berechnung'!$I$3165,E400/($D400^0.727399687532279)*'Hintergrund Berechnung'!$I$3166),IF($C400&lt;13,(E400/($D400^0.727399687532279)*'Hintergrund Berechnung'!$I$3165)*0.5,IF($C400&lt;16,(E400/($D400^0.727399687532279)*'Hintergrund Berechnung'!$I$3165)*0.67,E400/($D400^0.727399687532279)*'Hintergrund Berechnung'!$I$3166)))</f>
        <v>#DIV/0!</v>
      </c>
      <c r="W400" s="16" t="str">
        <f t="shared" si="56"/>
        <v/>
      </c>
      <c r="X400" s="16" t="e">
        <f>IF($A$3=FALSE,IF($C400&lt;16,G400/($D400^0.727399687532279)*'Hintergrund Berechnung'!$I$3165,G400/($D400^0.727399687532279)*'Hintergrund Berechnung'!$I$3166),IF($C400&lt;13,(G400/($D400^0.727399687532279)*'Hintergrund Berechnung'!$I$3165)*0.5,IF($C400&lt;16,(G400/($D400^0.727399687532279)*'Hintergrund Berechnung'!$I$3165)*0.67,G400/($D400^0.727399687532279)*'Hintergrund Berechnung'!$I$3166)))</f>
        <v>#DIV/0!</v>
      </c>
      <c r="Y400" s="16" t="str">
        <f t="shared" si="57"/>
        <v/>
      </c>
      <c r="Z400" s="16" t="e">
        <f>IF($A$3=FALSE,IF($C400&lt;16,I400/($D400^0.727399687532279)*'Hintergrund Berechnung'!$I$3165,I400/($D400^0.727399687532279)*'Hintergrund Berechnung'!$I$3166),IF($C400&lt;13,(I400/($D400^0.727399687532279)*'Hintergrund Berechnung'!$I$3165)*0.5,IF($C400&lt;16,(I400/($D400^0.727399687532279)*'Hintergrund Berechnung'!$I$3165)*0.67,I400/($D400^0.727399687532279)*'Hintergrund Berechnung'!$I$3166)))</f>
        <v>#DIV/0!</v>
      </c>
      <c r="AA400" s="16" t="str">
        <f t="shared" si="58"/>
        <v/>
      </c>
      <c r="AB400" s="16" t="e">
        <f>IF($A$3=FALSE,IF($C400&lt;16,K400/($D400^0.727399687532279)*'Hintergrund Berechnung'!$I$3165,K400/($D400^0.727399687532279)*'Hintergrund Berechnung'!$I$3166),IF($C400&lt;13,(K400/($D400^0.727399687532279)*'Hintergrund Berechnung'!$I$3165)*0.5,IF($C400&lt;16,(K400/($D400^0.727399687532279)*'Hintergrund Berechnung'!$I$3165)*0.67,K400/($D400^0.727399687532279)*'Hintergrund Berechnung'!$I$3166)))</f>
        <v>#DIV/0!</v>
      </c>
      <c r="AC400" s="16" t="str">
        <f t="shared" si="59"/>
        <v/>
      </c>
      <c r="AD400" s="16" t="e">
        <f>IF($A$3=FALSE,IF($C400&lt;16,M400/($D400^0.727399687532279)*'Hintergrund Berechnung'!$I$3165,M400/($D400^0.727399687532279)*'Hintergrund Berechnung'!$I$3166),IF($C400&lt;13,(M400/($D400^0.727399687532279)*'Hintergrund Berechnung'!$I$3165)*0.5,IF($C400&lt;16,(M400/($D400^0.727399687532279)*'Hintergrund Berechnung'!$I$3165)*0.67,M400/($D400^0.727399687532279)*'Hintergrund Berechnung'!$I$3166)))</f>
        <v>#DIV/0!</v>
      </c>
      <c r="AE400" s="16" t="str">
        <f t="shared" si="60"/>
        <v/>
      </c>
      <c r="AF400" s="16" t="e">
        <f>IF($A$3=FALSE,IF($C400&lt;16,O400/($D400^0.727399687532279)*'Hintergrund Berechnung'!$I$3165,O400/($D400^0.727399687532279)*'Hintergrund Berechnung'!$I$3166),IF($C400&lt;13,(O400/($D400^0.727399687532279)*'Hintergrund Berechnung'!$I$3165)*0.5,IF($C400&lt;16,(O400/($D400^0.727399687532279)*'Hintergrund Berechnung'!$I$3165)*0.67,O400/($D400^0.727399687532279)*'Hintergrund Berechnung'!$I$3166)))</f>
        <v>#DIV/0!</v>
      </c>
      <c r="AG400" s="16" t="str">
        <f t="shared" si="61"/>
        <v/>
      </c>
      <c r="AH400" s="16" t="e">
        <f t="shared" si="62"/>
        <v>#DIV/0!</v>
      </c>
      <c r="AI400" s="16" t="e">
        <f>ROUND(IF(C400&lt;16,$Q400/($D400^0.515518364833551)*'Hintergrund Berechnung'!$K$3165,$Q400/($D400^0.515518364833551)*'Hintergrund Berechnung'!$K$3166),0)</f>
        <v>#DIV/0!</v>
      </c>
      <c r="AJ400" s="16">
        <f>ROUND(IF(C400&lt;16,$R400*'Hintergrund Berechnung'!$L$3165,$R400*'Hintergrund Berechnung'!$L$3166),0)</f>
        <v>0</v>
      </c>
      <c r="AK400" s="16">
        <f>ROUND(IF(C400&lt;16,IF(S400&gt;0,(25-$S400)*'Hintergrund Berechnung'!$M$3165,0),IF(S400&gt;0,(25-$S400)*'Hintergrund Berechnung'!$M$3166,0)),0)</f>
        <v>0</v>
      </c>
      <c r="AL400" s="18" t="e">
        <f t="shared" si="63"/>
        <v>#DIV/0!</v>
      </c>
    </row>
    <row r="401" spans="21:38" x14ac:dyDescent="0.5">
      <c r="U401" s="16">
        <f t="shared" si="55"/>
        <v>0</v>
      </c>
      <c r="V401" s="16" t="e">
        <f>IF($A$3=FALSE,IF($C401&lt;16,E401/($D401^0.727399687532279)*'Hintergrund Berechnung'!$I$3165,E401/($D401^0.727399687532279)*'Hintergrund Berechnung'!$I$3166),IF($C401&lt;13,(E401/($D401^0.727399687532279)*'Hintergrund Berechnung'!$I$3165)*0.5,IF($C401&lt;16,(E401/($D401^0.727399687532279)*'Hintergrund Berechnung'!$I$3165)*0.67,E401/($D401^0.727399687532279)*'Hintergrund Berechnung'!$I$3166)))</f>
        <v>#DIV/0!</v>
      </c>
      <c r="W401" s="16" t="str">
        <f t="shared" si="56"/>
        <v/>
      </c>
      <c r="X401" s="16" t="e">
        <f>IF($A$3=FALSE,IF($C401&lt;16,G401/($D401^0.727399687532279)*'Hintergrund Berechnung'!$I$3165,G401/($D401^0.727399687532279)*'Hintergrund Berechnung'!$I$3166),IF($C401&lt;13,(G401/($D401^0.727399687532279)*'Hintergrund Berechnung'!$I$3165)*0.5,IF($C401&lt;16,(G401/($D401^0.727399687532279)*'Hintergrund Berechnung'!$I$3165)*0.67,G401/($D401^0.727399687532279)*'Hintergrund Berechnung'!$I$3166)))</f>
        <v>#DIV/0!</v>
      </c>
      <c r="Y401" s="16" t="str">
        <f t="shared" si="57"/>
        <v/>
      </c>
      <c r="Z401" s="16" t="e">
        <f>IF($A$3=FALSE,IF($C401&lt;16,I401/($D401^0.727399687532279)*'Hintergrund Berechnung'!$I$3165,I401/($D401^0.727399687532279)*'Hintergrund Berechnung'!$I$3166),IF($C401&lt;13,(I401/($D401^0.727399687532279)*'Hintergrund Berechnung'!$I$3165)*0.5,IF($C401&lt;16,(I401/($D401^0.727399687532279)*'Hintergrund Berechnung'!$I$3165)*0.67,I401/($D401^0.727399687532279)*'Hintergrund Berechnung'!$I$3166)))</f>
        <v>#DIV/0!</v>
      </c>
      <c r="AA401" s="16" t="str">
        <f t="shared" si="58"/>
        <v/>
      </c>
      <c r="AB401" s="16" t="e">
        <f>IF($A$3=FALSE,IF($C401&lt;16,K401/($D401^0.727399687532279)*'Hintergrund Berechnung'!$I$3165,K401/($D401^0.727399687532279)*'Hintergrund Berechnung'!$I$3166),IF($C401&lt;13,(K401/($D401^0.727399687532279)*'Hintergrund Berechnung'!$I$3165)*0.5,IF($C401&lt;16,(K401/($D401^0.727399687532279)*'Hintergrund Berechnung'!$I$3165)*0.67,K401/($D401^0.727399687532279)*'Hintergrund Berechnung'!$I$3166)))</f>
        <v>#DIV/0!</v>
      </c>
      <c r="AC401" s="16" t="str">
        <f t="shared" si="59"/>
        <v/>
      </c>
      <c r="AD401" s="16" t="e">
        <f>IF($A$3=FALSE,IF($C401&lt;16,M401/($D401^0.727399687532279)*'Hintergrund Berechnung'!$I$3165,M401/($D401^0.727399687532279)*'Hintergrund Berechnung'!$I$3166),IF($C401&lt;13,(M401/($D401^0.727399687532279)*'Hintergrund Berechnung'!$I$3165)*0.5,IF($C401&lt;16,(M401/($D401^0.727399687532279)*'Hintergrund Berechnung'!$I$3165)*0.67,M401/($D401^0.727399687532279)*'Hintergrund Berechnung'!$I$3166)))</f>
        <v>#DIV/0!</v>
      </c>
      <c r="AE401" s="16" t="str">
        <f t="shared" si="60"/>
        <v/>
      </c>
      <c r="AF401" s="16" t="e">
        <f>IF($A$3=FALSE,IF($C401&lt;16,O401/($D401^0.727399687532279)*'Hintergrund Berechnung'!$I$3165,O401/($D401^0.727399687532279)*'Hintergrund Berechnung'!$I$3166),IF($C401&lt;13,(O401/($D401^0.727399687532279)*'Hintergrund Berechnung'!$I$3165)*0.5,IF($C401&lt;16,(O401/($D401^0.727399687532279)*'Hintergrund Berechnung'!$I$3165)*0.67,O401/($D401^0.727399687532279)*'Hintergrund Berechnung'!$I$3166)))</f>
        <v>#DIV/0!</v>
      </c>
      <c r="AG401" s="16" t="str">
        <f t="shared" si="61"/>
        <v/>
      </c>
      <c r="AH401" s="16" t="e">
        <f t="shared" si="62"/>
        <v>#DIV/0!</v>
      </c>
      <c r="AI401" s="16" t="e">
        <f>ROUND(IF(C401&lt;16,$Q401/($D401^0.515518364833551)*'Hintergrund Berechnung'!$K$3165,$Q401/($D401^0.515518364833551)*'Hintergrund Berechnung'!$K$3166),0)</f>
        <v>#DIV/0!</v>
      </c>
      <c r="AJ401" s="16">
        <f>ROUND(IF(C401&lt;16,$R401*'Hintergrund Berechnung'!$L$3165,$R401*'Hintergrund Berechnung'!$L$3166),0)</f>
        <v>0</v>
      </c>
      <c r="AK401" s="16">
        <f>ROUND(IF(C401&lt;16,IF(S401&gt;0,(25-$S401)*'Hintergrund Berechnung'!$M$3165,0),IF(S401&gt;0,(25-$S401)*'Hintergrund Berechnung'!$M$3166,0)),0)</f>
        <v>0</v>
      </c>
      <c r="AL401" s="18" t="e">
        <f t="shared" si="63"/>
        <v>#DIV/0!</v>
      </c>
    </row>
    <row r="402" spans="21:38" x14ac:dyDescent="0.5">
      <c r="U402" s="16">
        <f t="shared" si="55"/>
        <v>0</v>
      </c>
      <c r="V402" s="16" t="e">
        <f>IF($A$3=FALSE,IF($C402&lt;16,E402/($D402^0.727399687532279)*'Hintergrund Berechnung'!$I$3165,E402/($D402^0.727399687532279)*'Hintergrund Berechnung'!$I$3166),IF($C402&lt;13,(E402/($D402^0.727399687532279)*'Hintergrund Berechnung'!$I$3165)*0.5,IF($C402&lt;16,(E402/($D402^0.727399687532279)*'Hintergrund Berechnung'!$I$3165)*0.67,E402/($D402^0.727399687532279)*'Hintergrund Berechnung'!$I$3166)))</f>
        <v>#DIV/0!</v>
      </c>
      <c r="W402" s="16" t="str">
        <f t="shared" si="56"/>
        <v/>
      </c>
      <c r="X402" s="16" t="e">
        <f>IF($A$3=FALSE,IF($C402&lt;16,G402/($D402^0.727399687532279)*'Hintergrund Berechnung'!$I$3165,G402/($D402^0.727399687532279)*'Hintergrund Berechnung'!$I$3166),IF($C402&lt;13,(G402/($D402^0.727399687532279)*'Hintergrund Berechnung'!$I$3165)*0.5,IF($C402&lt;16,(G402/($D402^0.727399687532279)*'Hintergrund Berechnung'!$I$3165)*0.67,G402/($D402^0.727399687532279)*'Hintergrund Berechnung'!$I$3166)))</f>
        <v>#DIV/0!</v>
      </c>
      <c r="Y402" s="16" t="str">
        <f t="shared" si="57"/>
        <v/>
      </c>
      <c r="Z402" s="16" t="e">
        <f>IF($A$3=FALSE,IF($C402&lt;16,I402/($D402^0.727399687532279)*'Hintergrund Berechnung'!$I$3165,I402/($D402^0.727399687532279)*'Hintergrund Berechnung'!$I$3166),IF($C402&lt;13,(I402/($D402^0.727399687532279)*'Hintergrund Berechnung'!$I$3165)*0.5,IF($C402&lt;16,(I402/($D402^0.727399687532279)*'Hintergrund Berechnung'!$I$3165)*0.67,I402/($D402^0.727399687532279)*'Hintergrund Berechnung'!$I$3166)))</f>
        <v>#DIV/0!</v>
      </c>
      <c r="AA402" s="16" t="str">
        <f t="shared" si="58"/>
        <v/>
      </c>
      <c r="AB402" s="16" t="e">
        <f>IF($A$3=FALSE,IF($C402&lt;16,K402/($D402^0.727399687532279)*'Hintergrund Berechnung'!$I$3165,K402/($D402^0.727399687532279)*'Hintergrund Berechnung'!$I$3166),IF($C402&lt;13,(K402/($D402^0.727399687532279)*'Hintergrund Berechnung'!$I$3165)*0.5,IF($C402&lt;16,(K402/($D402^0.727399687532279)*'Hintergrund Berechnung'!$I$3165)*0.67,K402/($D402^0.727399687532279)*'Hintergrund Berechnung'!$I$3166)))</f>
        <v>#DIV/0!</v>
      </c>
      <c r="AC402" s="16" t="str">
        <f t="shared" si="59"/>
        <v/>
      </c>
      <c r="AD402" s="16" t="e">
        <f>IF($A$3=FALSE,IF($C402&lt;16,M402/($D402^0.727399687532279)*'Hintergrund Berechnung'!$I$3165,M402/($D402^0.727399687532279)*'Hintergrund Berechnung'!$I$3166),IF($C402&lt;13,(M402/($D402^0.727399687532279)*'Hintergrund Berechnung'!$I$3165)*0.5,IF($C402&lt;16,(M402/($D402^0.727399687532279)*'Hintergrund Berechnung'!$I$3165)*0.67,M402/($D402^0.727399687532279)*'Hintergrund Berechnung'!$I$3166)))</f>
        <v>#DIV/0!</v>
      </c>
      <c r="AE402" s="16" t="str">
        <f t="shared" si="60"/>
        <v/>
      </c>
      <c r="AF402" s="16" t="e">
        <f>IF($A$3=FALSE,IF($C402&lt;16,O402/($D402^0.727399687532279)*'Hintergrund Berechnung'!$I$3165,O402/($D402^0.727399687532279)*'Hintergrund Berechnung'!$I$3166),IF($C402&lt;13,(O402/($D402^0.727399687532279)*'Hintergrund Berechnung'!$I$3165)*0.5,IF($C402&lt;16,(O402/($D402^0.727399687532279)*'Hintergrund Berechnung'!$I$3165)*0.67,O402/($D402^0.727399687532279)*'Hintergrund Berechnung'!$I$3166)))</f>
        <v>#DIV/0!</v>
      </c>
      <c r="AG402" s="16" t="str">
        <f t="shared" si="61"/>
        <v/>
      </c>
      <c r="AH402" s="16" t="e">
        <f t="shared" si="62"/>
        <v>#DIV/0!</v>
      </c>
      <c r="AI402" s="16" t="e">
        <f>ROUND(IF(C402&lt;16,$Q402/($D402^0.515518364833551)*'Hintergrund Berechnung'!$K$3165,$Q402/($D402^0.515518364833551)*'Hintergrund Berechnung'!$K$3166),0)</f>
        <v>#DIV/0!</v>
      </c>
      <c r="AJ402" s="16">
        <f>ROUND(IF(C402&lt;16,$R402*'Hintergrund Berechnung'!$L$3165,$R402*'Hintergrund Berechnung'!$L$3166),0)</f>
        <v>0</v>
      </c>
      <c r="AK402" s="16">
        <f>ROUND(IF(C402&lt;16,IF(S402&gt;0,(25-$S402)*'Hintergrund Berechnung'!$M$3165,0),IF(S402&gt;0,(25-$S402)*'Hintergrund Berechnung'!$M$3166,0)),0)</f>
        <v>0</v>
      </c>
      <c r="AL402" s="18" t="e">
        <f t="shared" si="63"/>
        <v>#DIV/0!</v>
      </c>
    </row>
    <row r="403" spans="21:38" x14ac:dyDescent="0.5">
      <c r="U403" s="16">
        <f t="shared" si="55"/>
        <v>0</v>
      </c>
      <c r="V403" s="16" t="e">
        <f>IF($A$3=FALSE,IF($C403&lt;16,E403/($D403^0.727399687532279)*'Hintergrund Berechnung'!$I$3165,E403/($D403^0.727399687532279)*'Hintergrund Berechnung'!$I$3166),IF($C403&lt;13,(E403/($D403^0.727399687532279)*'Hintergrund Berechnung'!$I$3165)*0.5,IF($C403&lt;16,(E403/($D403^0.727399687532279)*'Hintergrund Berechnung'!$I$3165)*0.67,E403/($D403^0.727399687532279)*'Hintergrund Berechnung'!$I$3166)))</f>
        <v>#DIV/0!</v>
      </c>
      <c r="W403" s="16" t="str">
        <f t="shared" si="56"/>
        <v/>
      </c>
      <c r="X403" s="16" t="e">
        <f>IF($A$3=FALSE,IF($C403&lt;16,G403/($D403^0.727399687532279)*'Hintergrund Berechnung'!$I$3165,G403/($D403^0.727399687532279)*'Hintergrund Berechnung'!$I$3166),IF($C403&lt;13,(G403/($D403^0.727399687532279)*'Hintergrund Berechnung'!$I$3165)*0.5,IF($C403&lt;16,(G403/($D403^0.727399687532279)*'Hintergrund Berechnung'!$I$3165)*0.67,G403/($D403^0.727399687532279)*'Hintergrund Berechnung'!$I$3166)))</f>
        <v>#DIV/0!</v>
      </c>
      <c r="Y403" s="16" t="str">
        <f t="shared" si="57"/>
        <v/>
      </c>
      <c r="Z403" s="16" t="e">
        <f>IF($A$3=FALSE,IF($C403&lt;16,I403/($D403^0.727399687532279)*'Hintergrund Berechnung'!$I$3165,I403/($D403^0.727399687532279)*'Hintergrund Berechnung'!$I$3166),IF($C403&lt;13,(I403/($D403^0.727399687532279)*'Hintergrund Berechnung'!$I$3165)*0.5,IF($C403&lt;16,(I403/($D403^0.727399687532279)*'Hintergrund Berechnung'!$I$3165)*0.67,I403/($D403^0.727399687532279)*'Hintergrund Berechnung'!$I$3166)))</f>
        <v>#DIV/0!</v>
      </c>
      <c r="AA403" s="16" t="str">
        <f t="shared" si="58"/>
        <v/>
      </c>
      <c r="AB403" s="16" t="e">
        <f>IF($A$3=FALSE,IF($C403&lt;16,K403/($D403^0.727399687532279)*'Hintergrund Berechnung'!$I$3165,K403/($D403^0.727399687532279)*'Hintergrund Berechnung'!$I$3166),IF($C403&lt;13,(K403/($D403^0.727399687532279)*'Hintergrund Berechnung'!$I$3165)*0.5,IF($C403&lt;16,(K403/($D403^0.727399687532279)*'Hintergrund Berechnung'!$I$3165)*0.67,K403/($D403^0.727399687532279)*'Hintergrund Berechnung'!$I$3166)))</f>
        <v>#DIV/0!</v>
      </c>
      <c r="AC403" s="16" t="str">
        <f t="shared" si="59"/>
        <v/>
      </c>
      <c r="AD403" s="16" t="e">
        <f>IF($A$3=FALSE,IF($C403&lt;16,M403/($D403^0.727399687532279)*'Hintergrund Berechnung'!$I$3165,M403/($D403^0.727399687532279)*'Hintergrund Berechnung'!$I$3166),IF($C403&lt;13,(M403/($D403^0.727399687532279)*'Hintergrund Berechnung'!$I$3165)*0.5,IF($C403&lt;16,(M403/($D403^0.727399687532279)*'Hintergrund Berechnung'!$I$3165)*0.67,M403/($D403^0.727399687532279)*'Hintergrund Berechnung'!$I$3166)))</f>
        <v>#DIV/0!</v>
      </c>
      <c r="AE403" s="16" t="str">
        <f t="shared" si="60"/>
        <v/>
      </c>
      <c r="AF403" s="16" t="e">
        <f>IF($A$3=FALSE,IF($C403&lt;16,O403/($D403^0.727399687532279)*'Hintergrund Berechnung'!$I$3165,O403/($D403^0.727399687532279)*'Hintergrund Berechnung'!$I$3166),IF($C403&lt;13,(O403/($D403^0.727399687532279)*'Hintergrund Berechnung'!$I$3165)*0.5,IF($C403&lt;16,(O403/($D403^0.727399687532279)*'Hintergrund Berechnung'!$I$3165)*0.67,O403/($D403^0.727399687532279)*'Hintergrund Berechnung'!$I$3166)))</f>
        <v>#DIV/0!</v>
      </c>
      <c r="AG403" s="16" t="str">
        <f t="shared" si="61"/>
        <v/>
      </c>
      <c r="AH403" s="16" t="e">
        <f t="shared" si="62"/>
        <v>#DIV/0!</v>
      </c>
      <c r="AI403" s="16" t="e">
        <f>ROUND(IF(C403&lt;16,$Q403/($D403^0.515518364833551)*'Hintergrund Berechnung'!$K$3165,$Q403/($D403^0.515518364833551)*'Hintergrund Berechnung'!$K$3166),0)</f>
        <v>#DIV/0!</v>
      </c>
      <c r="AJ403" s="16">
        <f>ROUND(IF(C403&lt;16,$R403*'Hintergrund Berechnung'!$L$3165,$R403*'Hintergrund Berechnung'!$L$3166),0)</f>
        <v>0</v>
      </c>
      <c r="AK403" s="16">
        <f>ROUND(IF(C403&lt;16,IF(S403&gt;0,(25-$S403)*'Hintergrund Berechnung'!$M$3165,0),IF(S403&gt;0,(25-$S403)*'Hintergrund Berechnung'!$M$3166,0)),0)</f>
        <v>0</v>
      </c>
      <c r="AL403" s="18" t="e">
        <f t="shared" si="63"/>
        <v>#DIV/0!</v>
      </c>
    </row>
    <row r="404" spans="21:38" x14ac:dyDescent="0.5">
      <c r="U404" s="16">
        <f t="shared" si="55"/>
        <v>0</v>
      </c>
      <c r="V404" s="16" t="e">
        <f>IF($A$3=FALSE,IF($C404&lt;16,E404/($D404^0.727399687532279)*'Hintergrund Berechnung'!$I$3165,E404/($D404^0.727399687532279)*'Hintergrund Berechnung'!$I$3166),IF($C404&lt;13,(E404/($D404^0.727399687532279)*'Hintergrund Berechnung'!$I$3165)*0.5,IF($C404&lt;16,(E404/($D404^0.727399687532279)*'Hintergrund Berechnung'!$I$3165)*0.67,E404/($D404^0.727399687532279)*'Hintergrund Berechnung'!$I$3166)))</f>
        <v>#DIV/0!</v>
      </c>
      <c r="W404" s="16" t="str">
        <f t="shared" si="56"/>
        <v/>
      </c>
      <c r="X404" s="16" t="e">
        <f>IF($A$3=FALSE,IF($C404&lt;16,G404/($D404^0.727399687532279)*'Hintergrund Berechnung'!$I$3165,G404/($D404^0.727399687532279)*'Hintergrund Berechnung'!$I$3166),IF($C404&lt;13,(G404/($D404^0.727399687532279)*'Hintergrund Berechnung'!$I$3165)*0.5,IF($C404&lt;16,(G404/($D404^0.727399687532279)*'Hintergrund Berechnung'!$I$3165)*0.67,G404/($D404^0.727399687532279)*'Hintergrund Berechnung'!$I$3166)))</f>
        <v>#DIV/0!</v>
      </c>
      <c r="Y404" s="16" t="str">
        <f t="shared" si="57"/>
        <v/>
      </c>
      <c r="Z404" s="16" t="e">
        <f>IF($A$3=FALSE,IF($C404&lt;16,I404/($D404^0.727399687532279)*'Hintergrund Berechnung'!$I$3165,I404/($D404^0.727399687532279)*'Hintergrund Berechnung'!$I$3166),IF($C404&lt;13,(I404/($D404^0.727399687532279)*'Hintergrund Berechnung'!$I$3165)*0.5,IF($C404&lt;16,(I404/($D404^0.727399687532279)*'Hintergrund Berechnung'!$I$3165)*0.67,I404/($D404^0.727399687532279)*'Hintergrund Berechnung'!$I$3166)))</f>
        <v>#DIV/0!</v>
      </c>
      <c r="AA404" s="16" t="str">
        <f t="shared" si="58"/>
        <v/>
      </c>
      <c r="AB404" s="16" t="e">
        <f>IF($A$3=FALSE,IF($C404&lt;16,K404/($D404^0.727399687532279)*'Hintergrund Berechnung'!$I$3165,K404/($D404^0.727399687532279)*'Hintergrund Berechnung'!$I$3166),IF($C404&lt;13,(K404/($D404^0.727399687532279)*'Hintergrund Berechnung'!$I$3165)*0.5,IF($C404&lt;16,(K404/($D404^0.727399687532279)*'Hintergrund Berechnung'!$I$3165)*0.67,K404/($D404^0.727399687532279)*'Hintergrund Berechnung'!$I$3166)))</f>
        <v>#DIV/0!</v>
      </c>
      <c r="AC404" s="16" t="str">
        <f t="shared" si="59"/>
        <v/>
      </c>
      <c r="AD404" s="16" t="e">
        <f>IF($A$3=FALSE,IF($C404&lt;16,M404/($D404^0.727399687532279)*'Hintergrund Berechnung'!$I$3165,M404/($D404^0.727399687532279)*'Hintergrund Berechnung'!$I$3166),IF($C404&lt;13,(M404/($D404^0.727399687532279)*'Hintergrund Berechnung'!$I$3165)*0.5,IF($C404&lt;16,(M404/($D404^0.727399687532279)*'Hintergrund Berechnung'!$I$3165)*0.67,M404/($D404^0.727399687532279)*'Hintergrund Berechnung'!$I$3166)))</f>
        <v>#DIV/0!</v>
      </c>
      <c r="AE404" s="16" t="str">
        <f t="shared" si="60"/>
        <v/>
      </c>
      <c r="AF404" s="16" t="e">
        <f>IF($A$3=FALSE,IF($C404&lt;16,O404/($D404^0.727399687532279)*'Hintergrund Berechnung'!$I$3165,O404/($D404^0.727399687532279)*'Hintergrund Berechnung'!$I$3166),IF($C404&lt;13,(O404/($D404^0.727399687532279)*'Hintergrund Berechnung'!$I$3165)*0.5,IF($C404&lt;16,(O404/($D404^0.727399687532279)*'Hintergrund Berechnung'!$I$3165)*0.67,O404/($D404^0.727399687532279)*'Hintergrund Berechnung'!$I$3166)))</f>
        <v>#DIV/0!</v>
      </c>
      <c r="AG404" s="16" t="str">
        <f t="shared" si="61"/>
        <v/>
      </c>
      <c r="AH404" s="16" t="e">
        <f t="shared" si="62"/>
        <v>#DIV/0!</v>
      </c>
      <c r="AI404" s="16" t="e">
        <f>ROUND(IF(C404&lt;16,$Q404/($D404^0.515518364833551)*'Hintergrund Berechnung'!$K$3165,$Q404/($D404^0.515518364833551)*'Hintergrund Berechnung'!$K$3166),0)</f>
        <v>#DIV/0!</v>
      </c>
      <c r="AJ404" s="16">
        <f>ROUND(IF(C404&lt;16,$R404*'Hintergrund Berechnung'!$L$3165,$R404*'Hintergrund Berechnung'!$L$3166),0)</f>
        <v>0</v>
      </c>
      <c r="AK404" s="16">
        <f>ROUND(IF(C404&lt;16,IF(S404&gt;0,(25-$S404)*'Hintergrund Berechnung'!$M$3165,0),IF(S404&gt;0,(25-$S404)*'Hintergrund Berechnung'!$M$3166,0)),0)</f>
        <v>0</v>
      </c>
      <c r="AL404" s="18" t="e">
        <f t="shared" si="63"/>
        <v>#DIV/0!</v>
      </c>
    </row>
    <row r="405" spans="21:38" x14ac:dyDescent="0.5">
      <c r="U405" s="16">
        <f t="shared" si="55"/>
        <v>0</v>
      </c>
      <c r="V405" s="16" t="e">
        <f>IF($A$3=FALSE,IF($C405&lt;16,E405/($D405^0.727399687532279)*'Hintergrund Berechnung'!$I$3165,E405/($D405^0.727399687532279)*'Hintergrund Berechnung'!$I$3166),IF($C405&lt;13,(E405/($D405^0.727399687532279)*'Hintergrund Berechnung'!$I$3165)*0.5,IF($C405&lt;16,(E405/($D405^0.727399687532279)*'Hintergrund Berechnung'!$I$3165)*0.67,E405/($D405^0.727399687532279)*'Hintergrund Berechnung'!$I$3166)))</f>
        <v>#DIV/0!</v>
      </c>
      <c r="W405" s="16" t="str">
        <f t="shared" si="56"/>
        <v/>
      </c>
      <c r="X405" s="16" t="e">
        <f>IF($A$3=FALSE,IF($C405&lt;16,G405/($D405^0.727399687532279)*'Hintergrund Berechnung'!$I$3165,G405/($D405^0.727399687532279)*'Hintergrund Berechnung'!$I$3166),IF($C405&lt;13,(G405/($D405^0.727399687532279)*'Hintergrund Berechnung'!$I$3165)*0.5,IF($C405&lt;16,(G405/($D405^0.727399687532279)*'Hintergrund Berechnung'!$I$3165)*0.67,G405/($D405^0.727399687532279)*'Hintergrund Berechnung'!$I$3166)))</f>
        <v>#DIV/0!</v>
      </c>
      <c r="Y405" s="16" t="str">
        <f t="shared" si="57"/>
        <v/>
      </c>
      <c r="Z405" s="16" t="e">
        <f>IF($A$3=FALSE,IF($C405&lt;16,I405/($D405^0.727399687532279)*'Hintergrund Berechnung'!$I$3165,I405/($D405^0.727399687532279)*'Hintergrund Berechnung'!$I$3166),IF($C405&lt;13,(I405/($D405^0.727399687532279)*'Hintergrund Berechnung'!$I$3165)*0.5,IF($C405&lt;16,(I405/($D405^0.727399687532279)*'Hintergrund Berechnung'!$I$3165)*0.67,I405/($D405^0.727399687532279)*'Hintergrund Berechnung'!$I$3166)))</f>
        <v>#DIV/0!</v>
      </c>
      <c r="AA405" s="16" t="str">
        <f t="shared" si="58"/>
        <v/>
      </c>
      <c r="AB405" s="16" t="e">
        <f>IF($A$3=FALSE,IF($C405&lt;16,K405/($D405^0.727399687532279)*'Hintergrund Berechnung'!$I$3165,K405/($D405^0.727399687532279)*'Hintergrund Berechnung'!$I$3166),IF($C405&lt;13,(K405/($D405^0.727399687532279)*'Hintergrund Berechnung'!$I$3165)*0.5,IF($C405&lt;16,(K405/($D405^0.727399687532279)*'Hintergrund Berechnung'!$I$3165)*0.67,K405/($D405^0.727399687532279)*'Hintergrund Berechnung'!$I$3166)))</f>
        <v>#DIV/0!</v>
      </c>
      <c r="AC405" s="16" t="str">
        <f t="shared" si="59"/>
        <v/>
      </c>
      <c r="AD405" s="16" t="e">
        <f>IF($A$3=FALSE,IF($C405&lt;16,M405/($D405^0.727399687532279)*'Hintergrund Berechnung'!$I$3165,M405/($D405^0.727399687532279)*'Hintergrund Berechnung'!$I$3166),IF($C405&lt;13,(M405/($D405^0.727399687532279)*'Hintergrund Berechnung'!$I$3165)*0.5,IF($C405&lt;16,(M405/($D405^0.727399687532279)*'Hintergrund Berechnung'!$I$3165)*0.67,M405/($D405^0.727399687532279)*'Hintergrund Berechnung'!$I$3166)))</f>
        <v>#DIV/0!</v>
      </c>
      <c r="AE405" s="16" t="str">
        <f t="shared" si="60"/>
        <v/>
      </c>
      <c r="AF405" s="16" t="e">
        <f>IF($A$3=FALSE,IF($C405&lt;16,O405/($D405^0.727399687532279)*'Hintergrund Berechnung'!$I$3165,O405/($D405^0.727399687532279)*'Hintergrund Berechnung'!$I$3166),IF($C405&lt;13,(O405/($D405^0.727399687532279)*'Hintergrund Berechnung'!$I$3165)*0.5,IF($C405&lt;16,(O405/($D405^0.727399687532279)*'Hintergrund Berechnung'!$I$3165)*0.67,O405/($D405^0.727399687532279)*'Hintergrund Berechnung'!$I$3166)))</f>
        <v>#DIV/0!</v>
      </c>
      <c r="AG405" s="16" t="str">
        <f t="shared" si="61"/>
        <v/>
      </c>
      <c r="AH405" s="16" t="e">
        <f t="shared" si="62"/>
        <v>#DIV/0!</v>
      </c>
      <c r="AI405" s="16" t="e">
        <f>ROUND(IF(C405&lt;16,$Q405/($D405^0.515518364833551)*'Hintergrund Berechnung'!$K$3165,$Q405/($D405^0.515518364833551)*'Hintergrund Berechnung'!$K$3166),0)</f>
        <v>#DIV/0!</v>
      </c>
      <c r="AJ405" s="16">
        <f>ROUND(IF(C405&lt;16,$R405*'Hintergrund Berechnung'!$L$3165,$R405*'Hintergrund Berechnung'!$L$3166),0)</f>
        <v>0</v>
      </c>
      <c r="AK405" s="16">
        <f>ROUND(IF(C405&lt;16,IF(S405&gt;0,(25-$S405)*'Hintergrund Berechnung'!$M$3165,0),IF(S405&gt;0,(25-$S405)*'Hintergrund Berechnung'!$M$3166,0)),0)</f>
        <v>0</v>
      </c>
      <c r="AL405" s="18" t="e">
        <f t="shared" si="63"/>
        <v>#DIV/0!</v>
      </c>
    </row>
    <row r="406" spans="21:38" x14ac:dyDescent="0.5">
      <c r="U406" s="16">
        <f t="shared" si="55"/>
        <v>0</v>
      </c>
      <c r="V406" s="16" t="e">
        <f>IF($A$3=FALSE,IF($C406&lt;16,E406/($D406^0.727399687532279)*'Hintergrund Berechnung'!$I$3165,E406/($D406^0.727399687532279)*'Hintergrund Berechnung'!$I$3166),IF($C406&lt;13,(E406/($D406^0.727399687532279)*'Hintergrund Berechnung'!$I$3165)*0.5,IF($C406&lt;16,(E406/($D406^0.727399687532279)*'Hintergrund Berechnung'!$I$3165)*0.67,E406/($D406^0.727399687532279)*'Hintergrund Berechnung'!$I$3166)))</f>
        <v>#DIV/0!</v>
      </c>
      <c r="W406" s="16" t="str">
        <f t="shared" si="56"/>
        <v/>
      </c>
      <c r="X406" s="16" t="e">
        <f>IF($A$3=FALSE,IF($C406&lt;16,G406/($D406^0.727399687532279)*'Hintergrund Berechnung'!$I$3165,G406/($D406^0.727399687532279)*'Hintergrund Berechnung'!$I$3166),IF($C406&lt;13,(G406/($D406^0.727399687532279)*'Hintergrund Berechnung'!$I$3165)*0.5,IF($C406&lt;16,(G406/($D406^0.727399687532279)*'Hintergrund Berechnung'!$I$3165)*0.67,G406/($D406^0.727399687532279)*'Hintergrund Berechnung'!$I$3166)))</f>
        <v>#DIV/0!</v>
      </c>
      <c r="Y406" s="16" t="str">
        <f t="shared" si="57"/>
        <v/>
      </c>
      <c r="Z406" s="16" t="e">
        <f>IF($A$3=FALSE,IF($C406&lt;16,I406/($D406^0.727399687532279)*'Hintergrund Berechnung'!$I$3165,I406/($D406^0.727399687532279)*'Hintergrund Berechnung'!$I$3166),IF($C406&lt;13,(I406/($D406^0.727399687532279)*'Hintergrund Berechnung'!$I$3165)*0.5,IF($C406&lt;16,(I406/($D406^0.727399687532279)*'Hintergrund Berechnung'!$I$3165)*0.67,I406/($D406^0.727399687532279)*'Hintergrund Berechnung'!$I$3166)))</f>
        <v>#DIV/0!</v>
      </c>
      <c r="AA406" s="16" t="str">
        <f t="shared" si="58"/>
        <v/>
      </c>
      <c r="AB406" s="16" t="e">
        <f>IF($A$3=FALSE,IF($C406&lt;16,K406/($D406^0.727399687532279)*'Hintergrund Berechnung'!$I$3165,K406/($D406^0.727399687532279)*'Hintergrund Berechnung'!$I$3166),IF($C406&lt;13,(K406/($D406^0.727399687532279)*'Hintergrund Berechnung'!$I$3165)*0.5,IF($C406&lt;16,(K406/($D406^0.727399687532279)*'Hintergrund Berechnung'!$I$3165)*0.67,K406/($D406^0.727399687532279)*'Hintergrund Berechnung'!$I$3166)))</f>
        <v>#DIV/0!</v>
      </c>
      <c r="AC406" s="16" t="str">
        <f t="shared" si="59"/>
        <v/>
      </c>
      <c r="AD406" s="16" t="e">
        <f>IF($A$3=FALSE,IF($C406&lt;16,M406/($D406^0.727399687532279)*'Hintergrund Berechnung'!$I$3165,M406/($D406^0.727399687532279)*'Hintergrund Berechnung'!$I$3166),IF($C406&lt;13,(M406/($D406^0.727399687532279)*'Hintergrund Berechnung'!$I$3165)*0.5,IF($C406&lt;16,(M406/($D406^0.727399687532279)*'Hintergrund Berechnung'!$I$3165)*0.67,M406/($D406^0.727399687532279)*'Hintergrund Berechnung'!$I$3166)))</f>
        <v>#DIV/0!</v>
      </c>
      <c r="AE406" s="16" t="str">
        <f t="shared" si="60"/>
        <v/>
      </c>
      <c r="AF406" s="16" t="e">
        <f>IF($A$3=FALSE,IF($C406&lt;16,O406/($D406^0.727399687532279)*'Hintergrund Berechnung'!$I$3165,O406/($D406^0.727399687532279)*'Hintergrund Berechnung'!$I$3166),IF($C406&lt;13,(O406/($D406^0.727399687532279)*'Hintergrund Berechnung'!$I$3165)*0.5,IF($C406&lt;16,(O406/($D406^0.727399687532279)*'Hintergrund Berechnung'!$I$3165)*0.67,O406/($D406^0.727399687532279)*'Hintergrund Berechnung'!$I$3166)))</f>
        <v>#DIV/0!</v>
      </c>
      <c r="AG406" s="16" t="str">
        <f t="shared" si="61"/>
        <v/>
      </c>
      <c r="AH406" s="16" t="e">
        <f t="shared" si="62"/>
        <v>#DIV/0!</v>
      </c>
      <c r="AI406" s="16" t="e">
        <f>ROUND(IF(C406&lt;16,$Q406/($D406^0.515518364833551)*'Hintergrund Berechnung'!$K$3165,$Q406/($D406^0.515518364833551)*'Hintergrund Berechnung'!$K$3166),0)</f>
        <v>#DIV/0!</v>
      </c>
      <c r="AJ406" s="16">
        <f>ROUND(IF(C406&lt;16,$R406*'Hintergrund Berechnung'!$L$3165,$R406*'Hintergrund Berechnung'!$L$3166),0)</f>
        <v>0</v>
      </c>
      <c r="AK406" s="16">
        <f>ROUND(IF(C406&lt;16,IF(S406&gt;0,(25-$S406)*'Hintergrund Berechnung'!$M$3165,0),IF(S406&gt;0,(25-$S406)*'Hintergrund Berechnung'!$M$3166,0)),0)</f>
        <v>0</v>
      </c>
      <c r="AL406" s="18" t="e">
        <f t="shared" si="63"/>
        <v>#DIV/0!</v>
      </c>
    </row>
    <row r="407" spans="21:38" x14ac:dyDescent="0.5">
      <c r="U407" s="16">
        <f t="shared" si="55"/>
        <v>0</v>
      </c>
      <c r="V407" s="16" t="e">
        <f>IF($A$3=FALSE,IF($C407&lt;16,E407/($D407^0.727399687532279)*'Hintergrund Berechnung'!$I$3165,E407/($D407^0.727399687532279)*'Hintergrund Berechnung'!$I$3166),IF($C407&lt;13,(E407/($D407^0.727399687532279)*'Hintergrund Berechnung'!$I$3165)*0.5,IF($C407&lt;16,(E407/($D407^0.727399687532279)*'Hintergrund Berechnung'!$I$3165)*0.67,E407/($D407^0.727399687532279)*'Hintergrund Berechnung'!$I$3166)))</f>
        <v>#DIV/0!</v>
      </c>
      <c r="W407" s="16" t="str">
        <f t="shared" si="56"/>
        <v/>
      </c>
      <c r="X407" s="16" t="e">
        <f>IF($A$3=FALSE,IF($C407&lt;16,G407/($D407^0.727399687532279)*'Hintergrund Berechnung'!$I$3165,G407/($D407^0.727399687532279)*'Hintergrund Berechnung'!$I$3166),IF($C407&lt;13,(G407/($D407^0.727399687532279)*'Hintergrund Berechnung'!$I$3165)*0.5,IF($C407&lt;16,(G407/($D407^0.727399687532279)*'Hintergrund Berechnung'!$I$3165)*0.67,G407/($D407^0.727399687532279)*'Hintergrund Berechnung'!$I$3166)))</f>
        <v>#DIV/0!</v>
      </c>
      <c r="Y407" s="16" t="str">
        <f t="shared" si="57"/>
        <v/>
      </c>
      <c r="Z407" s="16" t="e">
        <f>IF($A$3=FALSE,IF($C407&lt;16,I407/($D407^0.727399687532279)*'Hintergrund Berechnung'!$I$3165,I407/($D407^0.727399687532279)*'Hintergrund Berechnung'!$I$3166),IF($C407&lt;13,(I407/($D407^0.727399687532279)*'Hintergrund Berechnung'!$I$3165)*0.5,IF($C407&lt;16,(I407/($D407^0.727399687532279)*'Hintergrund Berechnung'!$I$3165)*0.67,I407/($D407^0.727399687532279)*'Hintergrund Berechnung'!$I$3166)))</f>
        <v>#DIV/0!</v>
      </c>
      <c r="AA407" s="16" t="str">
        <f t="shared" si="58"/>
        <v/>
      </c>
      <c r="AB407" s="16" t="e">
        <f>IF($A$3=FALSE,IF($C407&lt;16,K407/($D407^0.727399687532279)*'Hintergrund Berechnung'!$I$3165,K407/($D407^0.727399687532279)*'Hintergrund Berechnung'!$I$3166),IF($C407&lt;13,(K407/($D407^0.727399687532279)*'Hintergrund Berechnung'!$I$3165)*0.5,IF($C407&lt;16,(K407/($D407^0.727399687532279)*'Hintergrund Berechnung'!$I$3165)*0.67,K407/($D407^0.727399687532279)*'Hintergrund Berechnung'!$I$3166)))</f>
        <v>#DIV/0!</v>
      </c>
      <c r="AC407" s="16" t="str">
        <f t="shared" si="59"/>
        <v/>
      </c>
      <c r="AD407" s="16" t="e">
        <f>IF($A$3=FALSE,IF($C407&lt;16,M407/($D407^0.727399687532279)*'Hintergrund Berechnung'!$I$3165,M407/($D407^0.727399687532279)*'Hintergrund Berechnung'!$I$3166),IF($C407&lt;13,(M407/($D407^0.727399687532279)*'Hintergrund Berechnung'!$I$3165)*0.5,IF($C407&lt;16,(M407/($D407^0.727399687532279)*'Hintergrund Berechnung'!$I$3165)*0.67,M407/($D407^0.727399687532279)*'Hintergrund Berechnung'!$I$3166)))</f>
        <v>#DIV/0!</v>
      </c>
      <c r="AE407" s="16" t="str">
        <f t="shared" si="60"/>
        <v/>
      </c>
      <c r="AF407" s="16" t="e">
        <f>IF($A$3=FALSE,IF($C407&lt;16,O407/($D407^0.727399687532279)*'Hintergrund Berechnung'!$I$3165,O407/($D407^0.727399687532279)*'Hintergrund Berechnung'!$I$3166),IF($C407&lt;13,(O407/($D407^0.727399687532279)*'Hintergrund Berechnung'!$I$3165)*0.5,IF($C407&lt;16,(O407/($D407^0.727399687532279)*'Hintergrund Berechnung'!$I$3165)*0.67,O407/($D407^0.727399687532279)*'Hintergrund Berechnung'!$I$3166)))</f>
        <v>#DIV/0!</v>
      </c>
      <c r="AG407" s="16" t="str">
        <f t="shared" si="61"/>
        <v/>
      </c>
      <c r="AH407" s="16" t="e">
        <f t="shared" si="62"/>
        <v>#DIV/0!</v>
      </c>
      <c r="AI407" s="16" t="e">
        <f>ROUND(IF(C407&lt;16,$Q407/($D407^0.515518364833551)*'Hintergrund Berechnung'!$K$3165,$Q407/($D407^0.515518364833551)*'Hintergrund Berechnung'!$K$3166),0)</f>
        <v>#DIV/0!</v>
      </c>
      <c r="AJ407" s="16">
        <f>ROUND(IF(C407&lt;16,$R407*'Hintergrund Berechnung'!$L$3165,$R407*'Hintergrund Berechnung'!$L$3166),0)</f>
        <v>0</v>
      </c>
      <c r="AK407" s="16">
        <f>ROUND(IF(C407&lt;16,IF(S407&gt;0,(25-$S407)*'Hintergrund Berechnung'!$M$3165,0),IF(S407&gt;0,(25-$S407)*'Hintergrund Berechnung'!$M$3166,0)),0)</f>
        <v>0</v>
      </c>
      <c r="AL407" s="18" t="e">
        <f t="shared" si="63"/>
        <v>#DIV/0!</v>
      </c>
    </row>
    <row r="408" spans="21:38" x14ac:dyDescent="0.5">
      <c r="U408" s="16">
        <f t="shared" si="55"/>
        <v>0</v>
      </c>
      <c r="V408" s="16" t="e">
        <f>IF($A$3=FALSE,IF($C408&lt;16,E408/($D408^0.727399687532279)*'Hintergrund Berechnung'!$I$3165,E408/($D408^0.727399687532279)*'Hintergrund Berechnung'!$I$3166),IF($C408&lt;13,(E408/($D408^0.727399687532279)*'Hintergrund Berechnung'!$I$3165)*0.5,IF($C408&lt;16,(E408/($D408^0.727399687532279)*'Hintergrund Berechnung'!$I$3165)*0.67,E408/($D408^0.727399687532279)*'Hintergrund Berechnung'!$I$3166)))</f>
        <v>#DIV/0!</v>
      </c>
      <c r="W408" s="16" t="str">
        <f t="shared" si="56"/>
        <v/>
      </c>
      <c r="X408" s="16" t="e">
        <f>IF($A$3=FALSE,IF($C408&lt;16,G408/($D408^0.727399687532279)*'Hintergrund Berechnung'!$I$3165,G408/($D408^0.727399687532279)*'Hintergrund Berechnung'!$I$3166),IF($C408&lt;13,(G408/($D408^0.727399687532279)*'Hintergrund Berechnung'!$I$3165)*0.5,IF($C408&lt;16,(G408/($D408^0.727399687532279)*'Hintergrund Berechnung'!$I$3165)*0.67,G408/($D408^0.727399687532279)*'Hintergrund Berechnung'!$I$3166)))</f>
        <v>#DIV/0!</v>
      </c>
      <c r="Y408" s="16" t="str">
        <f t="shared" si="57"/>
        <v/>
      </c>
      <c r="Z408" s="16" t="e">
        <f>IF($A$3=FALSE,IF($C408&lt;16,I408/($D408^0.727399687532279)*'Hintergrund Berechnung'!$I$3165,I408/($D408^0.727399687532279)*'Hintergrund Berechnung'!$I$3166),IF($C408&lt;13,(I408/($D408^0.727399687532279)*'Hintergrund Berechnung'!$I$3165)*0.5,IF($C408&lt;16,(I408/($D408^0.727399687532279)*'Hintergrund Berechnung'!$I$3165)*0.67,I408/($D408^0.727399687532279)*'Hintergrund Berechnung'!$I$3166)))</f>
        <v>#DIV/0!</v>
      </c>
      <c r="AA408" s="16" t="str">
        <f t="shared" si="58"/>
        <v/>
      </c>
      <c r="AB408" s="16" t="e">
        <f>IF($A$3=FALSE,IF($C408&lt;16,K408/($D408^0.727399687532279)*'Hintergrund Berechnung'!$I$3165,K408/($D408^0.727399687532279)*'Hintergrund Berechnung'!$I$3166),IF($C408&lt;13,(K408/($D408^0.727399687532279)*'Hintergrund Berechnung'!$I$3165)*0.5,IF($C408&lt;16,(K408/($D408^0.727399687532279)*'Hintergrund Berechnung'!$I$3165)*0.67,K408/($D408^0.727399687532279)*'Hintergrund Berechnung'!$I$3166)))</f>
        <v>#DIV/0!</v>
      </c>
      <c r="AC408" s="16" t="str">
        <f t="shared" si="59"/>
        <v/>
      </c>
      <c r="AD408" s="16" t="e">
        <f>IF($A$3=FALSE,IF($C408&lt;16,M408/($D408^0.727399687532279)*'Hintergrund Berechnung'!$I$3165,M408/($D408^0.727399687532279)*'Hintergrund Berechnung'!$I$3166),IF($C408&lt;13,(M408/($D408^0.727399687532279)*'Hintergrund Berechnung'!$I$3165)*0.5,IF($C408&lt;16,(M408/($D408^0.727399687532279)*'Hintergrund Berechnung'!$I$3165)*0.67,M408/($D408^0.727399687532279)*'Hintergrund Berechnung'!$I$3166)))</f>
        <v>#DIV/0!</v>
      </c>
      <c r="AE408" s="16" t="str">
        <f t="shared" si="60"/>
        <v/>
      </c>
      <c r="AF408" s="16" t="e">
        <f>IF($A$3=FALSE,IF($C408&lt;16,O408/($D408^0.727399687532279)*'Hintergrund Berechnung'!$I$3165,O408/($D408^0.727399687532279)*'Hintergrund Berechnung'!$I$3166),IF($C408&lt;13,(O408/($D408^0.727399687532279)*'Hintergrund Berechnung'!$I$3165)*0.5,IF($C408&lt;16,(O408/($D408^0.727399687532279)*'Hintergrund Berechnung'!$I$3165)*0.67,O408/($D408^0.727399687532279)*'Hintergrund Berechnung'!$I$3166)))</f>
        <v>#DIV/0!</v>
      </c>
      <c r="AG408" s="16" t="str">
        <f t="shared" si="61"/>
        <v/>
      </c>
      <c r="AH408" s="16" t="e">
        <f t="shared" si="62"/>
        <v>#DIV/0!</v>
      </c>
      <c r="AI408" s="16" t="e">
        <f>ROUND(IF(C408&lt;16,$Q408/($D408^0.515518364833551)*'Hintergrund Berechnung'!$K$3165,$Q408/($D408^0.515518364833551)*'Hintergrund Berechnung'!$K$3166),0)</f>
        <v>#DIV/0!</v>
      </c>
      <c r="AJ408" s="16">
        <f>ROUND(IF(C408&lt;16,$R408*'Hintergrund Berechnung'!$L$3165,$R408*'Hintergrund Berechnung'!$L$3166),0)</f>
        <v>0</v>
      </c>
      <c r="AK408" s="16">
        <f>ROUND(IF(C408&lt;16,IF(S408&gt;0,(25-$S408)*'Hintergrund Berechnung'!$M$3165,0),IF(S408&gt;0,(25-$S408)*'Hintergrund Berechnung'!$M$3166,0)),0)</f>
        <v>0</v>
      </c>
      <c r="AL408" s="18" t="e">
        <f t="shared" si="63"/>
        <v>#DIV/0!</v>
      </c>
    </row>
    <row r="409" spans="21:38" x14ac:dyDescent="0.5">
      <c r="U409" s="16">
        <f t="shared" si="55"/>
        <v>0</v>
      </c>
      <c r="V409" s="16" t="e">
        <f>IF($A$3=FALSE,IF($C409&lt;16,E409/($D409^0.727399687532279)*'Hintergrund Berechnung'!$I$3165,E409/($D409^0.727399687532279)*'Hintergrund Berechnung'!$I$3166),IF($C409&lt;13,(E409/($D409^0.727399687532279)*'Hintergrund Berechnung'!$I$3165)*0.5,IF($C409&lt;16,(E409/($D409^0.727399687532279)*'Hintergrund Berechnung'!$I$3165)*0.67,E409/($D409^0.727399687532279)*'Hintergrund Berechnung'!$I$3166)))</f>
        <v>#DIV/0!</v>
      </c>
      <c r="W409" s="16" t="str">
        <f t="shared" si="56"/>
        <v/>
      </c>
      <c r="X409" s="16" t="e">
        <f>IF($A$3=FALSE,IF($C409&lt;16,G409/($D409^0.727399687532279)*'Hintergrund Berechnung'!$I$3165,G409/($D409^0.727399687532279)*'Hintergrund Berechnung'!$I$3166),IF($C409&lt;13,(G409/($D409^0.727399687532279)*'Hintergrund Berechnung'!$I$3165)*0.5,IF($C409&lt;16,(G409/($D409^0.727399687532279)*'Hintergrund Berechnung'!$I$3165)*0.67,G409/($D409^0.727399687532279)*'Hintergrund Berechnung'!$I$3166)))</f>
        <v>#DIV/0!</v>
      </c>
      <c r="Y409" s="16" t="str">
        <f t="shared" si="57"/>
        <v/>
      </c>
      <c r="Z409" s="16" t="e">
        <f>IF($A$3=FALSE,IF($C409&lt;16,I409/($D409^0.727399687532279)*'Hintergrund Berechnung'!$I$3165,I409/($D409^0.727399687532279)*'Hintergrund Berechnung'!$I$3166),IF($C409&lt;13,(I409/($D409^0.727399687532279)*'Hintergrund Berechnung'!$I$3165)*0.5,IF($C409&lt;16,(I409/($D409^0.727399687532279)*'Hintergrund Berechnung'!$I$3165)*0.67,I409/($D409^0.727399687532279)*'Hintergrund Berechnung'!$I$3166)))</f>
        <v>#DIV/0!</v>
      </c>
      <c r="AA409" s="16" t="str">
        <f t="shared" si="58"/>
        <v/>
      </c>
      <c r="AB409" s="16" t="e">
        <f>IF($A$3=FALSE,IF($C409&lt;16,K409/($D409^0.727399687532279)*'Hintergrund Berechnung'!$I$3165,K409/($D409^0.727399687532279)*'Hintergrund Berechnung'!$I$3166),IF($C409&lt;13,(K409/($D409^0.727399687532279)*'Hintergrund Berechnung'!$I$3165)*0.5,IF($C409&lt;16,(K409/($D409^0.727399687532279)*'Hintergrund Berechnung'!$I$3165)*0.67,K409/($D409^0.727399687532279)*'Hintergrund Berechnung'!$I$3166)))</f>
        <v>#DIV/0!</v>
      </c>
      <c r="AC409" s="16" t="str">
        <f t="shared" si="59"/>
        <v/>
      </c>
      <c r="AD409" s="16" t="e">
        <f>IF($A$3=FALSE,IF($C409&lt;16,M409/($D409^0.727399687532279)*'Hintergrund Berechnung'!$I$3165,M409/($D409^0.727399687532279)*'Hintergrund Berechnung'!$I$3166),IF($C409&lt;13,(M409/($D409^0.727399687532279)*'Hintergrund Berechnung'!$I$3165)*0.5,IF($C409&lt;16,(M409/($D409^0.727399687532279)*'Hintergrund Berechnung'!$I$3165)*0.67,M409/($D409^0.727399687532279)*'Hintergrund Berechnung'!$I$3166)))</f>
        <v>#DIV/0!</v>
      </c>
      <c r="AE409" s="16" t="str">
        <f t="shared" si="60"/>
        <v/>
      </c>
      <c r="AF409" s="16" t="e">
        <f>IF($A$3=FALSE,IF($C409&lt;16,O409/($D409^0.727399687532279)*'Hintergrund Berechnung'!$I$3165,O409/($D409^0.727399687532279)*'Hintergrund Berechnung'!$I$3166),IF($C409&lt;13,(O409/($D409^0.727399687532279)*'Hintergrund Berechnung'!$I$3165)*0.5,IF($C409&lt;16,(O409/($D409^0.727399687532279)*'Hintergrund Berechnung'!$I$3165)*0.67,O409/($D409^0.727399687532279)*'Hintergrund Berechnung'!$I$3166)))</f>
        <v>#DIV/0!</v>
      </c>
      <c r="AG409" s="16" t="str">
        <f t="shared" si="61"/>
        <v/>
      </c>
      <c r="AH409" s="16" t="e">
        <f t="shared" si="62"/>
        <v>#DIV/0!</v>
      </c>
      <c r="AI409" s="16" t="e">
        <f>ROUND(IF(C409&lt;16,$Q409/($D409^0.515518364833551)*'Hintergrund Berechnung'!$K$3165,$Q409/($D409^0.515518364833551)*'Hintergrund Berechnung'!$K$3166),0)</f>
        <v>#DIV/0!</v>
      </c>
      <c r="AJ409" s="16">
        <f>ROUND(IF(C409&lt;16,$R409*'Hintergrund Berechnung'!$L$3165,$R409*'Hintergrund Berechnung'!$L$3166),0)</f>
        <v>0</v>
      </c>
      <c r="AK409" s="16">
        <f>ROUND(IF(C409&lt;16,IF(S409&gt;0,(25-$S409)*'Hintergrund Berechnung'!$M$3165,0),IF(S409&gt;0,(25-$S409)*'Hintergrund Berechnung'!$M$3166,0)),0)</f>
        <v>0</v>
      </c>
      <c r="AL409" s="18" t="e">
        <f t="shared" si="63"/>
        <v>#DIV/0!</v>
      </c>
    </row>
    <row r="410" spans="21:38" x14ac:dyDescent="0.5">
      <c r="U410" s="16">
        <f t="shared" si="55"/>
        <v>0</v>
      </c>
      <c r="V410" s="16" t="e">
        <f>IF($A$3=FALSE,IF($C410&lt;16,E410/($D410^0.727399687532279)*'Hintergrund Berechnung'!$I$3165,E410/($D410^0.727399687532279)*'Hintergrund Berechnung'!$I$3166),IF($C410&lt;13,(E410/($D410^0.727399687532279)*'Hintergrund Berechnung'!$I$3165)*0.5,IF($C410&lt;16,(E410/($D410^0.727399687532279)*'Hintergrund Berechnung'!$I$3165)*0.67,E410/($D410^0.727399687532279)*'Hintergrund Berechnung'!$I$3166)))</f>
        <v>#DIV/0!</v>
      </c>
      <c r="W410" s="16" t="str">
        <f t="shared" si="56"/>
        <v/>
      </c>
      <c r="X410" s="16" t="e">
        <f>IF($A$3=FALSE,IF($C410&lt;16,G410/($D410^0.727399687532279)*'Hintergrund Berechnung'!$I$3165,G410/($D410^0.727399687532279)*'Hintergrund Berechnung'!$I$3166),IF($C410&lt;13,(G410/($D410^0.727399687532279)*'Hintergrund Berechnung'!$I$3165)*0.5,IF($C410&lt;16,(G410/($D410^0.727399687532279)*'Hintergrund Berechnung'!$I$3165)*0.67,G410/($D410^0.727399687532279)*'Hintergrund Berechnung'!$I$3166)))</f>
        <v>#DIV/0!</v>
      </c>
      <c r="Y410" s="16" t="str">
        <f t="shared" si="57"/>
        <v/>
      </c>
      <c r="Z410" s="16" t="e">
        <f>IF($A$3=FALSE,IF($C410&lt;16,I410/($D410^0.727399687532279)*'Hintergrund Berechnung'!$I$3165,I410/($D410^0.727399687532279)*'Hintergrund Berechnung'!$I$3166),IF($C410&lt;13,(I410/($D410^0.727399687532279)*'Hintergrund Berechnung'!$I$3165)*0.5,IF($C410&lt;16,(I410/($D410^0.727399687532279)*'Hintergrund Berechnung'!$I$3165)*0.67,I410/($D410^0.727399687532279)*'Hintergrund Berechnung'!$I$3166)))</f>
        <v>#DIV/0!</v>
      </c>
      <c r="AA410" s="16" t="str">
        <f t="shared" si="58"/>
        <v/>
      </c>
      <c r="AB410" s="16" t="e">
        <f>IF($A$3=FALSE,IF($C410&lt;16,K410/($D410^0.727399687532279)*'Hintergrund Berechnung'!$I$3165,K410/($D410^0.727399687532279)*'Hintergrund Berechnung'!$I$3166),IF($C410&lt;13,(K410/($D410^0.727399687532279)*'Hintergrund Berechnung'!$I$3165)*0.5,IF($C410&lt;16,(K410/($D410^0.727399687532279)*'Hintergrund Berechnung'!$I$3165)*0.67,K410/($D410^0.727399687532279)*'Hintergrund Berechnung'!$I$3166)))</f>
        <v>#DIV/0!</v>
      </c>
      <c r="AC410" s="16" t="str">
        <f t="shared" si="59"/>
        <v/>
      </c>
      <c r="AD410" s="16" t="e">
        <f>IF($A$3=FALSE,IF($C410&lt;16,M410/($D410^0.727399687532279)*'Hintergrund Berechnung'!$I$3165,M410/($D410^0.727399687532279)*'Hintergrund Berechnung'!$I$3166),IF($C410&lt;13,(M410/($D410^0.727399687532279)*'Hintergrund Berechnung'!$I$3165)*0.5,IF($C410&lt;16,(M410/($D410^0.727399687532279)*'Hintergrund Berechnung'!$I$3165)*0.67,M410/($D410^0.727399687532279)*'Hintergrund Berechnung'!$I$3166)))</f>
        <v>#DIV/0!</v>
      </c>
      <c r="AE410" s="16" t="str">
        <f t="shared" si="60"/>
        <v/>
      </c>
      <c r="AF410" s="16" t="e">
        <f>IF($A$3=FALSE,IF($C410&lt;16,O410/($D410^0.727399687532279)*'Hintergrund Berechnung'!$I$3165,O410/($D410^0.727399687532279)*'Hintergrund Berechnung'!$I$3166),IF($C410&lt;13,(O410/($D410^0.727399687532279)*'Hintergrund Berechnung'!$I$3165)*0.5,IF($C410&lt;16,(O410/($D410^0.727399687532279)*'Hintergrund Berechnung'!$I$3165)*0.67,O410/($D410^0.727399687532279)*'Hintergrund Berechnung'!$I$3166)))</f>
        <v>#DIV/0!</v>
      </c>
      <c r="AG410" s="16" t="str">
        <f t="shared" si="61"/>
        <v/>
      </c>
      <c r="AH410" s="16" t="e">
        <f t="shared" si="62"/>
        <v>#DIV/0!</v>
      </c>
      <c r="AI410" s="16" t="e">
        <f>ROUND(IF(C410&lt;16,$Q410/($D410^0.515518364833551)*'Hintergrund Berechnung'!$K$3165,$Q410/($D410^0.515518364833551)*'Hintergrund Berechnung'!$K$3166),0)</f>
        <v>#DIV/0!</v>
      </c>
      <c r="AJ410" s="16">
        <f>ROUND(IF(C410&lt;16,$R410*'Hintergrund Berechnung'!$L$3165,$R410*'Hintergrund Berechnung'!$L$3166),0)</f>
        <v>0</v>
      </c>
      <c r="AK410" s="16">
        <f>ROUND(IF(C410&lt;16,IF(S410&gt;0,(25-$S410)*'Hintergrund Berechnung'!$M$3165,0),IF(S410&gt;0,(25-$S410)*'Hintergrund Berechnung'!$M$3166,0)),0)</f>
        <v>0</v>
      </c>
      <c r="AL410" s="18" t="e">
        <f t="shared" si="63"/>
        <v>#DIV/0!</v>
      </c>
    </row>
    <row r="411" spans="21:38" x14ac:dyDescent="0.5">
      <c r="U411" s="16">
        <f t="shared" si="55"/>
        <v>0</v>
      </c>
      <c r="V411" s="16" t="e">
        <f>IF($A$3=FALSE,IF($C411&lt;16,E411/($D411^0.727399687532279)*'Hintergrund Berechnung'!$I$3165,E411/($D411^0.727399687532279)*'Hintergrund Berechnung'!$I$3166),IF($C411&lt;13,(E411/($D411^0.727399687532279)*'Hintergrund Berechnung'!$I$3165)*0.5,IF($C411&lt;16,(E411/($D411^0.727399687532279)*'Hintergrund Berechnung'!$I$3165)*0.67,E411/($D411^0.727399687532279)*'Hintergrund Berechnung'!$I$3166)))</f>
        <v>#DIV/0!</v>
      </c>
      <c r="W411" s="16" t="str">
        <f t="shared" si="56"/>
        <v/>
      </c>
      <c r="X411" s="16" t="e">
        <f>IF($A$3=FALSE,IF($C411&lt;16,G411/($D411^0.727399687532279)*'Hintergrund Berechnung'!$I$3165,G411/($D411^0.727399687532279)*'Hintergrund Berechnung'!$I$3166),IF($C411&lt;13,(G411/($D411^0.727399687532279)*'Hintergrund Berechnung'!$I$3165)*0.5,IF($C411&lt;16,(G411/($D411^0.727399687532279)*'Hintergrund Berechnung'!$I$3165)*0.67,G411/($D411^0.727399687532279)*'Hintergrund Berechnung'!$I$3166)))</f>
        <v>#DIV/0!</v>
      </c>
      <c r="Y411" s="16" t="str">
        <f t="shared" si="57"/>
        <v/>
      </c>
      <c r="Z411" s="16" t="e">
        <f>IF($A$3=FALSE,IF($C411&lt;16,I411/($D411^0.727399687532279)*'Hintergrund Berechnung'!$I$3165,I411/($D411^0.727399687532279)*'Hintergrund Berechnung'!$I$3166),IF($C411&lt;13,(I411/($D411^0.727399687532279)*'Hintergrund Berechnung'!$I$3165)*0.5,IF($C411&lt;16,(I411/($D411^0.727399687532279)*'Hintergrund Berechnung'!$I$3165)*0.67,I411/($D411^0.727399687532279)*'Hintergrund Berechnung'!$I$3166)))</f>
        <v>#DIV/0!</v>
      </c>
      <c r="AA411" s="16" t="str">
        <f t="shared" si="58"/>
        <v/>
      </c>
      <c r="AB411" s="16" t="e">
        <f>IF($A$3=FALSE,IF($C411&lt;16,K411/($D411^0.727399687532279)*'Hintergrund Berechnung'!$I$3165,K411/($D411^0.727399687532279)*'Hintergrund Berechnung'!$I$3166),IF($C411&lt;13,(K411/($D411^0.727399687532279)*'Hintergrund Berechnung'!$I$3165)*0.5,IF($C411&lt;16,(K411/($D411^0.727399687532279)*'Hintergrund Berechnung'!$I$3165)*0.67,K411/($D411^0.727399687532279)*'Hintergrund Berechnung'!$I$3166)))</f>
        <v>#DIV/0!</v>
      </c>
      <c r="AC411" s="16" t="str">
        <f t="shared" si="59"/>
        <v/>
      </c>
      <c r="AD411" s="16" t="e">
        <f>IF($A$3=FALSE,IF($C411&lt;16,M411/($D411^0.727399687532279)*'Hintergrund Berechnung'!$I$3165,M411/($D411^0.727399687532279)*'Hintergrund Berechnung'!$I$3166),IF($C411&lt;13,(M411/($D411^0.727399687532279)*'Hintergrund Berechnung'!$I$3165)*0.5,IF($C411&lt;16,(M411/($D411^0.727399687532279)*'Hintergrund Berechnung'!$I$3165)*0.67,M411/($D411^0.727399687532279)*'Hintergrund Berechnung'!$I$3166)))</f>
        <v>#DIV/0!</v>
      </c>
      <c r="AE411" s="16" t="str">
        <f t="shared" si="60"/>
        <v/>
      </c>
      <c r="AF411" s="16" t="e">
        <f>IF($A$3=FALSE,IF($C411&lt;16,O411/($D411^0.727399687532279)*'Hintergrund Berechnung'!$I$3165,O411/($D411^0.727399687532279)*'Hintergrund Berechnung'!$I$3166),IF($C411&lt;13,(O411/($D411^0.727399687532279)*'Hintergrund Berechnung'!$I$3165)*0.5,IF($C411&lt;16,(O411/($D411^0.727399687532279)*'Hintergrund Berechnung'!$I$3165)*0.67,O411/($D411^0.727399687532279)*'Hintergrund Berechnung'!$I$3166)))</f>
        <v>#DIV/0!</v>
      </c>
      <c r="AG411" s="16" t="str">
        <f t="shared" si="61"/>
        <v/>
      </c>
      <c r="AH411" s="16" t="e">
        <f t="shared" si="62"/>
        <v>#DIV/0!</v>
      </c>
      <c r="AI411" s="16" t="e">
        <f>ROUND(IF(C411&lt;16,$Q411/($D411^0.515518364833551)*'Hintergrund Berechnung'!$K$3165,$Q411/($D411^0.515518364833551)*'Hintergrund Berechnung'!$K$3166),0)</f>
        <v>#DIV/0!</v>
      </c>
      <c r="AJ411" s="16">
        <f>ROUND(IF(C411&lt;16,$R411*'Hintergrund Berechnung'!$L$3165,$R411*'Hintergrund Berechnung'!$L$3166),0)</f>
        <v>0</v>
      </c>
      <c r="AK411" s="16">
        <f>ROUND(IF(C411&lt;16,IF(S411&gt;0,(25-$S411)*'Hintergrund Berechnung'!$M$3165,0),IF(S411&gt;0,(25-$S411)*'Hintergrund Berechnung'!$M$3166,0)),0)</f>
        <v>0</v>
      </c>
      <c r="AL411" s="18" t="e">
        <f t="shared" si="63"/>
        <v>#DIV/0!</v>
      </c>
    </row>
    <row r="412" spans="21:38" x14ac:dyDescent="0.5">
      <c r="U412" s="16">
        <f t="shared" si="55"/>
        <v>0</v>
      </c>
      <c r="V412" s="16" t="e">
        <f>IF($A$3=FALSE,IF($C412&lt;16,E412/($D412^0.727399687532279)*'Hintergrund Berechnung'!$I$3165,E412/($D412^0.727399687532279)*'Hintergrund Berechnung'!$I$3166),IF($C412&lt;13,(E412/($D412^0.727399687532279)*'Hintergrund Berechnung'!$I$3165)*0.5,IF($C412&lt;16,(E412/($D412^0.727399687532279)*'Hintergrund Berechnung'!$I$3165)*0.67,E412/($D412^0.727399687532279)*'Hintergrund Berechnung'!$I$3166)))</f>
        <v>#DIV/0!</v>
      </c>
      <c r="W412" s="16" t="str">
        <f t="shared" si="56"/>
        <v/>
      </c>
      <c r="X412" s="16" t="e">
        <f>IF($A$3=FALSE,IF($C412&lt;16,G412/($D412^0.727399687532279)*'Hintergrund Berechnung'!$I$3165,G412/($D412^0.727399687532279)*'Hintergrund Berechnung'!$I$3166),IF($C412&lt;13,(G412/($D412^0.727399687532279)*'Hintergrund Berechnung'!$I$3165)*0.5,IF($C412&lt;16,(G412/($D412^0.727399687532279)*'Hintergrund Berechnung'!$I$3165)*0.67,G412/($D412^0.727399687532279)*'Hintergrund Berechnung'!$I$3166)))</f>
        <v>#DIV/0!</v>
      </c>
      <c r="Y412" s="16" t="str">
        <f t="shared" si="57"/>
        <v/>
      </c>
      <c r="Z412" s="16" t="e">
        <f>IF($A$3=FALSE,IF($C412&lt;16,I412/($D412^0.727399687532279)*'Hintergrund Berechnung'!$I$3165,I412/($D412^0.727399687532279)*'Hintergrund Berechnung'!$I$3166),IF($C412&lt;13,(I412/($D412^0.727399687532279)*'Hintergrund Berechnung'!$I$3165)*0.5,IF($C412&lt;16,(I412/($D412^0.727399687532279)*'Hintergrund Berechnung'!$I$3165)*0.67,I412/($D412^0.727399687532279)*'Hintergrund Berechnung'!$I$3166)))</f>
        <v>#DIV/0!</v>
      </c>
      <c r="AA412" s="16" t="str">
        <f t="shared" si="58"/>
        <v/>
      </c>
      <c r="AB412" s="16" t="e">
        <f>IF($A$3=FALSE,IF($C412&lt;16,K412/($D412^0.727399687532279)*'Hintergrund Berechnung'!$I$3165,K412/($D412^0.727399687532279)*'Hintergrund Berechnung'!$I$3166),IF($C412&lt;13,(K412/($D412^0.727399687532279)*'Hintergrund Berechnung'!$I$3165)*0.5,IF($C412&lt;16,(K412/($D412^0.727399687532279)*'Hintergrund Berechnung'!$I$3165)*0.67,K412/($D412^0.727399687532279)*'Hintergrund Berechnung'!$I$3166)))</f>
        <v>#DIV/0!</v>
      </c>
      <c r="AC412" s="16" t="str">
        <f t="shared" si="59"/>
        <v/>
      </c>
      <c r="AD412" s="16" t="e">
        <f>IF($A$3=FALSE,IF($C412&lt;16,M412/($D412^0.727399687532279)*'Hintergrund Berechnung'!$I$3165,M412/($D412^0.727399687532279)*'Hintergrund Berechnung'!$I$3166),IF($C412&lt;13,(M412/($D412^0.727399687532279)*'Hintergrund Berechnung'!$I$3165)*0.5,IF($C412&lt;16,(M412/($D412^0.727399687532279)*'Hintergrund Berechnung'!$I$3165)*0.67,M412/($D412^0.727399687532279)*'Hintergrund Berechnung'!$I$3166)))</f>
        <v>#DIV/0!</v>
      </c>
      <c r="AE412" s="16" t="str">
        <f t="shared" si="60"/>
        <v/>
      </c>
      <c r="AF412" s="16" t="e">
        <f>IF($A$3=FALSE,IF($C412&lt;16,O412/($D412^0.727399687532279)*'Hintergrund Berechnung'!$I$3165,O412/($D412^0.727399687532279)*'Hintergrund Berechnung'!$I$3166),IF($C412&lt;13,(O412/($D412^0.727399687532279)*'Hintergrund Berechnung'!$I$3165)*0.5,IF($C412&lt;16,(O412/($D412^0.727399687532279)*'Hintergrund Berechnung'!$I$3165)*0.67,O412/($D412^0.727399687532279)*'Hintergrund Berechnung'!$I$3166)))</f>
        <v>#DIV/0!</v>
      </c>
      <c r="AG412" s="16" t="str">
        <f t="shared" si="61"/>
        <v/>
      </c>
      <c r="AH412" s="16" t="e">
        <f t="shared" si="62"/>
        <v>#DIV/0!</v>
      </c>
      <c r="AI412" s="16" t="e">
        <f>ROUND(IF(C412&lt;16,$Q412/($D412^0.515518364833551)*'Hintergrund Berechnung'!$K$3165,$Q412/($D412^0.515518364833551)*'Hintergrund Berechnung'!$K$3166),0)</f>
        <v>#DIV/0!</v>
      </c>
      <c r="AJ412" s="16">
        <f>ROUND(IF(C412&lt;16,$R412*'Hintergrund Berechnung'!$L$3165,$R412*'Hintergrund Berechnung'!$L$3166),0)</f>
        <v>0</v>
      </c>
      <c r="AK412" s="16">
        <f>ROUND(IF(C412&lt;16,IF(S412&gt;0,(25-$S412)*'Hintergrund Berechnung'!$M$3165,0),IF(S412&gt;0,(25-$S412)*'Hintergrund Berechnung'!$M$3166,0)),0)</f>
        <v>0</v>
      </c>
      <c r="AL412" s="18" t="e">
        <f t="shared" si="63"/>
        <v>#DIV/0!</v>
      </c>
    </row>
    <row r="413" spans="21:38" x14ac:dyDescent="0.5">
      <c r="U413" s="16">
        <f t="shared" si="55"/>
        <v>0</v>
      </c>
      <c r="V413" s="16" t="e">
        <f>IF($A$3=FALSE,IF($C413&lt;16,E413/($D413^0.727399687532279)*'Hintergrund Berechnung'!$I$3165,E413/($D413^0.727399687532279)*'Hintergrund Berechnung'!$I$3166),IF($C413&lt;13,(E413/($D413^0.727399687532279)*'Hintergrund Berechnung'!$I$3165)*0.5,IF($C413&lt;16,(E413/($D413^0.727399687532279)*'Hintergrund Berechnung'!$I$3165)*0.67,E413/($D413^0.727399687532279)*'Hintergrund Berechnung'!$I$3166)))</f>
        <v>#DIV/0!</v>
      </c>
      <c r="W413" s="16" t="str">
        <f t="shared" si="56"/>
        <v/>
      </c>
      <c r="X413" s="16" t="e">
        <f>IF($A$3=FALSE,IF($C413&lt;16,G413/($D413^0.727399687532279)*'Hintergrund Berechnung'!$I$3165,G413/($D413^0.727399687532279)*'Hintergrund Berechnung'!$I$3166),IF($C413&lt;13,(G413/($D413^0.727399687532279)*'Hintergrund Berechnung'!$I$3165)*0.5,IF($C413&lt;16,(G413/($D413^0.727399687532279)*'Hintergrund Berechnung'!$I$3165)*0.67,G413/($D413^0.727399687532279)*'Hintergrund Berechnung'!$I$3166)))</f>
        <v>#DIV/0!</v>
      </c>
      <c r="Y413" s="16" t="str">
        <f t="shared" si="57"/>
        <v/>
      </c>
      <c r="Z413" s="16" t="e">
        <f>IF($A$3=FALSE,IF($C413&lt;16,I413/($D413^0.727399687532279)*'Hintergrund Berechnung'!$I$3165,I413/($D413^0.727399687532279)*'Hintergrund Berechnung'!$I$3166),IF($C413&lt;13,(I413/($D413^0.727399687532279)*'Hintergrund Berechnung'!$I$3165)*0.5,IF($C413&lt;16,(I413/($D413^0.727399687532279)*'Hintergrund Berechnung'!$I$3165)*0.67,I413/($D413^0.727399687532279)*'Hintergrund Berechnung'!$I$3166)))</f>
        <v>#DIV/0!</v>
      </c>
      <c r="AA413" s="16" t="str">
        <f t="shared" si="58"/>
        <v/>
      </c>
      <c r="AB413" s="16" t="e">
        <f>IF($A$3=FALSE,IF($C413&lt;16,K413/($D413^0.727399687532279)*'Hintergrund Berechnung'!$I$3165,K413/($D413^0.727399687532279)*'Hintergrund Berechnung'!$I$3166),IF($C413&lt;13,(K413/($D413^0.727399687532279)*'Hintergrund Berechnung'!$I$3165)*0.5,IF($C413&lt;16,(K413/($D413^0.727399687532279)*'Hintergrund Berechnung'!$I$3165)*0.67,K413/($D413^0.727399687532279)*'Hintergrund Berechnung'!$I$3166)))</f>
        <v>#DIV/0!</v>
      </c>
      <c r="AC413" s="16" t="str">
        <f t="shared" si="59"/>
        <v/>
      </c>
      <c r="AD413" s="16" t="e">
        <f>IF($A$3=FALSE,IF($C413&lt;16,M413/($D413^0.727399687532279)*'Hintergrund Berechnung'!$I$3165,M413/($D413^0.727399687532279)*'Hintergrund Berechnung'!$I$3166),IF($C413&lt;13,(M413/($D413^0.727399687532279)*'Hintergrund Berechnung'!$I$3165)*0.5,IF($C413&lt;16,(M413/($D413^0.727399687532279)*'Hintergrund Berechnung'!$I$3165)*0.67,M413/($D413^0.727399687532279)*'Hintergrund Berechnung'!$I$3166)))</f>
        <v>#DIV/0!</v>
      </c>
      <c r="AE413" s="16" t="str">
        <f t="shared" si="60"/>
        <v/>
      </c>
      <c r="AF413" s="16" t="e">
        <f>IF($A$3=FALSE,IF($C413&lt;16,O413/($D413^0.727399687532279)*'Hintergrund Berechnung'!$I$3165,O413/($D413^0.727399687532279)*'Hintergrund Berechnung'!$I$3166),IF($C413&lt;13,(O413/($D413^0.727399687532279)*'Hintergrund Berechnung'!$I$3165)*0.5,IF($C413&lt;16,(O413/($D413^0.727399687532279)*'Hintergrund Berechnung'!$I$3165)*0.67,O413/($D413^0.727399687532279)*'Hintergrund Berechnung'!$I$3166)))</f>
        <v>#DIV/0!</v>
      </c>
      <c r="AG413" s="16" t="str">
        <f t="shared" si="61"/>
        <v/>
      </c>
      <c r="AH413" s="16" t="e">
        <f t="shared" si="62"/>
        <v>#DIV/0!</v>
      </c>
      <c r="AI413" s="16" t="e">
        <f>ROUND(IF(C413&lt;16,$Q413/($D413^0.515518364833551)*'Hintergrund Berechnung'!$K$3165,$Q413/($D413^0.515518364833551)*'Hintergrund Berechnung'!$K$3166),0)</f>
        <v>#DIV/0!</v>
      </c>
      <c r="AJ413" s="16">
        <f>ROUND(IF(C413&lt;16,$R413*'Hintergrund Berechnung'!$L$3165,$R413*'Hintergrund Berechnung'!$L$3166),0)</f>
        <v>0</v>
      </c>
      <c r="AK413" s="16">
        <f>ROUND(IF(C413&lt;16,IF(S413&gt;0,(25-$S413)*'Hintergrund Berechnung'!$M$3165,0),IF(S413&gt;0,(25-$S413)*'Hintergrund Berechnung'!$M$3166,0)),0)</f>
        <v>0</v>
      </c>
      <c r="AL413" s="18" t="e">
        <f t="shared" si="63"/>
        <v>#DIV/0!</v>
      </c>
    </row>
    <row r="414" spans="21:38" x14ac:dyDescent="0.5">
      <c r="U414" s="16">
        <f t="shared" si="55"/>
        <v>0</v>
      </c>
      <c r="V414" s="16" t="e">
        <f>IF($A$3=FALSE,IF($C414&lt;16,E414/($D414^0.727399687532279)*'Hintergrund Berechnung'!$I$3165,E414/($D414^0.727399687532279)*'Hintergrund Berechnung'!$I$3166),IF($C414&lt;13,(E414/($D414^0.727399687532279)*'Hintergrund Berechnung'!$I$3165)*0.5,IF($C414&lt;16,(E414/($D414^0.727399687532279)*'Hintergrund Berechnung'!$I$3165)*0.67,E414/($D414^0.727399687532279)*'Hintergrund Berechnung'!$I$3166)))</f>
        <v>#DIV/0!</v>
      </c>
      <c r="W414" s="16" t="str">
        <f t="shared" si="56"/>
        <v/>
      </c>
      <c r="X414" s="16" t="e">
        <f>IF($A$3=FALSE,IF($C414&lt;16,G414/($D414^0.727399687532279)*'Hintergrund Berechnung'!$I$3165,G414/($D414^0.727399687532279)*'Hintergrund Berechnung'!$I$3166),IF($C414&lt;13,(G414/($D414^0.727399687532279)*'Hintergrund Berechnung'!$I$3165)*0.5,IF($C414&lt;16,(G414/($D414^0.727399687532279)*'Hintergrund Berechnung'!$I$3165)*0.67,G414/($D414^0.727399687532279)*'Hintergrund Berechnung'!$I$3166)))</f>
        <v>#DIV/0!</v>
      </c>
      <c r="Y414" s="16" t="str">
        <f t="shared" si="57"/>
        <v/>
      </c>
      <c r="Z414" s="16" t="e">
        <f>IF($A$3=FALSE,IF($C414&lt;16,I414/($D414^0.727399687532279)*'Hintergrund Berechnung'!$I$3165,I414/($D414^0.727399687532279)*'Hintergrund Berechnung'!$I$3166),IF($C414&lt;13,(I414/($D414^0.727399687532279)*'Hintergrund Berechnung'!$I$3165)*0.5,IF($C414&lt;16,(I414/($D414^0.727399687532279)*'Hintergrund Berechnung'!$I$3165)*0.67,I414/($D414^0.727399687532279)*'Hintergrund Berechnung'!$I$3166)))</f>
        <v>#DIV/0!</v>
      </c>
      <c r="AA414" s="16" t="str">
        <f t="shared" si="58"/>
        <v/>
      </c>
      <c r="AB414" s="16" t="e">
        <f>IF($A$3=FALSE,IF($C414&lt;16,K414/($D414^0.727399687532279)*'Hintergrund Berechnung'!$I$3165,K414/($D414^0.727399687532279)*'Hintergrund Berechnung'!$I$3166),IF($C414&lt;13,(K414/($D414^0.727399687532279)*'Hintergrund Berechnung'!$I$3165)*0.5,IF($C414&lt;16,(K414/($D414^0.727399687532279)*'Hintergrund Berechnung'!$I$3165)*0.67,K414/($D414^0.727399687532279)*'Hintergrund Berechnung'!$I$3166)))</f>
        <v>#DIV/0!</v>
      </c>
      <c r="AC414" s="16" t="str">
        <f t="shared" si="59"/>
        <v/>
      </c>
      <c r="AD414" s="16" t="e">
        <f>IF($A$3=FALSE,IF($C414&lt;16,M414/($D414^0.727399687532279)*'Hintergrund Berechnung'!$I$3165,M414/($D414^0.727399687532279)*'Hintergrund Berechnung'!$I$3166),IF($C414&lt;13,(M414/($D414^0.727399687532279)*'Hintergrund Berechnung'!$I$3165)*0.5,IF($C414&lt;16,(M414/($D414^0.727399687532279)*'Hintergrund Berechnung'!$I$3165)*0.67,M414/($D414^0.727399687532279)*'Hintergrund Berechnung'!$I$3166)))</f>
        <v>#DIV/0!</v>
      </c>
      <c r="AE414" s="16" t="str">
        <f t="shared" si="60"/>
        <v/>
      </c>
      <c r="AF414" s="16" t="e">
        <f>IF($A$3=FALSE,IF($C414&lt;16,O414/($D414^0.727399687532279)*'Hintergrund Berechnung'!$I$3165,O414/($D414^0.727399687532279)*'Hintergrund Berechnung'!$I$3166),IF($C414&lt;13,(O414/($D414^0.727399687532279)*'Hintergrund Berechnung'!$I$3165)*0.5,IF($C414&lt;16,(O414/($D414^0.727399687532279)*'Hintergrund Berechnung'!$I$3165)*0.67,O414/($D414^0.727399687532279)*'Hintergrund Berechnung'!$I$3166)))</f>
        <v>#DIV/0!</v>
      </c>
      <c r="AG414" s="16" t="str">
        <f t="shared" si="61"/>
        <v/>
      </c>
      <c r="AH414" s="16" t="e">
        <f t="shared" si="62"/>
        <v>#DIV/0!</v>
      </c>
      <c r="AI414" s="16" t="e">
        <f>ROUND(IF(C414&lt;16,$Q414/($D414^0.515518364833551)*'Hintergrund Berechnung'!$K$3165,$Q414/($D414^0.515518364833551)*'Hintergrund Berechnung'!$K$3166),0)</f>
        <v>#DIV/0!</v>
      </c>
      <c r="AJ414" s="16">
        <f>ROUND(IF(C414&lt;16,$R414*'Hintergrund Berechnung'!$L$3165,$R414*'Hintergrund Berechnung'!$L$3166),0)</f>
        <v>0</v>
      </c>
      <c r="AK414" s="16">
        <f>ROUND(IF(C414&lt;16,IF(S414&gt;0,(25-$S414)*'Hintergrund Berechnung'!$M$3165,0),IF(S414&gt;0,(25-$S414)*'Hintergrund Berechnung'!$M$3166,0)),0)</f>
        <v>0</v>
      </c>
      <c r="AL414" s="18" t="e">
        <f t="shared" si="63"/>
        <v>#DIV/0!</v>
      </c>
    </row>
    <row r="415" spans="21:38" x14ac:dyDescent="0.5">
      <c r="U415" s="16">
        <f t="shared" si="55"/>
        <v>0</v>
      </c>
      <c r="V415" s="16" t="e">
        <f>IF($A$3=FALSE,IF($C415&lt;16,E415/($D415^0.727399687532279)*'Hintergrund Berechnung'!$I$3165,E415/($D415^0.727399687532279)*'Hintergrund Berechnung'!$I$3166),IF($C415&lt;13,(E415/($D415^0.727399687532279)*'Hintergrund Berechnung'!$I$3165)*0.5,IF($C415&lt;16,(E415/($D415^0.727399687532279)*'Hintergrund Berechnung'!$I$3165)*0.67,E415/($D415^0.727399687532279)*'Hintergrund Berechnung'!$I$3166)))</f>
        <v>#DIV/0!</v>
      </c>
      <c r="W415" s="16" t="str">
        <f t="shared" si="56"/>
        <v/>
      </c>
      <c r="X415" s="16" t="e">
        <f>IF($A$3=FALSE,IF($C415&lt;16,G415/($D415^0.727399687532279)*'Hintergrund Berechnung'!$I$3165,G415/($D415^0.727399687532279)*'Hintergrund Berechnung'!$I$3166),IF($C415&lt;13,(G415/($D415^0.727399687532279)*'Hintergrund Berechnung'!$I$3165)*0.5,IF($C415&lt;16,(G415/($D415^0.727399687532279)*'Hintergrund Berechnung'!$I$3165)*0.67,G415/($D415^0.727399687532279)*'Hintergrund Berechnung'!$I$3166)))</f>
        <v>#DIV/0!</v>
      </c>
      <c r="Y415" s="16" t="str">
        <f t="shared" si="57"/>
        <v/>
      </c>
      <c r="Z415" s="16" t="e">
        <f>IF($A$3=FALSE,IF($C415&lt;16,I415/($D415^0.727399687532279)*'Hintergrund Berechnung'!$I$3165,I415/($D415^0.727399687532279)*'Hintergrund Berechnung'!$I$3166),IF($C415&lt;13,(I415/($D415^0.727399687532279)*'Hintergrund Berechnung'!$I$3165)*0.5,IF($C415&lt;16,(I415/($D415^0.727399687532279)*'Hintergrund Berechnung'!$I$3165)*0.67,I415/($D415^0.727399687532279)*'Hintergrund Berechnung'!$I$3166)))</f>
        <v>#DIV/0!</v>
      </c>
      <c r="AA415" s="16" t="str">
        <f t="shared" si="58"/>
        <v/>
      </c>
      <c r="AB415" s="16" t="e">
        <f>IF($A$3=FALSE,IF($C415&lt;16,K415/($D415^0.727399687532279)*'Hintergrund Berechnung'!$I$3165,K415/($D415^0.727399687532279)*'Hintergrund Berechnung'!$I$3166),IF($C415&lt;13,(K415/($D415^0.727399687532279)*'Hintergrund Berechnung'!$I$3165)*0.5,IF($C415&lt;16,(K415/($D415^0.727399687532279)*'Hintergrund Berechnung'!$I$3165)*0.67,K415/($D415^0.727399687532279)*'Hintergrund Berechnung'!$I$3166)))</f>
        <v>#DIV/0!</v>
      </c>
      <c r="AC415" s="16" t="str">
        <f t="shared" si="59"/>
        <v/>
      </c>
      <c r="AD415" s="16" t="e">
        <f>IF($A$3=FALSE,IF($C415&lt;16,M415/($D415^0.727399687532279)*'Hintergrund Berechnung'!$I$3165,M415/($D415^0.727399687532279)*'Hintergrund Berechnung'!$I$3166),IF($C415&lt;13,(M415/($D415^0.727399687532279)*'Hintergrund Berechnung'!$I$3165)*0.5,IF($C415&lt;16,(M415/($D415^0.727399687532279)*'Hintergrund Berechnung'!$I$3165)*0.67,M415/($D415^0.727399687532279)*'Hintergrund Berechnung'!$I$3166)))</f>
        <v>#DIV/0!</v>
      </c>
      <c r="AE415" s="16" t="str">
        <f t="shared" si="60"/>
        <v/>
      </c>
      <c r="AF415" s="16" t="e">
        <f>IF($A$3=FALSE,IF($C415&lt;16,O415/($D415^0.727399687532279)*'Hintergrund Berechnung'!$I$3165,O415/($D415^0.727399687532279)*'Hintergrund Berechnung'!$I$3166),IF($C415&lt;13,(O415/($D415^0.727399687532279)*'Hintergrund Berechnung'!$I$3165)*0.5,IF($C415&lt;16,(O415/($D415^0.727399687532279)*'Hintergrund Berechnung'!$I$3165)*0.67,O415/($D415^0.727399687532279)*'Hintergrund Berechnung'!$I$3166)))</f>
        <v>#DIV/0!</v>
      </c>
      <c r="AG415" s="16" t="str">
        <f t="shared" si="61"/>
        <v/>
      </c>
      <c r="AH415" s="16" t="e">
        <f t="shared" si="62"/>
        <v>#DIV/0!</v>
      </c>
      <c r="AI415" s="16" t="e">
        <f>ROUND(IF(C415&lt;16,$Q415/($D415^0.515518364833551)*'Hintergrund Berechnung'!$K$3165,$Q415/($D415^0.515518364833551)*'Hintergrund Berechnung'!$K$3166),0)</f>
        <v>#DIV/0!</v>
      </c>
      <c r="AJ415" s="16">
        <f>ROUND(IF(C415&lt;16,$R415*'Hintergrund Berechnung'!$L$3165,$R415*'Hintergrund Berechnung'!$L$3166),0)</f>
        <v>0</v>
      </c>
      <c r="AK415" s="16">
        <f>ROUND(IF(C415&lt;16,IF(S415&gt;0,(25-$S415)*'Hintergrund Berechnung'!$M$3165,0),IF(S415&gt;0,(25-$S415)*'Hintergrund Berechnung'!$M$3166,0)),0)</f>
        <v>0</v>
      </c>
      <c r="AL415" s="18" t="e">
        <f t="shared" si="63"/>
        <v>#DIV/0!</v>
      </c>
    </row>
    <row r="416" spans="21:38" x14ac:dyDescent="0.5">
      <c r="U416" s="16">
        <f t="shared" si="55"/>
        <v>0</v>
      </c>
      <c r="V416" s="16" t="e">
        <f>IF($A$3=FALSE,IF($C416&lt;16,E416/($D416^0.727399687532279)*'Hintergrund Berechnung'!$I$3165,E416/($D416^0.727399687532279)*'Hintergrund Berechnung'!$I$3166),IF($C416&lt;13,(E416/($D416^0.727399687532279)*'Hintergrund Berechnung'!$I$3165)*0.5,IF($C416&lt;16,(E416/($D416^0.727399687532279)*'Hintergrund Berechnung'!$I$3165)*0.67,E416/($D416^0.727399687532279)*'Hintergrund Berechnung'!$I$3166)))</f>
        <v>#DIV/0!</v>
      </c>
      <c r="W416" s="16" t="str">
        <f t="shared" si="56"/>
        <v/>
      </c>
      <c r="X416" s="16" t="e">
        <f>IF($A$3=FALSE,IF($C416&lt;16,G416/($D416^0.727399687532279)*'Hintergrund Berechnung'!$I$3165,G416/($D416^0.727399687532279)*'Hintergrund Berechnung'!$I$3166),IF($C416&lt;13,(G416/($D416^0.727399687532279)*'Hintergrund Berechnung'!$I$3165)*0.5,IF($C416&lt;16,(G416/($D416^0.727399687532279)*'Hintergrund Berechnung'!$I$3165)*0.67,G416/($D416^0.727399687532279)*'Hintergrund Berechnung'!$I$3166)))</f>
        <v>#DIV/0!</v>
      </c>
      <c r="Y416" s="16" t="str">
        <f t="shared" si="57"/>
        <v/>
      </c>
      <c r="Z416" s="16" t="e">
        <f>IF($A$3=FALSE,IF($C416&lt;16,I416/($D416^0.727399687532279)*'Hintergrund Berechnung'!$I$3165,I416/($D416^0.727399687532279)*'Hintergrund Berechnung'!$I$3166),IF($C416&lt;13,(I416/($D416^0.727399687532279)*'Hintergrund Berechnung'!$I$3165)*0.5,IF($C416&lt;16,(I416/($D416^0.727399687532279)*'Hintergrund Berechnung'!$I$3165)*0.67,I416/($D416^0.727399687532279)*'Hintergrund Berechnung'!$I$3166)))</f>
        <v>#DIV/0!</v>
      </c>
      <c r="AA416" s="16" t="str">
        <f t="shared" si="58"/>
        <v/>
      </c>
      <c r="AB416" s="16" t="e">
        <f>IF($A$3=FALSE,IF($C416&lt;16,K416/($D416^0.727399687532279)*'Hintergrund Berechnung'!$I$3165,K416/($D416^0.727399687532279)*'Hintergrund Berechnung'!$I$3166),IF($C416&lt;13,(K416/($D416^0.727399687532279)*'Hintergrund Berechnung'!$I$3165)*0.5,IF($C416&lt;16,(K416/($D416^0.727399687532279)*'Hintergrund Berechnung'!$I$3165)*0.67,K416/($D416^0.727399687532279)*'Hintergrund Berechnung'!$I$3166)))</f>
        <v>#DIV/0!</v>
      </c>
      <c r="AC416" s="16" t="str">
        <f t="shared" si="59"/>
        <v/>
      </c>
      <c r="AD416" s="16" t="e">
        <f>IF($A$3=FALSE,IF($C416&lt;16,M416/($D416^0.727399687532279)*'Hintergrund Berechnung'!$I$3165,M416/($D416^0.727399687532279)*'Hintergrund Berechnung'!$I$3166),IF($C416&lt;13,(M416/($D416^0.727399687532279)*'Hintergrund Berechnung'!$I$3165)*0.5,IF($C416&lt;16,(M416/($D416^0.727399687532279)*'Hintergrund Berechnung'!$I$3165)*0.67,M416/($D416^0.727399687532279)*'Hintergrund Berechnung'!$I$3166)))</f>
        <v>#DIV/0!</v>
      </c>
      <c r="AE416" s="16" t="str">
        <f t="shared" si="60"/>
        <v/>
      </c>
      <c r="AF416" s="16" t="e">
        <f>IF($A$3=FALSE,IF($C416&lt;16,O416/($D416^0.727399687532279)*'Hintergrund Berechnung'!$I$3165,O416/($D416^0.727399687532279)*'Hintergrund Berechnung'!$I$3166),IF($C416&lt;13,(O416/($D416^0.727399687532279)*'Hintergrund Berechnung'!$I$3165)*0.5,IF($C416&lt;16,(O416/($D416^0.727399687532279)*'Hintergrund Berechnung'!$I$3165)*0.67,O416/($D416^0.727399687532279)*'Hintergrund Berechnung'!$I$3166)))</f>
        <v>#DIV/0!</v>
      </c>
      <c r="AG416" s="16" t="str">
        <f t="shared" si="61"/>
        <v/>
      </c>
      <c r="AH416" s="16" t="e">
        <f t="shared" si="62"/>
        <v>#DIV/0!</v>
      </c>
      <c r="AI416" s="16" t="e">
        <f>ROUND(IF(C416&lt;16,$Q416/($D416^0.515518364833551)*'Hintergrund Berechnung'!$K$3165,$Q416/($D416^0.515518364833551)*'Hintergrund Berechnung'!$K$3166),0)</f>
        <v>#DIV/0!</v>
      </c>
      <c r="AJ416" s="16">
        <f>ROUND(IF(C416&lt;16,$R416*'Hintergrund Berechnung'!$L$3165,$R416*'Hintergrund Berechnung'!$L$3166),0)</f>
        <v>0</v>
      </c>
      <c r="AK416" s="16">
        <f>ROUND(IF(C416&lt;16,IF(S416&gt;0,(25-$S416)*'Hintergrund Berechnung'!$M$3165,0),IF(S416&gt;0,(25-$S416)*'Hintergrund Berechnung'!$M$3166,0)),0)</f>
        <v>0</v>
      </c>
      <c r="AL416" s="18" t="e">
        <f t="shared" si="63"/>
        <v>#DIV/0!</v>
      </c>
    </row>
    <row r="417" spans="21:38" x14ac:dyDescent="0.5">
      <c r="U417" s="16">
        <f t="shared" si="55"/>
        <v>0</v>
      </c>
      <c r="V417" s="16" t="e">
        <f>IF($A$3=FALSE,IF($C417&lt;16,E417/($D417^0.727399687532279)*'Hintergrund Berechnung'!$I$3165,E417/($D417^0.727399687532279)*'Hintergrund Berechnung'!$I$3166),IF($C417&lt;13,(E417/($D417^0.727399687532279)*'Hintergrund Berechnung'!$I$3165)*0.5,IF($C417&lt;16,(E417/($D417^0.727399687532279)*'Hintergrund Berechnung'!$I$3165)*0.67,E417/($D417^0.727399687532279)*'Hintergrund Berechnung'!$I$3166)))</f>
        <v>#DIV/0!</v>
      </c>
      <c r="W417" s="16" t="str">
        <f t="shared" si="56"/>
        <v/>
      </c>
      <c r="X417" s="16" t="e">
        <f>IF($A$3=FALSE,IF($C417&lt;16,G417/($D417^0.727399687532279)*'Hintergrund Berechnung'!$I$3165,G417/($D417^0.727399687532279)*'Hintergrund Berechnung'!$I$3166),IF($C417&lt;13,(G417/($D417^0.727399687532279)*'Hintergrund Berechnung'!$I$3165)*0.5,IF($C417&lt;16,(G417/($D417^0.727399687532279)*'Hintergrund Berechnung'!$I$3165)*0.67,G417/($D417^0.727399687532279)*'Hintergrund Berechnung'!$I$3166)))</f>
        <v>#DIV/0!</v>
      </c>
      <c r="Y417" s="16" t="str">
        <f t="shared" si="57"/>
        <v/>
      </c>
      <c r="Z417" s="16" t="e">
        <f>IF($A$3=FALSE,IF($C417&lt;16,I417/($D417^0.727399687532279)*'Hintergrund Berechnung'!$I$3165,I417/($D417^0.727399687532279)*'Hintergrund Berechnung'!$I$3166),IF($C417&lt;13,(I417/($D417^0.727399687532279)*'Hintergrund Berechnung'!$I$3165)*0.5,IF($C417&lt;16,(I417/($D417^0.727399687532279)*'Hintergrund Berechnung'!$I$3165)*0.67,I417/($D417^0.727399687532279)*'Hintergrund Berechnung'!$I$3166)))</f>
        <v>#DIV/0!</v>
      </c>
      <c r="AA417" s="16" t="str">
        <f t="shared" si="58"/>
        <v/>
      </c>
      <c r="AB417" s="16" t="e">
        <f>IF($A$3=FALSE,IF($C417&lt;16,K417/($D417^0.727399687532279)*'Hintergrund Berechnung'!$I$3165,K417/($D417^0.727399687532279)*'Hintergrund Berechnung'!$I$3166),IF($C417&lt;13,(K417/($D417^0.727399687532279)*'Hintergrund Berechnung'!$I$3165)*0.5,IF($C417&lt;16,(K417/($D417^0.727399687532279)*'Hintergrund Berechnung'!$I$3165)*0.67,K417/($D417^0.727399687532279)*'Hintergrund Berechnung'!$I$3166)))</f>
        <v>#DIV/0!</v>
      </c>
      <c r="AC417" s="16" t="str">
        <f t="shared" si="59"/>
        <v/>
      </c>
      <c r="AD417" s="16" t="e">
        <f>IF($A$3=FALSE,IF($C417&lt;16,M417/($D417^0.727399687532279)*'Hintergrund Berechnung'!$I$3165,M417/($D417^0.727399687532279)*'Hintergrund Berechnung'!$I$3166),IF($C417&lt;13,(M417/($D417^0.727399687532279)*'Hintergrund Berechnung'!$I$3165)*0.5,IF($C417&lt;16,(M417/($D417^0.727399687532279)*'Hintergrund Berechnung'!$I$3165)*0.67,M417/($D417^0.727399687532279)*'Hintergrund Berechnung'!$I$3166)))</f>
        <v>#DIV/0!</v>
      </c>
      <c r="AE417" s="16" t="str">
        <f t="shared" si="60"/>
        <v/>
      </c>
      <c r="AF417" s="16" t="e">
        <f>IF($A$3=FALSE,IF($C417&lt;16,O417/($D417^0.727399687532279)*'Hintergrund Berechnung'!$I$3165,O417/($D417^0.727399687532279)*'Hintergrund Berechnung'!$I$3166),IF($C417&lt;13,(O417/($D417^0.727399687532279)*'Hintergrund Berechnung'!$I$3165)*0.5,IF($C417&lt;16,(O417/($D417^0.727399687532279)*'Hintergrund Berechnung'!$I$3165)*0.67,O417/($D417^0.727399687532279)*'Hintergrund Berechnung'!$I$3166)))</f>
        <v>#DIV/0!</v>
      </c>
      <c r="AG417" s="16" t="str">
        <f t="shared" si="61"/>
        <v/>
      </c>
      <c r="AH417" s="16" t="e">
        <f t="shared" si="62"/>
        <v>#DIV/0!</v>
      </c>
      <c r="AI417" s="16" t="e">
        <f>ROUND(IF(C417&lt;16,$Q417/($D417^0.515518364833551)*'Hintergrund Berechnung'!$K$3165,$Q417/($D417^0.515518364833551)*'Hintergrund Berechnung'!$K$3166),0)</f>
        <v>#DIV/0!</v>
      </c>
      <c r="AJ417" s="16">
        <f>ROUND(IF(C417&lt;16,$R417*'Hintergrund Berechnung'!$L$3165,$R417*'Hintergrund Berechnung'!$L$3166),0)</f>
        <v>0</v>
      </c>
      <c r="AK417" s="16">
        <f>ROUND(IF(C417&lt;16,IF(S417&gt;0,(25-$S417)*'Hintergrund Berechnung'!$M$3165,0),IF(S417&gt;0,(25-$S417)*'Hintergrund Berechnung'!$M$3166,0)),0)</f>
        <v>0</v>
      </c>
      <c r="AL417" s="18" t="e">
        <f t="shared" si="63"/>
        <v>#DIV/0!</v>
      </c>
    </row>
    <row r="418" spans="21:38" x14ac:dyDescent="0.5">
      <c r="U418" s="16">
        <f t="shared" si="55"/>
        <v>0</v>
      </c>
      <c r="V418" s="16" t="e">
        <f>IF($A$3=FALSE,IF($C418&lt;16,E418/($D418^0.727399687532279)*'Hintergrund Berechnung'!$I$3165,E418/($D418^0.727399687532279)*'Hintergrund Berechnung'!$I$3166),IF($C418&lt;13,(E418/($D418^0.727399687532279)*'Hintergrund Berechnung'!$I$3165)*0.5,IF($C418&lt;16,(E418/($D418^0.727399687532279)*'Hintergrund Berechnung'!$I$3165)*0.67,E418/($D418^0.727399687532279)*'Hintergrund Berechnung'!$I$3166)))</f>
        <v>#DIV/0!</v>
      </c>
      <c r="W418" s="16" t="str">
        <f t="shared" si="56"/>
        <v/>
      </c>
      <c r="X418" s="16" t="e">
        <f>IF($A$3=FALSE,IF($C418&lt;16,G418/($D418^0.727399687532279)*'Hintergrund Berechnung'!$I$3165,G418/($D418^0.727399687532279)*'Hintergrund Berechnung'!$I$3166),IF($C418&lt;13,(G418/($D418^0.727399687532279)*'Hintergrund Berechnung'!$I$3165)*0.5,IF($C418&lt;16,(G418/($D418^0.727399687532279)*'Hintergrund Berechnung'!$I$3165)*0.67,G418/($D418^0.727399687532279)*'Hintergrund Berechnung'!$I$3166)))</f>
        <v>#DIV/0!</v>
      </c>
      <c r="Y418" s="16" t="str">
        <f t="shared" si="57"/>
        <v/>
      </c>
      <c r="Z418" s="16" t="e">
        <f>IF($A$3=FALSE,IF($C418&lt;16,I418/($D418^0.727399687532279)*'Hintergrund Berechnung'!$I$3165,I418/($D418^0.727399687532279)*'Hintergrund Berechnung'!$I$3166),IF($C418&lt;13,(I418/($D418^0.727399687532279)*'Hintergrund Berechnung'!$I$3165)*0.5,IF($C418&lt;16,(I418/($D418^0.727399687532279)*'Hintergrund Berechnung'!$I$3165)*0.67,I418/($D418^0.727399687532279)*'Hintergrund Berechnung'!$I$3166)))</f>
        <v>#DIV/0!</v>
      </c>
      <c r="AA418" s="16" t="str">
        <f t="shared" si="58"/>
        <v/>
      </c>
      <c r="AB418" s="16" t="e">
        <f>IF($A$3=FALSE,IF($C418&lt;16,K418/($D418^0.727399687532279)*'Hintergrund Berechnung'!$I$3165,K418/($D418^0.727399687532279)*'Hintergrund Berechnung'!$I$3166),IF($C418&lt;13,(K418/($D418^0.727399687532279)*'Hintergrund Berechnung'!$I$3165)*0.5,IF($C418&lt;16,(K418/($D418^0.727399687532279)*'Hintergrund Berechnung'!$I$3165)*0.67,K418/($D418^0.727399687532279)*'Hintergrund Berechnung'!$I$3166)))</f>
        <v>#DIV/0!</v>
      </c>
      <c r="AC418" s="16" t="str">
        <f t="shared" si="59"/>
        <v/>
      </c>
      <c r="AD418" s="16" t="e">
        <f>IF($A$3=FALSE,IF($C418&lt;16,M418/($D418^0.727399687532279)*'Hintergrund Berechnung'!$I$3165,M418/($D418^0.727399687532279)*'Hintergrund Berechnung'!$I$3166),IF($C418&lt;13,(M418/($D418^0.727399687532279)*'Hintergrund Berechnung'!$I$3165)*0.5,IF($C418&lt;16,(M418/($D418^0.727399687532279)*'Hintergrund Berechnung'!$I$3165)*0.67,M418/($D418^0.727399687532279)*'Hintergrund Berechnung'!$I$3166)))</f>
        <v>#DIV/0!</v>
      </c>
      <c r="AE418" s="16" t="str">
        <f t="shared" si="60"/>
        <v/>
      </c>
      <c r="AF418" s="16" t="e">
        <f>IF($A$3=FALSE,IF($C418&lt;16,O418/($D418^0.727399687532279)*'Hintergrund Berechnung'!$I$3165,O418/($D418^0.727399687532279)*'Hintergrund Berechnung'!$I$3166),IF($C418&lt;13,(O418/($D418^0.727399687532279)*'Hintergrund Berechnung'!$I$3165)*0.5,IF($C418&lt;16,(O418/($D418^0.727399687532279)*'Hintergrund Berechnung'!$I$3165)*0.67,O418/($D418^0.727399687532279)*'Hintergrund Berechnung'!$I$3166)))</f>
        <v>#DIV/0!</v>
      </c>
      <c r="AG418" s="16" t="str">
        <f t="shared" si="61"/>
        <v/>
      </c>
      <c r="AH418" s="16" t="e">
        <f t="shared" si="62"/>
        <v>#DIV/0!</v>
      </c>
      <c r="AI418" s="16" t="e">
        <f>ROUND(IF(C418&lt;16,$Q418/($D418^0.515518364833551)*'Hintergrund Berechnung'!$K$3165,$Q418/($D418^0.515518364833551)*'Hintergrund Berechnung'!$K$3166),0)</f>
        <v>#DIV/0!</v>
      </c>
      <c r="AJ418" s="16">
        <f>ROUND(IF(C418&lt;16,$R418*'Hintergrund Berechnung'!$L$3165,$R418*'Hintergrund Berechnung'!$L$3166),0)</f>
        <v>0</v>
      </c>
      <c r="AK418" s="16">
        <f>ROUND(IF(C418&lt;16,IF(S418&gt;0,(25-$S418)*'Hintergrund Berechnung'!$M$3165,0),IF(S418&gt;0,(25-$S418)*'Hintergrund Berechnung'!$M$3166,0)),0)</f>
        <v>0</v>
      </c>
      <c r="AL418" s="18" t="e">
        <f t="shared" si="63"/>
        <v>#DIV/0!</v>
      </c>
    </row>
    <row r="419" spans="21:38" x14ac:dyDescent="0.5">
      <c r="U419" s="16">
        <f t="shared" si="55"/>
        <v>0</v>
      </c>
      <c r="V419" s="16" t="e">
        <f>IF($A$3=FALSE,IF($C419&lt;16,E419/($D419^0.727399687532279)*'Hintergrund Berechnung'!$I$3165,E419/($D419^0.727399687532279)*'Hintergrund Berechnung'!$I$3166),IF($C419&lt;13,(E419/($D419^0.727399687532279)*'Hintergrund Berechnung'!$I$3165)*0.5,IF($C419&lt;16,(E419/($D419^0.727399687532279)*'Hintergrund Berechnung'!$I$3165)*0.67,E419/($D419^0.727399687532279)*'Hintergrund Berechnung'!$I$3166)))</f>
        <v>#DIV/0!</v>
      </c>
      <c r="W419" s="16" t="str">
        <f t="shared" si="56"/>
        <v/>
      </c>
      <c r="X419" s="16" t="e">
        <f>IF($A$3=FALSE,IF($C419&lt;16,G419/($D419^0.727399687532279)*'Hintergrund Berechnung'!$I$3165,G419/($D419^0.727399687532279)*'Hintergrund Berechnung'!$I$3166),IF($C419&lt;13,(G419/($D419^0.727399687532279)*'Hintergrund Berechnung'!$I$3165)*0.5,IF($C419&lt;16,(G419/($D419^0.727399687532279)*'Hintergrund Berechnung'!$I$3165)*0.67,G419/($D419^0.727399687532279)*'Hintergrund Berechnung'!$I$3166)))</f>
        <v>#DIV/0!</v>
      </c>
      <c r="Y419" s="16" t="str">
        <f t="shared" si="57"/>
        <v/>
      </c>
      <c r="Z419" s="16" t="e">
        <f>IF($A$3=FALSE,IF($C419&lt;16,I419/($D419^0.727399687532279)*'Hintergrund Berechnung'!$I$3165,I419/($D419^0.727399687532279)*'Hintergrund Berechnung'!$I$3166),IF($C419&lt;13,(I419/($D419^0.727399687532279)*'Hintergrund Berechnung'!$I$3165)*0.5,IF($C419&lt;16,(I419/($D419^0.727399687532279)*'Hintergrund Berechnung'!$I$3165)*0.67,I419/($D419^0.727399687532279)*'Hintergrund Berechnung'!$I$3166)))</f>
        <v>#DIV/0!</v>
      </c>
      <c r="AA419" s="16" t="str">
        <f t="shared" si="58"/>
        <v/>
      </c>
      <c r="AB419" s="16" t="e">
        <f>IF($A$3=FALSE,IF($C419&lt;16,K419/($D419^0.727399687532279)*'Hintergrund Berechnung'!$I$3165,K419/($D419^0.727399687532279)*'Hintergrund Berechnung'!$I$3166),IF($C419&lt;13,(K419/($D419^0.727399687532279)*'Hintergrund Berechnung'!$I$3165)*0.5,IF($C419&lt;16,(K419/($D419^0.727399687532279)*'Hintergrund Berechnung'!$I$3165)*0.67,K419/($D419^0.727399687532279)*'Hintergrund Berechnung'!$I$3166)))</f>
        <v>#DIV/0!</v>
      </c>
      <c r="AC419" s="16" t="str">
        <f t="shared" si="59"/>
        <v/>
      </c>
      <c r="AD419" s="16" t="e">
        <f>IF($A$3=FALSE,IF($C419&lt;16,M419/($D419^0.727399687532279)*'Hintergrund Berechnung'!$I$3165,M419/($D419^0.727399687532279)*'Hintergrund Berechnung'!$I$3166),IF($C419&lt;13,(M419/($D419^0.727399687532279)*'Hintergrund Berechnung'!$I$3165)*0.5,IF($C419&lt;16,(M419/($D419^0.727399687532279)*'Hintergrund Berechnung'!$I$3165)*0.67,M419/($D419^0.727399687532279)*'Hintergrund Berechnung'!$I$3166)))</f>
        <v>#DIV/0!</v>
      </c>
      <c r="AE419" s="16" t="str">
        <f t="shared" si="60"/>
        <v/>
      </c>
      <c r="AF419" s="16" t="e">
        <f>IF($A$3=FALSE,IF($C419&lt;16,O419/($D419^0.727399687532279)*'Hintergrund Berechnung'!$I$3165,O419/($D419^0.727399687532279)*'Hintergrund Berechnung'!$I$3166),IF($C419&lt;13,(O419/($D419^0.727399687532279)*'Hintergrund Berechnung'!$I$3165)*0.5,IF($C419&lt;16,(O419/($D419^0.727399687532279)*'Hintergrund Berechnung'!$I$3165)*0.67,O419/($D419^0.727399687532279)*'Hintergrund Berechnung'!$I$3166)))</f>
        <v>#DIV/0!</v>
      </c>
      <c r="AG419" s="16" t="str">
        <f t="shared" si="61"/>
        <v/>
      </c>
      <c r="AH419" s="16" t="e">
        <f t="shared" si="62"/>
        <v>#DIV/0!</v>
      </c>
      <c r="AI419" s="16" t="e">
        <f>ROUND(IF(C419&lt;16,$Q419/($D419^0.515518364833551)*'Hintergrund Berechnung'!$K$3165,$Q419/($D419^0.515518364833551)*'Hintergrund Berechnung'!$K$3166),0)</f>
        <v>#DIV/0!</v>
      </c>
      <c r="AJ419" s="16">
        <f>ROUND(IF(C419&lt;16,$R419*'Hintergrund Berechnung'!$L$3165,$R419*'Hintergrund Berechnung'!$L$3166),0)</f>
        <v>0</v>
      </c>
      <c r="AK419" s="16">
        <f>ROUND(IF(C419&lt;16,IF(S419&gt;0,(25-$S419)*'Hintergrund Berechnung'!$M$3165,0),IF(S419&gt;0,(25-$S419)*'Hintergrund Berechnung'!$M$3166,0)),0)</f>
        <v>0</v>
      </c>
      <c r="AL419" s="18" t="e">
        <f t="shared" si="63"/>
        <v>#DIV/0!</v>
      </c>
    </row>
    <row r="420" spans="21:38" x14ac:dyDescent="0.5">
      <c r="U420" s="16">
        <f t="shared" si="55"/>
        <v>0</v>
      </c>
      <c r="V420" s="16" t="e">
        <f>IF($A$3=FALSE,IF($C420&lt;16,E420/($D420^0.727399687532279)*'Hintergrund Berechnung'!$I$3165,E420/($D420^0.727399687532279)*'Hintergrund Berechnung'!$I$3166),IF($C420&lt;13,(E420/($D420^0.727399687532279)*'Hintergrund Berechnung'!$I$3165)*0.5,IF($C420&lt;16,(E420/($D420^0.727399687532279)*'Hintergrund Berechnung'!$I$3165)*0.67,E420/($D420^0.727399687532279)*'Hintergrund Berechnung'!$I$3166)))</f>
        <v>#DIV/0!</v>
      </c>
      <c r="W420" s="16" t="str">
        <f t="shared" si="56"/>
        <v/>
      </c>
      <c r="X420" s="16" t="e">
        <f>IF($A$3=FALSE,IF($C420&lt;16,G420/($D420^0.727399687532279)*'Hintergrund Berechnung'!$I$3165,G420/($D420^0.727399687532279)*'Hintergrund Berechnung'!$I$3166),IF($C420&lt;13,(G420/($D420^0.727399687532279)*'Hintergrund Berechnung'!$I$3165)*0.5,IF($C420&lt;16,(G420/($D420^0.727399687532279)*'Hintergrund Berechnung'!$I$3165)*0.67,G420/($D420^0.727399687532279)*'Hintergrund Berechnung'!$I$3166)))</f>
        <v>#DIV/0!</v>
      </c>
      <c r="Y420" s="16" t="str">
        <f t="shared" si="57"/>
        <v/>
      </c>
      <c r="Z420" s="16" t="e">
        <f>IF($A$3=FALSE,IF($C420&lt;16,I420/($D420^0.727399687532279)*'Hintergrund Berechnung'!$I$3165,I420/($D420^0.727399687532279)*'Hintergrund Berechnung'!$I$3166),IF($C420&lt;13,(I420/($D420^0.727399687532279)*'Hintergrund Berechnung'!$I$3165)*0.5,IF($C420&lt;16,(I420/($D420^0.727399687532279)*'Hintergrund Berechnung'!$I$3165)*0.67,I420/($D420^0.727399687532279)*'Hintergrund Berechnung'!$I$3166)))</f>
        <v>#DIV/0!</v>
      </c>
      <c r="AA420" s="16" t="str">
        <f t="shared" si="58"/>
        <v/>
      </c>
      <c r="AB420" s="16" t="e">
        <f>IF($A$3=FALSE,IF($C420&lt;16,K420/($D420^0.727399687532279)*'Hintergrund Berechnung'!$I$3165,K420/($D420^0.727399687532279)*'Hintergrund Berechnung'!$I$3166),IF($C420&lt;13,(K420/($D420^0.727399687532279)*'Hintergrund Berechnung'!$I$3165)*0.5,IF($C420&lt;16,(K420/($D420^0.727399687532279)*'Hintergrund Berechnung'!$I$3165)*0.67,K420/($D420^0.727399687532279)*'Hintergrund Berechnung'!$I$3166)))</f>
        <v>#DIV/0!</v>
      </c>
      <c r="AC420" s="16" t="str">
        <f t="shared" si="59"/>
        <v/>
      </c>
      <c r="AD420" s="16" t="e">
        <f>IF($A$3=FALSE,IF($C420&lt;16,M420/($D420^0.727399687532279)*'Hintergrund Berechnung'!$I$3165,M420/($D420^0.727399687532279)*'Hintergrund Berechnung'!$I$3166),IF($C420&lt;13,(M420/($D420^0.727399687532279)*'Hintergrund Berechnung'!$I$3165)*0.5,IF($C420&lt;16,(M420/($D420^0.727399687532279)*'Hintergrund Berechnung'!$I$3165)*0.67,M420/($D420^0.727399687532279)*'Hintergrund Berechnung'!$I$3166)))</f>
        <v>#DIV/0!</v>
      </c>
      <c r="AE420" s="16" t="str">
        <f t="shared" si="60"/>
        <v/>
      </c>
      <c r="AF420" s="16" t="e">
        <f>IF($A$3=FALSE,IF($C420&lt;16,O420/($D420^0.727399687532279)*'Hintergrund Berechnung'!$I$3165,O420/($D420^0.727399687532279)*'Hintergrund Berechnung'!$I$3166),IF($C420&lt;13,(O420/($D420^0.727399687532279)*'Hintergrund Berechnung'!$I$3165)*0.5,IF($C420&lt;16,(O420/($D420^0.727399687532279)*'Hintergrund Berechnung'!$I$3165)*0.67,O420/($D420^0.727399687532279)*'Hintergrund Berechnung'!$I$3166)))</f>
        <v>#DIV/0!</v>
      </c>
      <c r="AG420" s="16" t="str">
        <f t="shared" si="61"/>
        <v/>
      </c>
      <c r="AH420" s="16" t="e">
        <f t="shared" si="62"/>
        <v>#DIV/0!</v>
      </c>
      <c r="AI420" s="16" t="e">
        <f>ROUND(IF(C420&lt;16,$Q420/($D420^0.515518364833551)*'Hintergrund Berechnung'!$K$3165,$Q420/($D420^0.515518364833551)*'Hintergrund Berechnung'!$K$3166),0)</f>
        <v>#DIV/0!</v>
      </c>
      <c r="AJ420" s="16">
        <f>ROUND(IF(C420&lt;16,$R420*'Hintergrund Berechnung'!$L$3165,$R420*'Hintergrund Berechnung'!$L$3166),0)</f>
        <v>0</v>
      </c>
      <c r="AK420" s="16">
        <f>ROUND(IF(C420&lt;16,IF(S420&gt;0,(25-$S420)*'Hintergrund Berechnung'!$M$3165,0),IF(S420&gt;0,(25-$S420)*'Hintergrund Berechnung'!$M$3166,0)),0)</f>
        <v>0</v>
      </c>
      <c r="AL420" s="18" t="e">
        <f t="shared" si="63"/>
        <v>#DIV/0!</v>
      </c>
    </row>
    <row r="421" spans="21:38" x14ac:dyDescent="0.5">
      <c r="U421" s="16">
        <f t="shared" si="55"/>
        <v>0</v>
      </c>
      <c r="V421" s="16" t="e">
        <f>IF($A$3=FALSE,IF($C421&lt;16,E421/($D421^0.727399687532279)*'Hintergrund Berechnung'!$I$3165,E421/($D421^0.727399687532279)*'Hintergrund Berechnung'!$I$3166),IF($C421&lt;13,(E421/($D421^0.727399687532279)*'Hintergrund Berechnung'!$I$3165)*0.5,IF($C421&lt;16,(E421/($D421^0.727399687532279)*'Hintergrund Berechnung'!$I$3165)*0.67,E421/($D421^0.727399687532279)*'Hintergrund Berechnung'!$I$3166)))</f>
        <v>#DIV/0!</v>
      </c>
      <c r="W421" s="16" t="str">
        <f t="shared" si="56"/>
        <v/>
      </c>
      <c r="X421" s="16" t="e">
        <f>IF($A$3=FALSE,IF($C421&lt;16,G421/($D421^0.727399687532279)*'Hintergrund Berechnung'!$I$3165,G421/($D421^0.727399687532279)*'Hintergrund Berechnung'!$I$3166),IF($C421&lt;13,(G421/($D421^0.727399687532279)*'Hintergrund Berechnung'!$I$3165)*0.5,IF($C421&lt;16,(G421/($D421^0.727399687532279)*'Hintergrund Berechnung'!$I$3165)*0.67,G421/($D421^0.727399687532279)*'Hintergrund Berechnung'!$I$3166)))</f>
        <v>#DIV/0!</v>
      </c>
      <c r="Y421" s="16" t="str">
        <f t="shared" si="57"/>
        <v/>
      </c>
      <c r="Z421" s="16" t="e">
        <f>IF($A$3=FALSE,IF($C421&lt;16,I421/($D421^0.727399687532279)*'Hintergrund Berechnung'!$I$3165,I421/($D421^0.727399687532279)*'Hintergrund Berechnung'!$I$3166),IF($C421&lt;13,(I421/($D421^0.727399687532279)*'Hintergrund Berechnung'!$I$3165)*0.5,IF($C421&lt;16,(I421/($D421^0.727399687532279)*'Hintergrund Berechnung'!$I$3165)*0.67,I421/($D421^0.727399687532279)*'Hintergrund Berechnung'!$I$3166)))</f>
        <v>#DIV/0!</v>
      </c>
      <c r="AA421" s="16" t="str">
        <f t="shared" si="58"/>
        <v/>
      </c>
      <c r="AB421" s="16" t="e">
        <f>IF($A$3=FALSE,IF($C421&lt;16,K421/($D421^0.727399687532279)*'Hintergrund Berechnung'!$I$3165,K421/($D421^0.727399687532279)*'Hintergrund Berechnung'!$I$3166),IF($C421&lt;13,(K421/($D421^0.727399687532279)*'Hintergrund Berechnung'!$I$3165)*0.5,IF($C421&lt;16,(K421/($D421^0.727399687532279)*'Hintergrund Berechnung'!$I$3165)*0.67,K421/($D421^0.727399687532279)*'Hintergrund Berechnung'!$I$3166)))</f>
        <v>#DIV/0!</v>
      </c>
      <c r="AC421" s="16" t="str">
        <f t="shared" si="59"/>
        <v/>
      </c>
      <c r="AD421" s="16" t="e">
        <f>IF($A$3=FALSE,IF($C421&lt;16,M421/($D421^0.727399687532279)*'Hintergrund Berechnung'!$I$3165,M421/($D421^0.727399687532279)*'Hintergrund Berechnung'!$I$3166),IF($C421&lt;13,(M421/($D421^0.727399687532279)*'Hintergrund Berechnung'!$I$3165)*0.5,IF($C421&lt;16,(M421/($D421^0.727399687532279)*'Hintergrund Berechnung'!$I$3165)*0.67,M421/($D421^0.727399687532279)*'Hintergrund Berechnung'!$I$3166)))</f>
        <v>#DIV/0!</v>
      </c>
      <c r="AE421" s="16" t="str">
        <f t="shared" si="60"/>
        <v/>
      </c>
      <c r="AF421" s="16" t="e">
        <f>IF($A$3=FALSE,IF($C421&lt;16,O421/($D421^0.727399687532279)*'Hintergrund Berechnung'!$I$3165,O421/($D421^0.727399687532279)*'Hintergrund Berechnung'!$I$3166),IF($C421&lt;13,(O421/($D421^0.727399687532279)*'Hintergrund Berechnung'!$I$3165)*0.5,IF($C421&lt;16,(O421/($D421^0.727399687532279)*'Hintergrund Berechnung'!$I$3165)*0.67,O421/($D421^0.727399687532279)*'Hintergrund Berechnung'!$I$3166)))</f>
        <v>#DIV/0!</v>
      </c>
      <c r="AG421" s="16" t="str">
        <f t="shared" si="61"/>
        <v/>
      </c>
      <c r="AH421" s="16" t="e">
        <f t="shared" si="62"/>
        <v>#DIV/0!</v>
      </c>
      <c r="AI421" s="16" t="e">
        <f>ROUND(IF(C421&lt;16,$Q421/($D421^0.515518364833551)*'Hintergrund Berechnung'!$K$3165,$Q421/($D421^0.515518364833551)*'Hintergrund Berechnung'!$K$3166),0)</f>
        <v>#DIV/0!</v>
      </c>
      <c r="AJ421" s="16">
        <f>ROUND(IF(C421&lt;16,$R421*'Hintergrund Berechnung'!$L$3165,$R421*'Hintergrund Berechnung'!$L$3166),0)</f>
        <v>0</v>
      </c>
      <c r="AK421" s="16">
        <f>ROUND(IF(C421&lt;16,IF(S421&gt;0,(25-$S421)*'Hintergrund Berechnung'!$M$3165,0),IF(S421&gt;0,(25-$S421)*'Hintergrund Berechnung'!$M$3166,0)),0)</f>
        <v>0</v>
      </c>
      <c r="AL421" s="18" t="e">
        <f t="shared" si="63"/>
        <v>#DIV/0!</v>
      </c>
    </row>
    <row r="422" spans="21:38" x14ac:dyDescent="0.5">
      <c r="U422" s="16">
        <f t="shared" si="55"/>
        <v>0</v>
      </c>
      <c r="V422" s="16" t="e">
        <f>IF($A$3=FALSE,IF($C422&lt;16,E422/($D422^0.727399687532279)*'Hintergrund Berechnung'!$I$3165,E422/($D422^0.727399687532279)*'Hintergrund Berechnung'!$I$3166),IF($C422&lt;13,(E422/($D422^0.727399687532279)*'Hintergrund Berechnung'!$I$3165)*0.5,IF($C422&lt;16,(E422/($D422^0.727399687532279)*'Hintergrund Berechnung'!$I$3165)*0.67,E422/($D422^0.727399687532279)*'Hintergrund Berechnung'!$I$3166)))</f>
        <v>#DIV/0!</v>
      </c>
      <c r="W422" s="16" t="str">
        <f t="shared" si="56"/>
        <v/>
      </c>
      <c r="X422" s="16" t="e">
        <f>IF($A$3=FALSE,IF($C422&lt;16,G422/($D422^0.727399687532279)*'Hintergrund Berechnung'!$I$3165,G422/($D422^0.727399687532279)*'Hintergrund Berechnung'!$I$3166),IF($C422&lt;13,(G422/($D422^0.727399687532279)*'Hintergrund Berechnung'!$I$3165)*0.5,IF($C422&lt;16,(G422/($D422^0.727399687532279)*'Hintergrund Berechnung'!$I$3165)*0.67,G422/($D422^0.727399687532279)*'Hintergrund Berechnung'!$I$3166)))</f>
        <v>#DIV/0!</v>
      </c>
      <c r="Y422" s="16" t="str">
        <f t="shared" si="57"/>
        <v/>
      </c>
      <c r="Z422" s="16" t="e">
        <f>IF($A$3=FALSE,IF($C422&lt;16,I422/($D422^0.727399687532279)*'Hintergrund Berechnung'!$I$3165,I422/($D422^0.727399687532279)*'Hintergrund Berechnung'!$I$3166),IF($C422&lt;13,(I422/($D422^0.727399687532279)*'Hintergrund Berechnung'!$I$3165)*0.5,IF($C422&lt;16,(I422/($D422^0.727399687532279)*'Hintergrund Berechnung'!$I$3165)*0.67,I422/($D422^0.727399687532279)*'Hintergrund Berechnung'!$I$3166)))</f>
        <v>#DIV/0!</v>
      </c>
      <c r="AA422" s="16" t="str">
        <f t="shared" si="58"/>
        <v/>
      </c>
      <c r="AB422" s="16" t="e">
        <f>IF($A$3=FALSE,IF($C422&lt;16,K422/($D422^0.727399687532279)*'Hintergrund Berechnung'!$I$3165,K422/($D422^0.727399687532279)*'Hintergrund Berechnung'!$I$3166),IF($C422&lt;13,(K422/($D422^0.727399687532279)*'Hintergrund Berechnung'!$I$3165)*0.5,IF($C422&lt;16,(K422/($D422^0.727399687532279)*'Hintergrund Berechnung'!$I$3165)*0.67,K422/($D422^0.727399687532279)*'Hintergrund Berechnung'!$I$3166)))</f>
        <v>#DIV/0!</v>
      </c>
      <c r="AC422" s="16" t="str">
        <f t="shared" si="59"/>
        <v/>
      </c>
      <c r="AD422" s="16" t="e">
        <f>IF($A$3=FALSE,IF($C422&lt;16,M422/($D422^0.727399687532279)*'Hintergrund Berechnung'!$I$3165,M422/($D422^0.727399687532279)*'Hintergrund Berechnung'!$I$3166),IF($C422&lt;13,(M422/($D422^0.727399687532279)*'Hintergrund Berechnung'!$I$3165)*0.5,IF($C422&lt;16,(M422/($D422^0.727399687532279)*'Hintergrund Berechnung'!$I$3165)*0.67,M422/($D422^0.727399687532279)*'Hintergrund Berechnung'!$I$3166)))</f>
        <v>#DIV/0!</v>
      </c>
      <c r="AE422" s="16" t="str">
        <f t="shared" si="60"/>
        <v/>
      </c>
      <c r="AF422" s="16" t="e">
        <f>IF($A$3=FALSE,IF($C422&lt;16,O422/($D422^0.727399687532279)*'Hintergrund Berechnung'!$I$3165,O422/($D422^0.727399687532279)*'Hintergrund Berechnung'!$I$3166),IF($C422&lt;13,(O422/($D422^0.727399687532279)*'Hintergrund Berechnung'!$I$3165)*0.5,IF($C422&lt;16,(O422/($D422^0.727399687532279)*'Hintergrund Berechnung'!$I$3165)*0.67,O422/($D422^0.727399687532279)*'Hintergrund Berechnung'!$I$3166)))</f>
        <v>#DIV/0!</v>
      </c>
      <c r="AG422" s="16" t="str">
        <f t="shared" si="61"/>
        <v/>
      </c>
      <c r="AH422" s="16" t="e">
        <f t="shared" si="62"/>
        <v>#DIV/0!</v>
      </c>
      <c r="AI422" s="16" t="e">
        <f>ROUND(IF(C422&lt;16,$Q422/($D422^0.515518364833551)*'Hintergrund Berechnung'!$K$3165,$Q422/($D422^0.515518364833551)*'Hintergrund Berechnung'!$K$3166),0)</f>
        <v>#DIV/0!</v>
      </c>
      <c r="AJ422" s="16">
        <f>ROUND(IF(C422&lt;16,$R422*'Hintergrund Berechnung'!$L$3165,$R422*'Hintergrund Berechnung'!$L$3166),0)</f>
        <v>0</v>
      </c>
      <c r="AK422" s="16">
        <f>ROUND(IF(C422&lt;16,IF(S422&gt;0,(25-$S422)*'Hintergrund Berechnung'!$M$3165,0),IF(S422&gt;0,(25-$S422)*'Hintergrund Berechnung'!$M$3166,0)),0)</f>
        <v>0</v>
      </c>
      <c r="AL422" s="18" t="e">
        <f t="shared" si="63"/>
        <v>#DIV/0!</v>
      </c>
    </row>
    <row r="423" spans="21:38" x14ac:dyDescent="0.5">
      <c r="U423" s="16">
        <f t="shared" si="55"/>
        <v>0</v>
      </c>
      <c r="V423" s="16" t="e">
        <f>IF($A$3=FALSE,IF($C423&lt;16,E423/($D423^0.727399687532279)*'Hintergrund Berechnung'!$I$3165,E423/($D423^0.727399687532279)*'Hintergrund Berechnung'!$I$3166),IF($C423&lt;13,(E423/($D423^0.727399687532279)*'Hintergrund Berechnung'!$I$3165)*0.5,IF($C423&lt;16,(E423/($D423^0.727399687532279)*'Hintergrund Berechnung'!$I$3165)*0.67,E423/($D423^0.727399687532279)*'Hintergrund Berechnung'!$I$3166)))</f>
        <v>#DIV/0!</v>
      </c>
      <c r="W423" s="16" t="str">
        <f t="shared" si="56"/>
        <v/>
      </c>
      <c r="X423" s="16" t="e">
        <f>IF($A$3=FALSE,IF($C423&lt;16,G423/($D423^0.727399687532279)*'Hintergrund Berechnung'!$I$3165,G423/($D423^0.727399687532279)*'Hintergrund Berechnung'!$I$3166),IF($C423&lt;13,(G423/($D423^0.727399687532279)*'Hintergrund Berechnung'!$I$3165)*0.5,IF($C423&lt;16,(G423/($D423^0.727399687532279)*'Hintergrund Berechnung'!$I$3165)*0.67,G423/($D423^0.727399687532279)*'Hintergrund Berechnung'!$I$3166)))</f>
        <v>#DIV/0!</v>
      </c>
      <c r="Y423" s="16" t="str">
        <f t="shared" si="57"/>
        <v/>
      </c>
      <c r="Z423" s="16" t="e">
        <f>IF($A$3=FALSE,IF($C423&lt;16,I423/($D423^0.727399687532279)*'Hintergrund Berechnung'!$I$3165,I423/($D423^0.727399687532279)*'Hintergrund Berechnung'!$I$3166),IF($C423&lt;13,(I423/($D423^0.727399687532279)*'Hintergrund Berechnung'!$I$3165)*0.5,IF($C423&lt;16,(I423/($D423^0.727399687532279)*'Hintergrund Berechnung'!$I$3165)*0.67,I423/($D423^0.727399687532279)*'Hintergrund Berechnung'!$I$3166)))</f>
        <v>#DIV/0!</v>
      </c>
      <c r="AA423" s="16" t="str">
        <f t="shared" si="58"/>
        <v/>
      </c>
      <c r="AB423" s="16" t="e">
        <f>IF($A$3=FALSE,IF($C423&lt;16,K423/($D423^0.727399687532279)*'Hintergrund Berechnung'!$I$3165,K423/($D423^0.727399687532279)*'Hintergrund Berechnung'!$I$3166),IF($C423&lt;13,(K423/($D423^0.727399687532279)*'Hintergrund Berechnung'!$I$3165)*0.5,IF($C423&lt;16,(K423/($D423^0.727399687532279)*'Hintergrund Berechnung'!$I$3165)*0.67,K423/($D423^0.727399687532279)*'Hintergrund Berechnung'!$I$3166)))</f>
        <v>#DIV/0!</v>
      </c>
      <c r="AC423" s="16" t="str">
        <f t="shared" si="59"/>
        <v/>
      </c>
      <c r="AD423" s="16" t="e">
        <f>IF($A$3=FALSE,IF($C423&lt;16,M423/($D423^0.727399687532279)*'Hintergrund Berechnung'!$I$3165,M423/($D423^0.727399687532279)*'Hintergrund Berechnung'!$I$3166),IF($C423&lt;13,(M423/($D423^0.727399687532279)*'Hintergrund Berechnung'!$I$3165)*0.5,IF($C423&lt;16,(M423/($D423^0.727399687532279)*'Hintergrund Berechnung'!$I$3165)*0.67,M423/($D423^0.727399687532279)*'Hintergrund Berechnung'!$I$3166)))</f>
        <v>#DIV/0!</v>
      </c>
      <c r="AE423" s="16" t="str">
        <f t="shared" si="60"/>
        <v/>
      </c>
      <c r="AF423" s="16" t="e">
        <f>IF($A$3=FALSE,IF($C423&lt;16,O423/($D423^0.727399687532279)*'Hintergrund Berechnung'!$I$3165,O423/($D423^0.727399687532279)*'Hintergrund Berechnung'!$I$3166),IF($C423&lt;13,(O423/($D423^0.727399687532279)*'Hintergrund Berechnung'!$I$3165)*0.5,IF($C423&lt;16,(O423/($D423^0.727399687532279)*'Hintergrund Berechnung'!$I$3165)*0.67,O423/($D423^0.727399687532279)*'Hintergrund Berechnung'!$I$3166)))</f>
        <v>#DIV/0!</v>
      </c>
      <c r="AG423" s="16" t="str">
        <f t="shared" si="61"/>
        <v/>
      </c>
      <c r="AH423" s="16" t="e">
        <f t="shared" si="62"/>
        <v>#DIV/0!</v>
      </c>
      <c r="AI423" s="16" t="e">
        <f>ROUND(IF(C423&lt;16,$Q423/($D423^0.515518364833551)*'Hintergrund Berechnung'!$K$3165,$Q423/($D423^0.515518364833551)*'Hintergrund Berechnung'!$K$3166),0)</f>
        <v>#DIV/0!</v>
      </c>
      <c r="AJ423" s="16">
        <f>ROUND(IF(C423&lt;16,$R423*'Hintergrund Berechnung'!$L$3165,$R423*'Hintergrund Berechnung'!$L$3166),0)</f>
        <v>0</v>
      </c>
      <c r="AK423" s="16">
        <f>ROUND(IF(C423&lt;16,IF(S423&gt;0,(25-$S423)*'Hintergrund Berechnung'!$M$3165,0),IF(S423&gt;0,(25-$S423)*'Hintergrund Berechnung'!$M$3166,0)),0)</f>
        <v>0</v>
      </c>
      <c r="AL423" s="18" t="e">
        <f t="shared" si="63"/>
        <v>#DIV/0!</v>
      </c>
    </row>
    <row r="424" spans="21:38" x14ac:dyDescent="0.5">
      <c r="U424" s="16">
        <f t="shared" si="55"/>
        <v>0</v>
      </c>
      <c r="V424" s="16" t="e">
        <f>IF($A$3=FALSE,IF($C424&lt;16,E424/($D424^0.727399687532279)*'Hintergrund Berechnung'!$I$3165,E424/($D424^0.727399687532279)*'Hintergrund Berechnung'!$I$3166),IF($C424&lt;13,(E424/($D424^0.727399687532279)*'Hintergrund Berechnung'!$I$3165)*0.5,IF($C424&lt;16,(E424/($D424^0.727399687532279)*'Hintergrund Berechnung'!$I$3165)*0.67,E424/($D424^0.727399687532279)*'Hintergrund Berechnung'!$I$3166)))</f>
        <v>#DIV/0!</v>
      </c>
      <c r="W424" s="16" t="str">
        <f t="shared" si="56"/>
        <v/>
      </c>
      <c r="X424" s="16" t="e">
        <f>IF($A$3=FALSE,IF($C424&lt;16,G424/($D424^0.727399687532279)*'Hintergrund Berechnung'!$I$3165,G424/($D424^0.727399687532279)*'Hintergrund Berechnung'!$I$3166),IF($C424&lt;13,(G424/($D424^0.727399687532279)*'Hintergrund Berechnung'!$I$3165)*0.5,IF($C424&lt;16,(G424/($D424^0.727399687532279)*'Hintergrund Berechnung'!$I$3165)*0.67,G424/($D424^0.727399687532279)*'Hintergrund Berechnung'!$I$3166)))</f>
        <v>#DIV/0!</v>
      </c>
      <c r="Y424" s="16" t="str">
        <f t="shared" si="57"/>
        <v/>
      </c>
      <c r="Z424" s="16" t="e">
        <f>IF($A$3=FALSE,IF($C424&lt;16,I424/($D424^0.727399687532279)*'Hintergrund Berechnung'!$I$3165,I424/($D424^0.727399687532279)*'Hintergrund Berechnung'!$I$3166),IF($C424&lt;13,(I424/($D424^0.727399687532279)*'Hintergrund Berechnung'!$I$3165)*0.5,IF($C424&lt;16,(I424/($D424^0.727399687532279)*'Hintergrund Berechnung'!$I$3165)*0.67,I424/($D424^0.727399687532279)*'Hintergrund Berechnung'!$I$3166)))</f>
        <v>#DIV/0!</v>
      </c>
      <c r="AA424" s="16" t="str">
        <f t="shared" si="58"/>
        <v/>
      </c>
      <c r="AB424" s="16" t="e">
        <f>IF($A$3=FALSE,IF($C424&lt;16,K424/($D424^0.727399687532279)*'Hintergrund Berechnung'!$I$3165,K424/($D424^0.727399687532279)*'Hintergrund Berechnung'!$I$3166),IF($C424&lt;13,(K424/($D424^0.727399687532279)*'Hintergrund Berechnung'!$I$3165)*0.5,IF($C424&lt;16,(K424/($D424^0.727399687532279)*'Hintergrund Berechnung'!$I$3165)*0.67,K424/($D424^0.727399687532279)*'Hintergrund Berechnung'!$I$3166)))</f>
        <v>#DIV/0!</v>
      </c>
      <c r="AC424" s="16" t="str">
        <f t="shared" si="59"/>
        <v/>
      </c>
      <c r="AD424" s="16" t="e">
        <f>IF($A$3=FALSE,IF($C424&lt;16,M424/($D424^0.727399687532279)*'Hintergrund Berechnung'!$I$3165,M424/($D424^0.727399687532279)*'Hintergrund Berechnung'!$I$3166),IF($C424&lt;13,(M424/($D424^0.727399687532279)*'Hintergrund Berechnung'!$I$3165)*0.5,IF($C424&lt;16,(M424/($D424^0.727399687532279)*'Hintergrund Berechnung'!$I$3165)*0.67,M424/($D424^0.727399687532279)*'Hintergrund Berechnung'!$I$3166)))</f>
        <v>#DIV/0!</v>
      </c>
      <c r="AE424" s="16" t="str">
        <f t="shared" si="60"/>
        <v/>
      </c>
      <c r="AF424" s="16" t="e">
        <f>IF($A$3=FALSE,IF($C424&lt;16,O424/($D424^0.727399687532279)*'Hintergrund Berechnung'!$I$3165,O424/($D424^0.727399687532279)*'Hintergrund Berechnung'!$I$3166),IF($C424&lt;13,(O424/($D424^0.727399687532279)*'Hintergrund Berechnung'!$I$3165)*0.5,IF($C424&lt;16,(O424/($D424^0.727399687532279)*'Hintergrund Berechnung'!$I$3165)*0.67,O424/($D424^0.727399687532279)*'Hintergrund Berechnung'!$I$3166)))</f>
        <v>#DIV/0!</v>
      </c>
      <c r="AG424" s="16" t="str">
        <f t="shared" si="61"/>
        <v/>
      </c>
      <c r="AH424" s="16" t="e">
        <f t="shared" si="62"/>
        <v>#DIV/0!</v>
      </c>
      <c r="AI424" s="16" t="e">
        <f>ROUND(IF(C424&lt;16,$Q424/($D424^0.515518364833551)*'Hintergrund Berechnung'!$K$3165,$Q424/($D424^0.515518364833551)*'Hintergrund Berechnung'!$K$3166),0)</f>
        <v>#DIV/0!</v>
      </c>
      <c r="AJ424" s="16">
        <f>ROUND(IF(C424&lt;16,$R424*'Hintergrund Berechnung'!$L$3165,$R424*'Hintergrund Berechnung'!$L$3166),0)</f>
        <v>0</v>
      </c>
      <c r="AK424" s="16">
        <f>ROUND(IF(C424&lt;16,IF(S424&gt;0,(25-$S424)*'Hintergrund Berechnung'!$M$3165,0),IF(S424&gt;0,(25-$S424)*'Hintergrund Berechnung'!$M$3166,0)),0)</f>
        <v>0</v>
      </c>
      <c r="AL424" s="18" t="e">
        <f t="shared" si="63"/>
        <v>#DIV/0!</v>
      </c>
    </row>
    <row r="425" spans="21:38" x14ac:dyDescent="0.5">
      <c r="U425" s="16">
        <f t="shared" si="55"/>
        <v>0</v>
      </c>
      <c r="V425" s="16" t="e">
        <f>IF($A$3=FALSE,IF($C425&lt;16,E425/($D425^0.727399687532279)*'Hintergrund Berechnung'!$I$3165,E425/($D425^0.727399687532279)*'Hintergrund Berechnung'!$I$3166),IF($C425&lt;13,(E425/($D425^0.727399687532279)*'Hintergrund Berechnung'!$I$3165)*0.5,IF($C425&lt;16,(E425/($D425^0.727399687532279)*'Hintergrund Berechnung'!$I$3165)*0.67,E425/($D425^0.727399687532279)*'Hintergrund Berechnung'!$I$3166)))</f>
        <v>#DIV/0!</v>
      </c>
      <c r="W425" s="16" t="str">
        <f t="shared" si="56"/>
        <v/>
      </c>
      <c r="X425" s="16" t="e">
        <f>IF($A$3=FALSE,IF($C425&lt;16,G425/($D425^0.727399687532279)*'Hintergrund Berechnung'!$I$3165,G425/($D425^0.727399687532279)*'Hintergrund Berechnung'!$I$3166),IF($C425&lt;13,(G425/($D425^0.727399687532279)*'Hintergrund Berechnung'!$I$3165)*0.5,IF($C425&lt;16,(G425/($D425^0.727399687532279)*'Hintergrund Berechnung'!$I$3165)*0.67,G425/($D425^0.727399687532279)*'Hintergrund Berechnung'!$I$3166)))</f>
        <v>#DIV/0!</v>
      </c>
      <c r="Y425" s="16" t="str">
        <f t="shared" si="57"/>
        <v/>
      </c>
      <c r="Z425" s="16" t="e">
        <f>IF($A$3=FALSE,IF($C425&lt;16,I425/($D425^0.727399687532279)*'Hintergrund Berechnung'!$I$3165,I425/($D425^0.727399687532279)*'Hintergrund Berechnung'!$I$3166),IF($C425&lt;13,(I425/($D425^0.727399687532279)*'Hintergrund Berechnung'!$I$3165)*0.5,IF($C425&lt;16,(I425/($D425^0.727399687532279)*'Hintergrund Berechnung'!$I$3165)*0.67,I425/($D425^0.727399687532279)*'Hintergrund Berechnung'!$I$3166)))</f>
        <v>#DIV/0!</v>
      </c>
      <c r="AA425" s="16" t="str">
        <f t="shared" si="58"/>
        <v/>
      </c>
      <c r="AB425" s="16" t="e">
        <f>IF($A$3=FALSE,IF($C425&lt;16,K425/($D425^0.727399687532279)*'Hintergrund Berechnung'!$I$3165,K425/($D425^0.727399687532279)*'Hintergrund Berechnung'!$I$3166),IF($C425&lt;13,(K425/($D425^0.727399687532279)*'Hintergrund Berechnung'!$I$3165)*0.5,IF($C425&lt;16,(K425/($D425^0.727399687532279)*'Hintergrund Berechnung'!$I$3165)*0.67,K425/($D425^0.727399687532279)*'Hintergrund Berechnung'!$I$3166)))</f>
        <v>#DIV/0!</v>
      </c>
      <c r="AC425" s="16" t="str">
        <f t="shared" si="59"/>
        <v/>
      </c>
      <c r="AD425" s="16" t="e">
        <f>IF($A$3=FALSE,IF($C425&lt;16,M425/($D425^0.727399687532279)*'Hintergrund Berechnung'!$I$3165,M425/($D425^0.727399687532279)*'Hintergrund Berechnung'!$I$3166),IF($C425&lt;13,(M425/($D425^0.727399687532279)*'Hintergrund Berechnung'!$I$3165)*0.5,IF($C425&lt;16,(M425/($D425^0.727399687532279)*'Hintergrund Berechnung'!$I$3165)*0.67,M425/($D425^0.727399687532279)*'Hintergrund Berechnung'!$I$3166)))</f>
        <v>#DIV/0!</v>
      </c>
      <c r="AE425" s="16" t="str">
        <f t="shared" si="60"/>
        <v/>
      </c>
      <c r="AF425" s="16" t="e">
        <f>IF($A$3=FALSE,IF($C425&lt;16,O425/($D425^0.727399687532279)*'Hintergrund Berechnung'!$I$3165,O425/($D425^0.727399687532279)*'Hintergrund Berechnung'!$I$3166),IF($C425&lt;13,(O425/($D425^0.727399687532279)*'Hintergrund Berechnung'!$I$3165)*0.5,IF($C425&lt;16,(O425/($D425^0.727399687532279)*'Hintergrund Berechnung'!$I$3165)*0.67,O425/($D425^0.727399687532279)*'Hintergrund Berechnung'!$I$3166)))</f>
        <v>#DIV/0!</v>
      </c>
      <c r="AG425" s="16" t="str">
        <f t="shared" si="61"/>
        <v/>
      </c>
      <c r="AH425" s="16" t="e">
        <f t="shared" si="62"/>
        <v>#DIV/0!</v>
      </c>
      <c r="AI425" s="16" t="e">
        <f>ROUND(IF(C425&lt;16,$Q425/($D425^0.515518364833551)*'Hintergrund Berechnung'!$K$3165,$Q425/($D425^0.515518364833551)*'Hintergrund Berechnung'!$K$3166),0)</f>
        <v>#DIV/0!</v>
      </c>
      <c r="AJ425" s="16">
        <f>ROUND(IF(C425&lt;16,$R425*'Hintergrund Berechnung'!$L$3165,$R425*'Hintergrund Berechnung'!$L$3166),0)</f>
        <v>0</v>
      </c>
      <c r="AK425" s="16">
        <f>ROUND(IF(C425&lt;16,IF(S425&gt;0,(25-$S425)*'Hintergrund Berechnung'!$M$3165,0),IF(S425&gt;0,(25-$S425)*'Hintergrund Berechnung'!$M$3166,0)),0)</f>
        <v>0</v>
      </c>
      <c r="AL425" s="18" t="e">
        <f t="shared" si="63"/>
        <v>#DIV/0!</v>
      </c>
    </row>
    <row r="426" spans="21:38" x14ac:dyDescent="0.5">
      <c r="U426" s="16">
        <f t="shared" si="55"/>
        <v>0</v>
      </c>
      <c r="V426" s="16" t="e">
        <f>IF($A$3=FALSE,IF($C426&lt;16,E426/($D426^0.727399687532279)*'Hintergrund Berechnung'!$I$3165,E426/($D426^0.727399687532279)*'Hintergrund Berechnung'!$I$3166),IF($C426&lt;13,(E426/($D426^0.727399687532279)*'Hintergrund Berechnung'!$I$3165)*0.5,IF($C426&lt;16,(E426/($D426^0.727399687532279)*'Hintergrund Berechnung'!$I$3165)*0.67,E426/($D426^0.727399687532279)*'Hintergrund Berechnung'!$I$3166)))</f>
        <v>#DIV/0!</v>
      </c>
      <c r="W426" s="16" t="str">
        <f t="shared" si="56"/>
        <v/>
      </c>
      <c r="X426" s="16" t="e">
        <f>IF($A$3=FALSE,IF($C426&lt;16,G426/($D426^0.727399687532279)*'Hintergrund Berechnung'!$I$3165,G426/($D426^0.727399687532279)*'Hintergrund Berechnung'!$I$3166),IF($C426&lt;13,(G426/($D426^0.727399687532279)*'Hintergrund Berechnung'!$I$3165)*0.5,IF($C426&lt;16,(G426/($D426^0.727399687532279)*'Hintergrund Berechnung'!$I$3165)*0.67,G426/($D426^0.727399687532279)*'Hintergrund Berechnung'!$I$3166)))</f>
        <v>#DIV/0!</v>
      </c>
      <c r="Y426" s="16" t="str">
        <f t="shared" si="57"/>
        <v/>
      </c>
      <c r="Z426" s="16" t="e">
        <f>IF($A$3=FALSE,IF($C426&lt;16,I426/($D426^0.727399687532279)*'Hintergrund Berechnung'!$I$3165,I426/($D426^0.727399687532279)*'Hintergrund Berechnung'!$I$3166),IF($C426&lt;13,(I426/($D426^0.727399687532279)*'Hintergrund Berechnung'!$I$3165)*0.5,IF($C426&lt;16,(I426/($D426^0.727399687532279)*'Hintergrund Berechnung'!$I$3165)*0.67,I426/($D426^0.727399687532279)*'Hintergrund Berechnung'!$I$3166)))</f>
        <v>#DIV/0!</v>
      </c>
      <c r="AA426" s="16" t="str">
        <f t="shared" si="58"/>
        <v/>
      </c>
      <c r="AB426" s="16" t="e">
        <f>IF($A$3=FALSE,IF($C426&lt;16,K426/($D426^0.727399687532279)*'Hintergrund Berechnung'!$I$3165,K426/($D426^0.727399687532279)*'Hintergrund Berechnung'!$I$3166),IF($C426&lt;13,(K426/($D426^0.727399687532279)*'Hintergrund Berechnung'!$I$3165)*0.5,IF($C426&lt;16,(K426/($D426^0.727399687532279)*'Hintergrund Berechnung'!$I$3165)*0.67,K426/($D426^0.727399687532279)*'Hintergrund Berechnung'!$I$3166)))</f>
        <v>#DIV/0!</v>
      </c>
      <c r="AC426" s="16" t="str">
        <f t="shared" si="59"/>
        <v/>
      </c>
      <c r="AD426" s="16" t="e">
        <f>IF($A$3=FALSE,IF($C426&lt;16,M426/($D426^0.727399687532279)*'Hintergrund Berechnung'!$I$3165,M426/($D426^0.727399687532279)*'Hintergrund Berechnung'!$I$3166),IF($C426&lt;13,(M426/($D426^0.727399687532279)*'Hintergrund Berechnung'!$I$3165)*0.5,IF($C426&lt;16,(M426/($D426^0.727399687532279)*'Hintergrund Berechnung'!$I$3165)*0.67,M426/($D426^0.727399687532279)*'Hintergrund Berechnung'!$I$3166)))</f>
        <v>#DIV/0!</v>
      </c>
      <c r="AE426" s="16" t="str">
        <f t="shared" si="60"/>
        <v/>
      </c>
      <c r="AF426" s="16" t="e">
        <f>IF($A$3=FALSE,IF($C426&lt;16,O426/($D426^0.727399687532279)*'Hintergrund Berechnung'!$I$3165,O426/($D426^0.727399687532279)*'Hintergrund Berechnung'!$I$3166),IF($C426&lt;13,(O426/($D426^0.727399687532279)*'Hintergrund Berechnung'!$I$3165)*0.5,IF($C426&lt;16,(O426/($D426^0.727399687532279)*'Hintergrund Berechnung'!$I$3165)*0.67,O426/($D426^0.727399687532279)*'Hintergrund Berechnung'!$I$3166)))</f>
        <v>#DIV/0!</v>
      </c>
      <c r="AG426" s="16" t="str">
        <f t="shared" si="61"/>
        <v/>
      </c>
      <c r="AH426" s="16" t="e">
        <f t="shared" si="62"/>
        <v>#DIV/0!</v>
      </c>
      <c r="AI426" s="16" t="e">
        <f>ROUND(IF(C426&lt;16,$Q426/($D426^0.515518364833551)*'Hintergrund Berechnung'!$K$3165,$Q426/($D426^0.515518364833551)*'Hintergrund Berechnung'!$K$3166),0)</f>
        <v>#DIV/0!</v>
      </c>
      <c r="AJ426" s="16">
        <f>ROUND(IF(C426&lt;16,$R426*'Hintergrund Berechnung'!$L$3165,$R426*'Hintergrund Berechnung'!$L$3166),0)</f>
        <v>0</v>
      </c>
      <c r="AK426" s="16">
        <f>ROUND(IF(C426&lt;16,IF(S426&gt;0,(25-$S426)*'Hintergrund Berechnung'!$M$3165,0),IF(S426&gt;0,(25-$S426)*'Hintergrund Berechnung'!$M$3166,0)),0)</f>
        <v>0</v>
      </c>
      <c r="AL426" s="18" t="e">
        <f t="shared" si="63"/>
        <v>#DIV/0!</v>
      </c>
    </row>
    <row r="427" spans="21:38" x14ac:dyDescent="0.5">
      <c r="U427" s="16">
        <f t="shared" si="55"/>
        <v>0</v>
      </c>
      <c r="V427" s="16" t="e">
        <f>IF($A$3=FALSE,IF($C427&lt;16,E427/($D427^0.727399687532279)*'Hintergrund Berechnung'!$I$3165,E427/($D427^0.727399687532279)*'Hintergrund Berechnung'!$I$3166),IF($C427&lt;13,(E427/($D427^0.727399687532279)*'Hintergrund Berechnung'!$I$3165)*0.5,IF($C427&lt;16,(E427/($D427^0.727399687532279)*'Hintergrund Berechnung'!$I$3165)*0.67,E427/($D427^0.727399687532279)*'Hintergrund Berechnung'!$I$3166)))</f>
        <v>#DIV/0!</v>
      </c>
      <c r="W427" s="16" t="str">
        <f t="shared" si="56"/>
        <v/>
      </c>
      <c r="X427" s="16" t="e">
        <f>IF($A$3=FALSE,IF($C427&lt;16,G427/($D427^0.727399687532279)*'Hintergrund Berechnung'!$I$3165,G427/($D427^0.727399687532279)*'Hintergrund Berechnung'!$I$3166),IF($C427&lt;13,(G427/($D427^0.727399687532279)*'Hintergrund Berechnung'!$I$3165)*0.5,IF($C427&lt;16,(G427/($D427^0.727399687532279)*'Hintergrund Berechnung'!$I$3165)*0.67,G427/($D427^0.727399687532279)*'Hintergrund Berechnung'!$I$3166)))</f>
        <v>#DIV/0!</v>
      </c>
      <c r="Y427" s="16" t="str">
        <f t="shared" si="57"/>
        <v/>
      </c>
      <c r="Z427" s="16" t="e">
        <f>IF($A$3=FALSE,IF($C427&lt;16,I427/($D427^0.727399687532279)*'Hintergrund Berechnung'!$I$3165,I427/($D427^0.727399687532279)*'Hintergrund Berechnung'!$I$3166),IF($C427&lt;13,(I427/($D427^0.727399687532279)*'Hintergrund Berechnung'!$I$3165)*0.5,IF($C427&lt;16,(I427/($D427^0.727399687532279)*'Hintergrund Berechnung'!$I$3165)*0.67,I427/($D427^0.727399687532279)*'Hintergrund Berechnung'!$I$3166)))</f>
        <v>#DIV/0!</v>
      </c>
      <c r="AA427" s="16" t="str">
        <f t="shared" si="58"/>
        <v/>
      </c>
      <c r="AB427" s="16" t="e">
        <f>IF($A$3=FALSE,IF($C427&lt;16,K427/($D427^0.727399687532279)*'Hintergrund Berechnung'!$I$3165,K427/($D427^0.727399687532279)*'Hintergrund Berechnung'!$I$3166),IF($C427&lt;13,(K427/($D427^0.727399687532279)*'Hintergrund Berechnung'!$I$3165)*0.5,IF($C427&lt;16,(K427/($D427^0.727399687532279)*'Hintergrund Berechnung'!$I$3165)*0.67,K427/($D427^0.727399687532279)*'Hintergrund Berechnung'!$I$3166)))</f>
        <v>#DIV/0!</v>
      </c>
      <c r="AC427" s="16" t="str">
        <f t="shared" si="59"/>
        <v/>
      </c>
      <c r="AD427" s="16" t="e">
        <f>IF($A$3=FALSE,IF($C427&lt;16,M427/($D427^0.727399687532279)*'Hintergrund Berechnung'!$I$3165,M427/($D427^0.727399687532279)*'Hintergrund Berechnung'!$I$3166),IF($C427&lt;13,(M427/($D427^0.727399687532279)*'Hintergrund Berechnung'!$I$3165)*0.5,IF($C427&lt;16,(M427/($D427^0.727399687532279)*'Hintergrund Berechnung'!$I$3165)*0.67,M427/($D427^0.727399687532279)*'Hintergrund Berechnung'!$I$3166)))</f>
        <v>#DIV/0!</v>
      </c>
      <c r="AE427" s="16" t="str">
        <f t="shared" si="60"/>
        <v/>
      </c>
      <c r="AF427" s="16" t="e">
        <f>IF($A$3=FALSE,IF($C427&lt;16,O427/($D427^0.727399687532279)*'Hintergrund Berechnung'!$I$3165,O427/($D427^0.727399687532279)*'Hintergrund Berechnung'!$I$3166),IF($C427&lt;13,(O427/($D427^0.727399687532279)*'Hintergrund Berechnung'!$I$3165)*0.5,IF($C427&lt;16,(O427/($D427^0.727399687532279)*'Hintergrund Berechnung'!$I$3165)*0.67,O427/($D427^0.727399687532279)*'Hintergrund Berechnung'!$I$3166)))</f>
        <v>#DIV/0!</v>
      </c>
      <c r="AG427" s="16" t="str">
        <f t="shared" si="61"/>
        <v/>
      </c>
      <c r="AH427" s="16" t="e">
        <f t="shared" si="62"/>
        <v>#DIV/0!</v>
      </c>
      <c r="AI427" s="16" t="e">
        <f>ROUND(IF(C427&lt;16,$Q427/($D427^0.515518364833551)*'Hintergrund Berechnung'!$K$3165,$Q427/($D427^0.515518364833551)*'Hintergrund Berechnung'!$K$3166),0)</f>
        <v>#DIV/0!</v>
      </c>
      <c r="AJ427" s="16">
        <f>ROUND(IF(C427&lt;16,$R427*'Hintergrund Berechnung'!$L$3165,$R427*'Hintergrund Berechnung'!$L$3166),0)</f>
        <v>0</v>
      </c>
      <c r="AK427" s="16">
        <f>ROUND(IF(C427&lt;16,IF(S427&gt;0,(25-$S427)*'Hintergrund Berechnung'!$M$3165,0),IF(S427&gt;0,(25-$S427)*'Hintergrund Berechnung'!$M$3166,0)),0)</f>
        <v>0</v>
      </c>
      <c r="AL427" s="18" t="e">
        <f t="shared" si="63"/>
        <v>#DIV/0!</v>
      </c>
    </row>
    <row r="428" spans="21:38" x14ac:dyDescent="0.5">
      <c r="U428" s="16">
        <f t="shared" si="55"/>
        <v>0</v>
      </c>
      <c r="V428" s="16" t="e">
        <f>IF($A$3=FALSE,IF($C428&lt;16,E428/($D428^0.727399687532279)*'Hintergrund Berechnung'!$I$3165,E428/($D428^0.727399687532279)*'Hintergrund Berechnung'!$I$3166),IF($C428&lt;13,(E428/($D428^0.727399687532279)*'Hintergrund Berechnung'!$I$3165)*0.5,IF($C428&lt;16,(E428/($D428^0.727399687532279)*'Hintergrund Berechnung'!$I$3165)*0.67,E428/($D428^0.727399687532279)*'Hintergrund Berechnung'!$I$3166)))</f>
        <v>#DIV/0!</v>
      </c>
      <c r="W428" s="16" t="str">
        <f t="shared" si="56"/>
        <v/>
      </c>
      <c r="X428" s="16" t="e">
        <f>IF($A$3=FALSE,IF($C428&lt;16,G428/($D428^0.727399687532279)*'Hintergrund Berechnung'!$I$3165,G428/($D428^0.727399687532279)*'Hintergrund Berechnung'!$I$3166),IF($C428&lt;13,(G428/($D428^0.727399687532279)*'Hintergrund Berechnung'!$I$3165)*0.5,IF($C428&lt;16,(G428/($D428^0.727399687532279)*'Hintergrund Berechnung'!$I$3165)*0.67,G428/($D428^0.727399687532279)*'Hintergrund Berechnung'!$I$3166)))</f>
        <v>#DIV/0!</v>
      </c>
      <c r="Y428" s="16" t="str">
        <f t="shared" si="57"/>
        <v/>
      </c>
      <c r="Z428" s="16" t="e">
        <f>IF($A$3=FALSE,IF($C428&lt;16,I428/($D428^0.727399687532279)*'Hintergrund Berechnung'!$I$3165,I428/($D428^0.727399687532279)*'Hintergrund Berechnung'!$I$3166),IF($C428&lt;13,(I428/($D428^0.727399687532279)*'Hintergrund Berechnung'!$I$3165)*0.5,IF($C428&lt;16,(I428/($D428^0.727399687532279)*'Hintergrund Berechnung'!$I$3165)*0.67,I428/($D428^0.727399687532279)*'Hintergrund Berechnung'!$I$3166)))</f>
        <v>#DIV/0!</v>
      </c>
      <c r="AA428" s="16" t="str">
        <f t="shared" si="58"/>
        <v/>
      </c>
      <c r="AB428" s="16" t="e">
        <f>IF($A$3=FALSE,IF($C428&lt;16,K428/($D428^0.727399687532279)*'Hintergrund Berechnung'!$I$3165,K428/($D428^0.727399687532279)*'Hintergrund Berechnung'!$I$3166),IF($C428&lt;13,(K428/($D428^0.727399687532279)*'Hintergrund Berechnung'!$I$3165)*0.5,IF($C428&lt;16,(K428/($D428^0.727399687532279)*'Hintergrund Berechnung'!$I$3165)*0.67,K428/($D428^0.727399687532279)*'Hintergrund Berechnung'!$I$3166)))</f>
        <v>#DIV/0!</v>
      </c>
      <c r="AC428" s="16" t="str">
        <f t="shared" si="59"/>
        <v/>
      </c>
      <c r="AD428" s="16" t="e">
        <f>IF($A$3=FALSE,IF($C428&lt;16,M428/($D428^0.727399687532279)*'Hintergrund Berechnung'!$I$3165,M428/($D428^0.727399687532279)*'Hintergrund Berechnung'!$I$3166),IF($C428&lt;13,(M428/($D428^0.727399687532279)*'Hintergrund Berechnung'!$I$3165)*0.5,IF($C428&lt;16,(M428/($D428^0.727399687532279)*'Hintergrund Berechnung'!$I$3165)*0.67,M428/($D428^0.727399687532279)*'Hintergrund Berechnung'!$I$3166)))</f>
        <v>#DIV/0!</v>
      </c>
      <c r="AE428" s="16" t="str">
        <f t="shared" si="60"/>
        <v/>
      </c>
      <c r="AF428" s="16" t="e">
        <f>IF($A$3=FALSE,IF($C428&lt;16,O428/($D428^0.727399687532279)*'Hintergrund Berechnung'!$I$3165,O428/($D428^0.727399687532279)*'Hintergrund Berechnung'!$I$3166),IF($C428&lt;13,(O428/($D428^0.727399687532279)*'Hintergrund Berechnung'!$I$3165)*0.5,IF($C428&lt;16,(O428/($D428^0.727399687532279)*'Hintergrund Berechnung'!$I$3165)*0.67,O428/($D428^0.727399687532279)*'Hintergrund Berechnung'!$I$3166)))</f>
        <v>#DIV/0!</v>
      </c>
      <c r="AG428" s="16" t="str">
        <f t="shared" si="61"/>
        <v/>
      </c>
      <c r="AH428" s="16" t="e">
        <f t="shared" si="62"/>
        <v>#DIV/0!</v>
      </c>
      <c r="AI428" s="16" t="e">
        <f>ROUND(IF(C428&lt;16,$Q428/($D428^0.515518364833551)*'Hintergrund Berechnung'!$K$3165,$Q428/($D428^0.515518364833551)*'Hintergrund Berechnung'!$K$3166),0)</f>
        <v>#DIV/0!</v>
      </c>
      <c r="AJ428" s="16">
        <f>ROUND(IF(C428&lt;16,$R428*'Hintergrund Berechnung'!$L$3165,$R428*'Hintergrund Berechnung'!$L$3166),0)</f>
        <v>0</v>
      </c>
      <c r="AK428" s="16">
        <f>ROUND(IF(C428&lt;16,IF(S428&gt;0,(25-$S428)*'Hintergrund Berechnung'!$M$3165,0),IF(S428&gt;0,(25-$S428)*'Hintergrund Berechnung'!$M$3166,0)),0)</f>
        <v>0</v>
      </c>
      <c r="AL428" s="18" t="e">
        <f t="shared" si="63"/>
        <v>#DIV/0!</v>
      </c>
    </row>
    <row r="429" spans="21:38" x14ac:dyDescent="0.5">
      <c r="U429" s="16">
        <f t="shared" si="55"/>
        <v>0</v>
      </c>
      <c r="V429" s="16" t="e">
        <f>IF($A$3=FALSE,IF($C429&lt;16,E429/($D429^0.727399687532279)*'Hintergrund Berechnung'!$I$3165,E429/($D429^0.727399687532279)*'Hintergrund Berechnung'!$I$3166),IF($C429&lt;13,(E429/($D429^0.727399687532279)*'Hintergrund Berechnung'!$I$3165)*0.5,IF($C429&lt;16,(E429/($D429^0.727399687532279)*'Hintergrund Berechnung'!$I$3165)*0.67,E429/($D429^0.727399687532279)*'Hintergrund Berechnung'!$I$3166)))</f>
        <v>#DIV/0!</v>
      </c>
      <c r="W429" s="16" t="str">
        <f t="shared" si="56"/>
        <v/>
      </c>
      <c r="X429" s="16" t="e">
        <f>IF($A$3=FALSE,IF($C429&lt;16,G429/($D429^0.727399687532279)*'Hintergrund Berechnung'!$I$3165,G429/($D429^0.727399687532279)*'Hintergrund Berechnung'!$I$3166),IF($C429&lt;13,(G429/($D429^0.727399687532279)*'Hintergrund Berechnung'!$I$3165)*0.5,IF($C429&lt;16,(G429/($D429^0.727399687532279)*'Hintergrund Berechnung'!$I$3165)*0.67,G429/($D429^0.727399687532279)*'Hintergrund Berechnung'!$I$3166)))</f>
        <v>#DIV/0!</v>
      </c>
      <c r="Y429" s="16" t="str">
        <f t="shared" si="57"/>
        <v/>
      </c>
      <c r="Z429" s="16" t="e">
        <f>IF($A$3=FALSE,IF($C429&lt;16,I429/($D429^0.727399687532279)*'Hintergrund Berechnung'!$I$3165,I429/($D429^0.727399687532279)*'Hintergrund Berechnung'!$I$3166),IF($C429&lt;13,(I429/($D429^0.727399687532279)*'Hintergrund Berechnung'!$I$3165)*0.5,IF($C429&lt;16,(I429/($D429^0.727399687532279)*'Hintergrund Berechnung'!$I$3165)*0.67,I429/($D429^0.727399687532279)*'Hintergrund Berechnung'!$I$3166)))</f>
        <v>#DIV/0!</v>
      </c>
      <c r="AA429" s="16" t="str">
        <f t="shared" si="58"/>
        <v/>
      </c>
      <c r="AB429" s="16" t="e">
        <f>IF($A$3=FALSE,IF($C429&lt;16,K429/($D429^0.727399687532279)*'Hintergrund Berechnung'!$I$3165,K429/($D429^0.727399687532279)*'Hintergrund Berechnung'!$I$3166),IF($C429&lt;13,(K429/($D429^0.727399687532279)*'Hintergrund Berechnung'!$I$3165)*0.5,IF($C429&lt;16,(K429/($D429^0.727399687532279)*'Hintergrund Berechnung'!$I$3165)*0.67,K429/($D429^0.727399687532279)*'Hintergrund Berechnung'!$I$3166)))</f>
        <v>#DIV/0!</v>
      </c>
      <c r="AC429" s="16" t="str">
        <f t="shared" si="59"/>
        <v/>
      </c>
      <c r="AD429" s="16" t="e">
        <f>IF($A$3=FALSE,IF($C429&lt;16,M429/($D429^0.727399687532279)*'Hintergrund Berechnung'!$I$3165,M429/($D429^0.727399687532279)*'Hintergrund Berechnung'!$I$3166),IF($C429&lt;13,(M429/($D429^0.727399687532279)*'Hintergrund Berechnung'!$I$3165)*0.5,IF($C429&lt;16,(M429/($D429^0.727399687532279)*'Hintergrund Berechnung'!$I$3165)*0.67,M429/($D429^0.727399687532279)*'Hintergrund Berechnung'!$I$3166)))</f>
        <v>#DIV/0!</v>
      </c>
      <c r="AE429" s="16" t="str">
        <f t="shared" si="60"/>
        <v/>
      </c>
      <c r="AF429" s="16" t="e">
        <f>IF($A$3=FALSE,IF($C429&lt;16,O429/($D429^0.727399687532279)*'Hintergrund Berechnung'!$I$3165,O429/($D429^0.727399687532279)*'Hintergrund Berechnung'!$I$3166),IF($C429&lt;13,(O429/($D429^0.727399687532279)*'Hintergrund Berechnung'!$I$3165)*0.5,IF($C429&lt;16,(O429/($D429^0.727399687532279)*'Hintergrund Berechnung'!$I$3165)*0.67,O429/($D429^0.727399687532279)*'Hintergrund Berechnung'!$I$3166)))</f>
        <v>#DIV/0!</v>
      </c>
      <c r="AG429" s="16" t="str">
        <f t="shared" si="61"/>
        <v/>
      </c>
      <c r="AH429" s="16" t="e">
        <f t="shared" si="62"/>
        <v>#DIV/0!</v>
      </c>
      <c r="AI429" s="16" t="e">
        <f>ROUND(IF(C429&lt;16,$Q429/($D429^0.515518364833551)*'Hintergrund Berechnung'!$K$3165,$Q429/($D429^0.515518364833551)*'Hintergrund Berechnung'!$K$3166),0)</f>
        <v>#DIV/0!</v>
      </c>
      <c r="AJ429" s="16">
        <f>ROUND(IF(C429&lt;16,$R429*'Hintergrund Berechnung'!$L$3165,$R429*'Hintergrund Berechnung'!$L$3166),0)</f>
        <v>0</v>
      </c>
      <c r="AK429" s="16">
        <f>ROUND(IF(C429&lt;16,IF(S429&gt;0,(25-$S429)*'Hintergrund Berechnung'!$M$3165,0),IF(S429&gt;0,(25-$S429)*'Hintergrund Berechnung'!$M$3166,0)),0)</f>
        <v>0</v>
      </c>
      <c r="AL429" s="18" t="e">
        <f t="shared" si="63"/>
        <v>#DIV/0!</v>
      </c>
    </row>
    <row r="430" spans="21:38" x14ac:dyDescent="0.5">
      <c r="U430" s="16">
        <f t="shared" si="55"/>
        <v>0</v>
      </c>
      <c r="V430" s="16" t="e">
        <f>IF($A$3=FALSE,IF($C430&lt;16,E430/($D430^0.727399687532279)*'Hintergrund Berechnung'!$I$3165,E430/($D430^0.727399687532279)*'Hintergrund Berechnung'!$I$3166),IF($C430&lt;13,(E430/($D430^0.727399687532279)*'Hintergrund Berechnung'!$I$3165)*0.5,IF($C430&lt;16,(E430/($D430^0.727399687532279)*'Hintergrund Berechnung'!$I$3165)*0.67,E430/($D430^0.727399687532279)*'Hintergrund Berechnung'!$I$3166)))</f>
        <v>#DIV/0!</v>
      </c>
      <c r="W430" s="16" t="str">
        <f t="shared" si="56"/>
        <v/>
      </c>
      <c r="X430" s="16" t="e">
        <f>IF($A$3=FALSE,IF($C430&lt;16,G430/($D430^0.727399687532279)*'Hintergrund Berechnung'!$I$3165,G430/($D430^0.727399687532279)*'Hintergrund Berechnung'!$I$3166),IF($C430&lt;13,(G430/($D430^0.727399687532279)*'Hintergrund Berechnung'!$I$3165)*0.5,IF($C430&lt;16,(G430/($D430^0.727399687532279)*'Hintergrund Berechnung'!$I$3165)*0.67,G430/($D430^0.727399687532279)*'Hintergrund Berechnung'!$I$3166)))</f>
        <v>#DIV/0!</v>
      </c>
      <c r="Y430" s="16" t="str">
        <f t="shared" si="57"/>
        <v/>
      </c>
      <c r="Z430" s="16" t="e">
        <f>IF($A$3=FALSE,IF($C430&lt;16,I430/($D430^0.727399687532279)*'Hintergrund Berechnung'!$I$3165,I430/($D430^0.727399687532279)*'Hintergrund Berechnung'!$I$3166),IF($C430&lt;13,(I430/($D430^0.727399687532279)*'Hintergrund Berechnung'!$I$3165)*0.5,IF($C430&lt;16,(I430/($D430^0.727399687532279)*'Hintergrund Berechnung'!$I$3165)*0.67,I430/($D430^0.727399687532279)*'Hintergrund Berechnung'!$I$3166)))</f>
        <v>#DIV/0!</v>
      </c>
      <c r="AA430" s="16" t="str">
        <f t="shared" si="58"/>
        <v/>
      </c>
      <c r="AB430" s="16" t="e">
        <f>IF($A$3=FALSE,IF($C430&lt;16,K430/($D430^0.727399687532279)*'Hintergrund Berechnung'!$I$3165,K430/($D430^0.727399687532279)*'Hintergrund Berechnung'!$I$3166),IF($C430&lt;13,(K430/($D430^0.727399687532279)*'Hintergrund Berechnung'!$I$3165)*0.5,IF($C430&lt;16,(K430/($D430^0.727399687532279)*'Hintergrund Berechnung'!$I$3165)*0.67,K430/($D430^0.727399687532279)*'Hintergrund Berechnung'!$I$3166)))</f>
        <v>#DIV/0!</v>
      </c>
      <c r="AC430" s="16" t="str">
        <f t="shared" si="59"/>
        <v/>
      </c>
      <c r="AD430" s="16" t="e">
        <f>IF($A$3=FALSE,IF($C430&lt;16,M430/($D430^0.727399687532279)*'Hintergrund Berechnung'!$I$3165,M430/($D430^0.727399687532279)*'Hintergrund Berechnung'!$I$3166),IF($C430&lt;13,(M430/($D430^0.727399687532279)*'Hintergrund Berechnung'!$I$3165)*0.5,IF($C430&lt;16,(M430/($D430^0.727399687532279)*'Hintergrund Berechnung'!$I$3165)*0.67,M430/($D430^0.727399687532279)*'Hintergrund Berechnung'!$I$3166)))</f>
        <v>#DIV/0!</v>
      </c>
      <c r="AE430" s="16" t="str">
        <f t="shared" si="60"/>
        <v/>
      </c>
      <c r="AF430" s="16" t="e">
        <f>IF($A$3=FALSE,IF($C430&lt;16,O430/($D430^0.727399687532279)*'Hintergrund Berechnung'!$I$3165,O430/($D430^0.727399687532279)*'Hintergrund Berechnung'!$I$3166),IF($C430&lt;13,(O430/($D430^0.727399687532279)*'Hintergrund Berechnung'!$I$3165)*0.5,IF($C430&lt;16,(O430/($D430^0.727399687532279)*'Hintergrund Berechnung'!$I$3165)*0.67,O430/($D430^0.727399687532279)*'Hintergrund Berechnung'!$I$3166)))</f>
        <v>#DIV/0!</v>
      </c>
      <c r="AG430" s="16" t="str">
        <f t="shared" si="61"/>
        <v/>
      </c>
      <c r="AH430" s="16" t="e">
        <f t="shared" si="62"/>
        <v>#DIV/0!</v>
      </c>
      <c r="AI430" s="16" t="e">
        <f>ROUND(IF(C430&lt;16,$Q430/($D430^0.515518364833551)*'Hintergrund Berechnung'!$K$3165,$Q430/($D430^0.515518364833551)*'Hintergrund Berechnung'!$K$3166),0)</f>
        <v>#DIV/0!</v>
      </c>
      <c r="AJ430" s="16">
        <f>ROUND(IF(C430&lt;16,$R430*'Hintergrund Berechnung'!$L$3165,$R430*'Hintergrund Berechnung'!$L$3166),0)</f>
        <v>0</v>
      </c>
      <c r="AK430" s="16">
        <f>ROUND(IF(C430&lt;16,IF(S430&gt;0,(25-$S430)*'Hintergrund Berechnung'!$M$3165,0),IF(S430&gt;0,(25-$S430)*'Hintergrund Berechnung'!$M$3166,0)),0)</f>
        <v>0</v>
      </c>
      <c r="AL430" s="18" t="e">
        <f t="shared" si="63"/>
        <v>#DIV/0!</v>
      </c>
    </row>
    <row r="431" spans="21:38" x14ac:dyDescent="0.5">
      <c r="U431" s="16">
        <f t="shared" si="55"/>
        <v>0</v>
      </c>
      <c r="V431" s="16" t="e">
        <f>IF($A$3=FALSE,IF($C431&lt;16,E431/($D431^0.727399687532279)*'Hintergrund Berechnung'!$I$3165,E431/($D431^0.727399687532279)*'Hintergrund Berechnung'!$I$3166),IF($C431&lt;13,(E431/($D431^0.727399687532279)*'Hintergrund Berechnung'!$I$3165)*0.5,IF($C431&lt;16,(E431/($D431^0.727399687532279)*'Hintergrund Berechnung'!$I$3165)*0.67,E431/($D431^0.727399687532279)*'Hintergrund Berechnung'!$I$3166)))</f>
        <v>#DIV/0!</v>
      </c>
      <c r="W431" s="16" t="str">
        <f t="shared" si="56"/>
        <v/>
      </c>
      <c r="X431" s="16" t="e">
        <f>IF($A$3=FALSE,IF($C431&lt;16,G431/($D431^0.727399687532279)*'Hintergrund Berechnung'!$I$3165,G431/($D431^0.727399687532279)*'Hintergrund Berechnung'!$I$3166),IF($C431&lt;13,(G431/($D431^0.727399687532279)*'Hintergrund Berechnung'!$I$3165)*0.5,IF($C431&lt;16,(G431/($D431^0.727399687532279)*'Hintergrund Berechnung'!$I$3165)*0.67,G431/($D431^0.727399687532279)*'Hintergrund Berechnung'!$I$3166)))</f>
        <v>#DIV/0!</v>
      </c>
      <c r="Y431" s="16" t="str">
        <f t="shared" si="57"/>
        <v/>
      </c>
      <c r="Z431" s="16" t="e">
        <f>IF($A$3=FALSE,IF($C431&lt;16,I431/($D431^0.727399687532279)*'Hintergrund Berechnung'!$I$3165,I431/($D431^0.727399687532279)*'Hintergrund Berechnung'!$I$3166),IF($C431&lt;13,(I431/($D431^0.727399687532279)*'Hintergrund Berechnung'!$I$3165)*0.5,IF($C431&lt;16,(I431/($D431^0.727399687532279)*'Hintergrund Berechnung'!$I$3165)*0.67,I431/($D431^0.727399687532279)*'Hintergrund Berechnung'!$I$3166)))</f>
        <v>#DIV/0!</v>
      </c>
      <c r="AA431" s="16" t="str">
        <f t="shared" si="58"/>
        <v/>
      </c>
      <c r="AB431" s="16" t="e">
        <f>IF($A$3=FALSE,IF($C431&lt;16,K431/($D431^0.727399687532279)*'Hintergrund Berechnung'!$I$3165,K431/($D431^0.727399687532279)*'Hintergrund Berechnung'!$I$3166),IF($C431&lt;13,(K431/($D431^0.727399687532279)*'Hintergrund Berechnung'!$I$3165)*0.5,IF($C431&lt;16,(K431/($D431^0.727399687532279)*'Hintergrund Berechnung'!$I$3165)*0.67,K431/($D431^0.727399687532279)*'Hintergrund Berechnung'!$I$3166)))</f>
        <v>#DIV/0!</v>
      </c>
      <c r="AC431" s="16" t="str">
        <f t="shared" si="59"/>
        <v/>
      </c>
      <c r="AD431" s="16" t="e">
        <f>IF($A$3=FALSE,IF($C431&lt;16,M431/($D431^0.727399687532279)*'Hintergrund Berechnung'!$I$3165,M431/($D431^0.727399687532279)*'Hintergrund Berechnung'!$I$3166),IF($C431&lt;13,(M431/($D431^0.727399687532279)*'Hintergrund Berechnung'!$I$3165)*0.5,IF($C431&lt;16,(M431/($D431^0.727399687532279)*'Hintergrund Berechnung'!$I$3165)*0.67,M431/($D431^0.727399687532279)*'Hintergrund Berechnung'!$I$3166)))</f>
        <v>#DIV/0!</v>
      </c>
      <c r="AE431" s="16" t="str">
        <f t="shared" si="60"/>
        <v/>
      </c>
      <c r="AF431" s="16" t="e">
        <f>IF($A$3=FALSE,IF($C431&lt;16,O431/($D431^0.727399687532279)*'Hintergrund Berechnung'!$I$3165,O431/($D431^0.727399687532279)*'Hintergrund Berechnung'!$I$3166),IF($C431&lt;13,(O431/($D431^0.727399687532279)*'Hintergrund Berechnung'!$I$3165)*0.5,IF($C431&lt;16,(O431/($D431^0.727399687532279)*'Hintergrund Berechnung'!$I$3165)*0.67,O431/($D431^0.727399687532279)*'Hintergrund Berechnung'!$I$3166)))</f>
        <v>#DIV/0!</v>
      </c>
      <c r="AG431" s="16" t="str">
        <f t="shared" si="61"/>
        <v/>
      </c>
      <c r="AH431" s="16" t="e">
        <f t="shared" si="62"/>
        <v>#DIV/0!</v>
      </c>
      <c r="AI431" s="16" t="e">
        <f>ROUND(IF(C431&lt;16,$Q431/($D431^0.515518364833551)*'Hintergrund Berechnung'!$K$3165,$Q431/($D431^0.515518364833551)*'Hintergrund Berechnung'!$K$3166),0)</f>
        <v>#DIV/0!</v>
      </c>
      <c r="AJ431" s="16">
        <f>ROUND(IF(C431&lt;16,$R431*'Hintergrund Berechnung'!$L$3165,$R431*'Hintergrund Berechnung'!$L$3166),0)</f>
        <v>0</v>
      </c>
      <c r="AK431" s="16">
        <f>ROUND(IF(C431&lt;16,IF(S431&gt;0,(25-$S431)*'Hintergrund Berechnung'!$M$3165,0),IF(S431&gt;0,(25-$S431)*'Hintergrund Berechnung'!$M$3166,0)),0)</f>
        <v>0</v>
      </c>
      <c r="AL431" s="18" t="e">
        <f t="shared" si="63"/>
        <v>#DIV/0!</v>
      </c>
    </row>
    <row r="432" spans="21:38" x14ac:dyDescent="0.5">
      <c r="U432" s="16">
        <f t="shared" si="55"/>
        <v>0</v>
      </c>
      <c r="V432" s="16" t="e">
        <f>IF($A$3=FALSE,IF($C432&lt;16,E432/($D432^0.727399687532279)*'Hintergrund Berechnung'!$I$3165,E432/($D432^0.727399687532279)*'Hintergrund Berechnung'!$I$3166),IF($C432&lt;13,(E432/($D432^0.727399687532279)*'Hintergrund Berechnung'!$I$3165)*0.5,IF($C432&lt;16,(E432/($D432^0.727399687532279)*'Hintergrund Berechnung'!$I$3165)*0.67,E432/($D432^0.727399687532279)*'Hintergrund Berechnung'!$I$3166)))</f>
        <v>#DIV/0!</v>
      </c>
      <c r="W432" s="16" t="str">
        <f t="shared" si="56"/>
        <v/>
      </c>
      <c r="X432" s="16" t="e">
        <f>IF($A$3=FALSE,IF($C432&lt;16,G432/($D432^0.727399687532279)*'Hintergrund Berechnung'!$I$3165,G432/($D432^0.727399687532279)*'Hintergrund Berechnung'!$I$3166),IF($C432&lt;13,(G432/($D432^0.727399687532279)*'Hintergrund Berechnung'!$I$3165)*0.5,IF($C432&lt;16,(G432/($D432^0.727399687532279)*'Hintergrund Berechnung'!$I$3165)*0.67,G432/($D432^0.727399687532279)*'Hintergrund Berechnung'!$I$3166)))</f>
        <v>#DIV/0!</v>
      </c>
      <c r="Y432" s="16" t="str">
        <f t="shared" si="57"/>
        <v/>
      </c>
      <c r="Z432" s="16" t="e">
        <f>IF($A$3=FALSE,IF($C432&lt;16,I432/($D432^0.727399687532279)*'Hintergrund Berechnung'!$I$3165,I432/($D432^0.727399687532279)*'Hintergrund Berechnung'!$I$3166),IF($C432&lt;13,(I432/($D432^0.727399687532279)*'Hintergrund Berechnung'!$I$3165)*0.5,IF($C432&lt;16,(I432/($D432^0.727399687532279)*'Hintergrund Berechnung'!$I$3165)*0.67,I432/($D432^0.727399687532279)*'Hintergrund Berechnung'!$I$3166)))</f>
        <v>#DIV/0!</v>
      </c>
      <c r="AA432" s="16" t="str">
        <f t="shared" si="58"/>
        <v/>
      </c>
      <c r="AB432" s="16" t="e">
        <f>IF($A$3=FALSE,IF($C432&lt;16,K432/($D432^0.727399687532279)*'Hintergrund Berechnung'!$I$3165,K432/($D432^0.727399687532279)*'Hintergrund Berechnung'!$I$3166),IF($C432&lt;13,(K432/($D432^0.727399687532279)*'Hintergrund Berechnung'!$I$3165)*0.5,IF($C432&lt;16,(K432/($D432^0.727399687532279)*'Hintergrund Berechnung'!$I$3165)*0.67,K432/($D432^0.727399687532279)*'Hintergrund Berechnung'!$I$3166)))</f>
        <v>#DIV/0!</v>
      </c>
      <c r="AC432" s="16" t="str">
        <f t="shared" si="59"/>
        <v/>
      </c>
      <c r="AD432" s="16" t="e">
        <f>IF($A$3=FALSE,IF($C432&lt;16,M432/($D432^0.727399687532279)*'Hintergrund Berechnung'!$I$3165,M432/($D432^0.727399687532279)*'Hintergrund Berechnung'!$I$3166),IF($C432&lt;13,(M432/($D432^0.727399687532279)*'Hintergrund Berechnung'!$I$3165)*0.5,IF($C432&lt;16,(M432/($D432^0.727399687532279)*'Hintergrund Berechnung'!$I$3165)*0.67,M432/($D432^0.727399687532279)*'Hintergrund Berechnung'!$I$3166)))</f>
        <v>#DIV/0!</v>
      </c>
      <c r="AE432" s="16" t="str">
        <f t="shared" si="60"/>
        <v/>
      </c>
      <c r="AF432" s="16" t="e">
        <f>IF($A$3=FALSE,IF($C432&lt;16,O432/($D432^0.727399687532279)*'Hintergrund Berechnung'!$I$3165,O432/($D432^0.727399687532279)*'Hintergrund Berechnung'!$I$3166),IF($C432&lt;13,(O432/($D432^0.727399687532279)*'Hintergrund Berechnung'!$I$3165)*0.5,IF($C432&lt;16,(O432/($D432^0.727399687532279)*'Hintergrund Berechnung'!$I$3165)*0.67,O432/($D432^0.727399687532279)*'Hintergrund Berechnung'!$I$3166)))</f>
        <v>#DIV/0!</v>
      </c>
      <c r="AG432" s="16" t="str">
        <f t="shared" si="61"/>
        <v/>
      </c>
      <c r="AH432" s="16" t="e">
        <f t="shared" si="62"/>
        <v>#DIV/0!</v>
      </c>
      <c r="AI432" s="16" t="e">
        <f>ROUND(IF(C432&lt;16,$Q432/($D432^0.515518364833551)*'Hintergrund Berechnung'!$K$3165,$Q432/($D432^0.515518364833551)*'Hintergrund Berechnung'!$K$3166),0)</f>
        <v>#DIV/0!</v>
      </c>
      <c r="AJ432" s="16">
        <f>ROUND(IF(C432&lt;16,$R432*'Hintergrund Berechnung'!$L$3165,$R432*'Hintergrund Berechnung'!$L$3166),0)</f>
        <v>0</v>
      </c>
      <c r="AK432" s="16">
        <f>ROUND(IF(C432&lt;16,IF(S432&gt;0,(25-$S432)*'Hintergrund Berechnung'!$M$3165,0),IF(S432&gt;0,(25-$S432)*'Hintergrund Berechnung'!$M$3166,0)),0)</f>
        <v>0</v>
      </c>
      <c r="AL432" s="18" t="e">
        <f t="shared" si="63"/>
        <v>#DIV/0!</v>
      </c>
    </row>
    <row r="433" spans="21:38" x14ac:dyDescent="0.5">
      <c r="U433" s="16">
        <f t="shared" si="55"/>
        <v>0</v>
      </c>
      <c r="V433" s="16" t="e">
        <f>IF($A$3=FALSE,IF($C433&lt;16,E433/($D433^0.727399687532279)*'Hintergrund Berechnung'!$I$3165,E433/($D433^0.727399687532279)*'Hintergrund Berechnung'!$I$3166),IF($C433&lt;13,(E433/($D433^0.727399687532279)*'Hintergrund Berechnung'!$I$3165)*0.5,IF($C433&lt;16,(E433/($D433^0.727399687532279)*'Hintergrund Berechnung'!$I$3165)*0.67,E433/($D433^0.727399687532279)*'Hintergrund Berechnung'!$I$3166)))</f>
        <v>#DIV/0!</v>
      </c>
      <c r="W433" s="16" t="str">
        <f t="shared" si="56"/>
        <v/>
      </c>
      <c r="X433" s="16" t="e">
        <f>IF($A$3=FALSE,IF($C433&lt;16,G433/($D433^0.727399687532279)*'Hintergrund Berechnung'!$I$3165,G433/($D433^0.727399687532279)*'Hintergrund Berechnung'!$I$3166),IF($C433&lt;13,(G433/($D433^0.727399687532279)*'Hintergrund Berechnung'!$I$3165)*0.5,IF($C433&lt;16,(G433/($D433^0.727399687532279)*'Hintergrund Berechnung'!$I$3165)*0.67,G433/($D433^0.727399687532279)*'Hintergrund Berechnung'!$I$3166)))</f>
        <v>#DIV/0!</v>
      </c>
      <c r="Y433" s="16" t="str">
        <f t="shared" si="57"/>
        <v/>
      </c>
      <c r="Z433" s="16" t="e">
        <f>IF($A$3=FALSE,IF($C433&lt;16,I433/($D433^0.727399687532279)*'Hintergrund Berechnung'!$I$3165,I433/($D433^0.727399687532279)*'Hintergrund Berechnung'!$I$3166),IF($C433&lt;13,(I433/($D433^0.727399687532279)*'Hintergrund Berechnung'!$I$3165)*0.5,IF($C433&lt;16,(I433/($D433^0.727399687532279)*'Hintergrund Berechnung'!$I$3165)*0.67,I433/($D433^0.727399687532279)*'Hintergrund Berechnung'!$I$3166)))</f>
        <v>#DIV/0!</v>
      </c>
      <c r="AA433" s="16" t="str">
        <f t="shared" si="58"/>
        <v/>
      </c>
      <c r="AB433" s="16" t="e">
        <f>IF($A$3=FALSE,IF($C433&lt;16,K433/($D433^0.727399687532279)*'Hintergrund Berechnung'!$I$3165,K433/($D433^0.727399687532279)*'Hintergrund Berechnung'!$I$3166),IF($C433&lt;13,(K433/($D433^0.727399687532279)*'Hintergrund Berechnung'!$I$3165)*0.5,IF($C433&lt;16,(K433/($D433^0.727399687532279)*'Hintergrund Berechnung'!$I$3165)*0.67,K433/($D433^0.727399687532279)*'Hintergrund Berechnung'!$I$3166)))</f>
        <v>#DIV/0!</v>
      </c>
      <c r="AC433" s="16" t="str">
        <f t="shared" si="59"/>
        <v/>
      </c>
      <c r="AD433" s="16" t="e">
        <f>IF($A$3=FALSE,IF($C433&lt;16,M433/($D433^0.727399687532279)*'Hintergrund Berechnung'!$I$3165,M433/($D433^0.727399687532279)*'Hintergrund Berechnung'!$I$3166),IF($C433&lt;13,(M433/($D433^0.727399687532279)*'Hintergrund Berechnung'!$I$3165)*0.5,IF($C433&lt;16,(M433/($D433^0.727399687532279)*'Hintergrund Berechnung'!$I$3165)*0.67,M433/($D433^0.727399687532279)*'Hintergrund Berechnung'!$I$3166)))</f>
        <v>#DIV/0!</v>
      </c>
      <c r="AE433" s="16" t="str">
        <f t="shared" si="60"/>
        <v/>
      </c>
      <c r="AF433" s="16" t="e">
        <f>IF($A$3=FALSE,IF($C433&lt;16,O433/($D433^0.727399687532279)*'Hintergrund Berechnung'!$I$3165,O433/($D433^0.727399687532279)*'Hintergrund Berechnung'!$I$3166),IF($C433&lt;13,(O433/($D433^0.727399687532279)*'Hintergrund Berechnung'!$I$3165)*0.5,IF($C433&lt;16,(O433/($D433^0.727399687532279)*'Hintergrund Berechnung'!$I$3165)*0.67,O433/($D433^0.727399687532279)*'Hintergrund Berechnung'!$I$3166)))</f>
        <v>#DIV/0!</v>
      </c>
      <c r="AG433" s="16" t="str">
        <f t="shared" si="61"/>
        <v/>
      </c>
      <c r="AH433" s="16" t="e">
        <f t="shared" si="62"/>
        <v>#DIV/0!</v>
      </c>
      <c r="AI433" s="16" t="e">
        <f>ROUND(IF(C433&lt;16,$Q433/($D433^0.515518364833551)*'Hintergrund Berechnung'!$K$3165,$Q433/($D433^0.515518364833551)*'Hintergrund Berechnung'!$K$3166),0)</f>
        <v>#DIV/0!</v>
      </c>
      <c r="AJ433" s="16">
        <f>ROUND(IF(C433&lt;16,$R433*'Hintergrund Berechnung'!$L$3165,$R433*'Hintergrund Berechnung'!$L$3166),0)</f>
        <v>0</v>
      </c>
      <c r="AK433" s="16">
        <f>ROUND(IF(C433&lt;16,IF(S433&gt;0,(25-$S433)*'Hintergrund Berechnung'!$M$3165,0),IF(S433&gt;0,(25-$S433)*'Hintergrund Berechnung'!$M$3166,0)),0)</f>
        <v>0</v>
      </c>
      <c r="AL433" s="18" t="e">
        <f t="shared" si="63"/>
        <v>#DIV/0!</v>
      </c>
    </row>
    <row r="434" spans="21:38" x14ac:dyDescent="0.5">
      <c r="U434" s="16">
        <f t="shared" si="55"/>
        <v>0</v>
      </c>
      <c r="V434" s="16" t="e">
        <f>IF($A$3=FALSE,IF($C434&lt;16,E434/($D434^0.727399687532279)*'Hintergrund Berechnung'!$I$3165,E434/($D434^0.727399687532279)*'Hintergrund Berechnung'!$I$3166),IF($C434&lt;13,(E434/($D434^0.727399687532279)*'Hintergrund Berechnung'!$I$3165)*0.5,IF($C434&lt;16,(E434/($D434^0.727399687532279)*'Hintergrund Berechnung'!$I$3165)*0.67,E434/($D434^0.727399687532279)*'Hintergrund Berechnung'!$I$3166)))</f>
        <v>#DIV/0!</v>
      </c>
      <c r="W434" s="16" t="str">
        <f t="shared" si="56"/>
        <v/>
      </c>
      <c r="X434" s="16" t="e">
        <f>IF($A$3=FALSE,IF($C434&lt;16,G434/($D434^0.727399687532279)*'Hintergrund Berechnung'!$I$3165,G434/($D434^0.727399687532279)*'Hintergrund Berechnung'!$I$3166),IF($C434&lt;13,(G434/($D434^0.727399687532279)*'Hintergrund Berechnung'!$I$3165)*0.5,IF($C434&lt;16,(G434/($D434^0.727399687532279)*'Hintergrund Berechnung'!$I$3165)*0.67,G434/($D434^0.727399687532279)*'Hintergrund Berechnung'!$I$3166)))</f>
        <v>#DIV/0!</v>
      </c>
      <c r="Y434" s="16" t="str">
        <f t="shared" si="57"/>
        <v/>
      </c>
      <c r="Z434" s="16" t="e">
        <f>IF($A$3=FALSE,IF($C434&lt;16,I434/($D434^0.727399687532279)*'Hintergrund Berechnung'!$I$3165,I434/($D434^0.727399687532279)*'Hintergrund Berechnung'!$I$3166),IF($C434&lt;13,(I434/($D434^0.727399687532279)*'Hintergrund Berechnung'!$I$3165)*0.5,IF($C434&lt;16,(I434/($D434^0.727399687532279)*'Hintergrund Berechnung'!$I$3165)*0.67,I434/($D434^0.727399687532279)*'Hintergrund Berechnung'!$I$3166)))</f>
        <v>#DIV/0!</v>
      </c>
      <c r="AA434" s="16" t="str">
        <f t="shared" si="58"/>
        <v/>
      </c>
      <c r="AB434" s="16" t="e">
        <f>IF($A$3=FALSE,IF($C434&lt;16,K434/($D434^0.727399687532279)*'Hintergrund Berechnung'!$I$3165,K434/($D434^0.727399687532279)*'Hintergrund Berechnung'!$I$3166),IF($C434&lt;13,(K434/($D434^0.727399687532279)*'Hintergrund Berechnung'!$I$3165)*0.5,IF($C434&lt;16,(K434/($D434^0.727399687532279)*'Hintergrund Berechnung'!$I$3165)*0.67,K434/($D434^0.727399687532279)*'Hintergrund Berechnung'!$I$3166)))</f>
        <v>#DIV/0!</v>
      </c>
      <c r="AC434" s="16" t="str">
        <f t="shared" si="59"/>
        <v/>
      </c>
      <c r="AD434" s="16" t="e">
        <f>IF($A$3=FALSE,IF($C434&lt;16,M434/($D434^0.727399687532279)*'Hintergrund Berechnung'!$I$3165,M434/($D434^0.727399687532279)*'Hintergrund Berechnung'!$I$3166),IF($C434&lt;13,(M434/($D434^0.727399687532279)*'Hintergrund Berechnung'!$I$3165)*0.5,IF($C434&lt;16,(M434/($D434^0.727399687532279)*'Hintergrund Berechnung'!$I$3165)*0.67,M434/($D434^0.727399687532279)*'Hintergrund Berechnung'!$I$3166)))</f>
        <v>#DIV/0!</v>
      </c>
      <c r="AE434" s="16" t="str">
        <f t="shared" si="60"/>
        <v/>
      </c>
      <c r="AF434" s="16" t="e">
        <f>IF($A$3=FALSE,IF($C434&lt;16,O434/($D434^0.727399687532279)*'Hintergrund Berechnung'!$I$3165,O434/($D434^0.727399687532279)*'Hintergrund Berechnung'!$I$3166),IF($C434&lt;13,(O434/($D434^0.727399687532279)*'Hintergrund Berechnung'!$I$3165)*0.5,IF($C434&lt;16,(O434/($D434^0.727399687532279)*'Hintergrund Berechnung'!$I$3165)*0.67,O434/($D434^0.727399687532279)*'Hintergrund Berechnung'!$I$3166)))</f>
        <v>#DIV/0!</v>
      </c>
      <c r="AG434" s="16" t="str">
        <f t="shared" si="61"/>
        <v/>
      </c>
      <c r="AH434" s="16" t="e">
        <f t="shared" si="62"/>
        <v>#DIV/0!</v>
      </c>
      <c r="AI434" s="16" t="e">
        <f>ROUND(IF(C434&lt;16,$Q434/($D434^0.515518364833551)*'Hintergrund Berechnung'!$K$3165,$Q434/($D434^0.515518364833551)*'Hintergrund Berechnung'!$K$3166),0)</f>
        <v>#DIV/0!</v>
      </c>
      <c r="AJ434" s="16">
        <f>ROUND(IF(C434&lt;16,$R434*'Hintergrund Berechnung'!$L$3165,$R434*'Hintergrund Berechnung'!$L$3166),0)</f>
        <v>0</v>
      </c>
      <c r="AK434" s="16">
        <f>ROUND(IF(C434&lt;16,IF(S434&gt;0,(25-$S434)*'Hintergrund Berechnung'!$M$3165,0),IF(S434&gt;0,(25-$S434)*'Hintergrund Berechnung'!$M$3166,0)),0)</f>
        <v>0</v>
      </c>
      <c r="AL434" s="18" t="e">
        <f t="shared" si="63"/>
        <v>#DIV/0!</v>
      </c>
    </row>
    <row r="435" spans="21:38" x14ac:dyDescent="0.5">
      <c r="U435" s="16">
        <f t="shared" si="55"/>
        <v>0</v>
      </c>
      <c r="V435" s="16" t="e">
        <f>IF($A$3=FALSE,IF($C435&lt;16,E435/($D435^0.727399687532279)*'Hintergrund Berechnung'!$I$3165,E435/($D435^0.727399687532279)*'Hintergrund Berechnung'!$I$3166),IF($C435&lt;13,(E435/($D435^0.727399687532279)*'Hintergrund Berechnung'!$I$3165)*0.5,IF($C435&lt;16,(E435/($D435^0.727399687532279)*'Hintergrund Berechnung'!$I$3165)*0.67,E435/($D435^0.727399687532279)*'Hintergrund Berechnung'!$I$3166)))</f>
        <v>#DIV/0!</v>
      </c>
      <c r="W435" s="16" t="str">
        <f t="shared" si="56"/>
        <v/>
      </c>
      <c r="X435" s="16" t="e">
        <f>IF($A$3=FALSE,IF($C435&lt;16,G435/($D435^0.727399687532279)*'Hintergrund Berechnung'!$I$3165,G435/($D435^0.727399687532279)*'Hintergrund Berechnung'!$I$3166),IF($C435&lt;13,(G435/($D435^0.727399687532279)*'Hintergrund Berechnung'!$I$3165)*0.5,IF($C435&lt;16,(G435/($D435^0.727399687532279)*'Hintergrund Berechnung'!$I$3165)*0.67,G435/($D435^0.727399687532279)*'Hintergrund Berechnung'!$I$3166)))</f>
        <v>#DIV/0!</v>
      </c>
      <c r="Y435" s="16" t="str">
        <f t="shared" si="57"/>
        <v/>
      </c>
      <c r="Z435" s="16" t="e">
        <f>IF($A$3=FALSE,IF($C435&lt;16,I435/($D435^0.727399687532279)*'Hintergrund Berechnung'!$I$3165,I435/($D435^0.727399687532279)*'Hintergrund Berechnung'!$I$3166),IF($C435&lt;13,(I435/($D435^0.727399687532279)*'Hintergrund Berechnung'!$I$3165)*0.5,IF($C435&lt;16,(I435/($D435^0.727399687532279)*'Hintergrund Berechnung'!$I$3165)*0.67,I435/($D435^0.727399687532279)*'Hintergrund Berechnung'!$I$3166)))</f>
        <v>#DIV/0!</v>
      </c>
      <c r="AA435" s="16" t="str">
        <f t="shared" si="58"/>
        <v/>
      </c>
      <c r="AB435" s="16" t="e">
        <f>IF($A$3=FALSE,IF($C435&lt;16,K435/($D435^0.727399687532279)*'Hintergrund Berechnung'!$I$3165,K435/($D435^0.727399687532279)*'Hintergrund Berechnung'!$I$3166),IF($C435&lt;13,(K435/($D435^0.727399687532279)*'Hintergrund Berechnung'!$I$3165)*0.5,IF($C435&lt;16,(K435/($D435^0.727399687532279)*'Hintergrund Berechnung'!$I$3165)*0.67,K435/($D435^0.727399687532279)*'Hintergrund Berechnung'!$I$3166)))</f>
        <v>#DIV/0!</v>
      </c>
      <c r="AC435" s="16" t="str">
        <f t="shared" si="59"/>
        <v/>
      </c>
      <c r="AD435" s="16" t="e">
        <f>IF($A$3=FALSE,IF($C435&lt;16,M435/($D435^0.727399687532279)*'Hintergrund Berechnung'!$I$3165,M435/($D435^0.727399687532279)*'Hintergrund Berechnung'!$I$3166),IF($C435&lt;13,(M435/($D435^0.727399687532279)*'Hintergrund Berechnung'!$I$3165)*0.5,IF($C435&lt;16,(M435/($D435^0.727399687532279)*'Hintergrund Berechnung'!$I$3165)*0.67,M435/($D435^0.727399687532279)*'Hintergrund Berechnung'!$I$3166)))</f>
        <v>#DIV/0!</v>
      </c>
      <c r="AE435" s="16" t="str">
        <f t="shared" si="60"/>
        <v/>
      </c>
      <c r="AF435" s="16" t="e">
        <f>IF($A$3=FALSE,IF($C435&lt;16,O435/($D435^0.727399687532279)*'Hintergrund Berechnung'!$I$3165,O435/($D435^0.727399687532279)*'Hintergrund Berechnung'!$I$3166),IF($C435&lt;13,(O435/($D435^0.727399687532279)*'Hintergrund Berechnung'!$I$3165)*0.5,IF($C435&lt;16,(O435/($D435^0.727399687532279)*'Hintergrund Berechnung'!$I$3165)*0.67,O435/($D435^0.727399687532279)*'Hintergrund Berechnung'!$I$3166)))</f>
        <v>#DIV/0!</v>
      </c>
      <c r="AG435" s="16" t="str">
        <f t="shared" si="61"/>
        <v/>
      </c>
      <c r="AH435" s="16" t="e">
        <f t="shared" si="62"/>
        <v>#DIV/0!</v>
      </c>
      <c r="AI435" s="16" t="e">
        <f>ROUND(IF(C435&lt;16,$Q435/($D435^0.515518364833551)*'Hintergrund Berechnung'!$K$3165,$Q435/($D435^0.515518364833551)*'Hintergrund Berechnung'!$K$3166),0)</f>
        <v>#DIV/0!</v>
      </c>
      <c r="AJ435" s="16">
        <f>ROUND(IF(C435&lt;16,$R435*'Hintergrund Berechnung'!$L$3165,$R435*'Hintergrund Berechnung'!$L$3166),0)</f>
        <v>0</v>
      </c>
      <c r="AK435" s="16">
        <f>ROUND(IF(C435&lt;16,IF(S435&gt;0,(25-$S435)*'Hintergrund Berechnung'!$M$3165,0),IF(S435&gt;0,(25-$S435)*'Hintergrund Berechnung'!$M$3166,0)),0)</f>
        <v>0</v>
      </c>
      <c r="AL435" s="18" t="e">
        <f t="shared" si="63"/>
        <v>#DIV/0!</v>
      </c>
    </row>
    <row r="436" spans="21:38" x14ac:dyDescent="0.5">
      <c r="U436" s="16">
        <f t="shared" si="55"/>
        <v>0</v>
      </c>
      <c r="V436" s="16" t="e">
        <f>IF($A$3=FALSE,IF($C436&lt;16,E436/($D436^0.727399687532279)*'Hintergrund Berechnung'!$I$3165,E436/($D436^0.727399687532279)*'Hintergrund Berechnung'!$I$3166),IF($C436&lt;13,(E436/($D436^0.727399687532279)*'Hintergrund Berechnung'!$I$3165)*0.5,IF($C436&lt;16,(E436/($D436^0.727399687532279)*'Hintergrund Berechnung'!$I$3165)*0.67,E436/($D436^0.727399687532279)*'Hintergrund Berechnung'!$I$3166)))</f>
        <v>#DIV/0!</v>
      </c>
      <c r="W436" s="16" t="str">
        <f t="shared" si="56"/>
        <v/>
      </c>
      <c r="X436" s="16" t="e">
        <f>IF($A$3=FALSE,IF($C436&lt;16,G436/($D436^0.727399687532279)*'Hintergrund Berechnung'!$I$3165,G436/($D436^0.727399687532279)*'Hintergrund Berechnung'!$I$3166),IF($C436&lt;13,(G436/($D436^0.727399687532279)*'Hintergrund Berechnung'!$I$3165)*0.5,IF($C436&lt;16,(G436/($D436^0.727399687532279)*'Hintergrund Berechnung'!$I$3165)*0.67,G436/($D436^0.727399687532279)*'Hintergrund Berechnung'!$I$3166)))</f>
        <v>#DIV/0!</v>
      </c>
      <c r="Y436" s="16" t="str">
        <f t="shared" si="57"/>
        <v/>
      </c>
      <c r="Z436" s="16" t="e">
        <f>IF($A$3=FALSE,IF($C436&lt;16,I436/($D436^0.727399687532279)*'Hintergrund Berechnung'!$I$3165,I436/($D436^0.727399687532279)*'Hintergrund Berechnung'!$I$3166),IF($C436&lt;13,(I436/($D436^0.727399687532279)*'Hintergrund Berechnung'!$I$3165)*0.5,IF($C436&lt;16,(I436/($D436^0.727399687532279)*'Hintergrund Berechnung'!$I$3165)*0.67,I436/($D436^0.727399687532279)*'Hintergrund Berechnung'!$I$3166)))</f>
        <v>#DIV/0!</v>
      </c>
      <c r="AA436" s="16" t="str">
        <f t="shared" si="58"/>
        <v/>
      </c>
      <c r="AB436" s="16" t="e">
        <f>IF($A$3=FALSE,IF($C436&lt;16,K436/($D436^0.727399687532279)*'Hintergrund Berechnung'!$I$3165,K436/($D436^0.727399687532279)*'Hintergrund Berechnung'!$I$3166),IF($C436&lt;13,(K436/($D436^0.727399687532279)*'Hintergrund Berechnung'!$I$3165)*0.5,IF($C436&lt;16,(K436/($D436^0.727399687532279)*'Hintergrund Berechnung'!$I$3165)*0.67,K436/($D436^0.727399687532279)*'Hintergrund Berechnung'!$I$3166)))</f>
        <v>#DIV/0!</v>
      </c>
      <c r="AC436" s="16" t="str">
        <f t="shared" si="59"/>
        <v/>
      </c>
      <c r="AD436" s="16" t="e">
        <f>IF($A$3=FALSE,IF($C436&lt;16,M436/($D436^0.727399687532279)*'Hintergrund Berechnung'!$I$3165,M436/($D436^0.727399687532279)*'Hintergrund Berechnung'!$I$3166),IF($C436&lt;13,(M436/($D436^0.727399687532279)*'Hintergrund Berechnung'!$I$3165)*0.5,IF($C436&lt;16,(M436/($D436^0.727399687532279)*'Hintergrund Berechnung'!$I$3165)*0.67,M436/($D436^0.727399687532279)*'Hintergrund Berechnung'!$I$3166)))</f>
        <v>#DIV/0!</v>
      </c>
      <c r="AE436" s="16" t="str">
        <f t="shared" si="60"/>
        <v/>
      </c>
      <c r="AF436" s="16" t="e">
        <f>IF($A$3=FALSE,IF($C436&lt;16,O436/($D436^0.727399687532279)*'Hintergrund Berechnung'!$I$3165,O436/($D436^0.727399687532279)*'Hintergrund Berechnung'!$I$3166),IF($C436&lt;13,(O436/($D436^0.727399687532279)*'Hintergrund Berechnung'!$I$3165)*0.5,IF($C436&lt;16,(O436/($D436^0.727399687532279)*'Hintergrund Berechnung'!$I$3165)*0.67,O436/($D436^0.727399687532279)*'Hintergrund Berechnung'!$I$3166)))</f>
        <v>#DIV/0!</v>
      </c>
      <c r="AG436" s="16" t="str">
        <f t="shared" si="61"/>
        <v/>
      </c>
      <c r="AH436" s="16" t="e">
        <f t="shared" si="62"/>
        <v>#DIV/0!</v>
      </c>
      <c r="AI436" s="16" t="e">
        <f>ROUND(IF(C436&lt;16,$Q436/($D436^0.515518364833551)*'Hintergrund Berechnung'!$K$3165,$Q436/($D436^0.515518364833551)*'Hintergrund Berechnung'!$K$3166),0)</f>
        <v>#DIV/0!</v>
      </c>
      <c r="AJ436" s="16">
        <f>ROUND(IF(C436&lt;16,$R436*'Hintergrund Berechnung'!$L$3165,$R436*'Hintergrund Berechnung'!$L$3166),0)</f>
        <v>0</v>
      </c>
      <c r="AK436" s="16">
        <f>ROUND(IF(C436&lt;16,IF(S436&gt;0,(25-$S436)*'Hintergrund Berechnung'!$M$3165,0),IF(S436&gt;0,(25-$S436)*'Hintergrund Berechnung'!$M$3166,0)),0)</f>
        <v>0</v>
      </c>
      <c r="AL436" s="18" t="e">
        <f t="shared" si="63"/>
        <v>#DIV/0!</v>
      </c>
    </row>
    <row r="437" spans="21:38" x14ac:dyDescent="0.5">
      <c r="U437" s="16">
        <f t="shared" si="55"/>
        <v>0</v>
      </c>
      <c r="V437" s="16" t="e">
        <f>IF($A$3=FALSE,IF($C437&lt;16,E437/($D437^0.727399687532279)*'Hintergrund Berechnung'!$I$3165,E437/($D437^0.727399687532279)*'Hintergrund Berechnung'!$I$3166),IF($C437&lt;13,(E437/($D437^0.727399687532279)*'Hintergrund Berechnung'!$I$3165)*0.5,IF($C437&lt;16,(E437/($D437^0.727399687532279)*'Hintergrund Berechnung'!$I$3165)*0.67,E437/($D437^0.727399687532279)*'Hintergrund Berechnung'!$I$3166)))</f>
        <v>#DIV/0!</v>
      </c>
      <c r="W437" s="16" t="str">
        <f t="shared" si="56"/>
        <v/>
      </c>
      <c r="X437" s="16" t="e">
        <f>IF($A$3=FALSE,IF($C437&lt;16,G437/($D437^0.727399687532279)*'Hintergrund Berechnung'!$I$3165,G437/($D437^0.727399687532279)*'Hintergrund Berechnung'!$I$3166),IF($C437&lt;13,(G437/($D437^0.727399687532279)*'Hintergrund Berechnung'!$I$3165)*0.5,IF($C437&lt;16,(G437/($D437^0.727399687532279)*'Hintergrund Berechnung'!$I$3165)*0.67,G437/($D437^0.727399687532279)*'Hintergrund Berechnung'!$I$3166)))</f>
        <v>#DIV/0!</v>
      </c>
      <c r="Y437" s="16" t="str">
        <f t="shared" si="57"/>
        <v/>
      </c>
      <c r="Z437" s="16" t="e">
        <f>IF($A$3=FALSE,IF($C437&lt;16,I437/($D437^0.727399687532279)*'Hintergrund Berechnung'!$I$3165,I437/($D437^0.727399687532279)*'Hintergrund Berechnung'!$I$3166),IF($C437&lt;13,(I437/($D437^0.727399687532279)*'Hintergrund Berechnung'!$I$3165)*0.5,IF($C437&lt;16,(I437/($D437^0.727399687532279)*'Hintergrund Berechnung'!$I$3165)*0.67,I437/($D437^0.727399687532279)*'Hintergrund Berechnung'!$I$3166)))</f>
        <v>#DIV/0!</v>
      </c>
      <c r="AA437" s="16" t="str">
        <f t="shared" si="58"/>
        <v/>
      </c>
      <c r="AB437" s="16" t="e">
        <f>IF($A$3=FALSE,IF($C437&lt;16,K437/($D437^0.727399687532279)*'Hintergrund Berechnung'!$I$3165,K437/($D437^0.727399687532279)*'Hintergrund Berechnung'!$I$3166),IF($C437&lt;13,(K437/($D437^0.727399687532279)*'Hintergrund Berechnung'!$I$3165)*0.5,IF($C437&lt;16,(K437/($D437^0.727399687532279)*'Hintergrund Berechnung'!$I$3165)*0.67,K437/($D437^0.727399687532279)*'Hintergrund Berechnung'!$I$3166)))</f>
        <v>#DIV/0!</v>
      </c>
      <c r="AC437" s="16" t="str">
        <f t="shared" si="59"/>
        <v/>
      </c>
      <c r="AD437" s="16" t="e">
        <f>IF($A$3=FALSE,IF($C437&lt;16,M437/($D437^0.727399687532279)*'Hintergrund Berechnung'!$I$3165,M437/($D437^0.727399687532279)*'Hintergrund Berechnung'!$I$3166),IF($C437&lt;13,(M437/($D437^0.727399687532279)*'Hintergrund Berechnung'!$I$3165)*0.5,IF($C437&lt;16,(M437/($D437^0.727399687532279)*'Hintergrund Berechnung'!$I$3165)*0.67,M437/($D437^0.727399687532279)*'Hintergrund Berechnung'!$I$3166)))</f>
        <v>#DIV/0!</v>
      </c>
      <c r="AE437" s="16" t="str">
        <f t="shared" si="60"/>
        <v/>
      </c>
      <c r="AF437" s="16" t="e">
        <f>IF($A$3=FALSE,IF($C437&lt;16,O437/($D437^0.727399687532279)*'Hintergrund Berechnung'!$I$3165,O437/($D437^0.727399687532279)*'Hintergrund Berechnung'!$I$3166),IF($C437&lt;13,(O437/($D437^0.727399687532279)*'Hintergrund Berechnung'!$I$3165)*0.5,IF($C437&lt;16,(O437/($D437^0.727399687532279)*'Hintergrund Berechnung'!$I$3165)*0.67,O437/($D437^0.727399687532279)*'Hintergrund Berechnung'!$I$3166)))</f>
        <v>#DIV/0!</v>
      </c>
      <c r="AG437" s="16" t="str">
        <f t="shared" si="61"/>
        <v/>
      </c>
      <c r="AH437" s="16" t="e">
        <f t="shared" si="62"/>
        <v>#DIV/0!</v>
      </c>
      <c r="AI437" s="16" t="e">
        <f>ROUND(IF(C437&lt;16,$Q437/($D437^0.515518364833551)*'Hintergrund Berechnung'!$K$3165,$Q437/($D437^0.515518364833551)*'Hintergrund Berechnung'!$K$3166),0)</f>
        <v>#DIV/0!</v>
      </c>
      <c r="AJ437" s="16">
        <f>ROUND(IF(C437&lt;16,$R437*'Hintergrund Berechnung'!$L$3165,$R437*'Hintergrund Berechnung'!$L$3166),0)</f>
        <v>0</v>
      </c>
      <c r="AK437" s="16">
        <f>ROUND(IF(C437&lt;16,IF(S437&gt;0,(25-$S437)*'Hintergrund Berechnung'!$M$3165,0),IF(S437&gt;0,(25-$S437)*'Hintergrund Berechnung'!$M$3166,0)),0)</f>
        <v>0</v>
      </c>
      <c r="AL437" s="18" t="e">
        <f t="shared" si="63"/>
        <v>#DIV/0!</v>
      </c>
    </row>
    <row r="438" spans="21:38" x14ac:dyDescent="0.5">
      <c r="U438" s="16">
        <f t="shared" si="55"/>
        <v>0</v>
      </c>
      <c r="V438" s="16" t="e">
        <f>IF($A$3=FALSE,IF($C438&lt;16,E438/($D438^0.727399687532279)*'Hintergrund Berechnung'!$I$3165,E438/($D438^0.727399687532279)*'Hintergrund Berechnung'!$I$3166),IF($C438&lt;13,(E438/($D438^0.727399687532279)*'Hintergrund Berechnung'!$I$3165)*0.5,IF($C438&lt;16,(E438/($D438^0.727399687532279)*'Hintergrund Berechnung'!$I$3165)*0.67,E438/($D438^0.727399687532279)*'Hintergrund Berechnung'!$I$3166)))</f>
        <v>#DIV/0!</v>
      </c>
      <c r="W438" s="16" t="str">
        <f t="shared" si="56"/>
        <v/>
      </c>
      <c r="X438" s="16" t="e">
        <f>IF($A$3=FALSE,IF($C438&lt;16,G438/($D438^0.727399687532279)*'Hintergrund Berechnung'!$I$3165,G438/($D438^0.727399687532279)*'Hintergrund Berechnung'!$I$3166),IF($C438&lt;13,(G438/($D438^0.727399687532279)*'Hintergrund Berechnung'!$I$3165)*0.5,IF($C438&lt;16,(G438/($D438^0.727399687532279)*'Hintergrund Berechnung'!$I$3165)*0.67,G438/($D438^0.727399687532279)*'Hintergrund Berechnung'!$I$3166)))</f>
        <v>#DIV/0!</v>
      </c>
      <c r="Y438" s="16" t="str">
        <f t="shared" si="57"/>
        <v/>
      </c>
      <c r="Z438" s="16" t="e">
        <f>IF($A$3=FALSE,IF($C438&lt;16,I438/($D438^0.727399687532279)*'Hintergrund Berechnung'!$I$3165,I438/($D438^0.727399687532279)*'Hintergrund Berechnung'!$I$3166),IF($C438&lt;13,(I438/($D438^0.727399687532279)*'Hintergrund Berechnung'!$I$3165)*0.5,IF($C438&lt;16,(I438/($D438^0.727399687532279)*'Hintergrund Berechnung'!$I$3165)*0.67,I438/($D438^0.727399687532279)*'Hintergrund Berechnung'!$I$3166)))</f>
        <v>#DIV/0!</v>
      </c>
      <c r="AA438" s="16" t="str">
        <f t="shared" si="58"/>
        <v/>
      </c>
      <c r="AB438" s="16" t="e">
        <f>IF($A$3=FALSE,IF($C438&lt;16,K438/($D438^0.727399687532279)*'Hintergrund Berechnung'!$I$3165,K438/($D438^0.727399687532279)*'Hintergrund Berechnung'!$I$3166),IF($C438&lt;13,(K438/($D438^0.727399687532279)*'Hintergrund Berechnung'!$I$3165)*0.5,IF($C438&lt;16,(K438/($D438^0.727399687532279)*'Hintergrund Berechnung'!$I$3165)*0.67,K438/($D438^0.727399687532279)*'Hintergrund Berechnung'!$I$3166)))</f>
        <v>#DIV/0!</v>
      </c>
      <c r="AC438" s="16" t="str">
        <f t="shared" si="59"/>
        <v/>
      </c>
      <c r="AD438" s="16" t="e">
        <f>IF($A$3=FALSE,IF($C438&lt;16,M438/($D438^0.727399687532279)*'Hintergrund Berechnung'!$I$3165,M438/($D438^0.727399687532279)*'Hintergrund Berechnung'!$I$3166),IF($C438&lt;13,(M438/($D438^0.727399687532279)*'Hintergrund Berechnung'!$I$3165)*0.5,IF($C438&lt;16,(M438/($D438^0.727399687532279)*'Hintergrund Berechnung'!$I$3165)*0.67,M438/($D438^0.727399687532279)*'Hintergrund Berechnung'!$I$3166)))</f>
        <v>#DIV/0!</v>
      </c>
      <c r="AE438" s="16" t="str">
        <f t="shared" si="60"/>
        <v/>
      </c>
      <c r="AF438" s="16" t="e">
        <f>IF($A$3=FALSE,IF($C438&lt;16,O438/($D438^0.727399687532279)*'Hintergrund Berechnung'!$I$3165,O438/($D438^0.727399687532279)*'Hintergrund Berechnung'!$I$3166),IF($C438&lt;13,(O438/($D438^0.727399687532279)*'Hintergrund Berechnung'!$I$3165)*0.5,IF($C438&lt;16,(O438/($D438^0.727399687532279)*'Hintergrund Berechnung'!$I$3165)*0.67,O438/($D438^0.727399687532279)*'Hintergrund Berechnung'!$I$3166)))</f>
        <v>#DIV/0!</v>
      </c>
      <c r="AG438" s="16" t="str">
        <f t="shared" si="61"/>
        <v/>
      </c>
      <c r="AH438" s="16" t="e">
        <f t="shared" si="62"/>
        <v>#DIV/0!</v>
      </c>
      <c r="AI438" s="16" t="e">
        <f>ROUND(IF(C438&lt;16,$Q438/($D438^0.515518364833551)*'Hintergrund Berechnung'!$K$3165,$Q438/($D438^0.515518364833551)*'Hintergrund Berechnung'!$K$3166),0)</f>
        <v>#DIV/0!</v>
      </c>
      <c r="AJ438" s="16">
        <f>ROUND(IF(C438&lt;16,$R438*'Hintergrund Berechnung'!$L$3165,$R438*'Hintergrund Berechnung'!$L$3166),0)</f>
        <v>0</v>
      </c>
      <c r="AK438" s="16">
        <f>ROUND(IF(C438&lt;16,IF(S438&gt;0,(25-$S438)*'Hintergrund Berechnung'!$M$3165,0),IF(S438&gt;0,(25-$S438)*'Hintergrund Berechnung'!$M$3166,0)),0)</f>
        <v>0</v>
      </c>
      <c r="AL438" s="18" t="e">
        <f t="shared" si="63"/>
        <v>#DIV/0!</v>
      </c>
    </row>
    <row r="439" spans="21:38" x14ac:dyDescent="0.5">
      <c r="U439" s="16">
        <f t="shared" si="55"/>
        <v>0</v>
      </c>
      <c r="V439" s="16" t="e">
        <f>IF($A$3=FALSE,IF($C439&lt;16,E439/($D439^0.727399687532279)*'Hintergrund Berechnung'!$I$3165,E439/($D439^0.727399687532279)*'Hintergrund Berechnung'!$I$3166),IF($C439&lt;13,(E439/($D439^0.727399687532279)*'Hintergrund Berechnung'!$I$3165)*0.5,IF($C439&lt;16,(E439/($D439^0.727399687532279)*'Hintergrund Berechnung'!$I$3165)*0.67,E439/($D439^0.727399687532279)*'Hintergrund Berechnung'!$I$3166)))</f>
        <v>#DIV/0!</v>
      </c>
      <c r="W439" s="16" t="str">
        <f t="shared" si="56"/>
        <v/>
      </c>
      <c r="X439" s="16" t="e">
        <f>IF($A$3=FALSE,IF($C439&lt;16,G439/($D439^0.727399687532279)*'Hintergrund Berechnung'!$I$3165,G439/($D439^0.727399687532279)*'Hintergrund Berechnung'!$I$3166),IF($C439&lt;13,(G439/($D439^0.727399687532279)*'Hintergrund Berechnung'!$I$3165)*0.5,IF($C439&lt;16,(G439/($D439^0.727399687532279)*'Hintergrund Berechnung'!$I$3165)*0.67,G439/($D439^0.727399687532279)*'Hintergrund Berechnung'!$I$3166)))</f>
        <v>#DIV/0!</v>
      </c>
      <c r="Y439" s="16" t="str">
        <f t="shared" si="57"/>
        <v/>
      </c>
      <c r="Z439" s="16" t="e">
        <f>IF($A$3=FALSE,IF($C439&lt;16,I439/($D439^0.727399687532279)*'Hintergrund Berechnung'!$I$3165,I439/($D439^0.727399687532279)*'Hintergrund Berechnung'!$I$3166),IF($C439&lt;13,(I439/($D439^0.727399687532279)*'Hintergrund Berechnung'!$I$3165)*0.5,IF($C439&lt;16,(I439/($D439^0.727399687532279)*'Hintergrund Berechnung'!$I$3165)*0.67,I439/($D439^0.727399687532279)*'Hintergrund Berechnung'!$I$3166)))</f>
        <v>#DIV/0!</v>
      </c>
      <c r="AA439" s="16" t="str">
        <f t="shared" si="58"/>
        <v/>
      </c>
      <c r="AB439" s="16" t="e">
        <f>IF($A$3=FALSE,IF($C439&lt;16,K439/($D439^0.727399687532279)*'Hintergrund Berechnung'!$I$3165,K439/($D439^0.727399687532279)*'Hintergrund Berechnung'!$I$3166),IF($C439&lt;13,(K439/($D439^0.727399687532279)*'Hintergrund Berechnung'!$I$3165)*0.5,IF($C439&lt;16,(K439/($D439^0.727399687532279)*'Hintergrund Berechnung'!$I$3165)*0.67,K439/($D439^0.727399687532279)*'Hintergrund Berechnung'!$I$3166)))</f>
        <v>#DIV/0!</v>
      </c>
      <c r="AC439" s="16" t="str">
        <f t="shared" si="59"/>
        <v/>
      </c>
      <c r="AD439" s="16" t="e">
        <f>IF($A$3=FALSE,IF($C439&lt;16,M439/($D439^0.727399687532279)*'Hintergrund Berechnung'!$I$3165,M439/($D439^0.727399687532279)*'Hintergrund Berechnung'!$I$3166),IF($C439&lt;13,(M439/($D439^0.727399687532279)*'Hintergrund Berechnung'!$I$3165)*0.5,IF($C439&lt;16,(M439/($D439^0.727399687532279)*'Hintergrund Berechnung'!$I$3165)*0.67,M439/($D439^0.727399687532279)*'Hintergrund Berechnung'!$I$3166)))</f>
        <v>#DIV/0!</v>
      </c>
      <c r="AE439" s="16" t="str">
        <f t="shared" si="60"/>
        <v/>
      </c>
      <c r="AF439" s="16" t="e">
        <f>IF($A$3=FALSE,IF($C439&lt;16,O439/($D439^0.727399687532279)*'Hintergrund Berechnung'!$I$3165,O439/($D439^0.727399687532279)*'Hintergrund Berechnung'!$I$3166),IF($C439&lt;13,(O439/($D439^0.727399687532279)*'Hintergrund Berechnung'!$I$3165)*0.5,IF($C439&lt;16,(O439/($D439^0.727399687532279)*'Hintergrund Berechnung'!$I$3165)*0.67,O439/($D439^0.727399687532279)*'Hintergrund Berechnung'!$I$3166)))</f>
        <v>#DIV/0!</v>
      </c>
      <c r="AG439" s="16" t="str">
        <f t="shared" si="61"/>
        <v/>
      </c>
      <c r="AH439" s="16" t="e">
        <f t="shared" si="62"/>
        <v>#DIV/0!</v>
      </c>
      <c r="AI439" s="16" t="e">
        <f>ROUND(IF(C439&lt;16,$Q439/($D439^0.515518364833551)*'Hintergrund Berechnung'!$K$3165,$Q439/($D439^0.515518364833551)*'Hintergrund Berechnung'!$K$3166),0)</f>
        <v>#DIV/0!</v>
      </c>
      <c r="AJ439" s="16">
        <f>ROUND(IF(C439&lt;16,$R439*'Hintergrund Berechnung'!$L$3165,$R439*'Hintergrund Berechnung'!$L$3166),0)</f>
        <v>0</v>
      </c>
      <c r="AK439" s="16">
        <f>ROUND(IF(C439&lt;16,IF(S439&gt;0,(25-$S439)*'Hintergrund Berechnung'!$M$3165,0),IF(S439&gt;0,(25-$S439)*'Hintergrund Berechnung'!$M$3166,0)),0)</f>
        <v>0</v>
      </c>
      <c r="AL439" s="18" t="e">
        <f t="shared" si="63"/>
        <v>#DIV/0!</v>
      </c>
    </row>
    <row r="440" spans="21:38" x14ac:dyDescent="0.5">
      <c r="U440" s="16">
        <f t="shared" si="55"/>
        <v>0</v>
      </c>
      <c r="V440" s="16" t="e">
        <f>IF($A$3=FALSE,IF($C440&lt;16,E440/($D440^0.727399687532279)*'Hintergrund Berechnung'!$I$3165,E440/($D440^0.727399687532279)*'Hintergrund Berechnung'!$I$3166),IF($C440&lt;13,(E440/($D440^0.727399687532279)*'Hintergrund Berechnung'!$I$3165)*0.5,IF($C440&lt;16,(E440/($D440^0.727399687532279)*'Hintergrund Berechnung'!$I$3165)*0.67,E440/($D440^0.727399687532279)*'Hintergrund Berechnung'!$I$3166)))</f>
        <v>#DIV/0!</v>
      </c>
      <c r="W440" s="16" t="str">
        <f t="shared" si="56"/>
        <v/>
      </c>
      <c r="X440" s="16" t="e">
        <f>IF($A$3=FALSE,IF($C440&lt;16,G440/($D440^0.727399687532279)*'Hintergrund Berechnung'!$I$3165,G440/($D440^0.727399687532279)*'Hintergrund Berechnung'!$I$3166),IF($C440&lt;13,(G440/($D440^0.727399687532279)*'Hintergrund Berechnung'!$I$3165)*0.5,IF($C440&lt;16,(G440/($D440^0.727399687532279)*'Hintergrund Berechnung'!$I$3165)*0.67,G440/($D440^0.727399687532279)*'Hintergrund Berechnung'!$I$3166)))</f>
        <v>#DIV/0!</v>
      </c>
      <c r="Y440" s="16" t="str">
        <f t="shared" si="57"/>
        <v/>
      </c>
      <c r="Z440" s="16" t="e">
        <f>IF($A$3=FALSE,IF($C440&lt;16,I440/($D440^0.727399687532279)*'Hintergrund Berechnung'!$I$3165,I440/($D440^0.727399687532279)*'Hintergrund Berechnung'!$I$3166),IF($C440&lt;13,(I440/($D440^0.727399687532279)*'Hintergrund Berechnung'!$I$3165)*0.5,IF($C440&lt;16,(I440/($D440^0.727399687532279)*'Hintergrund Berechnung'!$I$3165)*0.67,I440/($D440^0.727399687532279)*'Hintergrund Berechnung'!$I$3166)))</f>
        <v>#DIV/0!</v>
      </c>
      <c r="AA440" s="16" t="str">
        <f t="shared" si="58"/>
        <v/>
      </c>
      <c r="AB440" s="16" t="e">
        <f>IF($A$3=FALSE,IF($C440&lt;16,K440/($D440^0.727399687532279)*'Hintergrund Berechnung'!$I$3165,K440/($D440^0.727399687532279)*'Hintergrund Berechnung'!$I$3166),IF($C440&lt;13,(K440/($D440^0.727399687532279)*'Hintergrund Berechnung'!$I$3165)*0.5,IF($C440&lt;16,(K440/($D440^0.727399687532279)*'Hintergrund Berechnung'!$I$3165)*0.67,K440/($D440^0.727399687532279)*'Hintergrund Berechnung'!$I$3166)))</f>
        <v>#DIV/0!</v>
      </c>
      <c r="AC440" s="16" t="str">
        <f t="shared" si="59"/>
        <v/>
      </c>
      <c r="AD440" s="16" t="e">
        <f>IF($A$3=FALSE,IF($C440&lt;16,M440/($D440^0.727399687532279)*'Hintergrund Berechnung'!$I$3165,M440/($D440^0.727399687532279)*'Hintergrund Berechnung'!$I$3166),IF($C440&lt;13,(M440/($D440^0.727399687532279)*'Hintergrund Berechnung'!$I$3165)*0.5,IF($C440&lt;16,(M440/($D440^0.727399687532279)*'Hintergrund Berechnung'!$I$3165)*0.67,M440/($D440^0.727399687532279)*'Hintergrund Berechnung'!$I$3166)))</f>
        <v>#DIV/0!</v>
      </c>
      <c r="AE440" s="16" t="str">
        <f t="shared" si="60"/>
        <v/>
      </c>
      <c r="AF440" s="16" t="e">
        <f>IF($A$3=FALSE,IF($C440&lt;16,O440/($D440^0.727399687532279)*'Hintergrund Berechnung'!$I$3165,O440/($D440^0.727399687532279)*'Hintergrund Berechnung'!$I$3166),IF($C440&lt;13,(O440/($D440^0.727399687532279)*'Hintergrund Berechnung'!$I$3165)*0.5,IF($C440&lt;16,(O440/($D440^0.727399687532279)*'Hintergrund Berechnung'!$I$3165)*0.67,O440/($D440^0.727399687532279)*'Hintergrund Berechnung'!$I$3166)))</f>
        <v>#DIV/0!</v>
      </c>
      <c r="AG440" s="16" t="str">
        <f t="shared" si="61"/>
        <v/>
      </c>
      <c r="AH440" s="16" t="e">
        <f t="shared" si="62"/>
        <v>#DIV/0!</v>
      </c>
      <c r="AI440" s="16" t="e">
        <f>ROUND(IF(C440&lt;16,$Q440/($D440^0.515518364833551)*'Hintergrund Berechnung'!$K$3165,$Q440/($D440^0.515518364833551)*'Hintergrund Berechnung'!$K$3166),0)</f>
        <v>#DIV/0!</v>
      </c>
      <c r="AJ440" s="16">
        <f>ROUND(IF(C440&lt;16,$R440*'Hintergrund Berechnung'!$L$3165,$R440*'Hintergrund Berechnung'!$L$3166),0)</f>
        <v>0</v>
      </c>
      <c r="AK440" s="16">
        <f>ROUND(IF(C440&lt;16,IF(S440&gt;0,(25-$S440)*'Hintergrund Berechnung'!$M$3165,0),IF(S440&gt;0,(25-$S440)*'Hintergrund Berechnung'!$M$3166,0)),0)</f>
        <v>0</v>
      </c>
      <c r="AL440" s="18" t="e">
        <f t="shared" si="63"/>
        <v>#DIV/0!</v>
      </c>
    </row>
    <row r="441" spans="21:38" x14ac:dyDescent="0.5">
      <c r="U441" s="16">
        <f t="shared" si="55"/>
        <v>0</v>
      </c>
      <c r="V441" s="16" t="e">
        <f>IF($A$3=FALSE,IF($C441&lt;16,E441/($D441^0.727399687532279)*'Hintergrund Berechnung'!$I$3165,E441/($D441^0.727399687532279)*'Hintergrund Berechnung'!$I$3166),IF($C441&lt;13,(E441/($D441^0.727399687532279)*'Hintergrund Berechnung'!$I$3165)*0.5,IF($C441&lt;16,(E441/($D441^0.727399687532279)*'Hintergrund Berechnung'!$I$3165)*0.67,E441/($D441^0.727399687532279)*'Hintergrund Berechnung'!$I$3166)))</f>
        <v>#DIV/0!</v>
      </c>
      <c r="W441" s="16" t="str">
        <f t="shared" si="56"/>
        <v/>
      </c>
      <c r="X441" s="16" t="e">
        <f>IF($A$3=FALSE,IF($C441&lt;16,G441/($D441^0.727399687532279)*'Hintergrund Berechnung'!$I$3165,G441/($D441^0.727399687532279)*'Hintergrund Berechnung'!$I$3166),IF($C441&lt;13,(G441/($D441^0.727399687532279)*'Hintergrund Berechnung'!$I$3165)*0.5,IF($C441&lt;16,(G441/($D441^0.727399687532279)*'Hintergrund Berechnung'!$I$3165)*0.67,G441/($D441^0.727399687532279)*'Hintergrund Berechnung'!$I$3166)))</f>
        <v>#DIV/0!</v>
      </c>
      <c r="Y441" s="16" t="str">
        <f t="shared" si="57"/>
        <v/>
      </c>
      <c r="Z441" s="16" t="e">
        <f>IF($A$3=FALSE,IF($C441&lt;16,I441/($D441^0.727399687532279)*'Hintergrund Berechnung'!$I$3165,I441/($D441^0.727399687532279)*'Hintergrund Berechnung'!$I$3166),IF($C441&lt;13,(I441/($D441^0.727399687532279)*'Hintergrund Berechnung'!$I$3165)*0.5,IF($C441&lt;16,(I441/($D441^0.727399687532279)*'Hintergrund Berechnung'!$I$3165)*0.67,I441/($D441^0.727399687532279)*'Hintergrund Berechnung'!$I$3166)))</f>
        <v>#DIV/0!</v>
      </c>
      <c r="AA441" s="16" t="str">
        <f t="shared" si="58"/>
        <v/>
      </c>
      <c r="AB441" s="16" t="e">
        <f>IF($A$3=FALSE,IF($C441&lt;16,K441/($D441^0.727399687532279)*'Hintergrund Berechnung'!$I$3165,K441/($D441^0.727399687532279)*'Hintergrund Berechnung'!$I$3166),IF($C441&lt;13,(K441/($D441^0.727399687532279)*'Hintergrund Berechnung'!$I$3165)*0.5,IF($C441&lt;16,(K441/($D441^0.727399687532279)*'Hintergrund Berechnung'!$I$3165)*0.67,K441/($D441^0.727399687532279)*'Hintergrund Berechnung'!$I$3166)))</f>
        <v>#DIV/0!</v>
      </c>
      <c r="AC441" s="16" t="str">
        <f t="shared" si="59"/>
        <v/>
      </c>
      <c r="AD441" s="16" t="e">
        <f>IF($A$3=FALSE,IF($C441&lt;16,M441/($D441^0.727399687532279)*'Hintergrund Berechnung'!$I$3165,M441/($D441^0.727399687532279)*'Hintergrund Berechnung'!$I$3166),IF($C441&lt;13,(M441/($D441^0.727399687532279)*'Hintergrund Berechnung'!$I$3165)*0.5,IF($C441&lt;16,(M441/($D441^0.727399687532279)*'Hintergrund Berechnung'!$I$3165)*0.67,M441/($D441^0.727399687532279)*'Hintergrund Berechnung'!$I$3166)))</f>
        <v>#DIV/0!</v>
      </c>
      <c r="AE441" s="16" t="str">
        <f t="shared" si="60"/>
        <v/>
      </c>
      <c r="AF441" s="16" t="e">
        <f>IF($A$3=FALSE,IF($C441&lt;16,O441/($D441^0.727399687532279)*'Hintergrund Berechnung'!$I$3165,O441/($D441^0.727399687532279)*'Hintergrund Berechnung'!$I$3166),IF($C441&lt;13,(O441/($D441^0.727399687532279)*'Hintergrund Berechnung'!$I$3165)*0.5,IF($C441&lt;16,(O441/($D441^0.727399687532279)*'Hintergrund Berechnung'!$I$3165)*0.67,O441/($D441^0.727399687532279)*'Hintergrund Berechnung'!$I$3166)))</f>
        <v>#DIV/0!</v>
      </c>
      <c r="AG441" s="16" t="str">
        <f t="shared" si="61"/>
        <v/>
      </c>
      <c r="AH441" s="16" t="e">
        <f t="shared" si="62"/>
        <v>#DIV/0!</v>
      </c>
      <c r="AI441" s="16" t="e">
        <f>ROUND(IF(C441&lt;16,$Q441/($D441^0.515518364833551)*'Hintergrund Berechnung'!$K$3165,$Q441/($D441^0.515518364833551)*'Hintergrund Berechnung'!$K$3166),0)</f>
        <v>#DIV/0!</v>
      </c>
      <c r="AJ441" s="16">
        <f>ROUND(IF(C441&lt;16,$R441*'Hintergrund Berechnung'!$L$3165,$R441*'Hintergrund Berechnung'!$L$3166),0)</f>
        <v>0</v>
      </c>
      <c r="AK441" s="16">
        <f>ROUND(IF(C441&lt;16,IF(S441&gt;0,(25-$S441)*'Hintergrund Berechnung'!$M$3165,0),IF(S441&gt;0,(25-$S441)*'Hintergrund Berechnung'!$M$3166,0)),0)</f>
        <v>0</v>
      </c>
      <c r="AL441" s="18" t="e">
        <f t="shared" si="63"/>
        <v>#DIV/0!</v>
      </c>
    </row>
    <row r="442" spans="21:38" x14ac:dyDescent="0.5">
      <c r="U442" s="16">
        <f t="shared" si="55"/>
        <v>0</v>
      </c>
      <c r="V442" s="16" t="e">
        <f>IF($A$3=FALSE,IF($C442&lt;16,E442/($D442^0.727399687532279)*'Hintergrund Berechnung'!$I$3165,E442/($D442^0.727399687532279)*'Hintergrund Berechnung'!$I$3166),IF($C442&lt;13,(E442/($D442^0.727399687532279)*'Hintergrund Berechnung'!$I$3165)*0.5,IF($C442&lt;16,(E442/($D442^0.727399687532279)*'Hintergrund Berechnung'!$I$3165)*0.67,E442/($D442^0.727399687532279)*'Hintergrund Berechnung'!$I$3166)))</f>
        <v>#DIV/0!</v>
      </c>
      <c r="W442" s="16" t="str">
        <f t="shared" si="56"/>
        <v/>
      </c>
      <c r="X442" s="16" t="e">
        <f>IF($A$3=FALSE,IF($C442&lt;16,G442/($D442^0.727399687532279)*'Hintergrund Berechnung'!$I$3165,G442/($D442^0.727399687532279)*'Hintergrund Berechnung'!$I$3166),IF($C442&lt;13,(G442/($D442^0.727399687532279)*'Hintergrund Berechnung'!$I$3165)*0.5,IF($C442&lt;16,(G442/($D442^0.727399687532279)*'Hintergrund Berechnung'!$I$3165)*0.67,G442/($D442^0.727399687532279)*'Hintergrund Berechnung'!$I$3166)))</f>
        <v>#DIV/0!</v>
      </c>
      <c r="Y442" s="16" t="str">
        <f t="shared" si="57"/>
        <v/>
      </c>
      <c r="Z442" s="16" t="e">
        <f>IF($A$3=FALSE,IF($C442&lt;16,I442/($D442^0.727399687532279)*'Hintergrund Berechnung'!$I$3165,I442/($D442^0.727399687532279)*'Hintergrund Berechnung'!$I$3166),IF($C442&lt;13,(I442/($D442^0.727399687532279)*'Hintergrund Berechnung'!$I$3165)*0.5,IF($C442&lt;16,(I442/($D442^0.727399687532279)*'Hintergrund Berechnung'!$I$3165)*0.67,I442/($D442^0.727399687532279)*'Hintergrund Berechnung'!$I$3166)))</f>
        <v>#DIV/0!</v>
      </c>
      <c r="AA442" s="16" t="str">
        <f t="shared" si="58"/>
        <v/>
      </c>
      <c r="AB442" s="16" t="e">
        <f>IF($A$3=FALSE,IF($C442&lt;16,K442/($D442^0.727399687532279)*'Hintergrund Berechnung'!$I$3165,K442/($D442^0.727399687532279)*'Hintergrund Berechnung'!$I$3166),IF($C442&lt;13,(K442/($D442^0.727399687532279)*'Hintergrund Berechnung'!$I$3165)*0.5,IF($C442&lt;16,(K442/($D442^0.727399687532279)*'Hintergrund Berechnung'!$I$3165)*0.67,K442/($D442^0.727399687532279)*'Hintergrund Berechnung'!$I$3166)))</f>
        <v>#DIV/0!</v>
      </c>
      <c r="AC442" s="16" t="str">
        <f t="shared" si="59"/>
        <v/>
      </c>
      <c r="AD442" s="16" t="e">
        <f>IF($A$3=FALSE,IF($C442&lt;16,M442/($D442^0.727399687532279)*'Hintergrund Berechnung'!$I$3165,M442/($D442^0.727399687532279)*'Hintergrund Berechnung'!$I$3166),IF($C442&lt;13,(M442/($D442^0.727399687532279)*'Hintergrund Berechnung'!$I$3165)*0.5,IF($C442&lt;16,(M442/($D442^0.727399687532279)*'Hintergrund Berechnung'!$I$3165)*0.67,M442/($D442^0.727399687532279)*'Hintergrund Berechnung'!$I$3166)))</f>
        <v>#DIV/0!</v>
      </c>
      <c r="AE442" s="16" t="str">
        <f t="shared" si="60"/>
        <v/>
      </c>
      <c r="AF442" s="16" t="e">
        <f>IF($A$3=FALSE,IF($C442&lt;16,O442/($D442^0.727399687532279)*'Hintergrund Berechnung'!$I$3165,O442/($D442^0.727399687532279)*'Hintergrund Berechnung'!$I$3166),IF($C442&lt;13,(O442/($D442^0.727399687532279)*'Hintergrund Berechnung'!$I$3165)*0.5,IF($C442&lt;16,(O442/($D442^0.727399687532279)*'Hintergrund Berechnung'!$I$3165)*0.67,O442/($D442^0.727399687532279)*'Hintergrund Berechnung'!$I$3166)))</f>
        <v>#DIV/0!</v>
      </c>
      <c r="AG442" s="16" t="str">
        <f t="shared" si="61"/>
        <v/>
      </c>
      <c r="AH442" s="16" t="e">
        <f t="shared" si="62"/>
        <v>#DIV/0!</v>
      </c>
      <c r="AI442" s="16" t="e">
        <f>ROUND(IF(C442&lt;16,$Q442/($D442^0.515518364833551)*'Hintergrund Berechnung'!$K$3165,$Q442/($D442^0.515518364833551)*'Hintergrund Berechnung'!$K$3166),0)</f>
        <v>#DIV/0!</v>
      </c>
      <c r="AJ442" s="16">
        <f>ROUND(IF(C442&lt;16,$R442*'Hintergrund Berechnung'!$L$3165,$R442*'Hintergrund Berechnung'!$L$3166),0)</f>
        <v>0</v>
      </c>
      <c r="AK442" s="16">
        <f>ROUND(IF(C442&lt;16,IF(S442&gt;0,(25-$S442)*'Hintergrund Berechnung'!$M$3165,0),IF(S442&gt;0,(25-$S442)*'Hintergrund Berechnung'!$M$3166,0)),0)</f>
        <v>0</v>
      </c>
      <c r="AL442" s="18" t="e">
        <f t="shared" si="63"/>
        <v>#DIV/0!</v>
      </c>
    </row>
    <row r="443" spans="21:38" x14ac:dyDescent="0.5">
      <c r="U443" s="16">
        <f t="shared" si="55"/>
        <v>0</v>
      </c>
      <c r="V443" s="16" t="e">
        <f>IF($A$3=FALSE,IF($C443&lt;16,E443/($D443^0.727399687532279)*'Hintergrund Berechnung'!$I$3165,E443/($D443^0.727399687532279)*'Hintergrund Berechnung'!$I$3166),IF($C443&lt;13,(E443/($D443^0.727399687532279)*'Hintergrund Berechnung'!$I$3165)*0.5,IF($C443&lt;16,(E443/($D443^0.727399687532279)*'Hintergrund Berechnung'!$I$3165)*0.67,E443/($D443^0.727399687532279)*'Hintergrund Berechnung'!$I$3166)))</f>
        <v>#DIV/0!</v>
      </c>
      <c r="W443" s="16" t="str">
        <f t="shared" si="56"/>
        <v/>
      </c>
      <c r="X443" s="16" t="e">
        <f>IF($A$3=FALSE,IF($C443&lt;16,G443/($D443^0.727399687532279)*'Hintergrund Berechnung'!$I$3165,G443/($D443^0.727399687532279)*'Hintergrund Berechnung'!$I$3166),IF($C443&lt;13,(G443/($D443^0.727399687532279)*'Hintergrund Berechnung'!$I$3165)*0.5,IF($C443&lt;16,(G443/($D443^0.727399687532279)*'Hintergrund Berechnung'!$I$3165)*0.67,G443/($D443^0.727399687532279)*'Hintergrund Berechnung'!$I$3166)))</f>
        <v>#DIV/0!</v>
      </c>
      <c r="Y443" s="16" t="str">
        <f t="shared" si="57"/>
        <v/>
      </c>
      <c r="Z443" s="16" t="e">
        <f>IF($A$3=FALSE,IF($C443&lt;16,I443/($D443^0.727399687532279)*'Hintergrund Berechnung'!$I$3165,I443/($D443^0.727399687532279)*'Hintergrund Berechnung'!$I$3166),IF($C443&lt;13,(I443/($D443^0.727399687532279)*'Hintergrund Berechnung'!$I$3165)*0.5,IF($C443&lt;16,(I443/($D443^0.727399687532279)*'Hintergrund Berechnung'!$I$3165)*0.67,I443/($D443^0.727399687532279)*'Hintergrund Berechnung'!$I$3166)))</f>
        <v>#DIV/0!</v>
      </c>
      <c r="AA443" s="16" t="str">
        <f t="shared" si="58"/>
        <v/>
      </c>
      <c r="AB443" s="16" t="e">
        <f>IF($A$3=FALSE,IF($C443&lt;16,K443/($D443^0.727399687532279)*'Hintergrund Berechnung'!$I$3165,K443/($D443^0.727399687532279)*'Hintergrund Berechnung'!$I$3166),IF($C443&lt;13,(K443/($D443^0.727399687532279)*'Hintergrund Berechnung'!$I$3165)*0.5,IF($C443&lt;16,(K443/($D443^0.727399687532279)*'Hintergrund Berechnung'!$I$3165)*0.67,K443/($D443^0.727399687532279)*'Hintergrund Berechnung'!$I$3166)))</f>
        <v>#DIV/0!</v>
      </c>
      <c r="AC443" s="16" t="str">
        <f t="shared" si="59"/>
        <v/>
      </c>
      <c r="AD443" s="16" t="e">
        <f>IF($A$3=FALSE,IF($C443&lt;16,M443/($D443^0.727399687532279)*'Hintergrund Berechnung'!$I$3165,M443/($D443^0.727399687532279)*'Hintergrund Berechnung'!$I$3166),IF($C443&lt;13,(M443/($D443^0.727399687532279)*'Hintergrund Berechnung'!$I$3165)*0.5,IF($C443&lt;16,(M443/($D443^0.727399687532279)*'Hintergrund Berechnung'!$I$3165)*0.67,M443/($D443^0.727399687532279)*'Hintergrund Berechnung'!$I$3166)))</f>
        <v>#DIV/0!</v>
      </c>
      <c r="AE443" s="16" t="str">
        <f t="shared" si="60"/>
        <v/>
      </c>
      <c r="AF443" s="16" t="e">
        <f>IF($A$3=FALSE,IF($C443&lt;16,O443/($D443^0.727399687532279)*'Hintergrund Berechnung'!$I$3165,O443/($D443^0.727399687532279)*'Hintergrund Berechnung'!$I$3166),IF($C443&lt;13,(O443/($D443^0.727399687532279)*'Hintergrund Berechnung'!$I$3165)*0.5,IF($C443&lt;16,(O443/($D443^0.727399687532279)*'Hintergrund Berechnung'!$I$3165)*0.67,O443/($D443^0.727399687532279)*'Hintergrund Berechnung'!$I$3166)))</f>
        <v>#DIV/0!</v>
      </c>
      <c r="AG443" s="16" t="str">
        <f t="shared" si="61"/>
        <v/>
      </c>
      <c r="AH443" s="16" t="e">
        <f t="shared" si="62"/>
        <v>#DIV/0!</v>
      </c>
      <c r="AI443" s="16" t="e">
        <f>ROUND(IF(C443&lt;16,$Q443/($D443^0.515518364833551)*'Hintergrund Berechnung'!$K$3165,$Q443/($D443^0.515518364833551)*'Hintergrund Berechnung'!$K$3166),0)</f>
        <v>#DIV/0!</v>
      </c>
      <c r="AJ443" s="16">
        <f>ROUND(IF(C443&lt;16,$R443*'Hintergrund Berechnung'!$L$3165,$R443*'Hintergrund Berechnung'!$L$3166),0)</f>
        <v>0</v>
      </c>
      <c r="AK443" s="16">
        <f>ROUND(IF(C443&lt;16,IF(S443&gt;0,(25-$S443)*'Hintergrund Berechnung'!$M$3165,0),IF(S443&gt;0,(25-$S443)*'Hintergrund Berechnung'!$M$3166,0)),0)</f>
        <v>0</v>
      </c>
      <c r="AL443" s="18" t="e">
        <f t="shared" si="63"/>
        <v>#DIV/0!</v>
      </c>
    </row>
    <row r="444" spans="21:38" x14ac:dyDescent="0.5">
      <c r="U444" s="16">
        <f t="shared" si="55"/>
        <v>0</v>
      </c>
      <c r="V444" s="16" t="e">
        <f>IF($A$3=FALSE,IF($C444&lt;16,E444/($D444^0.727399687532279)*'Hintergrund Berechnung'!$I$3165,E444/($D444^0.727399687532279)*'Hintergrund Berechnung'!$I$3166),IF($C444&lt;13,(E444/($D444^0.727399687532279)*'Hintergrund Berechnung'!$I$3165)*0.5,IF($C444&lt;16,(E444/($D444^0.727399687532279)*'Hintergrund Berechnung'!$I$3165)*0.67,E444/($D444^0.727399687532279)*'Hintergrund Berechnung'!$I$3166)))</f>
        <v>#DIV/0!</v>
      </c>
      <c r="W444" s="16" t="str">
        <f t="shared" si="56"/>
        <v/>
      </c>
      <c r="X444" s="16" t="e">
        <f>IF($A$3=FALSE,IF($C444&lt;16,G444/($D444^0.727399687532279)*'Hintergrund Berechnung'!$I$3165,G444/($D444^0.727399687532279)*'Hintergrund Berechnung'!$I$3166),IF($C444&lt;13,(G444/($D444^0.727399687532279)*'Hintergrund Berechnung'!$I$3165)*0.5,IF($C444&lt;16,(G444/($D444^0.727399687532279)*'Hintergrund Berechnung'!$I$3165)*0.67,G444/($D444^0.727399687532279)*'Hintergrund Berechnung'!$I$3166)))</f>
        <v>#DIV/0!</v>
      </c>
      <c r="Y444" s="16" t="str">
        <f t="shared" si="57"/>
        <v/>
      </c>
      <c r="Z444" s="16" t="e">
        <f>IF($A$3=FALSE,IF($C444&lt;16,I444/($D444^0.727399687532279)*'Hintergrund Berechnung'!$I$3165,I444/($D444^0.727399687532279)*'Hintergrund Berechnung'!$I$3166),IF($C444&lt;13,(I444/($D444^0.727399687532279)*'Hintergrund Berechnung'!$I$3165)*0.5,IF($C444&lt;16,(I444/($D444^0.727399687532279)*'Hintergrund Berechnung'!$I$3165)*0.67,I444/($D444^0.727399687532279)*'Hintergrund Berechnung'!$I$3166)))</f>
        <v>#DIV/0!</v>
      </c>
      <c r="AA444" s="16" t="str">
        <f t="shared" si="58"/>
        <v/>
      </c>
      <c r="AB444" s="16" t="e">
        <f>IF($A$3=FALSE,IF($C444&lt;16,K444/($D444^0.727399687532279)*'Hintergrund Berechnung'!$I$3165,K444/($D444^0.727399687532279)*'Hintergrund Berechnung'!$I$3166),IF($C444&lt;13,(K444/($D444^0.727399687532279)*'Hintergrund Berechnung'!$I$3165)*0.5,IF($C444&lt;16,(K444/($D444^0.727399687532279)*'Hintergrund Berechnung'!$I$3165)*0.67,K444/($D444^0.727399687532279)*'Hintergrund Berechnung'!$I$3166)))</f>
        <v>#DIV/0!</v>
      </c>
      <c r="AC444" s="16" t="str">
        <f t="shared" si="59"/>
        <v/>
      </c>
      <c r="AD444" s="16" t="e">
        <f>IF($A$3=FALSE,IF($C444&lt;16,M444/($D444^0.727399687532279)*'Hintergrund Berechnung'!$I$3165,M444/($D444^0.727399687532279)*'Hintergrund Berechnung'!$I$3166),IF($C444&lt;13,(M444/($D444^0.727399687532279)*'Hintergrund Berechnung'!$I$3165)*0.5,IF($C444&lt;16,(M444/($D444^0.727399687532279)*'Hintergrund Berechnung'!$I$3165)*0.67,M444/($D444^0.727399687532279)*'Hintergrund Berechnung'!$I$3166)))</f>
        <v>#DIV/0!</v>
      </c>
      <c r="AE444" s="16" t="str">
        <f t="shared" si="60"/>
        <v/>
      </c>
      <c r="AF444" s="16" t="e">
        <f>IF($A$3=FALSE,IF($C444&lt;16,O444/($D444^0.727399687532279)*'Hintergrund Berechnung'!$I$3165,O444/($D444^0.727399687532279)*'Hintergrund Berechnung'!$I$3166),IF($C444&lt;13,(O444/($D444^0.727399687532279)*'Hintergrund Berechnung'!$I$3165)*0.5,IF($C444&lt;16,(O444/($D444^0.727399687532279)*'Hintergrund Berechnung'!$I$3165)*0.67,O444/($D444^0.727399687532279)*'Hintergrund Berechnung'!$I$3166)))</f>
        <v>#DIV/0!</v>
      </c>
      <c r="AG444" s="16" t="str">
        <f t="shared" si="61"/>
        <v/>
      </c>
      <c r="AH444" s="16" t="e">
        <f t="shared" si="62"/>
        <v>#DIV/0!</v>
      </c>
      <c r="AI444" s="16" t="e">
        <f>ROUND(IF(C444&lt;16,$Q444/($D444^0.515518364833551)*'Hintergrund Berechnung'!$K$3165,$Q444/($D444^0.515518364833551)*'Hintergrund Berechnung'!$K$3166),0)</f>
        <v>#DIV/0!</v>
      </c>
      <c r="AJ444" s="16">
        <f>ROUND(IF(C444&lt;16,$R444*'Hintergrund Berechnung'!$L$3165,$R444*'Hintergrund Berechnung'!$L$3166),0)</f>
        <v>0</v>
      </c>
      <c r="AK444" s="16">
        <f>ROUND(IF(C444&lt;16,IF(S444&gt;0,(25-$S444)*'Hintergrund Berechnung'!$M$3165,0),IF(S444&gt;0,(25-$S444)*'Hintergrund Berechnung'!$M$3166,0)),0)</f>
        <v>0</v>
      </c>
      <c r="AL444" s="18" t="e">
        <f t="shared" si="63"/>
        <v>#DIV/0!</v>
      </c>
    </row>
    <row r="445" spans="21:38" x14ac:dyDescent="0.5">
      <c r="U445" s="16">
        <f t="shared" si="55"/>
        <v>0</v>
      </c>
      <c r="V445" s="16" t="e">
        <f>IF($A$3=FALSE,IF($C445&lt;16,E445/($D445^0.727399687532279)*'Hintergrund Berechnung'!$I$3165,E445/($D445^0.727399687532279)*'Hintergrund Berechnung'!$I$3166),IF($C445&lt;13,(E445/($D445^0.727399687532279)*'Hintergrund Berechnung'!$I$3165)*0.5,IF($C445&lt;16,(E445/($D445^0.727399687532279)*'Hintergrund Berechnung'!$I$3165)*0.67,E445/($D445^0.727399687532279)*'Hintergrund Berechnung'!$I$3166)))</f>
        <v>#DIV/0!</v>
      </c>
      <c r="W445" s="16" t="str">
        <f t="shared" si="56"/>
        <v/>
      </c>
      <c r="X445" s="16" t="e">
        <f>IF($A$3=FALSE,IF($C445&lt;16,G445/($D445^0.727399687532279)*'Hintergrund Berechnung'!$I$3165,G445/($D445^0.727399687532279)*'Hintergrund Berechnung'!$I$3166),IF($C445&lt;13,(G445/($D445^0.727399687532279)*'Hintergrund Berechnung'!$I$3165)*0.5,IF($C445&lt;16,(G445/($D445^0.727399687532279)*'Hintergrund Berechnung'!$I$3165)*0.67,G445/($D445^0.727399687532279)*'Hintergrund Berechnung'!$I$3166)))</f>
        <v>#DIV/0!</v>
      </c>
      <c r="Y445" s="16" t="str">
        <f t="shared" si="57"/>
        <v/>
      </c>
      <c r="Z445" s="16" t="e">
        <f>IF($A$3=FALSE,IF($C445&lt;16,I445/($D445^0.727399687532279)*'Hintergrund Berechnung'!$I$3165,I445/($D445^0.727399687532279)*'Hintergrund Berechnung'!$I$3166),IF($C445&lt;13,(I445/($D445^0.727399687532279)*'Hintergrund Berechnung'!$I$3165)*0.5,IF($C445&lt;16,(I445/($D445^0.727399687532279)*'Hintergrund Berechnung'!$I$3165)*0.67,I445/($D445^0.727399687532279)*'Hintergrund Berechnung'!$I$3166)))</f>
        <v>#DIV/0!</v>
      </c>
      <c r="AA445" s="16" t="str">
        <f t="shared" si="58"/>
        <v/>
      </c>
      <c r="AB445" s="16" t="e">
        <f>IF($A$3=FALSE,IF($C445&lt;16,K445/($D445^0.727399687532279)*'Hintergrund Berechnung'!$I$3165,K445/($D445^0.727399687532279)*'Hintergrund Berechnung'!$I$3166),IF($C445&lt;13,(K445/($D445^0.727399687532279)*'Hintergrund Berechnung'!$I$3165)*0.5,IF($C445&lt;16,(K445/($D445^0.727399687532279)*'Hintergrund Berechnung'!$I$3165)*0.67,K445/($D445^0.727399687532279)*'Hintergrund Berechnung'!$I$3166)))</f>
        <v>#DIV/0!</v>
      </c>
      <c r="AC445" s="16" t="str">
        <f t="shared" si="59"/>
        <v/>
      </c>
      <c r="AD445" s="16" t="e">
        <f>IF($A$3=FALSE,IF($C445&lt;16,M445/($D445^0.727399687532279)*'Hintergrund Berechnung'!$I$3165,M445/($D445^0.727399687532279)*'Hintergrund Berechnung'!$I$3166),IF($C445&lt;13,(M445/($D445^0.727399687532279)*'Hintergrund Berechnung'!$I$3165)*0.5,IF($C445&lt;16,(M445/($D445^0.727399687532279)*'Hintergrund Berechnung'!$I$3165)*0.67,M445/($D445^0.727399687532279)*'Hintergrund Berechnung'!$I$3166)))</f>
        <v>#DIV/0!</v>
      </c>
      <c r="AE445" s="16" t="str">
        <f t="shared" si="60"/>
        <v/>
      </c>
      <c r="AF445" s="16" t="e">
        <f>IF($A$3=FALSE,IF($C445&lt;16,O445/($D445^0.727399687532279)*'Hintergrund Berechnung'!$I$3165,O445/($D445^0.727399687532279)*'Hintergrund Berechnung'!$I$3166),IF($C445&lt;13,(O445/($D445^0.727399687532279)*'Hintergrund Berechnung'!$I$3165)*0.5,IF($C445&lt;16,(O445/($D445^0.727399687532279)*'Hintergrund Berechnung'!$I$3165)*0.67,O445/($D445^0.727399687532279)*'Hintergrund Berechnung'!$I$3166)))</f>
        <v>#DIV/0!</v>
      </c>
      <c r="AG445" s="16" t="str">
        <f t="shared" si="61"/>
        <v/>
      </c>
      <c r="AH445" s="16" t="e">
        <f t="shared" si="62"/>
        <v>#DIV/0!</v>
      </c>
      <c r="AI445" s="16" t="e">
        <f>ROUND(IF(C445&lt;16,$Q445/($D445^0.515518364833551)*'Hintergrund Berechnung'!$K$3165,$Q445/($D445^0.515518364833551)*'Hintergrund Berechnung'!$K$3166),0)</f>
        <v>#DIV/0!</v>
      </c>
      <c r="AJ445" s="16">
        <f>ROUND(IF(C445&lt;16,$R445*'Hintergrund Berechnung'!$L$3165,$R445*'Hintergrund Berechnung'!$L$3166),0)</f>
        <v>0</v>
      </c>
      <c r="AK445" s="16">
        <f>ROUND(IF(C445&lt;16,IF(S445&gt;0,(25-$S445)*'Hintergrund Berechnung'!$M$3165,0),IF(S445&gt;0,(25-$S445)*'Hintergrund Berechnung'!$M$3166,0)),0)</f>
        <v>0</v>
      </c>
      <c r="AL445" s="18" t="e">
        <f t="shared" si="63"/>
        <v>#DIV/0!</v>
      </c>
    </row>
    <row r="446" spans="21:38" x14ac:dyDescent="0.5">
      <c r="U446" s="16">
        <f t="shared" si="55"/>
        <v>0</v>
      </c>
      <c r="V446" s="16" t="e">
        <f>IF($A$3=FALSE,IF($C446&lt;16,E446/($D446^0.727399687532279)*'Hintergrund Berechnung'!$I$3165,E446/($D446^0.727399687532279)*'Hintergrund Berechnung'!$I$3166),IF($C446&lt;13,(E446/($D446^0.727399687532279)*'Hintergrund Berechnung'!$I$3165)*0.5,IF($C446&lt;16,(E446/($D446^0.727399687532279)*'Hintergrund Berechnung'!$I$3165)*0.67,E446/($D446^0.727399687532279)*'Hintergrund Berechnung'!$I$3166)))</f>
        <v>#DIV/0!</v>
      </c>
      <c r="W446" s="16" t="str">
        <f t="shared" si="56"/>
        <v/>
      </c>
      <c r="X446" s="16" t="e">
        <f>IF($A$3=FALSE,IF($C446&lt;16,G446/($D446^0.727399687532279)*'Hintergrund Berechnung'!$I$3165,G446/($D446^0.727399687532279)*'Hintergrund Berechnung'!$I$3166),IF($C446&lt;13,(G446/($D446^0.727399687532279)*'Hintergrund Berechnung'!$I$3165)*0.5,IF($C446&lt;16,(G446/($D446^0.727399687532279)*'Hintergrund Berechnung'!$I$3165)*0.67,G446/($D446^0.727399687532279)*'Hintergrund Berechnung'!$I$3166)))</f>
        <v>#DIV/0!</v>
      </c>
      <c r="Y446" s="16" t="str">
        <f t="shared" si="57"/>
        <v/>
      </c>
      <c r="Z446" s="16" t="e">
        <f>IF($A$3=FALSE,IF($C446&lt;16,I446/($D446^0.727399687532279)*'Hintergrund Berechnung'!$I$3165,I446/($D446^0.727399687532279)*'Hintergrund Berechnung'!$I$3166),IF($C446&lt;13,(I446/($D446^0.727399687532279)*'Hintergrund Berechnung'!$I$3165)*0.5,IF($C446&lt;16,(I446/($D446^0.727399687532279)*'Hintergrund Berechnung'!$I$3165)*0.67,I446/($D446^0.727399687532279)*'Hintergrund Berechnung'!$I$3166)))</f>
        <v>#DIV/0!</v>
      </c>
      <c r="AA446" s="16" t="str">
        <f t="shared" si="58"/>
        <v/>
      </c>
      <c r="AB446" s="16" t="e">
        <f>IF($A$3=FALSE,IF($C446&lt;16,K446/($D446^0.727399687532279)*'Hintergrund Berechnung'!$I$3165,K446/($D446^0.727399687532279)*'Hintergrund Berechnung'!$I$3166),IF($C446&lt;13,(K446/($D446^0.727399687532279)*'Hintergrund Berechnung'!$I$3165)*0.5,IF($C446&lt;16,(K446/($D446^0.727399687532279)*'Hintergrund Berechnung'!$I$3165)*0.67,K446/($D446^0.727399687532279)*'Hintergrund Berechnung'!$I$3166)))</f>
        <v>#DIV/0!</v>
      </c>
      <c r="AC446" s="16" t="str">
        <f t="shared" si="59"/>
        <v/>
      </c>
      <c r="AD446" s="16" t="e">
        <f>IF($A$3=FALSE,IF($C446&lt;16,M446/($D446^0.727399687532279)*'Hintergrund Berechnung'!$I$3165,M446/($D446^0.727399687532279)*'Hintergrund Berechnung'!$I$3166),IF($C446&lt;13,(M446/($D446^0.727399687532279)*'Hintergrund Berechnung'!$I$3165)*0.5,IF($C446&lt;16,(M446/($D446^0.727399687532279)*'Hintergrund Berechnung'!$I$3165)*0.67,M446/($D446^0.727399687532279)*'Hintergrund Berechnung'!$I$3166)))</f>
        <v>#DIV/0!</v>
      </c>
      <c r="AE446" s="16" t="str">
        <f t="shared" si="60"/>
        <v/>
      </c>
      <c r="AF446" s="16" t="e">
        <f>IF($A$3=FALSE,IF($C446&lt;16,O446/($D446^0.727399687532279)*'Hintergrund Berechnung'!$I$3165,O446/($D446^0.727399687532279)*'Hintergrund Berechnung'!$I$3166),IF($C446&lt;13,(O446/($D446^0.727399687532279)*'Hintergrund Berechnung'!$I$3165)*0.5,IF($C446&lt;16,(O446/($D446^0.727399687532279)*'Hintergrund Berechnung'!$I$3165)*0.67,O446/($D446^0.727399687532279)*'Hintergrund Berechnung'!$I$3166)))</f>
        <v>#DIV/0!</v>
      </c>
      <c r="AG446" s="16" t="str">
        <f t="shared" si="61"/>
        <v/>
      </c>
      <c r="AH446" s="16" t="e">
        <f t="shared" si="62"/>
        <v>#DIV/0!</v>
      </c>
      <c r="AI446" s="16" t="e">
        <f>ROUND(IF(C446&lt;16,$Q446/($D446^0.515518364833551)*'Hintergrund Berechnung'!$K$3165,$Q446/($D446^0.515518364833551)*'Hintergrund Berechnung'!$K$3166),0)</f>
        <v>#DIV/0!</v>
      </c>
      <c r="AJ446" s="16">
        <f>ROUND(IF(C446&lt;16,$R446*'Hintergrund Berechnung'!$L$3165,$R446*'Hintergrund Berechnung'!$L$3166),0)</f>
        <v>0</v>
      </c>
      <c r="AK446" s="16">
        <f>ROUND(IF(C446&lt;16,IF(S446&gt;0,(25-$S446)*'Hintergrund Berechnung'!$M$3165,0),IF(S446&gt;0,(25-$S446)*'Hintergrund Berechnung'!$M$3166,0)),0)</f>
        <v>0</v>
      </c>
      <c r="AL446" s="18" t="e">
        <f t="shared" si="63"/>
        <v>#DIV/0!</v>
      </c>
    </row>
    <row r="447" spans="21:38" x14ac:dyDescent="0.5">
      <c r="U447" s="16">
        <f t="shared" si="55"/>
        <v>0</v>
      </c>
      <c r="V447" s="16" t="e">
        <f>IF($A$3=FALSE,IF($C447&lt;16,E447/($D447^0.727399687532279)*'Hintergrund Berechnung'!$I$3165,E447/($D447^0.727399687532279)*'Hintergrund Berechnung'!$I$3166),IF($C447&lt;13,(E447/($D447^0.727399687532279)*'Hintergrund Berechnung'!$I$3165)*0.5,IF($C447&lt;16,(E447/($D447^0.727399687532279)*'Hintergrund Berechnung'!$I$3165)*0.67,E447/($D447^0.727399687532279)*'Hintergrund Berechnung'!$I$3166)))</f>
        <v>#DIV/0!</v>
      </c>
      <c r="W447" s="16" t="str">
        <f t="shared" si="56"/>
        <v/>
      </c>
      <c r="X447" s="16" t="e">
        <f>IF($A$3=FALSE,IF($C447&lt;16,G447/($D447^0.727399687532279)*'Hintergrund Berechnung'!$I$3165,G447/($D447^0.727399687532279)*'Hintergrund Berechnung'!$I$3166),IF($C447&lt;13,(G447/($D447^0.727399687532279)*'Hintergrund Berechnung'!$I$3165)*0.5,IF($C447&lt;16,(G447/($D447^0.727399687532279)*'Hintergrund Berechnung'!$I$3165)*0.67,G447/($D447^0.727399687532279)*'Hintergrund Berechnung'!$I$3166)))</f>
        <v>#DIV/0!</v>
      </c>
      <c r="Y447" s="16" t="str">
        <f t="shared" si="57"/>
        <v/>
      </c>
      <c r="Z447" s="16" t="e">
        <f>IF($A$3=FALSE,IF($C447&lt;16,I447/($D447^0.727399687532279)*'Hintergrund Berechnung'!$I$3165,I447/($D447^0.727399687532279)*'Hintergrund Berechnung'!$I$3166),IF($C447&lt;13,(I447/($D447^0.727399687532279)*'Hintergrund Berechnung'!$I$3165)*0.5,IF($C447&lt;16,(I447/($D447^0.727399687532279)*'Hintergrund Berechnung'!$I$3165)*0.67,I447/($D447^0.727399687532279)*'Hintergrund Berechnung'!$I$3166)))</f>
        <v>#DIV/0!</v>
      </c>
      <c r="AA447" s="16" t="str">
        <f t="shared" si="58"/>
        <v/>
      </c>
      <c r="AB447" s="16" t="e">
        <f>IF($A$3=FALSE,IF($C447&lt;16,K447/($D447^0.727399687532279)*'Hintergrund Berechnung'!$I$3165,K447/($D447^0.727399687532279)*'Hintergrund Berechnung'!$I$3166),IF($C447&lt;13,(K447/($D447^0.727399687532279)*'Hintergrund Berechnung'!$I$3165)*0.5,IF($C447&lt;16,(K447/($D447^0.727399687532279)*'Hintergrund Berechnung'!$I$3165)*0.67,K447/($D447^0.727399687532279)*'Hintergrund Berechnung'!$I$3166)))</f>
        <v>#DIV/0!</v>
      </c>
      <c r="AC447" s="16" t="str">
        <f t="shared" si="59"/>
        <v/>
      </c>
      <c r="AD447" s="16" t="e">
        <f>IF($A$3=FALSE,IF($C447&lt;16,M447/($D447^0.727399687532279)*'Hintergrund Berechnung'!$I$3165,M447/($D447^0.727399687532279)*'Hintergrund Berechnung'!$I$3166),IF($C447&lt;13,(M447/($D447^0.727399687532279)*'Hintergrund Berechnung'!$I$3165)*0.5,IF($C447&lt;16,(M447/($D447^0.727399687532279)*'Hintergrund Berechnung'!$I$3165)*0.67,M447/($D447^0.727399687532279)*'Hintergrund Berechnung'!$I$3166)))</f>
        <v>#DIV/0!</v>
      </c>
      <c r="AE447" s="16" t="str">
        <f t="shared" si="60"/>
        <v/>
      </c>
      <c r="AF447" s="16" t="e">
        <f>IF($A$3=FALSE,IF($C447&lt;16,O447/($D447^0.727399687532279)*'Hintergrund Berechnung'!$I$3165,O447/($D447^0.727399687532279)*'Hintergrund Berechnung'!$I$3166),IF($C447&lt;13,(O447/($D447^0.727399687532279)*'Hintergrund Berechnung'!$I$3165)*0.5,IF($C447&lt;16,(O447/($D447^0.727399687532279)*'Hintergrund Berechnung'!$I$3165)*0.67,O447/($D447^0.727399687532279)*'Hintergrund Berechnung'!$I$3166)))</f>
        <v>#DIV/0!</v>
      </c>
      <c r="AG447" s="16" t="str">
        <f t="shared" si="61"/>
        <v/>
      </c>
      <c r="AH447" s="16" t="e">
        <f t="shared" si="62"/>
        <v>#DIV/0!</v>
      </c>
      <c r="AI447" s="16" t="e">
        <f>ROUND(IF(C447&lt;16,$Q447/($D447^0.515518364833551)*'Hintergrund Berechnung'!$K$3165,$Q447/($D447^0.515518364833551)*'Hintergrund Berechnung'!$K$3166),0)</f>
        <v>#DIV/0!</v>
      </c>
      <c r="AJ447" s="16">
        <f>ROUND(IF(C447&lt;16,$R447*'Hintergrund Berechnung'!$L$3165,$R447*'Hintergrund Berechnung'!$L$3166),0)</f>
        <v>0</v>
      </c>
      <c r="AK447" s="16">
        <f>ROUND(IF(C447&lt;16,IF(S447&gt;0,(25-$S447)*'Hintergrund Berechnung'!$M$3165,0),IF(S447&gt;0,(25-$S447)*'Hintergrund Berechnung'!$M$3166,0)),0)</f>
        <v>0</v>
      </c>
      <c r="AL447" s="18" t="e">
        <f t="shared" si="63"/>
        <v>#DIV/0!</v>
      </c>
    </row>
    <row r="448" spans="21:38" x14ac:dyDescent="0.5">
      <c r="U448" s="16">
        <f t="shared" si="55"/>
        <v>0</v>
      </c>
      <c r="V448" s="16" t="e">
        <f>IF($A$3=FALSE,IF($C448&lt;16,E448/($D448^0.727399687532279)*'Hintergrund Berechnung'!$I$3165,E448/($D448^0.727399687532279)*'Hintergrund Berechnung'!$I$3166),IF($C448&lt;13,(E448/($D448^0.727399687532279)*'Hintergrund Berechnung'!$I$3165)*0.5,IF($C448&lt;16,(E448/($D448^0.727399687532279)*'Hintergrund Berechnung'!$I$3165)*0.67,E448/($D448^0.727399687532279)*'Hintergrund Berechnung'!$I$3166)))</f>
        <v>#DIV/0!</v>
      </c>
      <c r="W448" s="16" t="str">
        <f t="shared" si="56"/>
        <v/>
      </c>
      <c r="X448" s="16" t="e">
        <f>IF($A$3=FALSE,IF($C448&lt;16,G448/($D448^0.727399687532279)*'Hintergrund Berechnung'!$I$3165,G448/($D448^0.727399687532279)*'Hintergrund Berechnung'!$I$3166),IF($C448&lt;13,(G448/($D448^0.727399687532279)*'Hintergrund Berechnung'!$I$3165)*0.5,IF($C448&lt;16,(G448/($D448^0.727399687532279)*'Hintergrund Berechnung'!$I$3165)*0.67,G448/($D448^0.727399687532279)*'Hintergrund Berechnung'!$I$3166)))</f>
        <v>#DIV/0!</v>
      </c>
      <c r="Y448" s="16" t="str">
        <f t="shared" si="57"/>
        <v/>
      </c>
      <c r="Z448" s="16" t="e">
        <f>IF($A$3=FALSE,IF($C448&lt;16,I448/($D448^0.727399687532279)*'Hintergrund Berechnung'!$I$3165,I448/($D448^0.727399687532279)*'Hintergrund Berechnung'!$I$3166),IF($C448&lt;13,(I448/($D448^0.727399687532279)*'Hintergrund Berechnung'!$I$3165)*0.5,IF($C448&lt;16,(I448/($D448^0.727399687532279)*'Hintergrund Berechnung'!$I$3165)*0.67,I448/($D448^0.727399687532279)*'Hintergrund Berechnung'!$I$3166)))</f>
        <v>#DIV/0!</v>
      </c>
      <c r="AA448" s="16" t="str">
        <f t="shared" si="58"/>
        <v/>
      </c>
      <c r="AB448" s="16" t="e">
        <f>IF($A$3=FALSE,IF($C448&lt;16,K448/($D448^0.727399687532279)*'Hintergrund Berechnung'!$I$3165,K448/($D448^0.727399687532279)*'Hintergrund Berechnung'!$I$3166),IF($C448&lt;13,(K448/($D448^0.727399687532279)*'Hintergrund Berechnung'!$I$3165)*0.5,IF($C448&lt;16,(K448/($D448^0.727399687532279)*'Hintergrund Berechnung'!$I$3165)*0.67,K448/($D448^0.727399687532279)*'Hintergrund Berechnung'!$I$3166)))</f>
        <v>#DIV/0!</v>
      </c>
      <c r="AC448" s="16" t="str">
        <f t="shared" si="59"/>
        <v/>
      </c>
      <c r="AD448" s="16" t="e">
        <f>IF($A$3=FALSE,IF($C448&lt;16,M448/($D448^0.727399687532279)*'Hintergrund Berechnung'!$I$3165,M448/($D448^0.727399687532279)*'Hintergrund Berechnung'!$I$3166),IF($C448&lt;13,(M448/($D448^0.727399687532279)*'Hintergrund Berechnung'!$I$3165)*0.5,IF($C448&lt;16,(M448/($D448^0.727399687532279)*'Hintergrund Berechnung'!$I$3165)*0.67,M448/($D448^0.727399687532279)*'Hintergrund Berechnung'!$I$3166)))</f>
        <v>#DIV/0!</v>
      </c>
      <c r="AE448" s="16" t="str">
        <f t="shared" si="60"/>
        <v/>
      </c>
      <c r="AF448" s="16" t="e">
        <f>IF($A$3=FALSE,IF($C448&lt;16,O448/($D448^0.727399687532279)*'Hintergrund Berechnung'!$I$3165,O448/($D448^0.727399687532279)*'Hintergrund Berechnung'!$I$3166),IF($C448&lt;13,(O448/($D448^0.727399687532279)*'Hintergrund Berechnung'!$I$3165)*0.5,IF($C448&lt;16,(O448/($D448^0.727399687532279)*'Hintergrund Berechnung'!$I$3165)*0.67,O448/($D448^0.727399687532279)*'Hintergrund Berechnung'!$I$3166)))</f>
        <v>#DIV/0!</v>
      </c>
      <c r="AG448" s="16" t="str">
        <f t="shared" si="61"/>
        <v/>
      </c>
      <c r="AH448" s="16" t="e">
        <f t="shared" si="62"/>
        <v>#DIV/0!</v>
      </c>
      <c r="AI448" s="16" t="e">
        <f>ROUND(IF(C448&lt;16,$Q448/($D448^0.515518364833551)*'Hintergrund Berechnung'!$K$3165,$Q448/($D448^0.515518364833551)*'Hintergrund Berechnung'!$K$3166),0)</f>
        <v>#DIV/0!</v>
      </c>
      <c r="AJ448" s="16">
        <f>ROUND(IF(C448&lt;16,$R448*'Hintergrund Berechnung'!$L$3165,$R448*'Hintergrund Berechnung'!$L$3166),0)</f>
        <v>0</v>
      </c>
      <c r="AK448" s="16">
        <f>ROUND(IF(C448&lt;16,IF(S448&gt;0,(25-$S448)*'Hintergrund Berechnung'!$M$3165,0),IF(S448&gt;0,(25-$S448)*'Hintergrund Berechnung'!$M$3166,0)),0)</f>
        <v>0</v>
      </c>
      <c r="AL448" s="18" t="e">
        <f t="shared" si="63"/>
        <v>#DIV/0!</v>
      </c>
    </row>
    <row r="449" spans="21:38" x14ac:dyDescent="0.5">
      <c r="U449" s="16">
        <f t="shared" si="55"/>
        <v>0</v>
      </c>
      <c r="V449" s="16" t="e">
        <f>IF($A$3=FALSE,IF($C449&lt;16,E449/($D449^0.727399687532279)*'Hintergrund Berechnung'!$I$3165,E449/($D449^0.727399687532279)*'Hintergrund Berechnung'!$I$3166),IF($C449&lt;13,(E449/($D449^0.727399687532279)*'Hintergrund Berechnung'!$I$3165)*0.5,IF($C449&lt;16,(E449/($D449^0.727399687532279)*'Hintergrund Berechnung'!$I$3165)*0.67,E449/($D449^0.727399687532279)*'Hintergrund Berechnung'!$I$3166)))</f>
        <v>#DIV/0!</v>
      </c>
      <c r="W449" s="16" t="str">
        <f t="shared" si="56"/>
        <v/>
      </c>
      <c r="X449" s="16" t="e">
        <f>IF($A$3=FALSE,IF($C449&lt;16,G449/($D449^0.727399687532279)*'Hintergrund Berechnung'!$I$3165,G449/($D449^0.727399687532279)*'Hintergrund Berechnung'!$I$3166),IF($C449&lt;13,(G449/($D449^0.727399687532279)*'Hintergrund Berechnung'!$I$3165)*0.5,IF($C449&lt;16,(G449/($D449^0.727399687532279)*'Hintergrund Berechnung'!$I$3165)*0.67,G449/($D449^0.727399687532279)*'Hintergrund Berechnung'!$I$3166)))</f>
        <v>#DIV/0!</v>
      </c>
      <c r="Y449" s="16" t="str">
        <f t="shared" si="57"/>
        <v/>
      </c>
      <c r="Z449" s="16" t="e">
        <f>IF($A$3=FALSE,IF($C449&lt;16,I449/($D449^0.727399687532279)*'Hintergrund Berechnung'!$I$3165,I449/($D449^0.727399687532279)*'Hintergrund Berechnung'!$I$3166),IF($C449&lt;13,(I449/($D449^0.727399687532279)*'Hintergrund Berechnung'!$I$3165)*0.5,IF($C449&lt;16,(I449/($D449^0.727399687532279)*'Hintergrund Berechnung'!$I$3165)*0.67,I449/($D449^0.727399687532279)*'Hintergrund Berechnung'!$I$3166)))</f>
        <v>#DIV/0!</v>
      </c>
      <c r="AA449" s="16" t="str">
        <f t="shared" si="58"/>
        <v/>
      </c>
      <c r="AB449" s="16" t="e">
        <f>IF($A$3=FALSE,IF($C449&lt;16,K449/($D449^0.727399687532279)*'Hintergrund Berechnung'!$I$3165,K449/($D449^0.727399687532279)*'Hintergrund Berechnung'!$I$3166),IF($C449&lt;13,(K449/($D449^0.727399687532279)*'Hintergrund Berechnung'!$I$3165)*0.5,IF($C449&lt;16,(K449/($D449^0.727399687532279)*'Hintergrund Berechnung'!$I$3165)*0.67,K449/($D449^0.727399687532279)*'Hintergrund Berechnung'!$I$3166)))</f>
        <v>#DIV/0!</v>
      </c>
      <c r="AC449" s="16" t="str">
        <f t="shared" si="59"/>
        <v/>
      </c>
      <c r="AD449" s="16" t="e">
        <f>IF($A$3=FALSE,IF($C449&lt;16,M449/($D449^0.727399687532279)*'Hintergrund Berechnung'!$I$3165,M449/($D449^0.727399687532279)*'Hintergrund Berechnung'!$I$3166),IF($C449&lt;13,(M449/($D449^0.727399687532279)*'Hintergrund Berechnung'!$I$3165)*0.5,IF($C449&lt;16,(M449/($D449^0.727399687532279)*'Hintergrund Berechnung'!$I$3165)*0.67,M449/($D449^0.727399687532279)*'Hintergrund Berechnung'!$I$3166)))</f>
        <v>#DIV/0!</v>
      </c>
      <c r="AE449" s="16" t="str">
        <f t="shared" si="60"/>
        <v/>
      </c>
      <c r="AF449" s="16" t="e">
        <f>IF($A$3=FALSE,IF($C449&lt;16,O449/($D449^0.727399687532279)*'Hintergrund Berechnung'!$I$3165,O449/($D449^0.727399687532279)*'Hintergrund Berechnung'!$I$3166),IF($C449&lt;13,(O449/($D449^0.727399687532279)*'Hintergrund Berechnung'!$I$3165)*0.5,IF($C449&lt;16,(O449/($D449^0.727399687532279)*'Hintergrund Berechnung'!$I$3165)*0.67,O449/($D449^0.727399687532279)*'Hintergrund Berechnung'!$I$3166)))</f>
        <v>#DIV/0!</v>
      </c>
      <c r="AG449" s="16" t="str">
        <f t="shared" si="61"/>
        <v/>
      </c>
      <c r="AH449" s="16" t="e">
        <f t="shared" si="62"/>
        <v>#DIV/0!</v>
      </c>
      <c r="AI449" s="16" t="e">
        <f>ROUND(IF(C449&lt;16,$Q449/($D449^0.515518364833551)*'Hintergrund Berechnung'!$K$3165,$Q449/($D449^0.515518364833551)*'Hintergrund Berechnung'!$K$3166),0)</f>
        <v>#DIV/0!</v>
      </c>
      <c r="AJ449" s="16">
        <f>ROUND(IF(C449&lt;16,$R449*'Hintergrund Berechnung'!$L$3165,$R449*'Hintergrund Berechnung'!$L$3166),0)</f>
        <v>0</v>
      </c>
      <c r="AK449" s="16">
        <f>ROUND(IF(C449&lt;16,IF(S449&gt;0,(25-$S449)*'Hintergrund Berechnung'!$M$3165,0),IF(S449&gt;0,(25-$S449)*'Hintergrund Berechnung'!$M$3166,0)),0)</f>
        <v>0</v>
      </c>
      <c r="AL449" s="18" t="e">
        <f t="shared" si="63"/>
        <v>#DIV/0!</v>
      </c>
    </row>
    <row r="450" spans="21:38" x14ac:dyDescent="0.5">
      <c r="U450" s="16">
        <f t="shared" si="55"/>
        <v>0</v>
      </c>
      <c r="V450" s="16" t="e">
        <f>IF($A$3=FALSE,IF($C450&lt;16,E450/($D450^0.727399687532279)*'Hintergrund Berechnung'!$I$3165,E450/($D450^0.727399687532279)*'Hintergrund Berechnung'!$I$3166),IF($C450&lt;13,(E450/($D450^0.727399687532279)*'Hintergrund Berechnung'!$I$3165)*0.5,IF($C450&lt;16,(E450/($D450^0.727399687532279)*'Hintergrund Berechnung'!$I$3165)*0.67,E450/($D450^0.727399687532279)*'Hintergrund Berechnung'!$I$3166)))</f>
        <v>#DIV/0!</v>
      </c>
      <c r="W450" s="16" t="str">
        <f t="shared" si="56"/>
        <v/>
      </c>
      <c r="X450" s="16" t="e">
        <f>IF($A$3=FALSE,IF($C450&lt;16,G450/($D450^0.727399687532279)*'Hintergrund Berechnung'!$I$3165,G450/($D450^0.727399687532279)*'Hintergrund Berechnung'!$I$3166),IF($C450&lt;13,(G450/($D450^0.727399687532279)*'Hintergrund Berechnung'!$I$3165)*0.5,IF($C450&lt;16,(G450/($D450^0.727399687532279)*'Hintergrund Berechnung'!$I$3165)*0.67,G450/($D450^0.727399687532279)*'Hintergrund Berechnung'!$I$3166)))</f>
        <v>#DIV/0!</v>
      </c>
      <c r="Y450" s="16" t="str">
        <f t="shared" si="57"/>
        <v/>
      </c>
      <c r="Z450" s="16" t="e">
        <f>IF($A$3=FALSE,IF($C450&lt;16,I450/($D450^0.727399687532279)*'Hintergrund Berechnung'!$I$3165,I450/($D450^0.727399687532279)*'Hintergrund Berechnung'!$I$3166),IF($C450&lt;13,(I450/($D450^0.727399687532279)*'Hintergrund Berechnung'!$I$3165)*0.5,IF($C450&lt;16,(I450/($D450^0.727399687532279)*'Hintergrund Berechnung'!$I$3165)*0.67,I450/($D450^0.727399687532279)*'Hintergrund Berechnung'!$I$3166)))</f>
        <v>#DIV/0!</v>
      </c>
      <c r="AA450" s="16" t="str">
        <f t="shared" si="58"/>
        <v/>
      </c>
      <c r="AB450" s="16" t="e">
        <f>IF($A$3=FALSE,IF($C450&lt;16,K450/($D450^0.727399687532279)*'Hintergrund Berechnung'!$I$3165,K450/($D450^0.727399687532279)*'Hintergrund Berechnung'!$I$3166),IF($C450&lt;13,(K450/($D450^0.727399687532279)*'Hintergrund Berechnung'!$I$3165)*0.5,IF($C450&lt;16,(K450/($D450^0.727399687532279)*'Hintergrund Berechnung'!$I$3165)*0.67,K450/($D450^0.727399687532279)*'Hintergrund Berechnung'!$I$3166)))</f>
        <v>#DIV/0!</v>
      </c>
      <c r="AC450" s="16" t="str">
        <f t="shared" si="59"/>
        <v/>
      </c>
      <c r="AD450" s="16" t="e">
        <f>IF($A$3=FALSE,IF($C450&lt;16,M450/($D450^0.727399687532279)*'Hintergrund Berechnung'!$I$3165,M450/($D450^0.727399687532279)*'Hintergrund Berechnung'!$I$3166),IF($C450&lt;13,(M450/($D450^0.727399687532279)*'Hintergrund Berechnung'!$I$3165)*0.5,IF($C450&lt;16,(M450/($D450^0.727399687532279)*'Hintergrund Berechnung'!$I$3165)*0.67,M450/($D450^0.727399687532279)*'Hintergrund Berechnung'!$I$3166)))</f>
        <v>#DIV/0!</v>
      </c>
      <c r="AE450" s="16" t="str">
        <f t="shared" si="60"/>
        <v/>
      </c>
      <c r="AF450" s="16" t="e">
        <f>IF($A$3=FALSE,IF($C450&lt;16,O450/($D450^0.727399687532279)*'Hintergrund Berechnung'!$I$3165,O450/($D450^0.727399687532279)*'Hintergrund Berechnung'!$I$3166),IF($C450&lt;13,(O450/($D450^0.727399687532279)*'Hintergrund Berechnung'!$I$3165)*0.5,IF($C450&lt;16,(O450/($D450^0.727399687532279)*'Hintergrund Berechnung'!$I$3165)*0.67,O450/($D450^0.727399687532279)*'Hintergrund Berechnung'!$I$3166)))</f>
        <v>#DIV/0!</v>
      </c>
      <c r="AG450" s="16" t="str">
        <f t="shared" si="61"/>
        <v/>
      </c>
      <c r="AH450" s="16" t="e">
        <f t="shared" si="62"/>
        <v>#DIV/0!</v>
      </c>
      <c r="AI450" s="16" t="e">
        <f>ROUND(IF(C450&lt;16,$Q450/($D450^0.515518364833551)*'Hintergrund Berechnung'!$K$3165,$Q450/($D450^0.515518364833551)*'Hintergrund Berechnung'!$K$3166),0)</f>
        <v>#DIV/0!</v>
      </c>
      <c r="AJ450" s="16">
        <f>ROUND(IF(C450&lt;16,$R450*'Hintergrund Berechnung'!$L$3165,$R450*'Hintergrund Berechnung'!$L$3166),0)</f>
        <v>0</v>
      </c>
      <c r="AK450" s="16">
        <f>ROUND(IF(C450&lt;16,IF(S450&gt;0,(25-$S450)*'Hintergrund Berechnung'!$M$3165,0),IF(S450&gt;0,(25-$S450)*'Hintergrund Berechnung'!$M$3166,0)),0)</f>
        <v>0</v>
      </c>
      <c r="AL450" s="18" t="e">
        <f t="shared" si="63"/>
        <v>#DIV/0!</v>
      </c>
    </row>
    <row r="451" spans="21:38" x14ac:dyDescent="0.5">
      <c r="U451" s="16">
        <f t="shared" si="55"/>
        <v>0</v>
      </c>
      <c r="V451" s="16" t="e">
        <f>IF($A$3=FALSE,IF($C451&lt;16,E451/($D451^0.727399687532279)*'Hintergrund Berechnung'!$I$3165,E451/($D451^0.727399687532279)*'Hintergrund Berechnung'!$I$3166),IF($C451&lt;13,(E451/($D451^0.727399687532279)*'Hintergrund Berechnung'!$I$3165)*0.5,IF($C451&lt;16,(E451/($D451^0.727399687532279)*'Hintergrund Berechnung'!$I$3165)*0.67,E451/($D451^0.727399687532279)*'Hintergrund Berechnung'!$I$3166)))</f>
        <v>#DIV/0!</v>
      </c>
      <c r="W451" s="16" t="str">
        <f t="shared" si="56"/>
        <v/>
      </c>
      <c r="X451" s="16" t="e">
        <f>IF($A$3=FALSE,IF($C451&lt;16,G451/($D451^0.727399687532279)*'Hintergrund Berechnung'!$I$3165,G451/($D451^0.727399687532279)*'Hintergrund Berechnung'!$I$3166),IF($C451&lt;13,(G451/($D451^0.727399687532279)*'Hintergrund Berechnung'!$I$3165)*0.5,IF($C451&lt;16,(G451/($D451^0.727399687532279)*'Hintergrund Berechnung'!$I$3165)*0.67,G451/($D451^0.727399687532279)*'Hintergrund Berechnung'!$I$3166)))</f>
        <v>#DIV/0!</v>
      </c>
      <c r="Y451" s="16" t="str">
        <f t="shared" si="57"/>
        <v/>
      </c>
      <c r="Z451" s="16" t="e">
        <f>IF($A$3=FALSE,IF($C451&lt;16,I451/($D451^0.727399687532279)*'Hintergrund Berechnung'!$I$3165,I451/($D451^0.727399687532279)*'Hintergrund Berechnung'!$I$3166),IF($C451&lt;13,(I451/($D451^0.727399687532279)*'Hintergrund Berechnung'!$I$3165)*0.5,IF($C451&lt;16,(I451/($D451^0.727399687532279)*'Hintergrund Berechnung'!$I$3165)*0.67,I451/($D451^0.727399687532279)*'Hintergrund Berechnung'!$I$3166)))</f>
        <v>#DIV/0!</v>
      </c>
      <c r="AA451" s="16" t="str">
        <f t="shared" si="58"/>
        <v/>
      </c>
      <c r="AB451" s="16" t="e">
        <f>IF($A$3=FALSE,IF($C451&lt;16,K451/($D451^0.727399687532279)*'Hintergrund Berechnung'!$I$3165,K451/($D451^0.727399687532279)*'Hintergrund Berechnung'!$I$3166),IF($C451&lt;13,(K451/($D451^0.727399687532279)*'Hintergrund Berechnung'!$I$3165)*0.5,IF($C451&lt;16,(K451/($D451^0.727399687532279)*'Hintergrund Berechnung'!$I$3165)*0.67,K451/($D451^0.727399687532279)*'Hintergrund Berechnung'!$I$3166)))</f>
        <v>#DIV/0!</v>
      </c>
      <c r="AC451" s="16" t="str">
        <f t="shared" si="59"/>
        <v/>
      </c>
      <c r="AD451" s="16" t="e">
        <f>IF($A$3=FALSE,IF($C451&lt;16,M451/($D451^0.727399687532279)*'Hintergrund Berechnung'!$I$3165,M451/($D451^0.727399687532279)*'Hintergrund Berechnung'!$I$3166),IF($C451&lt;13,(M451/($D451^0.727399687532279)*'Hintergrund Berechnung'!$I$3165)*0.5,IF($C451&lt;16,(M451/($D451^0.727399687532279)*'Hintergrund Berechnung'!$I$3165)*0.67,M451/($D451^0.727399687532279)*'Hintergrund Berechnung'!$I$3166)))</f>
        <v>#DIV/0!</v>
      </c>
      <c r="AE451" s="16" t="str">
        <f t="shared" si="60"/>
        <v/>
      </c>
      <c r="AF451" s="16" t="e">
        <f>IF($A$3=FALSE,IF($C451&lt;16,O451/($D451^0.727399687532279)*'Hintergrund Berechnung'!$I$3165,O451/($D451^0.727399687532279)*'Hintergrund Berechnung'!$I$3166),IF($C451&lt;13,(O451/($D451^0.727399687532279)*'Hintergrund Berechnung'!$I$3165)*0.5,IF($C451&lt;16,(O451/($D451^0.727399687532279)*'Hintergrund Berechnung'!$I$3165)*0.67,O451/($D451^0.727399687532279)*'Hintergrund Berechnung'!$I$3166)))</f>
        <v>#DIV/0!</v>
      </c>
      <c r="AG451" s="16" t="str">
        <f t="shared" si="61"/>
        <v/>
      </c>
      <c r="AH451" s="16" t="e">
        <f t="shared" si="62"/>
        <v>#DIV/0!</v>
      </c>
      <c r="AI451" s="16" t="e">
        <f>ROUND(IF(C451&lt;16,$Q451/($D451^0.515518364833551)*'Hintergrund Berechnung'!$K$3165,$Q451/($D451^0.515518364833551)*'Hintergrund Berechnung'!$K$3166),0)</f>
        <v>#DIV/0!</v>
      </c>
      <c r="AJ451" s="16">
        <f>ROUND(IF(C451&lt;16,$R451*'Hintergrund Berechnung'!$L$3165,$R451*'Hintergrund Berechnung'!$L$3166),0)</f>
        <v>0</v>
      </c>
      <c r="AK451" s="16">
        <f>ROUND(IF(C451&lt;16,IF(S451&gt;0,(25-$S451)*'Hintergrund Berechnung'!$M$3165,0),IF(S451&gt;0,(25-$S451)*'Hintergrund Berechnung'!$M$3166,0)),0)</f>
        <v>0</v>
      </c>
      <c r="AL451" s="18" t="e">
        <f t="shared" si="63"/>
        <v>#DIV/0!</v>
      </c>
    </row>
    <row r="452" spans="21:38" x14ac:dyDescent="0.5">
      <c r="U452" s="16">
        <f t="shared" si="55"/>
        <v>0</v>
      </c>
      <c r="V452" s="16" t="e">
        <f>IF($A$3=FALSE,IF($C452&lt;16,E452/($D452^0.727399687532279)*'Hintergrund Berechnung'!$I$3165,E452/($D452^0.727399687532279)*'Hintergrund Berechnung'!$I$3166),IF($C452&lt;13,(E452/($D452^0.727399687532279)*'Hintergrund Berechnung'!$I$3165)*0.5,IF($C452&lt;16,(E452/($D452^0.727399687532279)*'Hintergrund Berechnung'!$I$3165)*0.67,E452/($D452^0.727399687532279)*'Hintergrund Berechnung'!$I$3166)))</f>
        <v>#DIV/0!</v>
      </c>
      <c r="W452" s="16" t="str">
        <f t="shared" si="56"/>
        <v/>
      </c>
      <c r="X452" s="16" t="e">
        <f>IF($A$3=FALSE,IF($C452&lt;16,G452/($D452^0.727399687532279)*'Hintergrund Berechnung'!$I$3165,G452/($D452^0.727399687532279)*'Hintergrund Berechnung'!$I$3166),IF($C452&lt;13,(G452/($D452^0.727399687532279)*'Hintergrund Berechnung'!$I$3165)*0.5,IF($C452&lt;16,(G452/($D452^0.727399687532279)*'Hintergrund Berechnung'!$I$3165)*0.67,G452/($D452^0.727399687532279)*'Hintergrund Berechnung'!$I$3166)))</f>
        <v>#DIV/0!</v>
      </c>
      <c r="Y452" s="16" t="str">
        <f t="shared" si="57"/>
        <v/>
      </c>
      <c r="Z452" s="16" t="e">
        <f>IF($A$3=FALSE,IF($C452&lt;16,I452/($D452^0.727399687532279)*'Hintergrund Berechnung'!$I$3165,I452/($D452^0.727399687532279)*'Hintergrund Berechnung'!$I$3166),IF($C452&lt;13,(I452/($D452^0.727399687532279)*'Hintergrund Berechnung'!$I$3165)*0.5,IF($C452&lt;16,(I452/($D452^0.727399687532279)*'Hintergrund Berechnung'!$I$3165)*0.67,I452/($D452^0.727399687532279)*'Hintergrund Berechnung'!$I$3166)))</f>
        <v>#DIV/0!</v>
      </c>
      <c r="AA452" s="16" t="str">
        <f t="shared" si="58"/>
        <v/>
      </c>
      <c r="AB452" s="16" t="e">
        <f>IF($A$3=FALSE,IF($C452&lt;16,K452/($D452^0.727399687532279)*'Hintergrund Berechnung'!$I$3165,K452/($D452^0.727399687532279)*'Hintergrund Berechnung'!$I$3166),IF($C452&lt;13,(K452/($D452^0.727399687532279)*'Hintergrund Berechnung'!$I$3165)*0.5,IF($C452&lt;16,(K452/($D452^0.727399687532279)*'Hintergrund Berechnung'!$I$3165)*0.67,K452/($D452^0.727399687532279)*'Hintergrund Berechnung'!$I$3166)))</f>
        <v>#DIV/0!</v>
      </c>
      <c r="AC452" s="16" t="str">
        <f t="shared" si="59"/>
        <v/>
      </c>
      <c r="AD452" s="16" t="e">
        <f>IF($A$3=FALSE,IF($C452&lt;16,M452/($D452^0.727399687532279)*'Hintergrund Berechnung'!$I$3165,M452/($D452^0.727399687532279)*'Hintergrund Berechnung'!$I$3166),IF($C452&lt;13,(M452/($D452^0.727399687532279)*'Hintergrund Berechnung'!$I$3165)*0.5,IF($C452&lt;16,(M452/($D452^0.727399687532279)*'Hintergrund Berechnung'!$I$3165)*0.67,M452/($D452^0.727399687532279)*'Hintergrund Berechnung'!$I$3166)))</f>
        <v>#DIV/0!</v>
      </c>
      <c r="AE452" s="16" t="str">
        <f t="shared" si="60"/>
        <v/>
      </c>
      <c r="AF452" s="16" t="e">
        <f>IF($A$3=FALSE,IF($C452&lt;16,O452/($D452^0.727399687532279)*'Hintergrund Berechnung'!$I$3165,O452/($D452^0.727399687532279)*'Hintergrund Berechnung'!$I$3166),IF($C452&lt;13,(O452/($D452^0.727399687532279)*'Hintergrund Berechnung'!$I$3165)*0.5,IF($C452&lt;16,(O452/($D452^0.727399687532279)*'Hintergrund Berechnung'!$I$3165)*0.67,O452/($D452^0.727399687532279)*'Hintergrund Berechnung'!$I$3166)))</f>
        <v>#DIV/0!</v>
      </c>
      <c r="AG452" s="16" t="str">
        <f t="shared" si="61"/>
        <v/>
      </c>
      <c r="AH452" s="16" t="e">
        <f t="shared" si="62"/>
        <v>#DIV/0!</v>
      </c>
      <c r="AI452" s="16" t="e">
        <f>ROUND(IF(C452&lt;16,$Q452/($D452^0.515518364833551)*'Hintergrund Berechnung'!$K$3165,$Q452/($D452^0.515518364833551)*'Hintergrund Berechnung'!$K$3166),0)</f>
        <v>#DIV/0!</v>
      </c>
      <c r="AJ452" s="16">
        <f>ROUND(IF(C452&lt;16,$R452*'Hintergrund Berechnung'!$L$3165,$R452*'Hintergrund Berechnung'!$L$3166),0)</f>
        <v>0</v>
      </c>
      <c r="AK452" s="16">
        <f>ROUND(IF(C452&lt;16,IF(S452&gt;0,(25-$S452)*'Hintergrund Berechnung'!$M$3165,0),IF(S452&gt;0,(25-$S452)*'Hintergrund Berechnung'!$M$3166,0)),0)</f>
        <v>0</v>
      </c>
      <c r="AL452" s="18" t="e">
        <f t="shared" si="63"/>
        <v>#DIV/0!</v>
      </c>
    </row>
    <row r="453" spans="21:38" x14ac:dyDescent="0.5">
      <c r="U453" s="16">
        <f t="shared" si="55"/>
        <v>0</v>
      </c>
      <c r="V453" s="16" t="e">
        <f>IF($A$3=FALSE,IF($C453&lt;16,E453/($D453^0.727399687532279)*'Hintergrund Berechnung'!$I$3165,E453/($D453^0.727399687532279)*'Hintergrund Berechnung'!$I$3166),IF($C453&lt;13,(E453/($D453^0.727399687532279)*'Hintergrund Berechnung'!$I$3165)*0.5,IF($C453&lt;16,(E453/($D453^0.727399687532279)*'Hintergrund Berechnung'!$I$3165)*0.67,E453/($D453^0.727399687532279)*'Hintergrund Berechnung'!$I$3166)))</f>
        <v>#DIV/0!</v>
      </c>
      <c r="W453" s="16" t="str">
        <f t="shared" si="56"/>
        <v/>
      </c>
      <c r="X453" s="16" t="e">
        <f>IF($A$3=FALSE,IF($C453&lt;16,G453/($D453^0.727399687532279)*'Hintergrund Berechnung'!$I$3165,G453/($D453^0.727399687532279)*'Hintergrund Berechnung'!$I$3166),IF($C453&lt;13,(G453/($D453^0.727399687532279)*'Hintergrund Berechnung'!$I$3165)*0.5,IF($C453&lt;16,(G453/($D453^0.727399687532279)*'Hintergrund Berechnung'!$I$3165)*0.67,G453/($D453^0.727399687532279)*'Hintergrund Berechnung'!$I$3166)))</f>
        <v>#DIV/0!</v>
      </c>
      <c r="Y453" s="16" t="str">
        <f t="shared" si="57"/>
        <v/>
      </c>
      <c r="Z453" s="16" t="e">
        <f>IF($A$3=FALSE,IF($C453&lt;16,I453/($D453^0.727399687532279)*'Hintergrund Berechnung'!$I$3165,I453/($D453^0.727399687532279)*'Hintergrund Berechnung'!$I$3166),IF($C453&lt;13,(I453/($D453^0.727399687532279)*'Hintergrund Berechnung'!$I$3165)*0.5,IF($C453&lt;16,(I453/($D453^0.727399687532279)*'Hintergrund Berechnung'!$I$3165)*0.67,I453/($D453^0.727399687532279)*'Hintergrund Berechnung'!$I$3166)))</f>
        <v>#DIV/0!</v>
      </c>
      <c r="AA453" s="16" t="str">
        <f t="shared" si="58"/>
        <v/>
      </c>
      <c r="AB453" s="16" t="e">
        <f>IF($A$3=FALSE,IF($C453&lt;16,K453/($D453^0.727399687532279)*'Hintergrund Berechnung'!$I$3165,K453/($D453^0.727399687532279)*'Hintergrund Berechnung'!$I$3166),IF($C453&lt;13,(K453/($D453^0.727399687532279)*'Hintergrund Berechnung'!$I$3165)*0.5,IF($C453&lt;16,(K453/($D453^0.727399687532279)*'Hintergrund Berechnung'!$I$3165)*0.67,K453/($D453^0.727399687532279)*'Hintergrund Berechnung'!$I$3166)))</f>
        <v>#DIV/0!</v>
      </c>
      <c r="AC453" s="16" t="str">
        <f t="shared" si="59"/>
        <v/>
      </c>
      <c r="AD453" s="16" t="e">
        <f>IF($A$3=FALSE,IF($C453&lt;16,M453/($D453^0.727399687532279)*'Hintergrund Berechnung'!$I$3165,M453/($D453^0.727399687532279)*'Hintergrund Berechnung'!$I$3166),IF($C453&lt;13,(M453/($D453^0.727399687532279)*'Hintergrund Berechnung'!$I$3165)*0.5,IF($C453&lt;16,(M453/($D453^0.727399687532279)*'Hintergrund Berechnung'!$I$3165)*0.67,M453/($D453^0.727399687532279)*'Hintergrund Berechnung'!$I$3166)))</f>
        <v>#DIV/0!</v>
      </c>
      <c r="AE453" s="16" t="str">
        <f t="shared" si="60"/>
        <v/>
      </c>
      <c r="AF453" s="16" t="e">
        <f>IF($A$3=FALSE,IF($C453&lt;16,O453/($D453^0.727399687532279)*'Hintergrund Berechnung'!$I$3165,O453/($D453^0.727399687532279)*'Hintergrund Berechnung'!$I$3166),IF($C453&lt;13,(O453/($D453^0.727399687532279)*'Hintergrund Berechnung'!$I$3165)*0.5,IF($C453&lt;16,(O453/($D453^0.727399687532279)*'Hintergrund Berechnung'!$I$3165)*0.67,O453/($D453^0.727399687532279)*'Hintergrund Berechnung'!$I$3166)))</f>
        <v>#DIV/0!</v>
      </c>
      <c r="AG453" s="16" t="str">
        <f t="shared" si="61"/>
        <v/>
      </c>
      <c r="AH453" s="16" t="e">
        <f t="shared" si="62"/>
        <v>#DIV/0!</v>
      </c>
      <c r="AI453" s="16" t="e">
        <f>ROUND(IF(C453&lt;16,$Q453/($D453^0.515518364833551)*'Hintergrund Berechnung'!$K$3165,$Q453/($D453^0.515518364833551)*'Hintergrund Berechnung'!$K$3166),0)</f>
        <v>#DIV/0!</v>
      </c>
      <c r="AJ453" s="16">
        <f>ROUND(IF(C453&lt;16,$R453*'Hintergrund Berechnung'!$L$3165,$R453*'Hintergrund Berechnung'!$L$3166),0)</f>
        <v>0</v>
      </c>
      <c r="AK453" s="16">
        <f>ROUND(IF(C453&lt;16,IF(S453&gt;0,(25-$S453)*'Hintergrund Berechnung'!$M$3165,0),IF(S453&gt;0,(25-$S453)*'Hintergrund Berechnung'!$M$3166,0)),0)</f>
        <v>0</v>
      </c>
      <c r="AL453" s="18" t="e">
        <f t="shared" si="63"/>
        <v>#DIV/0!</v>
      </c>
    </row>
    <row r="454" spans="21:38" x14ac:dyDescent="0.5">
      <c r="U454" s="16">
        <f t="shared" si="55"/>
        <v>0</v>
      </c>
      <c r="V454" s="16" t="e">
        <f>IF($A$3=FALSE,IF($C454&lt;16,E454/($D454^0.727399687532279)*'Hintergrund Berechnung'!$I$3165,E454/($D454^0.727399687532279)*'Hintergrund Berechnung'!$I$3166),IF($C454&lt;13,(E454/($D454^0.727399687532279)*'Hintergrund Berechnung'!$I$3165)*0.5,IF($C454&lt;16,(E454/($D454^0.727399687532279)*'Hintergrund Berechnung'!$I$3165)*0.67,E454/($D454^0.727399687532279)*'Hintergrund Berechnung'!$I$3166)))</f>
        <v>#DIV/0!</v>
      </c>
      <c r="W454" s="16" t="str">
        <f t="shared" si="56"/>
        <v/>
      </c>
      <c r="X454" s="16" t="e">
        <f>IF($A$3=FALSE,IF($C454&lt;16,G454/($D454^0.727399687532279)*'Hintergrund Berechnung'!$I$3165,G454/($D454^0.727399687532279)*'Hintergrund Berechnung'!$I$3166),IF($C454&lt;13,(G454/($D454^0.727399687532279)*'Hintergrund Berechnung'!$I$3165)*0.5,IF($C454&lt;16,(G454/($D454^0.727399687532279)*'Hintergrund Berechnung'!$I$3165)*0.67,G454/($D454^0.727399687532279)*'Hintergrund Berechnung'!$I$3166)))</f>
        <v>#DIV/0!</v>
      </c>
      <c r="Y454" s="16" t="str">
        <f t="shared" si="57"/>
        <v/>
      </c>
      <c r="Z454" s="16" t="e">
        <f>IF($A$3=FALSE,IF($C454&lt;16,I454/($D454^0.727399687532279)*'Hintergrund Berechnung'!$I$3165,I454/($D454^0.727399687532279)*'Hintergrund Berechnung'!$I$3166),IF($C454&lt;13,(I454/($D454^0.727399687532279)*'Hintergrund Berechnung'!$I$3165)*0.5,IF($C454&lt;16,(I454/($D454^0.727399687532279)*'Hintergrund Berechnung'!$I$3165)*0.67,I454/($D454^0.727399687532279)*'Hintergrund Berechnung'!$I$3166)))</f>
        <v>#DIV/0!</v>
      </c>
      <c r="AA454" s="16" t="str">
        <f t="shared" si="58"/>
        <v/>
      </c>
      <c r="AB454" s="16" t="e">
        <f>IF($A$3=FALSE,IF($C454&lt;16,K454/($D454^0.727399687532279)*'Hintergrund Berechnung'!$I$3165,K454/($D454^0.727399687532279)*'Hintergrund Berechnung'!$I$3166),IF($C454&lt;13,(K454/($D454^0.727399687532279)*'Hintergrund Berechnung'!$I$3165)*0.5,IF($C454&lt;16,(K454/($D454^0.727399687532279)*'Hintergrund Berechnung'!$I$3165)*0.67,K454/($D454^0.727399687532279)*'Hintergrund Berechnung'!$I$3166)))</f>
        <v>#DIV/0!</v>
      </c>
      <c r="AC454" s="16" t="str">
        <f t="shared" si="59"/>
        <v/>
      </c>
      <c r="AD454" s="16" t="e">
        <f>IF($A$3=FALSE,IF($C454&lt;16,M454/($D454^0.727399687532279)*'Hintergrund Berechnung'!$I$3165,M454/($D454^0.727399687532279)*'Hintergrund Berechnung'!$I$3166),IF($C454&lt;13,(M454/($D454^0.727399687532279)*'Hintergrund Berechnung'!$I$3165)*0.5,IF($C454&lt;16,(M454/($D454^0.727399687532279)*'Hintergrund Berechnung'!$I$3165)*0.67,M454/($D454^0.727399687532279)*'Hintergrund Berechnung'!$I$3166)))</f>
        <v>#DIV/0!</v>
      </c>
      <c r="AE454" s="16" t="str">
        <f t="shared" si="60"/>
        <v/>
      </c>
      <c r="AF454" s="16" t="e">
        <f>IF($A$3=FALSE,IF($C454&lt;16,O454/($D454^0.727399687532279)*'Hintergrund Berechnung'!$I$3165,O454/($D454^0.727399687532279)*'Hintergrund Berechnung'!$I$3166),IF($C454&lt;13,(O454/($D454^0.727399687532279)*'Hintergrund Berechnung'!$I$3165)*0.5,IF($C454&lt;16,(O454/($D454^0.727399687532279)*'Hintergrund Berechnung'!$I$3165)*0.67,O454/($D454^0.727399687532279)*'Hintergrund Berechnung'!$I$3166)))</f>
        <v>#DIV/0!</v>
      </c>
      <c r="AG454" s="16" t="str">
        <f t="shared" si="61"/>
        <v/>
      </c>
      <c r="AH454" s="16" t="e">
        <f t="shared" si="62"/>
        <v>#DIV/0!</v>
      </c>
      <c r="AI454" s="16" t="e">
        <f>ROUND(IF(C454&lt;16,$Q454/($D454^0.515518364833551)*'Hintergrund Berechnung'!$K$3165,$Q454/($D454^0.515518364833551)*'Hintergrund Berechnung'!$K$3166),0)</f>
        <v>#DIV/0!</v>
      </c>
      <c r="AJ454" s="16">
        <f>ROUND(IF(C454&lt;16,$R454*'Hintergrund Berechnung'!$L$3165,$R454*'Hintergrund Berechnung'!$L$3166),0)</f>
        <v>0</v>
      </c>
      <c r="AK454" s="16">
        <f>ROUND(IF(C454&lt;16,IF(S454&gt;0,(25-$S454)*'Hintergrund Berechnung'!$M$3165,0),IF(S454&gt;0,(25-$S454)*'Hintergrund Berechnung'!$M$3166,0)),0)</f>
        <v>0</v>
      </c>
      <c r="AL454" s="18" t="e">
        <f t="shared" si="63"/>
        <v>#DIV/0!</v>
      </c>
    </row>
    <row r="455" spans="21:38" x14ac:dyDescent="0.5">
      <c r="U455" s="16">
        <f t="shared" ref="U455:U518" si="64">MAX(E455,G455,I455)+MAX(K455,M455,O455)</f>
        <v>0</v>
      </c>
      <c r="V455" s="16" t="e">
        <f>IF($A$3=FALSE,IF($C455&lt;16,E455/($D455^0.727399687532279)*'Hintergrund Berechnung'!$I$3165,E455/($D455^0.727399687532279)*'Hintergrund Berechnung'!$I$3166),IF($C455&lt;13,(E455/($D455^0.727399687532279)*'Hintergrund Berechnung'!$I$3165)*0.5,IF($C455&lt;16,(E455/($D455^0.727399687532279)*'Hintergrund Berechnung'!$I$3165)*0.67,E455/($D455^0.727399687532279)*'Hintergrund Berechnung'!$I$3166)))</f>
        <v>#DIV/0!</v>
      </c>
      <c r="W455" s="16" t="str">
        <f t="shared" ref="W455:W518" si="65">IF(AND($A$3=TRUE,$C455&lt;13),F455,IF(AND($A$3=TRUE,$C455&lt;16),F455*0.67,""))</f>
        <v/>
      </c>
      <c r="X455" s="16" t="e">
        <f>IF($A$3=FALSE,IF($C455&lt;16,G455/($D455^0.727399687532279)*'Hintergrund Berechnung'!$I$3165,G455/($D455^0.727399687532279)*'Hintergrund Berechnung'!$I$3166),IF($C455&lt;13,(G455/($D455^0.727399687532279)*'Hintergrund Berechnung'!$I$3165)*0.5,IF($C455&lt;16,(G455/($D455^0.727399687532279)*'Hintergrund Berechnung'!$I$3165)*0.67,G455/($D455^0.727399687532279)*'Hintergrund Berechnung'!$I$3166)))</f>
        <v>#DIV/0!</v>
      </c>
      <c r="Y455" s="16" t="str">
        <f t="shared" ref="Y455:Y518" si="66">IF(AND($A$3=TRUE,$C455&lt;13),H455,IF(AND($A$3=TRUE,$C455&lt;16),H455*0.67,""))</f>
        <v/>
      </c>
      <c r="Z455" s="16" t="e">
        <f>IF($A$3=FALSE,IF($C455&lt;16,I455/($D455^0.727399687532279)*'Hintergrund Berechnung'!$I$3165,I455/($D455^0.727399687532279)*'Hintergrund Berechnung'!$I$3166),IF($C455&lt;13,(I455/($D455^0.727399687532279)*'Hintergrund Berechnung'!$I$3165)*0.5,IF($C455&lt;16,(I455/($D455^0.727399687532279)*'Hintergrund Berechnung'!$I$3165)*0.67,I455/($D455^0.727399687532279)*'Hintergrund Berechnung'!$I$3166)))</f>
        <v>#DIV/0!</v>
      </c>
      <c r="AA455" s="16" t="str">
        <f t="shared" ref="AA455:AA518" si="67">IF(AND($A$3=TRUE,$C455&lt;13),J455,IF(AND($A$3=TRUE,$C455&lt;16),J455*0.67,""))</f>
        <v/>
      </c>
      <c r="AB455" s="16" t="e">
        <f>IF($A$3=FALSE,IF($C455&lt;16,K455/($D455^0.727399687532279)*'Hintergrund Berechnung'!$I$3165,K455/($D455^0.727399687532279)*'Hintergrund Berechnung'!$I$3166),IF($C455&lt;13,(K455/($D455^0.727399687532279)*'Hintergrund Berechnung'!$I$3165)*0.5,IF($C455&lt;16,(K455/($D455^0.727399687532279)*'Hintergrund Berechnung'!$I$3165)*0.67,K455/($D455^0.727399687532279)*'Hintergrund Berechnung'!$I$3166)))</f>
        <v>#DIV/0!</v>
      </c>
      <c r="AC455" s="16" t="str">
        <f t="shared" ref="AC455:AC518" si="68">IF(AND($A$3=TRUE,$C455&lt;13),L455,IF(AND($A$3=TRUE,$C455&lt;16),L455*0.67,""))</f>
        <v/>
      </c>
      <c r="AD455" s="16" t="e">
        <f>IF($A$3=FALSE,IF($C455&lt;16,M455/($D455^0.727399687532279)*'Hintergrund Berechnung'!$I$3165,M455/($D455^0.727399687532279)*'Hintergrund Berechnung'!$I$3166),IF($C455&lt;13,(M455/($D455^0.727399687532279)*'Hintergrund Berechnung'!$I$3165)*0.5,IF($C455&lt;16,(M455/($D455^0.727399687532279)*'Hintergrund Berechnung'!$I$3165)*0.67,M455/($D455^0.727399687532279)*'Hintergrund Berechnung'!$I$3166)))</f>
        <v>#DIV/0!</v>
      </c>
      <c r="AE455" s="16" t="str">
        <f t="shared" ref="AE455:AE518" si="69">IF(AND($A$3=TRUE,$C455&lt;13),N455,IF(AND($A$3=TRUE,$C455&lt;16),N455*0.67,""))</f>
        <v/>
      </c>
      <c r="AF455" s="16" t="e">
        <f>IF($A$3=FALSE,IF($C455&lt;16,O455/($D455^0.727399687532279)*'Hintergrund Berechnung'!$I$3165,O455/($D455^0.727399687532279)*'Hintergrund Berechnung'!$I$3166),IF($C455&lt;13,(O455/($D455^0.727399687532279)*'Hintergrund Berechnung'!$I$3165)*0.5,IF($C455&lt;16,(O455/($D455^0.727399687532279)*'Hintergrund Berechnung'!$I$3165)*0.67,O455/($D455^0.727399687532279)*'Hintergrund Berechnung'!$I$3166)))</f>
        <v>#DIV/0!</v>
      </c>
      <c r="AG455" s="16" t="str">
        <f t="shared" ref="AG455:AG518" si="70">IF(AND($A$3=TRUE,$C455&lt;13),P455,IF(AND($A$3=TRUE,$C455&lt;16),P455*0.67,""))</f>
        <v/>
      </c>
      <c r="AH455" s="16" t="e">
        <f t="shared" ref="AH455:AH518" si="71">MAX(SUM(V455:W455),SUM(X455:Y455),SUM(Z455:AA455))+MAX(SUM(AB455:AC455),SUM(AD455:AE455),SUM(AF455:AG455))</f>
        <v>#DIV/0!</v>
      </c>
      <c r="AI455" s="16" t="e">
        <f>ROUND(IF(C455&lt;16,$Q455/($D455^0.515518364833551)*'Hintergrund Berechnung'!$K$3165,$Q455/($D455^0.515518364833551)*'Hintergrund Berechnung'!$K$3166),0)</f>
        <v>#DIV/0!</v>
      </c>
      <c r="AJ455" s="16">
        <f>ROUND(IF(C455&lt;16,$R455*'Hintergrund Berechnung'!$L$3165,$R455*'Hintergrund Berechnung'!$L$3166),0)</f>
        <v>0</v>
      </c>
      <c r="AK455" s="16">
        <f>ROUND(IF(C455&lt;16,IF(S455&gt;0,(25-$S455)*'Hintergrund Berechnung'!$M$3165,0),IF(S455&gt;0,(25-$S455)*'Hintergrund Berechnung'!$M$3166,0)),0)</f>
        <v>0</v>
      </c>
      <c r="AL455" s="18" t="e">
        <f t="shared" ref="AL455:AL518" si="72">ROUND(SUM(AH455:AK455),0)</f>
        <v>#DIV/0!</v>
      </c>
    </row>
    <row r="456" spans="21:38" x14ac:dyDescent="0.5">
      <c r="U456" s="16">
        <f t="shared" si="64"/>
        <v>0</v>
      </c>
      <c r="V456" s="16" t="e">
        <f>IF($A$3=FALSE,IF($C456&lt;16,E456/($D456^0.727399687532279)*'Hintergrund Berechnung'!$I$3165,E456/($D456^0.727399687532279)*'Hintergrund Berechnung'!$I$3166),IF($C456&lt;13,(E456/($D456^0.727399687532279)*'Hintergrund Berechnung'!$I$3165)*0.5,IF($C456&lt;16,(E456/($D456^0.727399687532279)*'Hintergrund Berechnung'!$I$3165)*0.67,E456/($D456^0.727399687532279)*'Hintergrund Berechnung'!$I$3166)))</f>
        <v>#DIV/0!</v>
      </c>
      <c r="W456" s="16" t="str">
        <f t="shared" si="65"/>
        <v/>
      </c>
      <c r="X456" s="16" t="e">
        <f>IF($A$3=FALSE,IF($C456&lt;16,G456/($D456^0.727399687532279)*'Hintergrund Berechnung'!$I$3165,G456/($D456^0.727399687532279)*'Hintergrund Berechnung'!$I$3166),IF($C456&lt;13,(G456/($D456^0.727399687532279)*'Hintergrund Berechnung'!$I$3165)*0.5,IF($C456&lt;16,(G456/($D456^0.727399687532279)*'Hintergrund Berechnung'!$I$3165)*0.67,G456/($D456^0.727399687532279)*'Hintergrund Berechnung'!$I$3166)))</f>
        <v>#DIV/0!</v>
      </c>
      <c r="Y456" s="16" t="str">
        <f t="shared" si="66"/>
        <v/>
      </c>
      <c r="Z456" s="16" t="e">
        <f>IF($A$3=FALSE,IF($C456&lt;16,I456/($D456^0.727399687532279)*'Hintergrund Berechnung'!$I$3165,I456/($D456^0.727399687532279)*'Hintergrund Berechnung'!$I$3166),IF($C456&lt;13,(I456/($D456^0.727399687532279)*'Hintergrund Berechnung'!$I$3165)*0.5,IF($C456&lt;16,(I456/($D456^0.727399687532279)*'Hintergrund Berechnung'!$I$3165)*0.67,I456/($D456^0.727399687532279)*'Hintergrund Berechnung'!$I$3166)))</f>
        <v>#DIV/0!</v>
      </c>
      <c r="AA456" s="16" t="str">
        <f t="shared" si="67"/>
        <v/>
      </c>
      <c r="AB456" s="16" t="e">
        <f>IF($A$3=FALSE,IF($C456&lt;16,K456/($D456^0.727399687532279)*'Hintergrund Berechnung'!$I$3165,K456/($D456^0.727399687532279)*'Hintergrund Berechnung'!$I$3166),IF($C456&lt;13,(K456/($D456^0.727399687532279)*'Hintergrund Berechnung'!$I$3165)*0.5,IF($C456&lt;16,(K456/($D456^0.727399687532279)*'Hintergrund Berechnung'!$I$3165)*0.67,K456/($D456^0.727399687532279)*'Hintergrund Berechnung'!$I$3166)))</f>
        <v>#DIV/0!</v>
      </c>
      <c r="AC456" s="16" t="str">
        <f t="shared" si="68"/>
        <v/>
      </c>
      <c r="AD456" s="16" t="e">
        <f>IF($A$3=FALSE,IF($C456&lt;16,M456/($D456^0.727399687532279)*'Hintergrund Berechnung'!$I$3165,M456/($D456^0.727399687532279)*'Hintergrund Berechnung'!$I$3166),IF($C456&lt;13,(M456/($D456^0.727399687532279)*'Hintergrund Berechnung'!$I$3165)*0.5,IF($C456&lt;16,(M456/($D456^0.727399687532279)*'Hintergrund Berechnung'!$I$3165)*0.67,M456/($D456^0.727399687532279)*'Hintergrund Berechnung'!$I$3166)))</f>
        <v>#DIV/0!</v>
      </c>
      <c r="AE456" s="16" t="str">
        <f t="shared" si="69"/>
        <v/>
      </c>
      <c r="AF456" s="16" t="e">
        <f>IF($A$3=FALSE,IF($C456&lt;16,O456/($D456^0.727399687532279)*'Hintergrund Berechnung'!$I$3165,O456/($D456^0.727399687532279)*'Hintergrund Berechnung'!$I$3166),IF($C456&lt;13,(O456/($D456^0.727399687532279)*'Hintergrund Berechnung'!$I$3165)*0.5,IF($C456&lt;16,(O456/($D456^0.727399687532279)*'Hintergrund Berechnung'!$I$3165)*0.67,O456/($D456^0.727399687532279)*'Hintergrund Berechnung'!$I$3166)))</f>
        <v>#DIV/0!</v>
      </c>
      <c r="AG456" s="16" t="str">
        <f t="shared" si="70"/>
        <v/>
      </c>
      <c r="AH456" s="16" t="e">
        <f t="shared" si="71"/>
        <v>#DIV/0!</v>
      </c>
      <c r="AI456" s="16" t="e">
        <f>ROUND(IF(C456&lt;16,$Q456/($D456^0.515518364833551)*'Hintergrund Berechnung'!$K$3165,$Q456/($D456^0.515518364833551)*'Hintergrund Berechnung'!$K$3166),0)</f>
        <v>#DIV/0!</v>
      </c>
      <c r="AJ456" s="16">
        <f>ROUND(IF(C456&lt;16,$R456*'Hintergrund Berechnung'!$L$3165,$R456*'Hintergrund Berechnung'!$L$3166),0)</f>
        <v>0</v>
      </c>
      <c r="AK456" s="16">
        <f>ROUND(IF(C456&lt;16,IF(S456&gt;0,(25-$S456)*'Hintergrund Berechnung'!$M$3165,0),IF(S456&gt;0,(25-$S456)*'Hintergrund Berechnung'!$M$3166,0)),0)</f>
        <v>0</v>
      </c>
      <c r="AL456" s="18" t="e">
        <f t="shared" si="72"/>
        <v>#DIV/0!</v>
      </c>
    </row>
    <row r="457" spans="21:38" x14ac:dyDescent="0.5">
      <c r="U457" s="16">
        <f t="shared" si="64"/>
        <v>0</v>
      </c>
      <c r="V457" s="16" t="e">
        <f>IF($A$3=FALSE,IF($C457&lt;16,E457/($D457^0.727399687532279)*'Hintergrund Berechnung'!$I$3165,E457/($D457^0.727399687532279)*'Hintergrund Berechnung'!$I$3166),IF($C457&lt;13,(E457/($D457^0.727399687532279)*'Hintergrund Berechnung'!$I$3165)*0.5,IF($C457&lt;16,(E457/($D457^0.727399687532279)*'Hintergrund Berechnung'!$I$3165)*0.67,E457/($D457^0.727399687532279)*'Hintergrund Berechnung'!$I$3166)))</f>
        <v>#DIV/0!</v>
      </c>
      <c r="W457" s="16" t="str">
        <f t="shared" si="65"/>
        <v/>
      </c>
      <c r="X457" s="16" t="e">
        <f>IF($A$3=FALSE,IF($C457&lt;16,G457/($D457^0.727399687532279)*'Hintergrund Berechnung'!$I$3165,G457/($D457^0.727399687532279)*'Hintergrund Berechnung'!$I$3166),IF($C457&lt;13,(G457/($D457^0.727399687532279)*'Hintergrund Berechnung'!$I$3165)*0.5,IF($C457&lt;16,(G457/($D457^0.727399687532279)*'Hintergrund Berechnung'!$I$3165)*0.67,G457/($D457^0.727399687532279)*'Hintergrund Berechnung'!$I$3166)))</f>
        <v>#DIV/0!</v>
      </c>
      <c r="Y457" s="16" t="str">
        <f t="shared" si="66"/>
        <v/>
      </c>
      <c r="Z457" s="16" t="e">
        <f>IF($A$3=FALSE,IF($C457&lt;16,I457/($D457^0.727399687532279)*'Hintergrund Berechnung'!$I$3165,I457/($D457^0.727399687532279)*'Hintergrund Berechnung'!$I$3166),IF($C457&lt;13,(I457/($D457^0.727399687532279)*'Hintergrund Berechnung'!$I$3165)*0.5,IF($C457&lt;16,(I457/($D457^0.727399687532279)*'Hintergrund Berechnung'!$I$3165)*0.67,I457/($D457^0.727399687532279)*'Hintergrund Berechnung'!$I$3166)))</f>
        <v>#DIV/0!</v>
      </c>
      <c r="AA457" s="16" t="str">
        <f t="shared" si="67"/>
        <v/>
      </c>
      <c r="AB457" s="16" t="e">
        <f>IF($A$3=FALSE,IF($C457&lt;16,K457/($D457^0.727399687532279)*'Hintergrund Berechnung'!$I$3165,K457/($D457^0.727399687532279)*'Hintergrund Berechnung'!$I$3166),IF($C457&lt;13,(K457/($D457^0.727399687532279)*'Hintergrund Berechnung'!$I$3165)*0.5,IF($C457&lt;16,(K457/($D457^0.727399687532279)*'Hintergrund Berechnung'!$I$3165)*0.67,K457/($D457^0.727399687532279)*'Hintergrund Berechnung'!$I$3166)))</f>
        <v>#DIV/0!</v>
      </c>
      <c r="AC457" s="16" t="str">
        <f t="shared" si="68"/>
        <v/>
      </c>
      <c r="AD457" s="16" t="e">
        <f>IF($A$3=FALSE,IF($C457&lt;16,M457/($D457^0.727399687532279)*'Hintergrund Berechnung'!$I$3165,M457/($D457^0.727399687532279)*'Hintergrund Berechnung'!$I$3166),IF($C457&lt;13,(M457/($D457^0.727399687532279)*'Hintergrund Berechnung'!$I$3165)*0.5,IF($C457&lt;16,(M457/($D457^0.727399687532279)*'Hintergrund Berechnung'!$I$3165)*0.67,M457/($D457^0.727399687532279)*'Hintergrund Berechnung'!$I$3166)))</f>
        <v>#DIV/0!</v>
      </c>
      <c r="AE457" s="16" t="str">
        <f t="shared" si="69"/>
        <v/>
      </c>
      <c r="AF457" s="16" t="e">
        <f>IF($A$3=FALSE,IF($C457&lt;16,O457/($D457^0.727399687532279)*'Hintergrund Berechnung'!$I$3165,O457/($D457^0.727399687532279)*'Hintergrund Berechnung'!$I$3166),IF($C457&lt;13,(O457/($D457^0.727399687532279)*'Hintergrund Berechnung'!$I$3165)*0.5,IF($C457&lt;16,(O457/($D457^0.727399687532279)*'Hintergrund Berechnung'!$I$3165)*0.67,O457/($D457^0.727399687532279)*'Hintergrund Berechnung'!$I$3166)))</f>
        <v>#DIV/0!</v>
      </c>
      <c r="AG457" s="16" t="str">
        <f t="shared" si="70"/>
        <v/>
      </c>
      <c r="AH457" s="16" t="e">
        <f t="shared" si="71"/>
        <v>#DIV/0!</v>
      </c>
      <c r="AI457" s="16" t="e">
        <f>ROUND(IF(C457&lt;16,$Q457/($D457^0.515518364833551)*'Hintergrund Berechnung'!$K$3165,$Q457/($D457^0.515518364833551)*'Hintergrund Berechnung'!$K$3166),0)</f>
        <v>#DIV/0!</v>
      </c>
      <c r="AJ457" s="16">
        <f>ROUND(IF(C457&lt;16,$R457*'Hintergrund Berechnung'!$L$3165,$R457*'Hintergrund Berechnung'!$L$3166),0)</f>
        <v>0</v>
      </c>
      <c r="AK457" s="16">
        <f>ROUND(IF(C457&lt;16,IF(S457&gt;0,(25-$S457)*'Hintergrund Berechnung'!$M$3165,0),IF(S457&gt;0,(25-$S457)*'Hintergrund Berechnung'!$M$3166,0)),0)</f>
        <v>0</v>
      </c>
      <c r="AL457" s="18" t="e">
        <f t="shared" si="72"/>
        <v>#DIV/0!</v>
      </c>
    </row>
    <row r="458" spans="21:38" x14ac:dyDescent="0.5">
      <c r="U458" s="16">
        <f t="shared" si="64"/>
        <v>0</v>
      </c>
      <c r="V458" s="16" t="e">
        <f>IF($A$3=FALSE,IF($C458&lt;16,E458/($D458^0.727399687532279)*'Hintergrund Berechnung'!$I$3165,E458/($D458^0.727399687532279)*'Hintergrund Berechnung'!$I$3166),IF($C458&lt;13,(E458/($D458^0.727399687532279)*'Hintergrund Berechnung'!$I$3165)*0.5,IF($C458&lt;16,(E458/($D458^0.727399687532279)*'Hintergrund Berechnung'!$I$3165)*0.67,E458/($D458^0.727399687532279)*'Hintergrund Berechnung'!$I$3166)))</f>
        <v>#DIV/0!</v>
      </c>
      <c r="W458" s="16" t="str">
        <f t="shared" si="65"/>
        <v/>
      </c>
      <c r="X458" s="16" t="e">
        <f>IF($A$3=FALSE,IF($C458&lt;16,G458/($D458^0.727399687532279)*'Hintergrund Berechnung'!$I$3165,G458/($D458^0.727399687532279)*'Hintergrund Berechnung'!$I$3166),IF($C458&lt;13,(G458/($D458^0.727399687532279)*'Hintergrund Berechnung'!$I$3165)*0.5,IF($C458&lt;16,(G458/($D458^0.727399687532279)*'Hintergrund Berechnung'!$I$3165)*0.67,G458/($D458^0.727399687532279)*'Hintergrund Berechnung'!$I$3166)))</f>
        <v>#DIV/0!</v>
      </c>
      <c r="Y458" s="16" t="str">
        <f t="shared" si="66"/>
        <v/>
      </c>
      <c r="Z458" s="16" t="e">
        <f>IF($A$3=FALSE,IF($C458&lt;16,I458/($D458^0.727399687532279)*'Hintergrund Berechnung'!$I$3165,I458/($D458^0.727399687532279)*'Hintergrund Berechnung'!$I$3166),IF($C458&lt;13,(I458/($D458^0.727399687532279)*'Hintergrund Berechnung'!$I$3165)*0.5,IF($C458&lt;16,(I458/($D458^0.727399687532279)*'Hintergrund Berechnung'!$I$3165)*0.67,I458/($D458^0.727399687532279)*'Hintergrund Berechnung'!$I$3166)))</f>
        <v>#DIV/0!</v>
      </c>
      <c r="AA458" s="16" t="str">
        <f t="shared" si="67"/>
        <v/>
      </c>
      <c r="AB458" s="16" t="e">
        <f>IF($A$3=FALSE,IF($C458&lt;16,K458/($D458^0.727399687532279)*'Hintergrund Berechnung'!$I$3165,K458/($D458^0.727399687532279)*'Hintergrund Berechnung'!$I$3166),IF($C458&lt;13,(K458/($D458^0.727399687532279)*'Hintergrund Berechnung'!$I$3165)*0.5,IF($C458&lt;16,(K458/($D458^0.727399687532279)*'Hintergrund Berechnung'!$I$3165)*0.67,K458/($D458^0.727399687532279)*'Hintergrund Berechnung'!$I$3166)))</f>
        <v>#DIV/0!</v>
      </c>
      <c r="AC458" s="16" t="str">
        <f t="shared" si="68"/>
        <v/>
      </c>
      <c r="AD458" s="16" t="e">
        <f>IF($A$3=FALSE,IF($C458&lt;16,M458/($D458^0.727399687532279)*'Hintergrund Berechnung'!$I$3165,M458/($D458^0.727399687532279)*'Hintergrund Berechnung'!$I$3166),IF($C458&lt;13,(M458/($D458^0.727399687532279)*'Hintergrund Berechnung'!$I$3165)*0.5,IF($C458&lt;16,(M458/($D458^0.727399687532279)*'Hintergrund Berechnung'!$I$3165)*0.67,M458/($D458^0.727399687532279)*'Hintergrund Berechnung'!$I$3166)))</f>
        <v>#DIV/0!</v>
      </c>
      <c r="AE458" s="16" t="str">
        <f t="shared" si="69"/>
        <v/>
      </c>
      <c r="AF458" s="16" t="e">
        <f>IF($A$3=FALSE,IF($C458&lt;16,O458/($D458^0.727399687532279)*'Hintergrund Berechnung'!$I$3165,O458/($D458^0.727399687532279)*'Hintergrund Berechnung'!$I$3166),IF($C458&lt;13,(O458/($D458^0.727399687532279)*'Hintergrund Berechnung'!$I$3165)*0.5,IF($C458&lt;16,(O458/($D458^0.727399687532279)*'Hintergrund Berechnung'!$I$3165)*0.67,O458/($D458^0.727399687532279)*'Hintergrund Berechnung'!$I$3166)))</f>
        <v>#DIV/0!</v>
      </c>
      <c r="AG458" s="16" t="str">
        <f t="shared" si="70"/>
        <v/>
      </c>
      <c r="AH458" s="16" t="e">
        <f t="shared" si="71"/>
        <v>#DIV/0!</v>
      </c>
      <c r="AI458" s="16" t="e">
        <f>ROUND(IF(C458&lt;16,$Q458/($D458^0.515518364833551)*'Hintergrund Berechnung'!$K$3165,$Q458/($D458^0.515518364833551)*'Hintergrund Berechnung'!$K$3166),0)</f>
        <v>#DIV/0!</v>
      </c>
      <c r="AJ458" s="16">
        <f>ROUND(IF(C458&lt;16,$R458*'Hintergrund Berechnung'!$L$3165,$R458*'Hintergrund Berechnung'!$L$3166),0)</f>
        <v>0</v>
      </c>
      <c r="AK458" s="16">
        <f>ROUND(IF(C458&lt;16,IF(S458&gt;0,(25-$S458)*'Hintergrund Berechnung'!$M$3165,0),IF(S458&gt;0,(25-$S458)*'Hintergrund Berechnung'!$M$3166,0)),0)</f>
        <v>0</v>
      </c>
      <c r="AL458" s="18" t="e">
        <f t="shared" si="72"/>
        <v>#DIV/0!</v>
      </c>
    </row>
    <row r="459" spans="21:38" x14ac:dyDescent="0.5">
      <c r="U459" s="16">
        <f t="shared" si="64"/>
        <v>0</v>
      </c>
      <c r="V459" s="16" t="e">
        <f>IF($A$3=FALSE,IF($C459&lt;16,E459/($D459^0.727399687532279)*'Hintergrund Berechnung'!$I$3165,E459/($D459^0.727399687532279)*'Hintergrund Berechnung'!$I$3166),IF($C459&lt;13,(E459/($D459^0.727399687532279)*'Hintergrund Berechnung'!$I$3165)*0.5,IF($C459&lt;16,(E459/($D459^0.727399687532279)*'Hintergrund Berechnung'!$I$3165)*0.67,E459/($D459^0.727399687532279)*'Hintergrund Berechnung'!$I$3166)))</f>
        <v>#DIV/0!</v>
      </c>
      <c r="W459" s="16" t="str">
        <f t="shared" si="65"/>
        <v/>
      </c>
      <c r="X459" s="16" t="e">
        <f>IF($A$3=FALSE,IF($C459&lt;16,G459/($D459^0.727399687532279)*'Hintergrund Berechnung'!$I$3165,G459/($D459^0.727399687532279)*'Hintergrund Berechnung'!$I$3166),IF($C459&lt;13,(G459/($D459^0.727399687532279)*'Hintergrund Berechnung'!$I$3165)*0.5,IF($C459&lt;16,(G459/($D459^0.727399687532279)*'Hintergrund Berechnung'!$I$3165)*0.67,G459/($D459^0.727399687532279)*'Hintergrund Berechnung'!$I$3166)))</f>
        <v>#DIV/0!</v>
      </c>
      <c r="Y459" s="16" t="str">
        <f t="shared" si="66"/>
        <v/>
      </c>
      <c r="Z459" s="16" t="e">
        <f>IF($A$3=FALSE,IF($C459&lt;16,I459/($D459^0.727399687532279)*'Hintergrund Berechnung'!$I$3165,I459/($D459^0.727399687532279)*'Hintergrund Berechnung'!$I$3166),IF($C459&lt;13,(I459/($D459^0.727399687532279)*'Hintergrund Berechnung'!$I$3165)*0.5,IF($C459&lt;16,(I459/($D459^0.727399687532279)*'Hintergrund Berechnung'!$I$3165)*0.67,I459/($D459^0.727399687532279)*'Hintergrund Berechnung'!$I$3166)))</f>
        <v>#DIV/0!</v>
      </c>
      <c r="AA459" s="16" t="str">
        <f t="shared" si="67"/>
        <v/>
      </c>
      <c r="AB459" s="16" t="e">
        <f>IF($A$3=FALSE,IF($C459&lt;16,K459/($D459^0.727399687532279)*'Hintergrund Berechnung'!$I$3165,K459/($D459^0.727399687532279)*'Hintergrund Berechnung'!$I$3166),IF($C459&lt;13,(K459/($D459^0.727399687532279)*'Hintergrund Berechnung'!$I$3165)*0.5,IF($C459&lt;16,(K459/($D459^0.727399687532279)*'Hintergrund Berechnung'!$I$3165)*0.67,K459/($D459^0.727399687532279)*'Hintergrund Berechnung'!$I$3166)))</f>
        <v>#DIV/0!</v>
      </c>
      <c r="AC459" s="16" t="str">
        <f t="shared" si="68"/>
        <v/>
      </c>
      <c r="AD459" s="16" t="e">
        <f>IF($A$3=FALSE,IF($C459&lt;16,M459/($D459^0.727399687532279)*'Hintergrund Berechnung'!$I$3165,M459/($D459^0.727399687532279)*'Hintergrund Berechnung'!$I$3166),IF($C459&lt;13,(M459/($D459^0.727399687532279)*'Hintergrund Berechnung'!$I$3165)*0.5,IF($C459&lt;16,(M459/($D459^0.727399687532279)*'Hintergrund Berechnung'!$I$3165)*0.67,M459/($D459^0.727399687532279)*'Hintergrund Berechnung'!$I$3166)))</f>
        <v>#DIV/0!</v>
      </c>
      <c r="AE459" s="16" t="str">
        <f t="shared" si="69"/>
        <v/>
      </c>
      <c r="AF459" s="16" t="e">
        <f>IF($A$3=FALSE,IF($C459&lt;16,O459/($D459^0.727399687532279)*'Hintergrund Berechnung'!$I$3165,O459/($D459^0.727399687532279)*'Hintergrund Berechnung'!$I$3166),IF($C459&lt;13,(O459/($D459^0.727399687532279)*'Hintergrund Berechnung'!$I$3165)*0.5,IF($C459&lt;16,(O459/($D459^0.727399687532279)*'Hintergrund Berechnung'!$I$3165)*0.67,O459/($D459^0.727399687532279)*'Hintergrund Berechnung'!$I$3166)))</f>
        <v>#DIV/0!</v>
      </c>
      <c r="AG459" s="16" t="str">
        <f t="shared" si="70"/>
        <v/>
      </c>
      <c r="AH459" s="16" t="e">
        <f t="shared" si="71"/>
        <v>#DIV/0!</v>
      </c>
      <c r="AI459" s="16" t="e">
        <f>ROUND(IF(C459&lt;16,$Q459/($D459^0.515518364833551)*'Hintergrund Berechnung'!$K$3165,$Q459/($D459^0.515518364833551)*'Hintergrund Berechnung'!$K$3166),0)</f>
        <v>#DIV/0!</v>
      </c>
      <c r="AJ459" s="16">
        <f>ROUND(IF(C459&lt;16,$R459*'Hintergrund Berechnung'!$L$3165,$R459*'Hintergrund Berechnung'!$L$3166),0)</f>
        <v>0</v>
      </c>
      <c r="AK459" s="16">
        <f>ROUND(IF(C459&lt;16,IF(S459&gt;0,(25-$S459)*'Hintergrund Berechnung'!$M$3165,0),IF(S459&gt;0,(25-$S459)*'Hintergrund Berechnung'!$M$3166,0)),0)</f>
        <v>0</v>
      </c>
      <c r="AL459" s="18" t="e">
        <f t="shared" si="72"/>
        <v>#DIV/0!</v>
      </c>
    </row>
    <row r="460" spans="21:38" x14ac:dyDescent="0.5">
      <c r="U460" s="16">
        <f t="shared" si="64"/>
        <v>0</v>
      </c>
      <c r="V460" s="16" t="e">
        <f>IF($A$3=FALSE,IF($C460&lt;16,E460/($D460^0.727399687532279)*'Hintergrund Berechnung'!$I$3165,E460/($D460^0.727399687532279)*'Hintergrund Berechnung'!$I$3166),IF($C460&lt;13,(E460/($D460^0.727399687532279)*'Hintergrund Berechnung'!$I$3165)*0.5,IF($C460&lt;16,(E460/($D460^0.727399687532279)*'Hintergrund Berechnung'!$I$3165)*0.67,E460/($D460^0.727399687532279)*'Hintergrund Berechnung'!$I$3166)))</f>
        <v>#DIV/0!</v>
      </c>
      <c r="W460" s="16" t="str">
        <f t="shared" si="65"/>
        <v/>
      </c>
      <c r="X460" s="16" t="e">
        <f>IF($A$3=FALSE,IF($C460&lt;16,G460/($D460^0.727399687532279)*'Hintergrund Berechnung'!$I$3165,G460/($D460^0.727399687532279)*'Hintergrund Berechnung'!$I$3166),IF($C460&lt;13,(G460/($D460^0.727399687532279)*'Hintergrund Berechnung'!$I$3165)*0.5,IF($C460&lt;16,(G460/($D460^0.727399687532279)*'Hintergrund Berechnung'!$I$3165)*0.67,G460/($D460^0.727399687532279)*'Hintergrund Berechnung'!$I$3166)))</f>
        <v>#DIV/0!</v>
      </c>
      <c r="Y460" s="16" t="str">
        <f t="shared" si="66"/>
        <v/>
      </c>
      <c r="Z460" s="16" t="e">
        <f>IF($A$3=FALSE,IF($C460&lt;16,I460/($D460^0.727399687532279)*'Hintergrund Berechnung'!$I$3165,I460/($D460^0.727399687532279)*'Hintergrund Berechnung'!$I$3166),IF($C460&lt;13,(I460/($D460^0.727399687532279)*'Hintergrund Berechnung'!$I$3165)*0.5,IF($C460&lt;16,(I460/($D460^0.727399687532279)*'Hintergrund Berechnung'!$I$3165)*0.67,I460/($D460^0.727399687532279)*'Hintergrund Berechnung'!$I$3166)))</f>
        <v>#DIV/0!</v>
      </c>
      <c r="AA460" s="16" t="str">
        <f t="shared" si="67"/>
        <v/>
      </c>
      <c r="AB460" s="16" t="e">
        <f>IF($A$3=FALSE,IF($C460&lt;16,K460/($D460^0.727399687532279)*'Hintergrund Berechnung'!$I$3165,K460/($D460^0.727399687532279)*'Hintergrund Berechnung'!$I$3166),IF($C460&lt;13,(K460/($D460^0.727399687532279)*'Hintergrund Berechnung'!$I$3165)*0.5,IF($C460&lt;16,(K460/($D460^0.727399687532279)*'Hintergrund Berechnung'!$I$3165)*0.67,K460/($D460^0.727399687532279)*'Hintergrund Berechnung'!$I$3166)))</f>
        <v>#DIV/0!</v>
      </c>
      <c r="AC460" s="16" t="str">
        <f t="shared" si="68"/>
        <v/>
      </c>
      <c r="AD460" s="16" t="e">
        <f>IF($A$3=FALSE,IF($C460&lt;16,M460/($D460^0.727399687532279)*'Hintergrund Berechnung'!$I$3165,M460/($D460^0.727399687532279)*'Hintergrund Berechnung'!$I$3166),IF($C460&lt;13,(M460/($D460^0.727399687532279)*'Hintergrund Berechnung'!$I$3165)*0.5,IF($C460&lt;16,(M460/($D460^0.727399687532279)*'Hintergrund Berechnung'!$I$3165)*0.67,M460/($D460^0.727399687532279)*'Hintergrund Berechnung'!$I$3166)))</f>
        <v>#DIV/0!</v>
      </c>
      <c r="AE460" s="16" t="str">
        <f t="shared" si="69"/>
        <v/>
      </c>
      <c r="AF460" s="16" t="e">
        <f>IF($A$3=FALSE,IF($C460&lt;16,O460/($D460^0.727399687532279)*'Hintergrund Berechnung'!$I$3165,O460/($D460^0.727399687532279)*'Hintergrund Berechnung'!$I$3166),IF($C460&lt;13,(O460/($D460^0.727399687532279)*'Hintergrund Berechnung'!$I$3165)*0.5,IF($C460&lt;16,(O460/($D460^0.727399687532279)*'Hintergrund Berechnung'!$I$3165)*0.67,O460/($D460^0.727399687532279)*'Hintergrund Berechnung'!$I$3166)))</f>
        <v>#DIV/0!</v>
      </c>
      <c r="AG460" s="16" t="str">
        <f t="shared" si="70"/>
        <v/>
      </c>
      <c r="AH460" s="16" t="e">
        <f t="shared" si="71"/>
        <v>#DIV/0!</v>
      </c>
      <c r="AI460" s="16" t="e">
        <f>ROUND(IF(C460&lt;16,$Q460/($D460^0.515518364833551)*'Hintergrund Berechnung'!$K$3165,$Q460/($D460^0.515518364833551)*'Hintergrund Berechnung'!$K$3166),0)</f>
        <v>#DIV/0!</v>
      </c>
      <c r="AJ460" s="16">
        <f>ROUND(IF(C460&lt;16,$R460*'Hintergrund Berechnung'!$L$3165,$R460*'Hintergrund Berechnung'!$L$3166),0)</f>
        <v>0</v>
      </c>
      <c r="AK460" s="16">
        <f>ROUND(IF(C460&lt;16,IF(S460&gt;0,(25-$S460)*'Hintergrund Berechnung'!$M$3165,0),IF(S460&gt;0,(25-$S460)*'Hintergrund Berechnung'!$M$3166,0)),0)</f>
        <v>0</v>
      </c>
      <c r="AL460" s="18" t="e">
        <f t="shared" si="72"/>
        <v>#DIV/0!</v>
      </c>
    </row>
    <row r="461" spans="21:38" x14ac:dyDescent="0.5">
      <c r="U461" s="16">
        <f t="shared" si="64"/>
        <v>0</v>
      </c>
      <c r="V461" s="16" t="e">
        <f>IF($A$3=FALSE,IF($C461&lt;16,E461/($D461^0.727399687532279)*'Hintergrund Berechnung'!$I$3165,E461/($D461^0.727399687532279)*'Hintergrund Berechnung'!$I$3166),IF($C461&lt;13,(E461/($D461^0.727399687532279)*'Hintergrund Berechnung'!$I$3165)*0.5,IF($C461&lt;16,(E461/($D461^0.727399687532279)*'Hintergrund Berechnung'!$I$3165)*0.67,E461/($D461^0.727399687532279)*'Hintergrund Berechnung'!$I$3166)))</f>
        <v>#DIV/0!</v>
      </c>
      <c r="W461" s="16" t="str">
        <f t="shared" si="65"/>
        <v/>
      </c>
      <c r="X461" s="16" t="e">
        <f>IF($A$3=FALSE,IF($C461&lt;16,G461/($D461^0.727399687532279)*'Hintergrund Berechnung'!$I$3165,G461/($D461^0.727399687532279)*'Hintergrund Berechnung'!$I$3166),IF($C461&lt;13,(G461/($D461^0.727399687532279)*'Hintergrund Berechnung'!$I$3165)*0.5,IF($C461&lt;16,(G461/($D461^0.727399687532279)*'Hintergrund Berechnung'!$I$3165)*0.67,G461/($D461^0.727399687532279)*'Hintergrund Berechnung'!$I$3166)))</f>
        <v>#DIV/0!</v>
      </c>
      <c r="Y461" s="16" t="str">
        <f t="shared" si="66"/>
        <v/>
      </c>
      <c r="Z461" s="16" t="e">
        <f>IF($A$3=FALSE,IF($C461&lt;16,I461/($D461^0.727399687532279)*'Hintergrund Berechnung'!$I$3165,I461/($D461^0.727399687532279)*'Hintergrund Berechnung'!$I$3166),IF($C461&lt;13,(I461/($D461^0.727399687532279)*'Hintergrund Berechnung'!$I$3165)*0.5,IF($C461&lt;16,(I461/($D461^0.727399687532279)*'Hintergrund Berechnung'!$I$3165)*0.67,I461/($D461^0.727399687532279)*'Hintergrund Berechnung'!$I$3166)))</f>
        <v>#DIV/0!</v>
      </c>
      <c r="AA461" s="16" t="str">
        <f t="shared" si="67"/>
        <v/>
      </c>
      <c r="AB461" s="16" t="e">
        <f>IF($A$3=FALSE,IF($C461&lt;16,K461/($D461^0.727399687532279)*'Hintergrund Berechnung'!$I$3165,K461/($D461^0.727399687532279)*'Hintergrund Berechnung'!$I$3166),IF($C461&lt;13,(K461/($D461^0.727399687532279)*'Hintergrund Berechnung'!$I$3165)*0.5,IF($C461&lt;16,(K461/($D461^0.727399687532279)*'Hintergrund Berechnung'!$I$3165)*0.67,K461/($D461^0.727399687532279)*'Hintergrund Berechnung'!$I$3166)))</f>
        <v>#DIV/0!</v>
      </c>
      <c r="AC461" s="16" t="str">
        <f t="shared" si="68"/>
        <v/>
      </c>
      <c r="AD461" s="16" t="e">
        <f>IF($A$3=FALSE,IF($C461&lt;16,M461/($D461^0.727399687532279)*'Hintergrund Berechnung'!$I$3165,M461/($D461^0.727399687532279)*'Hintergrund Berechnung'!$I$3166),IF($C461&lt;13,(M461/($D461^0.727399687532279)*'Hintergrund Berechnung'!$I$3165)*0.5,IF($C461&lt;16,(M461/($D461^0.727399687532279)*'Hintergrund Berechnung'!$I$3165)*0.67,M461/($D461^0.727399687532279)*'Hintergrund Berechnung'!$I$3166)))</f>
        <v>#DIV/0!</v>
      </c>
      <c r="AE461" s="16" t="str">
        <f t="shared" si="69"/>
        <v/>
      </c>
      <c r="AF461" s="16" t="e">
        <f>IF($A$3=FALSE,IF($C461&lt;16,O461/($D461^0.727399687532279)*'Hintergrund Berechnung'!$I$3165,O461/($D461^0.727399687532279)*'Hintergrund Berechnung'!$I$3166),IF($C461&lt;13,(O461/($D461^0.727399687532279)*'Hintergrund Berechnung'!$I$3165)*0.5,IF($C461&lt;16,(O461/($D461^0.727399687532279)*'Hintergrund Berechnung'!$I$3165)*0.67,O461/($D461^0.727399687532279)*'Hintergrund Berechnung'!$I$3166)))</f>
        <v>#DIV/0!</v>
      </c>
      <c r="AG461" s="16" t="str">
        <f t="shared" si="70"/>
        <v/>
      </c>
      <c r="AH461" s="16" t="e">
        <f t="shared" si="71"/>
        <v>#DIV/0!</v>
      </c>
      <c r="AI461" s="16" t="e">
        <f>ROUND(IF(C461&lt;16,$Q461/($D461^0.515518364833551)*'Hintergrund Berechnung'!$K$3165,$Q461/($D461^0.515518364833551)*'Hintergrund Berechnung'!$K$3166),0)</f>
        <v>#DIV/0!</v>
      </c>
      <c r="AJ461" s="16">
        <f>ROUND(IF(C461&lt;16,$R461*'Hintergrund Berechnung'!$L$3165,$R461*'Hintergrund Berechnung'!$L$3166),0)</f>
        <v>0</v>
      </c>
      <c r="AK461" s="16">
        <f>ROUND(IF(C461&lt;16,IF(S461&gt;0,(25-$S461)*'Hintergrund Berechnung'!$M$3165,0),IF(S461&gt;0,(25-$S461)*'Hintergrund Berechnung'!$M$3166,0)),0)</f>
        <v>0</v>
      </c>
      <c r="AL461" s="18" t="e">
        <f t="shared" si="72"/>
        <v>#DIV/0!</v>
      </c>
    </row>
    <row r="462" spans="21:38" x14ac:dyDescent="0.5">
      <c r="U462" s="16">
        <f t="shared" si="64"/>
        <v>0</v>
      </c>
      <c r="V462" s="16" t="e">
        <f>IF($A$3=FALSE,IF($C462&lt;16,E462/($D462^0.727399687532279)*'Hintergrund Berechnung'!$I$3165,E462/($D462^0.727399687532279)*'Hintergrund Berechnung'!$I$3166),IF($C462&lt;13,(E462/($D462^0.727399687532279)*'Hintergrund Berechnung'!$I$3165)*0.5,IF($C462&lt;16,(E462/($D462^0.727399687532279)*'Hintergrund Berechnung'!$I$3165)*0.67,E462/($D462^0.727399687532279)*'Hintergrund Berechnung'!$I$3166)))</f>
        <v>#DIV/0!</v>
      </c>
      <c r="W462" s="16" t="str">
        <f t="shared" si="65"/>
        <v/>
      </c>
      <c r="X462" s="16" t="e">
        <f>IF($A$3=FALSE,IF($C462&lt;16,G462/($D462^0.727399687532279)*'Hintergrund Berechnung'!$I$3165,G462/($D462^0.727399687532279)*'Hintergrund Berechnung'!$I$3166),IF($C462&lt;13,(G462/($D462^0.727399687532279)*'Hintergrund Berechnung'!$I$3165)*0.5,IF($C462&lt;16,(G462/($D462^0.727399687532279)*'Hintergrund Berechnung'!$I$3165)*0.67,G462/($D462^0.727399687532279)*'Hintergrund Berechnung'!$I$3166)))</f>
        <v>#DIV/0!</v>
      </c>
      <c r="Y462" s="16" t="str">
        <f t="shared" si="66"/>
        <v/>
      </c>
      <c r="Z462" s="16" t="e">
        <f>IF($A$3=FALSE,IF($C462&lt;16,I462/($D462^0.727399687532279)*'Hintergrund Berechnung'!$I$3165,I462/($D462^0.727399687532279)*'Hintergrund Berechnung'!$I$3166),IF($C462&lt;13,(I462/($D462^0.727399687532279)*'Hintergrund Berechnung'!$I$3165)*0.5,IF($C462&lt;16,(I462/($D462^0.727399687532279)*'Hintergrund Berechnung'!$I$3165)*0.67,I462/($D462^0.727399687532279)*'Hintergrund Berechnung'!$I$3166)))</f>
        <v>#DIV/0!</v>
      </c>
      <c r="AA462" s="16" t="str">
        <f t="shared" si="67"/>
        <v/>
      </c>
      <c r="AB462" s="16" t="e">
        <f>IF($A$3=FALSE,IF($C462&lt;16,K462/($D462^0.727399687532279)*'Hintergrund Berechnung'!$I$3165,K462/($D462^0.727399687532279)*'Hintergrund Berechnung'!$I$3166),IF($C462&lt;13,(K462/($D462^0.727399687532279)*'Hintergrund Berechnung'!$I$3165)*0.5,IF($C462&lt;16,(K462/($D462^0.727399687532279)*'Hintergrund Berechnung'!$I$3165)*0.67,K462/($D462^0.727399687532279)*'Hintergrund Berechnung'!$I$3166)))</f>
        <v>#DIV/0!</v>
      </c>
      <c r="AC462" s="16" t="str">
        <f t="shared" si="68"/>
        <v/>
      </c>
      <c r="AD462" s="16" t="e">
        <f>IF($A$3=FALSE,IF($C462&lt;16,M462/($D462^0.727399687532279)*'Hintergrund Berechnung'!$I$3165,M462/($D462^0.727399687532279)*'Hintergrund Berechnung'!$I$3166),IF($C462&lt;13,(M462/($D462^0.727399687532279)*'Hintergrund Berechnung'!$I$3165)*0.5,IF($C462&lt;16,(M462/($D462^0.727399687532279)*'Hintergrund Berechnung'!$I$3165)*0.67,M462/($D462^0.727399687532279)*'Hintergrund Berechnung'!$I$3166)))</f>
        <v>#DIV/0!</v>
      </c>
      <c r="AE462" s="16" t="str">
        <f t="shared" si="69"/>
        <v/>
      </c>
      <c r="AF462" s="16" t="e">
        <f>IF($A$3=FALSE,IF($C462&lt;16,O462/($D462^0.727399687532279)*'Hintergrund Berechnung'!$I$3165,O462/($D462^0.727399687532279)*'Hintergrund Berechnung'!$I$3166),IF($C462&lt;13,(O462/($D462^0.727399687532279)*'Hintergrund Berechnung'!$I$3165)*0.5,IF($C462&lt;16,(O462/($D462^0.727399687532279)*'Hintergrund Berechnung'!$I$3165)*0.67,O462/($D462^0.727399687532279)*'Hintergrund Berechnung'!$I$3166)))</f>
        <v>#DIV/0!</v>
      </c>
      <c r="AG462" s="16" t="str">
        <f t="shared" si="70"/>
        <v/>
      </c>
      <c r="AH462" s="16" t="e">
        <f t="shared" si="71"/>
        <v>#DIV/0!</v>
      </c>
      <c r="AI462" s="16" t="e">
        <f>ROUND(IF(C462&lt;16,$Q462/($D462^0.515518364833551)*'Hintergrund Berechnung'!$K$3165,$Q462/($D462^0.515518364833551)*'Hintergrund Berechnung'!$K$3166),0)</f>
        <v>#DIV/0!</v>
      </c>
      <c r="AJ462" s="16">
        <f>ROUND(IF(C462&lt;16,$R462*'Hintergrund Berechnung'!$L$3165,$R462*'Hintergrund Berechnung'!$L$3166),0)</f>
        <v>0</v>
      </c>
      <c r="AK462" s="16">
        <f>ROUND(IF(C462&lt;16,IF(S462&gt;0,(25-$S462)*'Hintergrund Berechnung'!$M$3165,0),IF(S462&gt;0,(25-$S462)*'Hintergrund Berechnung'!$M$3166,0)),0)</f>
        <v>0</v>
      </c>
      <c r="AL462" s="18" t="e">
        <f t="shared" si="72"/>
        <v>#DIV/0!</v>
      </c>
    </row>
    <row r="463" spans="21:38" x14ac:dyDescent="0.5">
      <c r="U463" s="16">
        <f t="shared" si="64"/>
        <v>0</v>
      </c>
      <c r="V463" s="16" t="e">
        <f>IF($A$3=FALSE,IF($C463&lt;16,E463/($D463^0.727399687532279)*'Hintergrund Berechnung'!$I$3165,E463/($D463^0.727399687532279)*'Hintergrund Berechnung'!$I$3166),IF($C463&lt;13,(E463/($D463^0.727399687532279)*'Hintergrund Berechnung'!$I$3165)*0.5,IF($C463&lt;16,(E463/($D463^0.727399687532279)*'Hintergrund Berechnung'!$I$3165)*0.67,E463/($D463^0.727399687532279)*'Hintergrund Berechnung'!$I$3166)))</f>
        <v>#DIV/0!</v>
      </c>
      <c r="W463" s="16" t="str">
        <f t="shared" si="65"/>
        <v/>
      </c>
      <c r="X463" s="16" t="e">
        <f>IF($A$3=FALSE,IF($C463&lt;16,G463/($D463^0.727399687532279)*'Hintergrund Berechnung'!$I$3165,G463/($D463^0.727399687532279)*'Hintergrund Berechnung'!$I$3166),IF($C463&lt;13,(G463/($D463^0.727399687532279)*'Hintergrund Berechnung'!$I$3165)*0.5,IF($C463&lt;16,(G463/($D463^0.727399687532279)*'Hintergrund Berechnung'!$I$3165)*0.67,G463/($D463^0.727399687532279)*'Hintergrund Berechnung'!$I$3166)))</f>
        <v>#DIV/0!</v>
      </c>
      <c r="Y463" s="16" t="str">
        <f t="shared" si="66"/>
        <v/>
      </c>
      <c r="Z463" s="16" t="e">
        <f>IF($A$3=FALSE,IF($C463&lt;16,I463/($D463^0.727399687532279)*'Hintergrund Berechnung'!$I$3165,I463/($D463^0.727399687532279)*'Hintergrund Berechnung'!$I$3166),IF($C463&lt;13,(I463/($D463^0.727399687532279)*'Hintergrund Berechnung'!$I$3165)*0.5,IF($C463&lt;16,(I463/($D463^0.727399687532279)*'Hintergrund Berechnung'!$I$3165)*0.67,I463/($D463^0.727399687532279)*'Hintergrund Berechnung'!$I$3166)))</f>
        <v>#DIV/0!</v>
      </c>
      <c r="AA463" s="16" t="str">
        <f t="shared" si="67"/>
        <v/>
      </c>
      <c r="AB463" s="16" t="e">
        <f>IF($A$3=FALSE,IF($C463&lt;16,K463/($D463^0.727399687532279)*'Hintergrund Berechnung'!$I$3165,K463/($D463^0.727399687532279)*'Hintergrund Berechnung'!$I$3166),IF($C463&lt;13,(K463/($D463^0.727399687532279)*'Hintergrund Berechnung'!$I$3165)*0.5,IF($C463&lt;16,(K463/($D463^0.727399687532279)*'Hintergrund Berechnung'!$I$3165)*0.67,K463/($D463^0.727399687532279)*'Hintergrund Berechnung'!$I$3166)))</f>
        <v>#DIV/0!</v>
      </c>
      <c r="AC463" s="16" t="str">
        <f t="shared" si="68"/>
        <v/>
      </c>
      <c r="AD463" s="16" t="e">
        <f>IF($A$3=FALSE,IF($C463&lt;16,M463/($D463^0.727399687532279)*'Hintergrund Berechnung'!$I$3165,M463/($D463^0.727399687532279)*'Hintergrund Berechnung'!$I$3166),IF($C463&lt;13,(M463/($D463^0.727399687532279)*'Hintergrund Berechnung'!$I$3165)*0.5,IF($C463&lt;16,(M463/($D463^0.727399687532279)*'Hintergrund Berechnung'!$I$3165)*0.67,M463/($D463^0.727399687532279)*'Hintergrund Berechnung'!$I$3166)))</f>
        <v>#DIV/0!</v>
      </c>
      <c r="AE463" s="16" t="str">
        <f t="shared" si="69"/>
        <v/>
      </c>
      <c r="AF463" s="16" t="e">
        <f>IF($A$3=FALSE,IF($C463&lt;16,O463/($D463^0.727399687532279)*'Hintergrund Berechnung'!$I$3165,O463/($D463^0.727399687532279)*'Hintergrund Berechnung'!$I$3166),IF($C463&lt;13,(O463/($D463^0.727399687532279)*'Hintergrund Berechnung'!$I$3165)*0.5,IF($C463&lt;16,(O463/($D463^0.727399687532279)*'Hintergrund Berechnung'!$I$3165)*0.67,O463/($D463^0.727399687532279)*'Hintergrund Berechnung'!$I$3166)))</f>
        <v>#DIV/0!</v>
      </c>
      <c r="AG463" s="16" t="str">
        <f t="shared" si="70"/>
        <v/>
      </c>
      <c r="AH463" s="16" t="e">
        <f t="shared" si="71"/>
        <v>#DIV/0!</v>
      </c>
      <c r="AI463" s="16" t="e">
        <f>ROUND(IF(C463&lt;16,$Q463/($D463^0.515518364833551)*'Hintergrund Berechnung'!$K$3165,$Q463/($D463^0.515518364833551)*'Hintergrund Berechnung'!$K$3166),0)</f>
        <v>#DIV/0!</v>
      </c>
      <c r="AJ463" s="16">
        <f>ROUND(IF(C463&lt;16,$R463*'Hintergrund Berechnung'!$L$3165,$R463*'Hintergrund Berechnung'!$L$3166),0)</f>
        <v>0</v>
      </c>
      <c r="AK463" s="16">
        <f>ROUND(IF(C463&lt;16,IF(S463&gt;0,(25-$S463)*'Hintergrund Berechnung'!$M$3165,0),IF(S463&gt;0,(25-$S463)*'Hintergrund Berechnung'!$M$3166,0)),0)</f>
        <v>0</v>
      </c>
      <c r="AL463" s="18" t="e">
        <f t="shared" si="72"/>
        <v>#DIV/0!</v>
      </c>
    </row>
    <row r="464" spans="21:38" x14ac:dyDescent="0.5">
      <c r="U464" s="16">
        <f t="shared" si="64"/>
        <v>0</v>
      </c>
      <c r="V464" s="16" t="e">
        <f>IF($A$3=FALSE,IF($C464&lt;16,E464/($D464^0.727399687532279)*'Hintergrund Berechnung'!$I$3165,E464/($D464^0.727399687532279)*'Hintergrund Berechnung'!$I$3166),IF($C464&lt;13,(E464/($D464^0.727399687532279)*'Hintergrund Berechnung'!$I$3165)*0.5,IF($C464&lt;16,(E464/($D464^0.727399687532279)*'Hintergrund Berechnung'!$I$3165)*0.67,E464/($D464^0.727399687532279)*'Hintergrund Berechnung'!$I$3166)))</f>
        <v>#DIV/0!</v>
      </c>
      <c r="W464" s="16" t="str">
        <f t="shared" si="65"/>
        <v/>
      </c>
      <c r="X464" s="16" t="e">
        <f>IF($A$3=FALSE,IF($C464&lt;16,G464/($D464^0.727399687532279)*'Hintergrund Berechnung'!$I$3165,G464/($D464^0.727399687532279)*'Hintergrund Berechnung'!$I$3166),IF($C464&lt;13,(G464/($D464^0.727399687532279)*'Hintergrund Berechnung'!$I$3165)*0.5,IF($C464&lt;16,(G464/($D464^0.727399687532279)*'Hintergrund Berechnung'!$I$3165)*0.67,G464/($D464^0.727399687532279)*'Hintergrund Berechnung'!$I$3166)))</f>
        <v>#DIV/0!</v>
      </c>
      <c r="Y464" s="16" t="str">
        <f t="shared" si="66"/>
        <v/>
      </c>
      <c r="Z464" s="16" t="e">
        <f>IF($A$3=FALSE,IF($C464&lt;16,I464/($D464^0.727399687532279)*'Hintergrund Berechnung'!$I$3165,I464/($D464^0.727399687532279)*'Hintergrund Berechnung'!$I$3166),IF($C464&lt;13,(I464/($D464^0.727399687532279)*'Hintergrund Berechnung'!$I$3165)*0.5,IF($C464&lt;16,(I464/($D464^0.727399687532279)*'Hintergrund Berechnung'!$I$3165)*0.67,I464/($D464^0.727399687532279)*'Hintergrund Berechnung'!$I$3166)))</f>
        <v>#DIV/0!</v>
      </c>
      <c r="AA464" s="16" t="str">
        <f t="shared" si="67"/>
        <v/>
      </c>
      <c r="AB464" s="16" t="e">
        <f>IF($A$3=FALSE,IF($C464&lt;16,K464/($D464^0.727399687532279)*'Hintergrund Berechnung'!$I$3165,K464/($D464^0.727399687532279)*'Hintergrund Berechnung'!$I$3166),IF($C464&lt;13,(K464/($D464^0.727399687532279)*'Hintergrund Berechnung'!$I$3165)*0.5,IF($C464&lt;16,(K464/($D464^0.727399687532279)*'Hintergrund Berechnung'!$I$3165)*0.67,K464/($D464^0.727399687532279)*'Hintergrund Berechnung'!$I$3166)))</f>
        <v>#DIV/0!</v>
      </c>
      <c r="AC464" s="16" t="str">
        <f t="shared" si="68"/>
        <v/>
      </c>
      <c r="AD464" s="16" t="e">
        <f>IF($A$3=FALSE,IF($C464&lt;16,M464/($D464^0.727399687532279)*'Hintergrund Berechnung'!$I$3165,M464/($D464^0.727399687532279)*'Hintergrund Berechnung'!$I$3166),IF($C464&lt;13,(M464/($D464^0.727399687532279)*'Hintergrund Berechnung'!$I$3165)*0.5,IF($C464&lt;16,(M464/($D464^0.727399687532279)*'Hintergrund Berechnung'!$I$3165)*0.67,M464/($D464^0.727399687532279)*'Hintergrund Berechnung'!$I$3166)))</f>
        <v>#DIV/0!</v>
      </c>
      <c r="AE464" s="16" t="str">
        <f t="shared" si="69"/>
        <v/>
      </c>
      <c r="AF464" s="16" t="e">
        <f>IF($A$3=FALSE,IF($C464&lt;16,O464/($D464^0.727399687532279)*'Hintergrund Berechnung'!$I$3165,O464/($D464^0.727399687532279)*'Hintergrund Berechnung'!$I$3166),IF($C464&lt;13,(O464/($D464^0.727399687532279)*'Hintergrund Berechnung'!$I$3165)*0.5,IF($C464&lt;16,(O464/($D464^0.727399687532279)*'Hintergrund Berechnung'!$I$3165)*0.67,O464/($D464^0.727399687532279)*'Hintergrund Berechnung'!$I$3166)))</f>
        <v>#DIV/0!</v>
      </c>
      <c r="AG464" s="16" t="str">
        <f t="shared" si="70"/>
        <v/>
      </c>
      <c r="AH464" s="16" t="e">
        <f t="shared" si="71"/>
        <v>#DIV/0!</v>
      </c>
      <c r="AI464" s="16" t="e">
        <f>ROUND(IF(C464&lt;16,$Q464/($D464^0.515518364833551)*'Hintergrund Berechnung'!$K$3165,$Q464/($D464^0.515518364833551)*'Hintergrund Berechnung'!$K$3166),0)</f>
        <v>#DIV/0!</v>
      </c>
      <c r="AJ464" s="16">
        <f>ROUND(IF(C464&lt;16,$R464*'Hintergrund Berechnung'!$L$3165,$R464*'Hintergrund Berechnung'!$L$3166),0)</f>
        <v>0</v>
      </c>
      <c r="AK464" s="16">
        <f>ROUND(IF(C464&lt;16,IF(S464&gt;0,(25-$S464)*'Hintergrund Berechnung'!$M$3165,0),IF(S464&gt;0,(25-$S464)*'Hintergrund Berechnung'!$M$3166,0)),0)</f>
        <v>0</v>
      </c>
      <c r="AL464" s="18" t="e">
        <f t="shared" si="72"/>
        <v>#DIV/0!</v>
      </c>
    </row>
    <row r="465" spans="21:38" x14ac:dyDescent="0.5">
      <c r="U465" s="16">
        <f t="shared" si="64"/>
        <v>0</v>
      </c>
      <c r="V465" s="16" t="e">
        <f>IF($A$3=FALSE,IF($C465&lt;16,E465/($D465^0.727399687532279)*'Hintergrund Berechnung'!$I$3165,E465/($D465^0.727399687532279)*'Hintergrund Berechnung'!$I$3166),IF($C465&lt;13,(E465/($D465^0.727399687532279)*'Hintergrund Berechnung'!$I$3165)*0.5,IF($C465&lt;16,(E465/($D465^0.727399687532279)*'Hintergrund Berechnung'!$I$3165)*0.67,E465/($D465^0.727399687532279)*'Hintergrund Berechnung'!$I$3166)))</f>
        <v>#DIV/0!</v>
      </c>
      <c r="W465" s="16" t="str">
        <f t="shared" si="65"/>
        <v/>
      </c>
      <c r="X465" s="16" t="e">
        <f>IF($A$3=FALSE,IF($C465&lt;16,G465/($D465^0.727399687532279)*'Hintergrund Berechnung'!$I$3165,G465/($D465^0.727399687532279)*'Hintergrund Berechnung'!$I$3166),IF($C465&lt;13,(G465/($D465^0.727399687532279)*'Hintergrund Berechnung'!$I$3165)*0.5,IF($C465&lt;16,(G465/($D465^0.727399687532279)*'Hintergrund Berechnung'!$I$3165)*0.67,G465/($D465^0.727399687532279)*'Hintergrund Berechnung'!$I$3166)))</f>
        <v>#DIV/0!</v>
      </c>
      <c r="Y465" s="16" t="str">
        <f t="shared" si="66"/>
        <v/>
      </c>
      <c r="Z465" s="16" t="e">
        <f>IF($A$3=FALSE,IF($C465&lt;16,I465/($D465^0.727399687532279)*'Hintergrund Berechnung'!$I$3165,I465/($D465^0.727399687532279)*'Hintergrund Berechnung'!$I$3166),IF($C465&lt;13,(I465/($D465^0.727399687532279)*'Hintergrund Berechnung'!$I$3165)*0.5,IF($C465&lt;16,(I465/($D465^0.727399687532279)*'Hintergrund Berechnung'!$I$3165)*0.67,I465/($D465^0.727399687532279)*'Hintergrund Berechnung'!$I$3166)))</f>
        <v>#DIV/0!</v>
      </c>
      <c r="AA465" s="16" t="str">
        <f t="shared" si="67"/>
        <v/>
      </c>
      <c r="AB465" s="16" t="e">
        <f>IF($A$3=FALSE,IF($C465&lt;16,K465/($D465^0.727399687532279)*'Hintergrund Berechnung'!$I$3165,K465/($D465^0.727399687532279)*'Hintergrund Berechnung'!$I$3166),IF($C465&lt;13,(K465/($D465^0.727399687532279)*'Hintergrund Berechnung'!$I$3165)*0.5,IF($C465&lt;16,(K465/($D465^0.727399687532279)*'Hintergrund Berechnung'!$I$3165)*0.67,K465/($D465^0.727399687532279)*'Hintergrund Berechnung'!$I$3166)))</f>
        <v>#DIV/0!</v>
      </c>
      <c r="AC465" s="16" t="str">
        <f t="shared" si="68"/>
        <v/>
      </c>
      <c r="AD465" s="16" t="e">
        <f>IF($A$3=FALSE,IF($C465&lt;16,M465/($D465^0.727399687532279)*'Hintergrund Berechnung'!$I$3165,M465/($D465^0.727399687532279)*'Hintergrund Berechnung'!$I$3166),IF($C465&lt;13,(M465/($D465^0.727399687532279)*'Hintergrund Berechnung'!$I$3165)*0.5,IF($C465&lt;16,(M465/($D465^0.727399687532279)*'Hintergrund Berechnung'!$I$3165)*0.67,M465/($D465^0.727399687532279)*'Hintergrund Berechnung'!$I$3166)))</f>
        <v>#DIV/0!</v>
      </c>
      <c r="AE465" s="16" t="str">
        <f t="shared" si="69"/>
        <v/>
      </c>
      <c r="AF465" s="16" t="e">
        <f>IF($A$3=FALSE,IF($C465&lt;16,O465/($D465^0.727399687532279)*'Hintergrund Berechnung'!$I$3165,O465/($D465^0.727399687532279)*'Hintergrund Berechnung'!$I$3166),IF($C465&lt;13,(O465/($D465^0.727399687532279)*'Hintergrund Berechnung'!$I$3165)*0.5,IF($C465&lt;16,(O465/($D465^0.727399687532279)*'Hintergrund Berechnung'!$I$3165)*0.67,O465/($D465^0.727399687532279)*'Hintergrund Berechnung'!$I$3166)))</f>
        <v>#DIV/0!</v>
      </c>
      <c r="AG465" s="16" t="str">
        <f t="shared" si="70"/>
        <v/>
      </c>
      <c r="AH465" s="16" t="e">
        <f t="shared" si="71"/>
        <v>#DIV/0!</v>
      </c>
      <c r="AI465" s="16" t="e">
        <f>ROUND(IF(C465&lt;16,$Q465/($D465^0.515518364833551)*'Hintergrund Berechnung'!$K$3165,$Q465/($D465^0.515518364833551)*'Hintergrund Berechnung'!$K$3166),0)</f>
        <v>#DIV/0!</v>
      </c>
      <c r="AJ465" s="16">
        <f>ROUND(IF(C465&lt;16,$R465*'Hintergrund Berechnung'!$L$3165,$R465*'Hintergrund Berechnung'!$L$3166),0)</f>
        <v>0</v>
      </c>
      <c r="AK465" s="16">
        <f>ROUND(IF(C465&lt;16,IF(S465&gt;0,(25-$S465)*'Hintergrund Berechnung'!$M$3165,0),IF(S465&gt;0,(25-$S465)*'Hintergrund Berechnung'!$M$3166,0)),0)</f>
        <v>0</v>
      </c>
      <c r="AL465" s="18" t="e">
        <f t="shared" si="72"/>
        <v>#DIV/0!</v>
      </c>
    </row>
    <row r="466" spans="21:38" x14ac:dyDescent="0.5">
      <c r="U466" s="16">
        <f t="shared" si="64"/>
        <v>0</v>
      </c>
      <c r="V466" s="16" t="e">
        <f>IF($A$3=FALSE,IF($C466&lt;16,E466/($D466^0.727399687532279)*'Hintergrund Berechnung'!$I$3165,E466/($D466^0.727399687532279)*'Hintergrund Berechnung'!$I$3166),IF($C466&lt;13,(E466/($D466^0.727399687532279)*'Hintergrund Berechnung'!$I$3165)*0.5,IF($C466&lt;16,(E466/($D466^0.727399687532279)*'Hintergrund Berechnung'!$I$3165)*0.67,E466/($D466^0.727399687532279)*'Hintergrund Berechnung'!$I$3166)))</f>
        <v>#DIV/0!</v>
      </c>
      <c r="W466" s="16" t="str">
        <f t="shared" si="65"/>
        <v/>
      </c>
      <c r="X466" s="16" t="e">
        <f>IF($A$3=FALSE,IF($C466&lt;16,G466/($D466^0.727399687532279)*'Hintergrund Berechnung'!$I$3165,G466/($D466^0.727399687532279)*'Hintergrund Berechnung'!$I$3166),IF($C466&lt;13,(G466/($D466^0.727399687532279)*'Hintergrund Berechnung'!$I$3165)*0.5,IF($C466&lt;16,(G466/($D466^0.727399687532279)*'Hintergrund Berechnung'!$I$3165)*0.67,G466/($D466^0.727399687532279)*'Hintergrund Berechnung'!$I$3166)))</f>
        <v>#DIV/0!</v>
      </c>
      <c r="Y466" s="16" t="str">
        <f t="shared" si="66"/>
        <v/>
      </c>
      <c r="Z466" s="16" t="e">
        <f>IF($A$3=FALSE,IF($C466&lt;16,I466/($D466^0.727399687532279)*'Hintergrund Berechnung'!$I$3165,I466/($D466^0.727399687532279)*'Hintergrund Berechnung'!$I$3166),IF($C466&lt;13,(I466/($D466^0.727399687532279)*'Hintergrund Berechnung'!$I$3165)*0.5,IF($C466&lt;16,(I466/($D466^0.727399687532279)*'Hintergrund Berechnung'!$I$3165)*0.67,I466/($D466^0.727399687532279)*'Hintergrund Berechnung'!$I$3166)))</f>
        <v>#DIV/0!</v>
      </c>
      <c r="AA466" s="16" t="str">
        <f t="shared" si="67"/>
        <v/>
      </c>
      <c r="AB466" s="16" t="e">
        <f>IF($A$3=FALSE,IF($C466&lt;16,K466/($D466^0.727399687532279)*'Hintergrund Berechnung'!$I$3165,K466/($D466^0.727399687532279)*'Hintergrund Berechnung'!$I$3166),IF($C466&lt;13,(K466/($D466^0.727399687532279)*'Hintergrund Berechnung'!$I$3165)*0.5,IF($C466&lt;16,(K466/($D466^0.727399687532279)*'Hintergrund Berechnung'!$I$3165)*0.67,K466/($D466^0.727399687532279)*'Hintergrund Berechnung'!$I$3166)))</f>
        <v>#DIV/0!</v>
      </c>
      <c r="AC466" s="16" t="str">
        <f t="shared" si="68"/>
        <v/>
      </c>
      <c r="AD466" s="16" t="e">
        <f>IF($A$3=FALSE,IF($C466&lt;16,M466/($D466^0.727399687532279)*'Hintergrund Berechnung'!$I$3165,M466/($D466^0.727399687532279)*'Hintergrund Berechnung'!$I$3166),IF($C466&lt;13,(M466/($D466^0.727399687532279)*'Hintergrund Berechnung'!$I$3165)*0.5,IF($C466&lt;16,(M466/($D466^0.727399687532279)*'Hintergrund Berechnung'!$I$3165)*0.67,M466/($D466^0.727399687532279)*'Hintergrund Berechnung'!$I$3166)))</f>
        <v>#DIV/0!</v>
      </c>
      <c r="AE466" s="16" t="str">
        <f t="shared" si="69"/>
        <v/>
      </c>
      <c r="AF466" s="16" t="e">
        <f>IF($A$3=FALSE,IF($C466&lt;16,O466/($D466^0.727399687532279)*'Hintergrund Berechnung'!$I$3165,O466/($D466^0.727399687532279)*'Hintergrund Berechnung'!$I$3166),IF($C466&lt;13,(O466/($D466^0.727399687532279)*'Hintergrund Berechnung'!$I$3165)*0.5,IF($C466&lt;16,(O466/($D466^0.727399687532279)*'Hintergrund Berechnung'!$I$3165)*0.67,O466/($D466^0.727399687532279)*'Hintergrund Berechnung'!$I$3166)))</f>
        <v>#DIV/0!</v>
      </c>
      <c r="AG466" s="16" t="str">
        <f t="shared" si="70"/>
        <v/>
      </c>
      <c r="AH466" s="16" t="e">
        <f t="shared" si="71"/>
        <v>#DIV/0!</v>
      </c>
      <c r="AI466" s="16" t="e">
        <f>ROUND(IF(C466&lt;16,$Q466/($D466^0.515518364833551)*'Hintergrund Berechnung'!$K$3165,$Q466/($D466^0.515518364833551)*'Hintergrund Berechnung'!$K$3166),0)</f>
        <v>#DIV/0!</v>
      </c>
      <c r="AJ466" s="16">
        <f>ROUND(IF(C466&lt;16,$R466*'Hintergrund Berechnung'!$L$3165,$R466*'Hintergrund Berechnung'!$L$3166),0)</f>
        <v>0</v>
      </c>
      <c r="AK466" s="16">
        <f>ROUND(IF(C466&lt;16,IF(S466&gt;0,(25-$S466)*'Hintergrund Berechnung'!$M$3165,0),IF(S466&gt;0,(25-$S466)*'Hintergrund Berechnung'!$M$3166,0)),0)</f>
        <v>0</v>
      </c>
      <c r="AL466" s="18" t="e">
        <f t="shared" si="72"/>
        <v>#DIV/0!</v>
      </c>
    </row>
    <row r="467" spans="21:38" x14ac:dyDescent="0.5">
      <c r="U467" s="16">
        <f t="shared" si="64"/>
        <v>0</v>
      </c>
      <c r="V467" s="16" t="e">
        <f>IF($A$3=FALSE,IF($C467&lt;16,E467/($D467^0.727399687532279)*'Hintergrund Berechnung'!$I$3165,E467/($D467^0.727399687532279)*'Hintergrund Berechnung'!$I$3166),IF($C467&lt;13,(E467/($D467^0.727399687532279)*'Hintergrund Berechnung'!$I$3165)*0.5,IF($C467&lt;16,(E467/($D467^0.727399687532279)*'Hintergrund Berechnung'!$I$3165)*0.67,E467/($D467^0.727399687532279)*'Hintergrund Berechnung'!$I$3166)))</f>
        <v>#DIV/0!</v>
      </c>
      <c r="W467" s="16" t="str">
        <f t="shared" si="65"/>
        <v/>
      </c>
      <c r="X467" s="16" t="e">
        <f>IF($A$3=FALSE,IF($C467&lt;16,G467/($D467^0.727399687532279)*'Hintergrund Berechnung'!$I$3165,G467/($D467^0.727399687532279)*'Hintergrund Berechnung'!$I$3166),IF($C467&lt;13,(G467/($D467^0.727399687532279)*'Hintergrund Berechnung'!$I$3165)*0.5,IF($C467&lt;16,(G467/($D467^0.727399687532279)*'Hintergrund Berechnung'!$I$3165)*0.67,G467/($D467^0.727399687532279)*'Hintergrund Berechnung'!$I$3166)))</f>
        <v>#DIV/0!</v>
      </c>
      <c r="Y467" s="16" t="str">
        <f t="shared" si="66"/>
        <v/>
      </c>
      <c r="Z467" s="16" t="e">
        <f>IF($A$3=FALSE,IF($C467&lt;16,I467/($D467^0.727399687532279)*'Hintergrund Berechnung'!$I$3165,I467/($D467^0.727399687532279)*'Hintergrund Berechnung'!$I$3166),IF($C467&lt;13,(I467/($D467^0.727399687532279)*'Hintergrund Berechnung'!$I$3165)*0.5,IF($C467&lt;16,(I467/($D467^0.727399687532279)*'Hintergrund Berechnung'!$I$3165)*0.67,I467/($D467^0.727399687532279)*'Hintergrund Berechnung'!$I$3166)))</f>
        <v>#DIV/0!</v>
      </c>
      <c r="AA467" s="16" t="str">
        <f t="shared" si="67"/>
        <v/>
      </c>
      <c r="AB467" s="16" t="e">
        <f>IF($A$3=FALSE,IF($C467&lt;16,K467/($D467^0.727399687532279)*'Hintergrund Berechnung'!$I$3165,K467/($D467^0.727399687532279)*'Hintergrund Berechnung'!$I$3166),IF($C467&lt;13,(K467/($D467^0.727399687532279)*'Hintergrund Berechnung'!$I$3165)*0.5,IF($C467&lt;16,(K467/($D467^0.727399687532279)*'Hintergrund Berechnung'!$I$3165)*0.67,K467/($D467^0.727399687532279)*'Hintergrund Berechnung'!$I$3166)))</f>
        <v>#DIV/0!</v>
      </c>
      <c r="AC467" s="16" t="str">
        <f t="shared" si="68"/>
        <v/>
      </c>
      <c r="AD467" s="16" t="e">
        <f>IF($A$3=FALSE,IF($C467&lt;16,M467/($D467^0.727399687532279)*'Hintergrund Berechnung'!$I$3165,M467/($D467^0.727399687532279)*'Hintergrund Berechnung'!$I$3166),IF($C467&lt;13,(M467/($D467^0.727399687532279)*'Hintergrund Berechnung'!$I$3165)*0.5,IF($C467&lt;16,(M467/($D467^0.727399687532279)*'Hintergrund Berechnung'!$I$3165)*0.67,M467/($D467^0.727399687532279)*'Hintergrund Berechnung'!$I$3166)))</f>
        <v>#DIV/0!</v>
      </c>
      <c r="AE467" s="16" t="str">
        <f t="shared" si="69"/>
        <v/>
      </c>
      <c r="AF467" s="16" t="e">
        <f>IF($A$3=FALSE,IF($C467&lt;16,O467/($D467^0.727399687532279)*'Hintergrund Berechnung'!$I$3165,O467/($D467^0.727399687532279)*'Hintergrund Berechnung'!$I$3166),IF($C467&lt;13,(O467/($D467^0.727399687532279)*'Hintergrund Berechnung'!$I$3165)*0.5,IF($C467&lt;16,(O467/($D467^0.727399687532279)*'Hintergrund Berechnung'!$I$3165)*0.67,O467/($D467^0.727399687532279)*'Hintergrund Berechnung'!$I$3166)))</f>
        <v>#DIV/0!</v>
      </c>
      <c r="AG467" s="16" t="str">
        <f t="shared" si="70"/>
        <v/>
      </c>
      <c r="AH467" s="16" t="e">
        <f t="shared" si="71"/>
        <v>#DIV/0!</v>
      </c>
      <c r="AI467" s="16" t="e">
        <f>ROUND(IF(C467&lt;16,$Q467/($D467^0.515518364833551)*'Hintergrund Berechnung'!$K$3165,$Q467/($D467^0.515518364833551)*'Hintergrund Berechnung'!$K$3166),0)</f>
        <v>#DIV/0!</v>
      </c>
      <c r="AJ467" s="16">
        <f>ROUND(IF(C467&lt;16,$R467*'Hintergrund Berechnung'!$L$3165,$R467*'Hintergrund Berechnung'!$L$3166),0)</f>
        <v>0</v>
      </c>
      <c r="AK467" s="16">
        <f>ROUND(IF(C467&lt;16,IF(S467&gt;0,(25-$S467)*'Hintergrund Berechnung'!$M$3165,0),IF(S467&gt;0,(25-$S467)*'Hintergrund Berechnung'!$M$3166,0)),0)</f>
        <v>0</v>
      </c>
      <c r="AL467" s="18" t="e">
        <f t="shared" si="72"/>
        <v>#DIV/0!</v>
      </c>
    </row>
    <row r="468" spans="21:38" x14ac:dyDescent="0.5">
      <c r="U468" s="16">
        <f t="shared" si="64"/>
        <v>0</v>
      </c>
      <c r="V468" s="16" t="e">
        <f>IF($A$3=FALSE,IF($C468&lt;16,E468/($D468^0.727399687532279)*'Hintergrund Berechnung'!$I$3165,E468/($D468^0.727399687532279)*'Hintergrund Berechnung'!$I$3166),IF($C468&lt;13,(E468/($D468^0.727399687532279)*'Hintergrund Berechnung'!$I$3165)*0.5,IF($C468&lt;16,(E468/($D468^0.727399687532279)*'Hintergrund Berechnung'!$I$3165)*0.67,E468/($D468^0.727399687532279)*'Hintergrund Berechnung'!$I$3166)))</f>
        <v>#DIV/0!</v>
      </c>
      <c r="W468" s="16" t="str">
        <f t="shared" si="65"/>
        <v/>
      </c>
      <c r="X468" s="16" t="e">
        <f>IF($A$3=FALSE,IF($C468&lt;16,G468/($D468^0.727399687532279)*'Hintergrund Berechnung'!$I$3165,G468/($D468^0.727399687532279)*'Hintergrund Berechnung'!$I$3166),IF($C468&lt;13,(G468/($D468^0.727399687532279)*'Hintergrund Berechnung'!$I$3165)*0.5,IF($C468&lt;16,(G468/($D468^0.727399687532279)*'Hintergrund Berechnung'!$I$3165)*0.67,G468/($D468^0.727399687532279)*'Hintergrund Berechnung'!$I$3166)))</f>
        <v>#DIV/0!</v>
      </c>
      <c r="Y468" s="16" t="str">
        <f t="shared" si="66"/>
        <v/>
      </c>
      <c r="Z468" s="16" t="e">
        <f>IF($A$3=FALSE,IF($C468&lt;16,I468/($D468^0.727399687532279)*'Hintergrund Berechnung'!$I$3165,I468/($D468^0.727399687532279)*'Hintergrund Berechnung'!$I$3166),IF($C468&lt;13,(I468/($D468^0.727399687532279)*'Hintergrund Berechnung'!$I$3165)*0.5,IF($C468&lt;16,(I468/($D468^0.727399687532279)*'Hintergrund Berechnung'!$I$3165)*0.67,I468/($D468^0.727399687532279)*'Hintergrund Berechnung'!$I$3166)))</f>
        <v>#DIV/0!</v>
      </c>
      <c r="AA468" s="16" t="str">
        <f t="shared" si="67"/>
        <v/>
      </c>
      <c r="AB468" s="16" t="e">
        <f>IF($A$3=FALSE,IF($C468&lt;16,K468/($D468^0.727399687532279)*'Hintergrund Berechnung'!$I$3165,K468/($D468^0.727399687532279)*'Hintergrund Berechnung'!$I$3166),IF($C468&lt;13,(K468/($D468^0.727399687532279)*'Hintergrund Berechnung'!$I$3165)*0.5,IF($C468&lt;16,(K468/($D468^0.727399687532279)*'Hintergrund Berechnung'!$I$3165)*0.67,K468/($D468^0.727399687532279)*'Hintergrund Berechnung'!$I$3166)))</f>
        <v>#DIV/0!</v>
      </c>
      <c r="AC468" s="16" t="str">
        <f t="shared" si="68"/>
        <v/>
      </c>
      <c r="AD468" s="16" t="e">
        <f>IF($A$3=FALSE,IF($C468&lt;16,M468/($D468^0.727399687532279)*'Hintergrund Berechnung'!$I$3165,M468/($D468^0.727399687532279)*'Hintergrund Berechnung'!$I$3166),IF($C468&lt;13,(M468/($D468^0.727399687532279)*'Hintergrund Berechnung'!$I$3165)*0.5,IF($C468&lt;16,(M468/($D468^0.727399687532279)*'Hintergrund Berechnung'!$I$3165)*0.67,M468/($D468^0.727399687532279)*'Hintergrund Berechnung'!$I$3166)))</f>
        <v>#DIV/0!</v>
      </c>
      <c r="AE468" s="16" t="str">
        <f t="shared" si="69"/>
        <v/>
      </c>
      <c r="AF468" s="16" t="e">
        <f>IF($A$3=FALSE,IF($C468&lt;16,O468/($D468^0.727399687532279)*'Hintergrund Berechnung'!$I$3165,O468/($D468^0.727399687532279)*'Hintergrund Berechnung'!$I$3166),IF($C468&lt;13,(O468/($D468^0.727399687532279)*'Hintergrund Berechnung'!$I$3165)*0.5,IF($C468&lt;16,(O468/($D468^0.727399687532279)*'Hintergrund Berechnung'!$I$3165)*0.67,O468/($D468^0.727399687532279)*'Hintergrund Berechnung'!$I$3166)))</f>
        <v>#DIV/0!</v>
      </c>
      <c r="AG468" s="16" t="str">
        <f t="shared" si="70"/>
        <v/>
      </c>
      <c r="AH468" s="16" t="e">
        <f t="shared" si="71"/>
        <v>#DIV/0!</v>
      </c>
      <c r="AI468" s="16" t="e">
        <f>ROUND(IF(C468&lt;16,$Q468/($D468^0.515518364833551)*'Hintergrund Berechnung'!$K$3165,$Q468/($D468^0.515518364833551)*'Hintergrund Berechnung'!$K$3166),0)</f>
        <v>#DIV/0!</v>
      </c>
      <c r="AJ468" s="16">
        <f>ROUND(IF(C468&lt;16,$R468*'Hintergrund Berechnung'!$L$3165,$R468*'Hintergrund Berechnung'!$L$3166),0)</f>
        <v>0</v>
      </c>
      <c r="AK468" s="16">
        <f>ROUND(IF(C468&lt;16,IF(S468&gt;0,(25-$S468)*'Hintergrund Berechnung'!$M$3165,0),IF(S468&gt;0,(25-$S468)*'Hintergrund Berechnung'!$M$3166,0)),0)</f>
        <v>0</v>
      </c>
      <c r="AL468" s="18" t="e">
        <f t="shared" si="72"/>
        <v>#DIV/0!</v>
      </c>
    </row>
    <row r="469" spans="21:38" x14ac:dyDescent="0.5">
      <c r="U469" s="16">
        <f t="shared" si="64"/>
        <v>0</v>
      </c>
      <c r="V469" s="16" t="e">
        <f>IF($A$3=FALSE,IF($C469&lt;16,E469/($D469^0.727399687532279)*'Hintergrund Berechnung'!$I$3165,E469/($D469^0.727399687532279)*'Hintergrund Berechnung'!$I$3166),IF($C469&lt;13,(E469/($D469^0.727399687532279)*'Hintergrund Berechnung'!$I$3165)*0.5,IF($C469&lt;16,(E469/($D469^0.727399687532279)*'Hintergrund Berechnung'!$I$3165)*0.67,E469/($D469^0.727399687532279)*'Hintergrund Berechnung'!$I$3166)))</f>
        <v>#DIV/0!</v>
      </c>
      <c r="W469" s="16" t="str">
        <f t="shared" si="65"/>
        <v/>
      </c>
      <c r="X469" s="16" t="e">
        <f>IF($A$3=FALSE,IF($C469&lt;16,G469/($D469^0.727399687532279)*'Hintergrund Berechnung'!$I$3165,G469/($D469^0.727399687532279)*'Hintergrund Berechnung'!$I$3166),IF($C469&lt;13,(G469/($D469^0.727399687532279)*'Hintergrund Berechnung'!$I$3165)*0.5,IF($C469&lt;16,(G469/($D469^0.727399687532279)*'Hintergrund Berechnung'!$I$3165)*0.67,G469/($D469^0.727399687532279)*'Hintergrund Berechnung'!$I$3166)))</f>
        <v>#DIV/0!</v>
      </c>
      <c r="Y469" s="16" t="str">
        <f t="shared" si="66"/>
        <v/>
      </c>
      <c r="Z469" s="16" t="e">
        <f>IF($A$3=FALSE,IF($C469&lt;16,I469/($D469^0.727399687532279)*'Hintergrund Berechnung'!$I$3165,I469/($D469^0.727399687532279)*'Hintergrund Berechnung'!$I$3166),IF($C469&lt;13,(I469/($D469^0.727399687532279)*'Hintergrund Berechnung'!$I$3165)*0.5,IF($C469&lt;16,(I469/($D469^0.727399687532279)*'Hintergrund Berechnung'!$I$3165)*0.67,I469/($D469^0.727399687532279)*'Hintergrund Berechnung'!$I$3166)))</f>
        <v>#DIV/0!</v>
      </c>
      <c r="AA469" s="16" t="str">
        <f t="shared" si="67"/>
        <v/>
      </c>
      <c r="AB469" s="16" t="e">
        <f>IF($A$3=FALSE,IF($C469&lt;16,K469/($D469^0.727399687532279)*'Hintergrund Berechnung'!$I$3165,K469/($D469^0.727399687532279)*'Hintergrund Berechnung'!$I$3166),IF($C469&lt;13,(K469/($D469^0.727399687532279)*'Hintergrund Berechnung'!$I$3165)*0.5,IF($C469&lt;16,(K469/($D469^0.727399687532279)*'Hintergrund Berechnung'!$I$3165)*0.67,K469/($D469^0.727399687532279)*'Hintergrund Berechnung'!$I$3166)))</f>
        <v>#DIV/0!</v>
      </c>
      <c r="AC469" s="16" t="str">
        <f t="shared" si="68"/>
        <v/>
      </c>
      <c r="AD469" s="16" t="e">
        <f>IF($A$3=FALSE,IF($C469&lt;16,M469/($D469^0.727399687532279)*'Hintergrund Berechnung'!$I$3165,M469/($D469^0.727399687532279)*'Hintergrund Berechnung'!$I$3166),IF($C469&lt;13,(M469/($D469^0.727399687532279)*'Hintergrund Berechnung'!$I$3165)*0.5,IF($C469&lt;16,(M469/($D469^0.727399687532279)*'Hintergrund Berechnung'!$I$3165)*0.67,M469/($D469^0.727399687532279)*'Hintergrund Berechnung'!$I$3166)))</f>
        <v>#DIV/0!</v>
      </c>
      <c r="AE469" s="16" t="str">
        <f t="shared" si="69"/>
        <v/>
      </c>
      <c r="AF469" s="16" t="e">
        <f>IF($A$3=FALSE,IF($C469&lt;16,O469/($D469^0.727399687532279)*'Hintergrund Berechnung'!$I$3165,O469/($D469^0.727399687532279)*'Hintergrund Berechnung'!$I$3166),IF($C469&lt;13,(O469/($D469^0.727399687532279)*'Hintergrund Berechnung'!$I$3165)*0.5,IF($C469&lt;16,(O469/($D469^0.727399687532279)*'Hintergrund Berechnung'!$I$3165)*0.67,O469/($D469^0.727399687532279)*'Hintergrund Berechnung'!$I$3166)))</f>
        <v>#DIV/0!</v>
      </c>
      <c r="AG469" s="16" t="str">
        <f t="shared" si="70"/>
        <v/>
      </c>
      <c r="AH469" s="16" t="e">
        <f t="shared" si="71"/>
        <v>#DIV/0!</v>
      </c>
      <c r="AI469" s="16" t="e">
        <f>ROUND(IF(C469&lt;16,$Q469/($D469^0.515518364833551)*'Hintergrund Berechnung'!$K$3165,$Q469/($D469^0.515518364833551)*'Hintergrund Berechnung'!$K$3166),0)</f>
        <v>#DIV/0!</v>
      </c>
      <c r="AJ469" s="16">
        <f>ROUND(IF(C469&lt;16,$R469*'Hintergrund Berechnung'!$L$3165,$R469*'Hintergrund Berechnung'!$L$3166),0)</f>
        <v>0</v>
      </c>
      <c r="AK469" s="16">
        <f>ROUND(IF(C469&lt;16,IF(S469&gt;0,(25-$S469)*'Hintergrund Berechnung'!$M$3165,0),IF(S469&gt;0,(25-$S469)*'Hintergrund Berechnung'!$M$3166,0)),0)</f>
        <v>0</v>
      </c>
      <c r="AL469" s="18" t="e">
        <f t="shared" si="72"/>
        <v>#DIV/0!</v>
      </c>
    </row>
    <row r="470" spans="21:38" x14ac:dyDescent="0.5">
      <c r="U470" s="16">
        <f t="shared" si="64"/>
        <v>0</v>
      </c>
      <c r="V470" s="16" t="e">
        <f>IF($A$3=FALSE,IF($C470&lt;16,E470/($D470^0.727399687532279)*'Hintergrund Berechnung'!$I$3165,E470/($D470^0.727399687532279)*'Hintergrund Berechnung'!$I$3166),IF($C470&lt;13,(E470/($D470^0.727399687532279)*'Hintergrund Berechnung'!$I$3165)*0.5,IF($C470&lt;16,(E470/($D470^0.727399687532279)*'Hintergrund Berechnung'!$I$3165)*0.67,E470/($D470^0.727399687532279)*'Hintergrund Berechnung'!$I$3166)))</f>
        <v>#DIV/0!</v>
      </c>
      <c r="W470" s="16" t="str">
        <f t="shared" si="65"/>
        <v/>
      </c>
      <c r="X470" s="16" t="e">
        <f>IF($A$3=FALSE,IF($C470&lt;16,G470/($D470^0.727399687532279)*'Hintergrund Berechnung'!$I$3165,G470/($D470^0.727399687532279)*'Hintergrund Berechnung'!$I$3166),IF($C470&lt;13,(G470/($D470^0.727399687532279)*'Hintergrund Berechnung'!$I$3165)*0.5,IF($C470&lt;16,(G470/($D470^0.727399687532279)*'Hintergrund Berechnung'!$I$3165)*0.67,G470/($D470^0.727399687532279)*'Hintergrund Berechnung'!$I$3166)))</f>
        <v>#DIV/0!</v>
      </c>
      <c r="Y470" s="16" t="str">
        <f t="shared" si="66"/>
        <v/>
      </c>
      <c r="Z470" s="16" t="e">
        <f>IF($A$3=FALSE,IF($C470&lt;16,I470/($D470^0.727399687532279)*'Hintergrund Berechnung'!$I$3165,I470/($D470^0.727399687532279)*'Hintergrund Berechnung'!$I$3166),IF($C470&lt;13,(I470/($D470^0.727399687532279)*'Hintergrund Berechnung'!$I$3165)*0.5,IF($C470&lt;16,(I470/($D470^0.727399687532279)*'Hintergrund Berechnung'!$I$3165)*0.67,I470/($D470^0.727399687532279)*'Hintergrund Berechnung'!$I$3166)))</f>
        <v>#DIV/0!</v>
      </c>
      <c r="AA470" s="16" t="str">
        <f t="shared" si="67"/>
        <v/>
      </c>
      <c r="AB470" s="16" t="e">
        <f>IF($A$3=FALSE,IF($C470&lt;16,K470/($D470^0.727399687532279)*'Hintergrund Berechnung'!$I$3165,K470/($D470^0.727399687532279)*'Hintergrund Berechnung'!$I$3166),IF($C470&lt;13,(K470/($D470^0.727399687532279)*'Hintergrund Berechnung'!$I$3165)*0.5,IF($C470&lt;16,(K470/($D470^0.727399687532279)*'Hintergrund Berechnung'!$I$3165)*0.67,K470/($D470^0.727399687532279)*'Hintergrund Berechnung'!$I$3166)))</f>
        <v>#DIV/0!</v>
      </c>
      <c r="AC470" s="16" t="str">
        <f t="shared" si="68"/>
        <v/>
      </c>
      <c r="AD470" s="16" t="e">
        <f>IF($A$3=FALSE,IF($C470&lt;16,M470/($D470^0.727399687532279)*'Hintergrund Berechnung'!$I$3165,M470/($D470^0.727399687532279)*'Hintergrund Berechnung'!$I$3166),IF($C470&lt;13,(M470/($D470^0.727399687532279)*'Hintergrund Berechnung'!$I$3165)*0.5,IF($C470&lt;16,(M470/($D470^0.727399687532279)*'Hintergrund Berechnung'!$I$3165)*0.67,M470/($D470^0.727399687532279)*'Hintergrund Berechnung'!$I$3166)))</f>
        <v>#DIV/0!</v>
      </c>
      <c r="AE470" s="16" t="str">
        <f t="shared" si="69"/>
        <v/>
      </c>
      <c r="AF470" s="16" t="e">
        <f>IF($A$3=FALSE,IF($C470&lt;16,O470/($D470^0.727399687532279)*'Hintergrund Berechnung'!$I$3165,O470/($D470^0.727399687532279)*'Hintergrund Berechnung'!$I$3166),IF($C470&lt;13,(O470/($D470^0.727399687532279)*'Hintergrund Berechnung'!$I$3165)*0.5,IF($C470&lt;16,(O470/($D470^0.727399687532279)*'Hintergrund Berechnung'!$I$3165)*0.67,O470/($D470^0.727399687532279)*'Hintergrund Berechnung'!$I$3166)))</f>
        <v>#DIV/0!</v>
      </c>
      <c r="AG470" s="16" t="str">
        <f t="shared" si="70"/>
        <v/>
      </c>
      <c r="AH470" s="16" t="e">
        <f t="shared" si="71"/>
        <v>#DIV/0!</v>
      </c>
      <c r="AI470" s="16" t="e">
        <f>ROUND(IF(C470&lt;16,$Q470/($D470^0.515518364833551)*'Hintergrund Berechnung'!$K$3165,$Q470/($D470^0.515518364833551)*'Hintergrund Berechnung'!$K$3166),0)</f>
        <v>#DIV/0!</v>
      </c>
      <c r="AJ470" s="16">
        <f>ROUND(IF(C470&lt;16,$R470*'Hintergrund Berechnung'!$L$3165,$R470*'Hintergrund Berechnung'!$L$3166),0)</f>
        <v>0</v>
      </c>
      <c r="AK470" s="16">
        <f>ROUND(IF(C470&lt;16,IF(S470&gt;0,(25-$S470)*'Hintergrund Berechnung'!$M$3165,0),IF(S470&gt;0,(25-$S470)*'Hintergrund Berechnung'!$M$3166,0)),0)</f>
        <v>0</v>
      </c>
      <c r="AL470" s="18" t="e">
        <f t="shared" si="72"/>
        <v>#DIV/0!</v>
      </c>
    </row>
    <row r="471" spans="21:38" x14ac:dyDescent="0.5">
      <c r="U471" s="16">
        <f t="shared" si="64"/>
        <v>0</v>
      </c>
      <c r="V471" s="16" t="e">
        <f>IF($A$3=FALSE,IF($C471&lt;16,E471/($D471^0.727399687532279)*'Hintergrund Berechnung'!$I$3165,E471/($D471^0.727399687532279)*'Hintergrund Berechnung'!$I$3166),IF($C471&lt;13,(E471/($D471^0.727399687532279)*'Hintergrund Berechnung'!$I$3165)*0.5,IF($C471&lt;16,(E471/($D471^0.727399687532279)*'Hintergrund Berechnung'!$I$3165)*0.67,E471/($D471^0.727399687532279)*'Hintergrund Berechnung'!$I$3166)))</f>
        <v>#DIV/0!</v>
      </c>
      <c r="W471" s="16" t="str">
        <f t="shared" si="65"/>
        <v/>
      </c>
      <c r="X471" s="16" t="e">
        <f>IF($A$3=FALSE,IF($C471&lt;16,G471/($D471^0.727399687532279)*'Hintergrund Berechnung'!$I$3165,G471/($D471^0.727399687532279)*'Hintergrund Berechnung'!$I$3166),IF($C471&lt;13,(G471/($D471^0.727399687532279)*'Hintergrund Berechnung'!$I$3165)*0.5,IF($C471&lt;16,(G471/($D471^0.727399687532279)*'Hintergrund Berechnung'!$I$3165)*0.67,G471/($D471^0.727399687532279)*'Hintergrund Berechnung'!$I$3166)))</f>
        <v>#DIV/0!</v>
      </c>
      <c r="Y471" s="16" t="str">
        <f t="shared" si="66"/>
        <v/>
      </c>
      <c r="Z471" s="16" t="e">
        <f>IF($A$3=FALSE,IF($C471&lt;16,I471/($D471^0.727399687532279)*'Hintergrund Berechnung'!$I$3165,I471/($D471^0.727399687532279)*'Hintergrund Berechnung'!$I$3166),IF($C471&lt;13,(I471/($D471^0.727399687532279)*'Hintergrund Berechnung'!$I$3165)*0.5,IF($C471&lt;16,(I471/($D471^0.727399687532279)*'Hintergrund Berechnung'!$I$3165)*0.67,I471/($D471^0.727399687532279)*'Hintergrund Berechnung'!$I$3166)))</f>
        <v>#DIV/0!</v>
      </c>
      <c r="AA471" s="16" t="str">
        <f t="shared" si="67"/>
        <v/>
      </c>
      <c r="AB471" s="16" t="e">
        <f>IF($A$3=FALSE,IF($C471&lt;16,K471/($D471^0.727399687532279)*'Hintergrund Berechnung'!$I$3165,K471/($D471^0.727399687532279)*'Hintergrund Berechnung'!$I$3166),IF($C471&lt;13,(K471/($D471^0.727399687532279)*'Hintergrund Berechnung'!$I$3165)*0.5,IF($C471&lt;16,(K471/($D471^0.727399687532279)*'Hintergrund Berechnung'!$I$3165)*0.67,K471/($D471^0.727399687532279)*'Hintergrund Berechnung'!$I$3166)))</f>
        <v>#DIV/0!</v>
      </c>
      <c r="AC471" s="16" t="str">
        <f t="shared" si="68"/>
        <v/>
      </c>
      <c r="AD471" s="16" t="e">
        <f>IF($A$3=FALSE,IF($C471&lt;16,M471/($D471^0.727399687532279)*'Hintergrund Berechnung'!$I$3165,M471/($D471^0.727399687532279)*'Hintergrund Berechnung'!$I$3166),IF($C471&lt;13,(M471/($D471^0.727399687532279)*'Hintergrund Berechnung'!$I$3165)*0.5,IF($C471&lt;16,(M471/($D471^0.727399687532279)*'Hintergrund Berechnung'!$I$3165)*0.67,M471/($D471^0.727399687532279)*'Hintergrund Berechnung'!$I$3166)))</f>
        <v>#DIV/0!</v>
      </c>
      <c r="AE471" s="16" t="str">
        <f t="shared" si="69"/>
        <v/>
      </c>
      <c r="AF471" s="16" t="e">
        <f>IF($A$3=FALSE,IF($C471&lt;16,O471/($D471^0.727399687532279)*'Hintergrund Berechnung'!$I$3165,O471/($D471^0.727399687532279)*'Hintergrund Berechnung'!$I$3166),IF($C471&lt;13,(O471/($D471^0.727399687532279)*'Hintergrund Berechnung'!$I$3165)*0.5,IF($C471&lt;16,(O471/($D471^0.727399687532279)*'Hintergrund Berechnung'!$I$3165)*0.67,O471/($D471^0.727399687532279)*'Hintergrund Berechnung'!$I$3166)))</f>
        <v>#DIV/0!</v>
      </c>
      <c r="AG471" s="16" t="str">
        <f t="shared" si="70"/>
        <v/>
      </c>
      <c r="AH471" s="16" t="e">
        <f t="shared" si="71"/>
        <v>#DIV/0!</v>
      </c>
      <c r="AI471" s="16" t="e">
        <f>ROUND(IF(C471&lt;16,$Q471/($D471^0.515518364833551)*'Hintergrund Berechnung'!$K$3165,$Q471/($D471^0.515518364833551)*'Hintergrund Berechnung'!$K$3166),0)</f>
        <v>#DIV/0!</v>
      </c>
      <c r="AJ471" s="16">
        <f>ROUND(IF(C471&lt;16,$R471*'Hintergrund Berechnung'!$L$3165,$R471*'Hintergrund Berechnung'!$L$3166),0)</f>
        <v>0</v>
      </c>
      <c r="AK471" s="16">
        <f>ROUND(IF(C471&lt;16,IF(S471&gt;0,(25-$S471)*'Hintergrund Berechnung'!$M$3165,0),IF(S471&gt;0,(25-$S471)*'Hintergrund Berechnung'!$M$3166,0)),0)</f>
        <v>0</v>
      </c>
      <c r="AL471" s="18" t="e">
        <f t="shared" si="72"/>
        <v>#DIV/0!</v>
      </c>
    </row>
    <row r="472" spans="21:38" x14ac:dyDescent="0.5">
      <c r="U472" s="16">
        <f t="shared" si="64"/>
        <v>0</v>
      </c>
      <c r="V472" s="16" t="e">
        <f>IF($A$3=FALSE,IF($C472&lt;16,E472/($D472^0.727399687532279)*'Hintergrund Berechnung'!$I$3165,E472/($D472^0.727399687532279)*'Hintergrund Berechnung'!$I$3166),IF($C472&lt;13,(E472/($D472^0.727399687532279)*'Hintergrund Berechnung'!$I$3165)*0.5,IF($C472&lt;16,(E472/($D472^0.727399687532279)*'Hintergrund Berechnung'!$I$3165)*0.67,E472/($D472^0.727399687532279)*'Hintergrund Berechnung'!$I$3166)))</f>
        <v>#DIV/0!</v>
      </c>
      <c r="W472" s="16" t="str">
        <f t="shared" si="65"/>
        <v/>
      </c>
      <c r="X472" s="16" t="e">
        <f>IF($A$3=FALSE,IF($C472&lt;16,G472/($D472^0.727399687532279)*'Hintergrund Berechnung'!$I$3165,G472/($D472^0.727399687532279)*'Hintergrund Berechnung'!$I$3166),IF($C472&lt;13,(G472/($D472^0.727399687532279)*'Hintergrund Berechnung'!$I$3165)*0.5,IF($C472&lt;16,(G472/($D472^0.727399687532279)*'Hintergrund Berechnung'!$I$3165)*0.67,G472/($D472^0.727399687532279)*'Hintergrund Berechnung'!$I$3166)))</f>
        <v>#DIV/0!</v>
      </c>
      <c r="Y472" s="16" t="str">
        <f t="shared" si="66"/>
        <v/>
      </c>
      <c r="Z472" s="16" t="e">
        <f>IF($A$3=FALSE,IF($C472&lt;16,I472/($D472^0.727399687532279)*'Hintergrund Berechnung'!$I$3165,I472/($D472^0.727399687532279)*'Hintergrund Berechnung'!$I$3166),IF($C472&lt;13,(I472/($D472^0.727399687532279)*'Hintergrund Berechnung'!$I$3165)*0.5,IF($C472&lt;16,(I472/($D472^0.727399687532279)*'Hintergrund Berechnung'!$I$3165)*0.67,I472/($D472^0.727399687532279)*'Hintergrund Berechnung'!$I$3166)))</f>
        <v>#DIV/0!</v>
      </c>
      <c r="AA472" s="16" t="str">
        <f t="shared" si="67"/>
        <v/>
      </c>
      <c r="AB472" s="16" t="e">
        <f>IF($A$3=FALSE,IF($C472&lt;16,K472/($D472^0.727399687532279)*'Hintergrund Berechnung'!$I$3165,K472/($D472^0.727399687532279)*'Hintergrund Berechnung'!$I$3166),IF($C472&lt;13,(K472/($D472^0.727399687532279)*'Hintergrund Berechnung'!$I$3165)*0.5,IF($C472&lt;16,(K472/($D472^0.727399687532279)*'Hintergrund Berechnung'!$I$3165)*0.67,K472/($D472^0.727399687532279)*'Hintergrund Berechnung'!$I$3166)))</f>
        <v>#DIV/0!</v>
      </c>
      <c r="AC472" s="16" t="str">
        <f t="shared" si="68"/>
        <v/>
      </c>
      <c r="AD472" s="16" t="e">
        <f>IF($A$3=FALSE,IF($C472&lt;16,M472/($D472^0.727399687532279)*'Hintergrund Berechnung'!$I$3165,M472/($D472^0.727399687532279)*'Hintergrund Berechnung'!$I$3166),IF($C472&lt;13,(M472/($D472^0.727399687532279)*'Hintergrund Berechnung'!$I$3165)*0.5,IF($C472&lt;16,(M472/($D472^0.727399687532279)*'Hintergrund Berechnung'!$I$3165)*0.67,M472/($D472^0.727399687532279)*'Hintergrund Berechnung'!$I$3166)))</f>
        <v>#DIV/0!</v>
      </c>
      <c r="AE472" s="16" t="str">
        <f t="shared" si="69"/>
        <v/>
      </c>
      <c r="AF472" s="16" t="e">
        <f>IF($A$3=FALSE,IF($C472&lt;16,O472/($D472^0.727399687532279)*'Hintergrund Berechnung'!$I$3165,O472/($D472^0.727399687532279)*'Hintergrund Berechnung'!$I$3166),IF($C472&lt;13,(O472/($D472^0.727399687532279)*'Hintergrund Berechnung'!$I$3165)*0.5,IF($C472&lt;16,(O472/($D472^0.727399687532279)*'Hintergrund Berechnung'!$I$3165)*0.67,O472/($D472^0.727399687532279)*'Hintergrund Berechnung'!$I$3166)))</f>
        <v>#DIV/0!</v>
      </c>
      <c r="AG472" s="16" t="str">
        <f t="shared" si="70"/>
        <v/>
      </c>
      <c r="AH472" s="16" t="e">
        <f t="shared" si="71"/>
        <v>#DIV/0!</v>
      </c>
      <c r="AI472" s="16" t="e">
        <f>ROUND(IF(C472&lt;16,$Q472/($D472^0.515518364833551)*'Hintergrund Berechnung'!$K$3165,$Q472/($D472^0.515518364833551)*'Hintergrund Berechnung'!$K$3166),0)</f>
        <v>#DIV/0!</v>
      </c>
      <c r="AJ472" s="16">
        <f>ROUND(IF(C472&lt;16,$R472*'Hintergrund Berechnung'!$L$3165,$R472*'Hintergrund Berechnung'!$L$3166),0)</f>
        <v>0</v>
      </c>
      <c r="AK472" s="16">
        <f>ROUND(IF(C472&lt;16,IF(S472&gt;0,(25-$S472)*'Hintergrund Berechnung'!$M$3165,0),IF(S472&gt;0,(25-$S472)*'Hintergrund Berechnung'!$M$3166,0)),0)</f>
        <v>0</v>
      </c>
      <c r="AL472" s="18" t="e">
        <f t="shared" si="72"/>
        <v>#DIV/0!</v>
      </c>
    </row>
    <row r="473" spans="21:38" x14ac:dyDescent="0.5">
      <c r="U473" s="16">
        <f t="shared" si="64"/>
        <v>0</v>
      </c>
      <c r="V473" s="16" t="e">
        <f>IF($A$3=FALSE,IF($C473&lt;16,E473/($D473^0.727399687532279)*'Hintergrund Berechnung'!$I$3165,E473/($D473^0.727399687532279)*'Hintergrund Berechnung'!$I$3166),IF($C473&lt;13,(E473/($D473^0.727399687532279)*'Hintergrund Berechnung'!$I$3165)*0.5,IF($C473&lt;16,(E473/($D473^0.727399687532279)*'Hintergrund Berechnung'!$I$3165)*0.67,E473/($D473^0.727399687532279)*'Hintergrund Berechnung'!$I$3166)))</f>
        <v>#DIV/0!</v>
      </c>
      <c r="W473" s="16" t="str">
        <f t="shared" si="65"/>
        <v/>
      </c>
      <c r="X473" s="16" t="e">
        <f>IF($A$3=FALSE,IF($C473&lt;16,G473/($D473^0.727399687532279)*'Hintergrund Berechnung'!$I$3165,G473/($D473^0.727399687532279)*'Hintergrund Berechnung'!$I$3166),IF($C473&lt;13,(G473/($D473^0.727399687532279)*'Hintergrund Berechnung'!$I$3165)*0.5,IF($C473&lt;16,(G473/($D473^0.727399687532279)*'Hintergrund Berechnung'!$I$3165)*0.67,G473/($D473^0.727399687532279)*'Hintergrund Berechnung'!$I$3166)))</f>
        <v>#DIV/0!</v>
      </c>
      <c r="Y473" s="16" t="str">
        <f t="shared" si="66"/>
        <v/>
      </c>
      <c r="Z473" s="16" t="e">
        <f>IF($A$3=FALSE,IF($C473&lt;16,I473/($D473^0.727399687532279)*'Hintergrund Berechnung'!$I$3165,I473/($D473^0.727399687532279)*'Hintergrund Berechnung'!$I$3166),IF($C473&lt;13,(I473/($D473^0.727399687532279)*'Hintergrund Berechnung'!$I$3165)*0.5,IF($C473&lt;16,(I473/($D473^0.727399687532279)*'Hintergrund Berechnung'!$I$3165)*0.67,I473/($D473^0.727399687532279)*'Hintergrund Berechnung'!$I$3166)))</f>
        <v>#DIV/0!</v>
      </c>
      <c r="AA473" s="16" t="str">
        <f t="shared" si="67"/>
        <v/>
      </c>
      <c r="AB473" s="16" t="e">
        <f>IF($A$3=FALSE,IF($C473&lt;16,K473/($D473^0.727399687532279)*'Hintergrund Berechnung'!$I$3165,K473/($D473^0.727399687532279)*'Hintergrund Berechnung'!$I$3166),IF($C473&lt;13,(K473/($D473^0.727399687532279)*'Hintergrund Berechnung'!$I$3165)*0.5,IF($C473&lt;16,(K473/($D473^0.727399687532279)*'Hintergrund Berechnung'!$I$3165)*0.67,K473/($D473^0.727399687532279)*'Hintergrund Berechnung'!$I$3166)))</f>
        <v>#DIV/0!</v>
      </c>
      <c r="AC473" s="16" t="str">
        <f t="shared" si="68"/>
        <v/>
      </c>
      <c r="AD473" s="16" t="e">
        <f>IF($A$3=FALSE,IF($C473&lt;16,M473/($D473^0.727399687532279)*'Hintergrund Berechnung'!$I$3165,M473/($D473^0.727399687532279)*'Hintergrund Berechnung'!$I$3166),IF($C473&lt;13,(M473/($D473^0.727399687532279)*'Hintergrund Berechnung'!$I$3165)*0.5,IF($C473&lt;16,(M473/($D473^0.727399687532279)*'Hintergrund Berechnung'!$I$3165)*0.67,M473/($D473^0.727399687532279)*'Hintergrund Berechnung'!$I$3166)))</f>
        <v>#DIV/0!</v>
      </c>
      <c r="AE473" s="16" t="str">
        <f t="shared" si="69"/>
        <v/>
      </c>
      <c r="AF473" s="16" t="e">
        <f>IF($A$3=FALSE,IF($C473&lt;16,O473/($D473^0.727399687532279)*'Hintergrund Berechnung'!$I$3165,O473/($D473^0.727399687532279)*'Hintergrund Berechnung'!$I$3166),IF($C473&lt;13,(O473/($D473^0.727399687532279)*'Hintergrund Berechnung'!$I$3165)*0.5,IF($C473&lt;16,(O473/($D473^0.727399687532279)*'Hintergrund Berechnung'!$I$3165)*0.67,O473/($D473^0.727399687532279)*'Hintergrund Berechnung'!$I$3166)))</f>
        <v>#DIV/0!</v>
      </c>
      <c r="AG473" s="16" t="str">
        <f t="shared" si="70"/>
        <v/>
      </c>
      <c r="AH473" s="16" t="e">
        <f t="shared" si="71"/>
        <v>#DIV/0!</v>
      </c>
      <c r="AI473" s="16" t="e">
        <f>ROUND(IF(C473&lt;16,$Q473/($D473^0.515518364833551)*'Hintergrund Berechnung'!$K$3165,$Q473/($D473^0.515518364833551)*'Hintergrund Berechnung'!$K$3166),0)</f>
        <v>#DIV/0!</v>
      </c>
      <c r="AJ473" s="16">
        <f>ROUND(IF(C473&lt;16,$R473*'Hintergrund Berechnung'!$L$3165,$R473*'Hintergrund Berechnung'!$L$3166),0)</f>
        <v>0</v>
      </c>
      <c r="AK473" s="16">
        <f>ROUND(IF(C473&lt;16,IF(S473&gt;0,(25-$S473)*'Hintergrund Berechnung'!$M$3165,0),IF(S473&gt;0,(25-$S473)*'Hintergrund Berechnung'!$M$3166,0)),0)</f>
        <v>0</v>
      </c>
      <c r="AL473" s="18" t="e">
        <f t="shared" si="72"/>
        <v>#DIV/0!</v>
      </c>
    </row>
    <row r="474" spans="21:38" x14ac:dyDescent="0.5">
      <c r="U474" s="16">
        <f t="shared" si="64"/>
        <v>0</v>
      </c>
      <c r="V474" s="16" t="e">
        <f>IF($A$3=FALSE,IF($C474&lt;16,E474/($D474^0.727399687532279)*'Hintergrund Berechnung'!$I$3165,E474/($D474^0.727399687532279)*'Hintergrund Berechnung'!$I$3166),IF($C474&lt;13,(E474/($D474^0.727399687532279)*'Hintergrund Berechnung'!$I$3165)*0.5,IF($C474&lt;16,(E474/($D474^0.727399687532279)*'Hintergrund Berechnung'!$I$3165)*0.67,E474/($D474^0.727399687532279)*'Hintergrund Berechnung'!$I$3166)))</f>
        <v>#DIV/0!</v>
      </c>
      <c r="W474" s="16" t="str">
        <f t="shared" si="65"/>
        <v/>
      </c>
      <c r="X474" s="16" t="e">
        <f>IF($A$3=FALSE,IF($C474&lt;16,G474/($D474^0.727399687532279)*'Hintergrund Berechnung'!$I$3165,G474/($D474^0.727399687532279)*'Hintergrund Berechnung'!$I$3166),IF($C474&lt;13,(G474/($D474^0.727399687532279)*'Hintergrund Berechnung'!$I$3165)*0.5,IF($C474&lt;16,(G474/($D474^0.727399687532279)*'Hintergrund Berechnung'!$I$3165)*0.67,G474/($D474^0.727399687532279)*'Hintergrund Berechnung'!$I$3166)))</f>
        <v>#DIV/0!</v>
      </c>
      <c r="Y474" s="16" t="str">
        <f t="shared" si="66"/>
        <v/>
      </c>
      <c r="Z474" s="16" t="e">
        <f>IF($A$3=FALSE,IF($C474&lt;16,I474/($D474^0.727399687532279)*'Hintergrund Berechnung'!$I$3165,I474/($D474^0.727399687532279)*'Hintergrund Berechnung'!$I$3166),IF($C474&lt;13,(I474/($D474^0.727399687532279)*'Hintergrund Berechnung'!$I$3165)*0.5,IF($C474&lt;16,(I474/($D474^0.727399687532279)*'Hintergrund Berechnung'!$I$3165)*0.67,I474/($D474^0.727399687532279)*'Hintergrund Berechnung'!$I$3166)))</f>
        <v>#DIV/0!</v>
      </c>
      <c r="AA474" s="16" t="str">
        <f t="shared" si="67"/>
        <v/>
      </c>
      <c r="AB474" s="16" t="e">
        <f>IF($A$3=FALSE,IF($C474&lt;16,K474/($D474^0.727399687532279)*'Hintergrund Berechnung'!$I$3165,K474/($D474^0.727399687532279)*'Hintergrund Berechnung'!$I$3166),IF($C474&lt;13,(K474/($D474^0.727399687532279)*'Hintergrund Berechnung'!$I$3165)*0.5,IF($C474&lt;16,(K474/($D474^0.727399687532279)*'Hintergrund Berechnung'!$I$3165)*0.67,K474/($D474^0.727399687532279)*'Hintergrund Berechnung'!$I$3166)))</f>
        <v>#DIV/0!</v>
      </c>
      <c r="AC474" s="16" t="str">
        <f t="shared" si="68"/>
        <v/>
      </c>
      <c r="AD474" s="16" t="e">
        <f>IF($A$3=FALSE,IF($C474&lt;16,M474/($D474^0.727399687532279)*'Hintergrund Berechnung'!$I$3165,M474/($D474^0.727399687532279)*'Hintergrund Berechnung'!$I$3166),IF($C474&lt;13,(M474/($D474^0.727399687532279)*'Hintergrund Berechnung'!$I$3165)*0.5,IF($C474&lt;16,(M474/($D474^0.727399687532279)*'Hintergrund Berechnung'!$I$3165)*0.67,M474/($D474^0.727399687532279)*'Hintergrund Berechnung'!$I$3166)))</f>
        <v>#DIV/0!</v>
      </c>
      <c r="AE474" s="16" t="str">
        <f t="shared" si="69"/>
        <v/>
      </c>
      <c r="AF474" s="16" t="e">
        <f>IF($A$3=FALSE,IF($C474&lt;16,O474/($D474^0.727399687532279)*'Hintergrund Berechnung'!$I$3165,O474/($D474^0.727399687532279)*'Hintergrund Berechnung'!$I$3166),IF($C474&lt;13,(O474/($D474^0.727399687532279)*'Hintergrund Berechnung'!$I$3165)*0.5,IF($C474&lt;16,(O474/($D474^0.727399687532279)*'Hintergrund Berechnung'!$I$3165)*0.67,O474/($D474^0.727399687532279)*'Hintergrund Berechnung'!$I$3166)))</f>
        <v>#DIV/0!</v>
      </c>
      <c r="AG474" s="16" t="str">
        <f t="shared" si="70"/>
        <v/>
      </c>
      <c r="AH474" s="16" t="e">
        <f t="shared" si="71"/>
        <v>#DIV/0!</v>
      </c>
      <c r="AI474" s="16" t="e">
        <f>ROUND(IF(C474&lt;16,$Q474/($D474^0.515518364833551)*'Hintergrund Berechnung'!$K$3165,$Q474/($D474^0.515518364833551)*'Hintergrund Berechnung'!$K$3166),0)</f>
        <v>#DIV/0!</v>
      </c>
      <c r="AJ474" s="16">
        <f>ROUND(IF(C474&lt;16,$R474*'Hintergrund Berechnung'!$L$3165,$R474*'Hintergrund Berechnung'!$L$3166),0)</f>
        <v>0</v>
      </c>
      <c r="AK474" s="16">
        <f>ROUND(IF(C474&lt;16,IF(S474&gt;0,(25-$S474)*'Hintergrund Berechnung'!$M$3165,0),IF(S474&gt;0,(25-$S474)*'Hintergrund Berechnung'!$M$3166,0)),0)</f>
        <v>0</v>
      </c>
      <c r="AL474" s="18" t="e">
        <f t="shared" si="72"/>
        <v>#DIV/0!</v>
      </c>
    </row>
    <row r="475" spans="21:38" x14ac:dyDescent="0.5">
      <c r="U475" s="16">
        <f t="shared" si="64"/>
        <v>0</v>
      </c>
      <c r="V475" s="16" t="e">
        <f>IF($A$3=FALSE,IF($C475&lt;16,E475/($D475^0.727399687532279)*'Hintergrund Berechnung'!$I$3165,E475/($D475^0.727399687532279)*'Hintergrund Berechnung'!$I$3166),IF($C475&lt;13,(E475/($D475^0.727399687532279)*'Hintergrund Berechnung'!$I$3165)*0.5,IF($C475&lt;16,(E475/($D475^0.727399687532279)*'Hintergrund Berechnung'!$I$3165)*0.67,E475/($D475^0.727399687532279)*'Hintergrund Berechnung'!$I$3166)))</f>
        <v>#DIV/0!</v>
      </c>
      <c r="W475" s="16" t="str">
        <f t="shared" si="65"/>
        <v/>
      </c>
      <c r="X475" s="16" t="e">
        <f>IF($A$3=FALSE,IF($C475&lt;16,G475/($D475^0.727399687532279)*'Hintergrund Berechnung'!$I$3165,G475/($D475^0.727399687532279)*'Hintergrund Berechnung'!$I$3166),IF($C475&lt;13,(G475/($D475^0.727399687532279)*'Hintergrund Berechnung'!$I$3165)*0.5,IF($C475&lt;16,(G475/($D475^0.727399687532279)*'Hintergrund Berechnung'!$I$3165)*0.67,G475/($D475^0.727399687532279)*'Hintergrund Berechnung'!$I$3166)))</f>
        <v>#DIV/0!</v>
      </c>
      <c r="Y475" s="16" t="str">
        <f t="shared" si="66"/>
        <v/>
      </c>
      <c r="Z475" s="16" t="e">
        <f>IF($A$3=FALSE,IF($C475&lt;16,I475/($D475^0.727399687532279)*'Hintergrund Berechnung'!$I$3165,I475/($D475^0.727399687532279)*'Hintergrund Berechnung'!$I$3166),IF($C475&lt;13,(I475/($D475^0.727399687532279)*'Hintergrund Berechnung'!$I$3165)*0.5,IF($C475&lt;16,(I475/($D475^0.727399687532279)*'Hintergrund Berechnung'!$I$3165)*0.67,I475/($D475^0.727399687532279)*'Hintergrund Berechnung'!$I$3166)))</f>
        <v>#DIV/0!</v>
      </c>
      <c r="AA475" s="16" t="str">
        <f t="shared" si="67"/>
        <v/>
      </c>
      <c r="AB475" s="16" t="e">
        <f>IF($A$3=FALSE,IF($C475&lt;16,K475/($D475^0.727399687532279)*'Hintergrund Berechnung'!$I$3165,K475/($D475^0.727399687532279)*'Hintergrund Berechnung'!$I$3166),IF($C475&lt;13,(K475/($D475^0.727399687532279)*'Hintergrund Berechnung'!$I$3165)*0.5,IF($C475&lt;16,(K475/($D475^0.727399687532279)*'Hintergrund Berechnung'!$I$3165)*0.67,K475/($D475^0.727399687532279)*'Hintergrund Berechnung'!$I$3166)))</f>
        <v>#DIV/0!</v>
      </c>
      <c r="AC475" s="16" t="str">
        <f t="shared" si="68"/>
        <v/>
      </c>
      <c r="AD475" s="16" t="e">
        <f>IF($A$3=FALSE,IF($C475&lt;16,M475/($D475^0.727399687532279)*'Hintergrund Berechnung'!$I$3165,M475/($D475^0.727399687532279)*'Hintergrund Berechnung'!$I$3166),IF($C475&lt;13,(M475/($D475^0.727399687532279)*'Hintergrund Berechnung'!$I$3165)*0.5,IF($C475&lt;16,(M475/($D475^0.727399687532279)*'Hintergrund Berechnung'!$I$3165)*0.67,M475/($D475^0.727399687532279)*'Hintergrund Berechnung'!$I$3166)))</f>
        <v>#DIV/0!</v>
      </c>
      <c r="AE475" s="16" t="str">
        <f t="shared" si="69"/>
        <v/>
      </c>
      <c r="AF475" s="16" t="e">
        <f>IF($A$3=FALSE,IF($C475&lt;16,O475/($D475^0.727399687532279)*'Hintergrund Berechnung'!$I$3165,O475/($D475^0.727399687532279)*'Hintergrund Berechnung'!$I$3166),IF($C475&lt;13,(O475/($D475^0.727399687532279)*'Hintergrund Berechnung'!$I$3165)*0.5,IF($C475&lt;16,(O475/($D475^0.727399687532279)*'Hintergrund Berechnung'!$I$3165)*0.67,O475/($D475^0.727399687532279)*'Hintergrund Berechnung'!$I$3166)))</f>
        <v>#DIV/0!</v>
      </c>
      <c r="AG475" s="16" t="str">
        <f t="shared" si="70"/>
        <v/>
      </c>
      <c r="AH475" s="16" t="e">
        <f t="shared" si="71"/>
        <v>#DIV/0!</v>
      </c>
      <c r="AI475" s="16" t="e">
        <f>ROUND(IF(C475&lt;16,$Q475/($D475^0.515518364833551)*'Hintergrund Berechnung'!$K$3165,$Q475/($D475^0.515518364833551)*'Hintergrund Berechnung'!$K$3166),0)</f>
        <v>#DIV/0!</v>
      </c>
      <c r="AJ475" s="16">
        <f>ROUND(IF(C475&lt;16,$R475*'Hintergrund Berechnung'!$L$3165,$R475*'Hintergrund Berechnung'!$L$3166),0)</f>
        <v>0</v>
      </c>
      <c r="AK475" s="16">
        <f>ROUND(IF(C475&lt;16,IF(S475&gt;0,(25-$S475)*'Hintergrund Berechnung'!$M$3165,0),IF(S475&gt;0,(25-$S475)*'Hintergrund Berechnung'!$M$3166,0)),0)</f>
        <v>0</v>
      </c>
      <c r="AL475" s="18" t="e">
        <f t="shared" si="72"/>
        <v>#DIV/0!</v>
      </c>
    </row>
    <row r="476" spans="21:38" x14ac:dyDescent="0.5">
      <c r="U476" s="16">
        <f t="shared" si="64"/>
        <v>0</v>
      </c>
      <c r="V476" s="16" t="e">
        <f>IF($A$3=FALSE,IF($C476&lt;16,E476/($D476^0.727399687532279)*'Hintergrund Berechnung'!$I$3165,E476/($D476^0.727399687532279)*'Hintergrund Berechnung'!$I$3166),IF($C476&lt;13,(E476/($D476^0.727399687532279)*'Hintergrund Berechnung'!$I$3165)*0.5,IF($C476&lt;16,(E476/($D476^0.727399687532279)*'Hintergrund Berechnung'!$I$3165)*0.67,E476/($D476^0.727399687532279)*'Hintergrund Berechnung'!$I$3166)))</f>
        <v>#DIV/0!</v>
      </c>
      <c r="W476" s="16" t="str">
        <f t="shared" si="65"/>
        <v/>
      </c>
      <c r="X476" s="16" t="e">
        <f>IF($A$3=FALSE,IF($C476&lt;16,G476/($D476^0.727399687532279)*'Hintergrund Berechnung'!$I$3165,G476/($D476^0.727399687532279)*'Hintergrund Berechnung'!$I$3166),IF($C476&lt;13,(G476/($D476^0.727399687532279)*'Hintergrund Berechnung'!$I$3165)*0.5,IF($C476&lt;16,(G476/($D476^0.727399687532279)*'Hintergrund Berechnung'!$I$3165)*0.67,G476/($D476^0.727399687532279)*'Hintergrund Berechnung'!$I$3166)))</f>
        <v>#DIV/0!</v>
      </c>
      <c r="Y476" s="16" t="str">
        <f t="shared" si="66"/>
        <v/>
      </c>
      <c r="Z476" s="16" t="e">
        <f>IF($A$3=FALSE,IF($C476&lt;16,I476/($D476^0.727399687532279)*'Hintergrund Berechnung'!$I$3165,I476/($D476^0.727399687532279)*'Hintergrund Berechnung'!$I$3166),IF($C476&lt;13,(I476/($D476^0.727399687532279)*'Hintergrund Berechnung'!$I$3165)*0.5,IF($C476&lt;16,(I476/($D476^0.727399687532279)*'Hintergrund Berechnung'!$I$3165)*0.67,I476/($D476^0.727399687532279)*'Hintergrund Berechnung'!$I$3166)))</f>
        <v>#DIV/0!</v>
      </c>
      <c r="AA476" s="16" t="str">
        <f t="shared" si="67"/>
        <v/>
      </c>
      <c r="AB476" s="16" t="e">
        <f>IF($A$3=FALSE,IF($C476&lt;16,K476/($D476^0.727399687532279)*'Hintergrund Berechnung'!$I$3165,K476/($D476^0.727399687532279)*'Hintergrund Berechnung'!$I$3166),IF($C476&lt;13,(K476/($D476^0.727399687532279)*'Hintergrund Berechnung'!$I$3165)*0.5,IF($C476&lt;16,(K476/($D476^0.727399687532279)*'Hintergrund Berechnung'!$I$3165)*0.67,K476/($D476^0.727399687532279)*'Hintergrund Berechnung'!$I$3166)))</f>
        <v>#DIV/0!</v>
      </c>
      <c r="AC476" s="16" t="str">
        <f t="shared" si="68"/>
        <v/>
      </c>
      <c r="AD476" s="16" t="e">
        <f>IF($A$3=FALSE,IF($C476&lt;16,M476/($D476^0.727399687532279)*'Hintergrund Berechnung'!$I$3165,M476/($D476^0.727399687532279)*'Hintergrund Berechnung'!$I$3166),IF($C476&lt;13,(M476/($D476^0.727399687532279)*'Hintergrund Berechnung'!$I$3165)*0.5,IF($C476&lt;16,(M476/($D476^0.727399687532279)*'Hintergrund Berechnung'!$I$3165)*0.67,M476/($D476^0.727399687532279)*'Hintergrund Berechnung'!$I$3166)))</f>
        <v>#DIV/0!</v>
      </c>
      <c r="AE476" s="16" t="str">
        <f t="shared" si="69"/>
        <v/>
      </c>
      <c r="AF476" s="16" t="e">
        <f>IF($A$3=FALSE,IF($C476&lt;16,O476/($D476^0.727399687532279)*'Hintergrund Berechnung'!$I$3165,O476/($D476^0.727399687532279)*'Hintergrund Berechnung'!$I$3166),IF($C476&lt;13,(O476/($D476^0.727399687532279)*'Hintergrund Berechnung'!$I$3165)*0.5,IF($C476&lt;16,(O476/($D476^0.727399687532279)*'Hintergrund Berechnung'!$I$3165)*0.67,O476/($D476^0.727399687532279)*'Hintergrund Berechnung'!$I$3166)))</f>
        <v>#DIV/0!</v>
      </c>
      <c r="AG476" s="16" t="str">
        <f t="shared" si="70"/>
        <v/>
      </c>
      <c r="AH476" s="16" t="e">
        <f t="shared" si="71"/>
        <v>#DIV/0!</v>
      </c>
      <c r="AI476" s="16" t="e">
        <f>ROUND(IF(C476&lt;16,$Q476/($D476^0.515518364833551)*'Hintergrund Berechnung'!$K$3165,$Q476/($D476^0.515518364833551)*'Hintergrund Berechnung'!$K$3166),0)</f>
        <v>#DIV/0!</v>
      </c>
      <c r="AJ476" s="16">
        <f>ROUND(IF(C476&lt;16,$R476*'Hintergrund Berechnung'!$L$3165,$R476*'Hintergrund Berechnung'!$L$3166),0)</f>
        <v>0</v>
      </c>
      <c r="AK476" s="16">
        <f>ROUND(IF(C476&lt;16,IF(S476&gt;0,(25-$S476)*'Hintergrund Berechnung'!$M$3165,0),IF(S476&gt;0,(25-$S476)*'Hintergrund Berechnung'!$M$3166,0)),0)</f>
        <v>0</v>
      </c>
      <c r="AL476" s="18" t="e">
        <f t="shared" si="72"/>
        <v>#DIV/0!</v>
      </c>
    </row>
    <row r="477" spans="21:38" x14ac:dyDescent="0.5">
      <c r="U477" s="16">
        <f t="shared" si="64"/>
        <v>0</v>
      </c>
      <c r="V477" s="16" t="e">
        <f>IF($A$3=FALSE,IF($C477&lt;16,E477/($D477^0.727399687532279)*'Hintergrund Berechnung'!$I$3165,E477/($D477^0.727399687532279)*'Hintergrund Berechnung'!$I$3166),IF($C477&lt;13,(E477/($D477^0.727399687532279)*'Hintergrund Berechnung'!$I$3165)*0.5,IF($C477&lt;16,(E477/($D477^0.727399687532279)*'Hintergrund Berechnung'!$I$3165)*0.67,E477/($D477^0.727399687532279)*'Hintergrund Berechnung'!$I$3166)))</f>
        <v>#DIV/0!</v>
      </c>
      <c r="W477" s="16" t="str">
        <f t="shared" si="65"/>
        <v/>
      </c>
      <c r="X477" s="16" t="e">
        <f>IF($A$3=FALSE,IF($C477&lt;16,G477/($D477^0.727399687532279)*'Hintergrund Berechnung'!$I$3165,G477/($D477^0.727399687532279)*'Hintergrund Berechnung'!$I$3166),IF($C477&lt;13,(G477/($D477^0.727399687532279)*'Hintergrund Berechnung'!$I$3165)*0.5,IF($C477&lt;16,(G477/($D477^0.727399687532279)*'Hintergrund Berechnung'!$I$3165)*0.67,G477/($D477^0.727399687532279)*'Hintergrund Berechnung'!$I$3166)))</f>
        <v>#DIV/0!</v>
      </c>
      <c r="Y477" s="16" t="str">
        <f t="shared" si="66"/>
        <v/>
      </c>
      <c r="Z477" s="16" t="e">
        <f>IF($A$3=FALSE,IF($C477&lt;16,I477/($D477^0.727399687532279)*'Hintergrund Berechnung'!$I$3165,I477/($D477^0.727399687532279)*'Hintergrund Berechnung'!$I$3166),IF($C477&lt;13,(I477/($D477^0.727399687532279)*'Hintergrund Berechnung'!$I$3165)*0.5,IF($C477&lt;16,(I477/($D477^0.727399687532279)*'Hintergrund Berechnung'!$I$3165)*0.67,I477/($D477^0.727399687532279)*'Hintergrund Berechnung'!$I$3166)))</f>
        <v>#DIV/0!</v>
      </c>
      <c r="AA477" s="16" t="str">
        <f t="shared" si="67"/>
        <v/>
      </c>
      <c r="AB477" s="16" t="e">
        <f>IF($A$3=FALSE,IF($C477&lt;16,K477/($D477^0.727399687532279)*'Hintergrund Berechnung'!$I$3165,K477/($D477^0.727399687532279)*'Hintergrund Berechnung'!$I$3166),IF($C477&lt;13,(K477/($D477^0.727399687532279)*'Hintergrund Berechnung'!$I$3165)*0.5,IF($C477&lt;16,(K477/($D477^0.727399687532279)*'Hintergrund Berechnung'!$I$3165)*0.67,K477/($D477^0.727399687532279)*'Hintergrund Berechnung'!$I$3166)))</f>
        <v>#DIV/0!</v>
      </c>
      <c r="AC477" s="16" t="str">
        <f t="shared" si="68"/>
        <v/>
      </c>
      <c r="AD477" s="16" t="e">
        <f>IF($A$3=FALSE,IF($C477&lt;16,M477/($D477^0.727399687532279)*'Hintergrund Berechnung'!$I$3165,M477/($D477^0.727399687532279)*'Hintergrund Berechnung'!$I$3166),IF($C477&lt;13,(M477/($D477^0.727399687532279)*'Hintergrund Berechnung'!$I$3165)*0.5,IF($C477&lt;16,(M477/($D477^0.727399687532279)*'Hintergrund Berechnung'!$I$3165)*0.67,M477/($D477^0.727399687532279)*'Hintergrund Berechnung'!$I$3166)))</f>
        <v>#DIV/0!</v>
      </c>
      <c r="AE477" s="16" t="str">
        <f t="shared" si="69"/>
        <v/>
      </c>
      <c r="AF477" s="16" t="e">
        <f>IF($A$3=FALSE,IF($C477&lt;16,O477/($D477^0.727399687532279)*'Hintergrund Berechnung'!$I$3165,O477/($D477^0.727399687532279)*'Hintergrund Berechnung'!$I$3166),IF($C477&lt;13,(O477/($D477^0.727399687532279)*'Hintergrund Berechnung'!$I$3165)*0.5,IF($C477&lt;16,(O477/($D477^0.727399687532279)*'Hintergrund Berechnung'!$I$3165)*0.67,O477/($D477^0.727399687532279)*'Hintergrund Berechnung'!$I$3166)))</f>
        <v>#DIV/0!</v>
      </c>
      <c r="AG477" s="16" t="str">
        <f t="shared" si="70"/>
        <v/>
      </c>
      <c r="AH477" s="16" t="e">
        <f t="shared" si="71"/>
        <v>#DIV/0!</v>
      </c>
      <c r="AI477" s="16" t="e">
        <f>ROUND(IF(C477&lt;16,$Q477/($D477^0.515518364833551)*'Hintergrund Berechnung'!$K$3165,$Q477/($D477^0.515518364833551)*'Hintergrund Berechnung'!$K$3166),0)</f>
        <v>#DIV/0!</v>
      </c>
      <c r="AJ477" s="16">
        <f>ROUND(IF(C477&lt;16,$R477*'Hintergrund Berechnung'!$L$3165,$R477*'Hintergrund Berechnung'!$L$3166),0)</f>
        <v>0</v>
      </c>
      <c r="AK477" s="16">
        <f>ROUND(IF(C477&lt;16,IF(S477&gt;0,(25-$S477)*'Hintergrund Berechnung'!$M$3165,0),IF(S477&gt;0,(25-$S477)*'Hintergrund Berechnung'!$M$3166,0)),0)</f>
        <v>0</v>
      </c>
      <c r="AL477" s="18" t="e">
        <f t="shared" si="72"/>
        <v>#DIV/0!</v>
      </c>
    </row>
    <row r="478" spans="21:38" x14ac:dyDescent="0.5">
      <c r="U478" s="16">
        <f t="shared" si="64"/>
        <v>0</v>
      </c>
      <c r="V478" s="16" t="e">
        <f>IF($A$3=FALSE,IF($C478&lt;16,E478/($D478^0.727399687532279)*'Hintergrund Berechnung'!$I$3165,E478/($D478^0.727399687532279)*'Hintergrund Berechnung'!$I$3166),IF($C478&lt;13,(E478/($D478^0.727399687532279)*'Hintergrund Berechnung'!$I$3165)*0.5,IF($C478&lt;16,(E478/($D478^0.727399687532279)*'Hintergrund Berechnung'!$I$3165)*0.67,E478/($D478^0.727399687532279)*'Hintergrund Berechnung'!$I$3166)))</f>
        <v>#DIV/0!</v>
      </c>
      <c r="W478" s="16" t="str">
        <f t="shared" si="65"/>
        <v/>
      </c>
      <c r="X478" s="16" t="e">
        <f>IF($A$3=FALSE,IF($C478&lt;16,G478/($D478^0.727399687532279)*'Hintergrund Berechnung'!$I$3165,G478/($D478^0.727399687532279)*'Hintergrund Berechnung'!$I$3166),IF($C478&lt;13,(G478/($D478^0.727399687532279)*'Hintergrund Berechnung'!$I$3165)*0.5,IF($C478&lt;16,(G478/($D478^0.727399687532279)*'Hintergrund Berechnung'!$I$3165)*0.67,G478/($D478^0.727399687532279)*'Hintergrund Berechnung'!$I$3166)))</f>
        <v>#DIV/0!</v>
      </c>
      <c r="Y478" s="16" t="str">
        <f t="shared" si="66"/>
        <v/>
      </c>
      <c r="Z478" s="16" t="e">
        <f>IF($A$3=FALSE,IF($C478&lt;16,I478/($D478^0.727399687532279)*'Hintergrund Berechnung'!$I$3165,I478/($D478^0.727399687532279)*'Hintergrund Berechnung'!$I$3166),IF($C478&lt;13,(I478/($D478^0.727399687532279)*'Hintergrund Berechnung'!$I$3165)*0.5,IF($C478&lt;16,(I478/($D478^0.727399687532279)*'Hintergrund Berechnung'!$I$3165)*0.67,I478/($D478^0.727399687532279)*'Hintergrund Berechnung'!$I$3166)))</f>
        <v>#DIV/0!</v>
      </c>
      <c r="AA478" s="16" t="str">
        <f t="shared" si="67"/>
        <v/>
      </c>
      <c r="AB478" s="16" t="e">
        <f>IF($A$3=FALSE,IF($C478&lt;16,K478/($D478^0.727399687532279)*'Hintergrund Berechnung'!$I$3165,K478/($D478^0.727399687532279)*'Hintergrund Berechnung'!$I$3166),IF($C478&lt;13,(K478/($D478^0.727399687532279)*'Hintergrund Berechnung'!$I$3165)*0.5,IF($C478&lt;16,(K478/($D478^0.727399687532279)*'Hintergrund Berechnung'!$I$3165)*0.67,K478/($D478^0.727399687532279)*'Hintergrund Berechnung'!$I$3166)))</f>
        <v>#DIV/0!</v>
      </c>
      <c r="AC478" s="16" t="str">
        <f t="shared" si="68"/>
        <v/>
      </c>
      <c r="AD478" s="16" t="e">
        <f>IF($A$3=FALSE,IF($C478&lt;16,M478/($D478^0.727399687532279)*'Hintergrund Berechnung'!$I$3165,M478/($D478^0.727399687532279)*'Hintergrund Berechnung'!$I$3166),IF($C478&lt;13,(M478/($D478^0.727399687532279)*'Hintergrund Berechnung'!$I$3165)*0.5,IF($C478&lt;16,(M478/($D478^0.727399687532279)*'Hintergrund Berechnung'!$I$3165)*0.67,M478/($D478^0.727399687532279)*'Hintergrund Berechnung'!$I$3166)))</f>
        <v>#DIV/0!</v>
      </c>
      <c r="AE478" s="16" t="str">
        <f t="shared" si="69"/>
        <v/>
      </c>
      <c r="AF478" s="16" t="e">
        <f>IF($A$3=FALSE,IF($C478&lt;16,O478/($D478^0.727399687532279)*'Hintergrund Berechnung'!$I$3165,O478/($D478^0.727399687532279)*'Hintergrund Berechnung'!$I$3166),IF($C478&lt;13,(O478/($D478^0.727399687532279)*'Hintergrund Berechnung'!$I$3165)*0.5,IF($C478&lt;16,(O478/($D478^0.727399687532279)*'Hintergrund Berechnung'!$I$3165)*0.67,O478/($D478^0.727399687532279)*'Hintergrund Berechnung'!$I$3166)))</f>
        <v>#DIV/0!</v>
      </c>
      <c r="AG478" s="16" t="str">
        <f t="shared" si="70"/>
        <v/>
      </c>
      <c r="AH478" s="16" t="e">
        <f t="shared" si="71"/>
        <v>#DIV/0!</v>
      </c>
      <c r="AI478" s="16" t="e">
        <f>ROUND(IF(C478&lt;16,$Q478/($D478^0.515518364833551)*'Hintergrund Berechnung'!$K$3165,$Q478/($D478^0.515518364833551)*'Hintergrund Berechnung'!$K$3166),0)</f>
        <v>#DIV/0!</v>
      </c>
      <c r="AJ478" s="16">
        <f>ROUND(IF(C478&lt;16,$R478*'Hintergrund Berechnung'!$L$3165,$R478*'Hintergrund Berechnung'!$L$3166),0)</f>
        <v>0</v>
      </c>
      <c r="AK478" s="16">
        <f>ROUND(IF(C478&lt;16,IF(S478&gt;0,(25-$S478)*'Hintergrund Berechnung'!$M$3165,0),IF(S478&gt;0,(25-$S478)*'Hintergrund Berechnung'!$M$3166,0)),0)</f>
        <v>0</v>
      </c>
      <c r="AL478" s="18" t="e">
        <f t="shared" si="72"/>
        <v>#DIV/0!</v>
      </c>
    </row>
    <row r="479" spans="21:38" x14ac:dyDescent="0.5">
      <c r="U479" s="16">
        <f t="shared" si="64"/>
        <v>0</v>
      </c>
      <c r="V479" s="16" t="e">
        <f>IF($A$3=FALSE,IF($C479&lt;16,E479/($D479^0.727399687532279)*'Hintergrund Berechnung'!$I$3165,E479/($D479^0.727399687532279)*'Hintergrund Berechnung'!$I$3166),IF($C479&lt;13,(E479/($D479^0.727399687532279)*'Hintergrund Berechnung'!$I$3165)*0.5,IF($C479&lt;16,(E479/($D479^0.727399687532279)*'Hintergrund Berechnung'!$I$3165)*0.67,E479/($D479^0.727399687532279)*'Hintergrund Berechnung'!$I$3166)))</f>
        <v>#DIV/0!</v>
      </c>
      <c r="W479" s="16" t="str">
        <f t="shared" si="65"/>
        <v/>
      </c>
      <c r="X479" s="16" t="e">
        <f>IF($A$3=FALSE,IF($C479&lt;16,G479/($D479^0.727399687532279)*'Hintergrund Berechnung'!$I$3165,G479/($D479^0.727399687532279)*'Hintergrund Berechnung'!$I$3166),IF($C479&lt;13,(G479/($D479^0.727399687532279)*'Hintergrund Berechnung'!$I$3165)*0.5,IF($C479&lt;16,(G479/($D479^0.727399687532279)*'Hintergrund Berechnung'!$I$3165)*0.67,G479/($D479^0.727399687532279)*'Hintergrund Berechnung'!$I$3166)))</f>
        <v>#DIV/0!</v>
      </c>
      <c r="Y479" s="16" t="str">
        <f t="shared" si="66"/>
        <v/>
      </c>
      <c r="Z479" s="16" t="e">
        <f>IF($A$3=FALSE,IF($C479&lt;16,I479/($D479^0.727399687532279)*'Hintergrund Berechnung'!$I$3165,I479/($D479^0.727399687532279)*'Hintergrund Berechnung'!$I$3166),IF($C479&lt;13,(I479/($D479^0.727399687532279)*'Hintergrund Berechnung'!$I$3165)*0.5,IF($C479&lt;16,(I479/($D479^0.727399687532279)*'Hintergrund Berechnung'!$I$3165)*0.67,I479/($D479^0.727399687532279)*'Hintergrund Berechnung'!$I$3166)))</f>
        <v>#DIV/0!</v>
      </c>
      <c r="AA479" s="16" t="str">
        <f t="shared" si="67"/>
        <v/>
      </c>
      <c r="AB479" s="16" t="e">
        <f>IF($A$3=FALSE,IF($C479&lt;16,K479/($D479^0.727399687532279)*'Hintergrund Berechnung'!$I$3165,K479/($D479^0.727399687532279)*'Hintergrund Berechnung'!$I$3166),IF($C479&lt;13,(K479/($D479^0.727399687532279)*'Hintergrund Berechnung'!$I$3165)*0.5,IF($C479&lt;16,(K479/($D479^0.727399687532279)*'Hintergrund Berechnung'!$I$3165)*0.67,K479/($D479^0.727399687532279)*'Hintergrund Berechnung'!$I$3166)))</f>
        <v>#DIV/0!</v>
      </c>
      <c r="AC479" s="16" t="str">
        <f t="shared" si="68"/>
        <v/>
      </c>
      <c r="AD479" s="16" t="e">
        <f>IF($A$3=FALSE,IF($C479&lt;16,M479/($D479^0.727399687532279)*'Hintergrund Berechnung'!$I$3165,M479/($D479^0.727399687532279)*'Hintergrund Berechnung'!$I$3166),IF($C479&lt;13,(M479/($D479^0.727399687532279)*'Hintergrund Berechnung'!$I$3165)*0.5,IF($C479&lt;16,(M479/($D479^0.727399687532279)*'Hintergrund Berechnung'!$I$3165)*0.67,M479/($D479^0.727399687532279)*'Hintergrund Berechnung'!$I$3166)))</f>
        <v>#DIV/0!</v>
      </c>
      <c r="AE479" s="16" t="str">
        <f t="shared" si="69"/>
        <v/>
      </c>
      <c r="AF479" s="16" t="e">
        <f>IF($A$3=FALSE,IF($C479&lt;16,O479/($D479^0.727399687532279)*'Hintergrund Berechnung'!$I$3165,O479/($D479^0.727399687532279)*'Hintergrund Berechnung'!$I$3166),IF($C479&lt;13,(O479/($D479^0.727399687532279)*'Hintergrund Berechnung'!$I$3165)*0.5,IF($C479&lt;16,(O479/($D479^0.727399687532279)*'Hintergrund Berechnung'!$I$3165)*0.67,O479/($D479^0.727399687532279)*'Hintergrund Berechnung'!$I$3166)))</f>
        <v>#DIV/0!</v>
      </c>
      <c r="AG479" s="16" t="str">
        <f t="shared" si="70"/>
        <v/>
      </c>
      <c r="AH479" s="16" t="e">
        <f t="shared" si="71"/>
        <v>#DIV/0!</v>
      </c>
      <c r="AI479" s="16" t="e">
        <f>ROUND(IF(C479&lt;16,$Q479/($D479^0.515518364833551)*'Hintergrund Berechnung'!$K$3165,$Q479/($D479^0.515518364833551)*'Hintergrund Berechnung'!$K$3166),0)</f>
        <v>#DIV/0!</v>
      </c>
      <c r="AJ479" s="16">
        <f>ROUND(IF(C479&lt;16,$R479*'Hintergrund Berechnung'!$L$3165,$R479*'Hintergrund Berechnung'!$L$3166),0)</f>
        <v>0</v>
      </c>
      <c r="AK479" s="16">
        <f>ROUND(IF(C479&lt;16,IF(S479&gt;0,(25-$S479)*'Hintergrund Berechnung'!$M$3165,0),IF(S479&gt;0,(25-$S479)*'Hintergrund Berechnung'!$M$3166,0)),0)</f>
        <v>0</v>
      </c>
      <c r="AL479" s="18" t="e">
        <f t="shared" si="72"/>
        <v>#DIV/0!</v>
      </c>
    </row>
    <row r="480" spans="21:38" x14ac:dyDescent="0.5">
      <c r="U480" s="16">
        <f t="shared" si="64"/>
        <v>0</v>
      </c>
      <c r="V480" s="16" t="e">
        <f>IF($A$3=FALSE,IF($C480&lt;16,E480/($D480^0.727399687532279)*'Hintergrund Berechnung'!$I$3165,E480/($D480^0.727399687532279)*'Hintergrund Berechnung'!$I$3166),IF($C480&lt;13,(E480/($D480^0.727399687532279)*'Hintergrund Berechnung'!$I$3165)*0.5,IF($C480&lt;16,(E480/($D480^0.727399687532279)*'Hintergrund Berechnung'!$I$3165)*0.67,E480/($D480^0.727399687532279)*'Hintergrund Berechnung'!$I$3166)))</f>
        <v>#DIV/0!</v>
      </c>
      <c r="W480" s="16" t="str">
        <f t="shared" si="65"/>
        <v/>
      </c>
      <c r="X480" s="16" t="e">
        <f>IF($A$3=FALSE,IF($C480&lt;16,G480/($D480^0.727399687532279)*'Hintergrund Berechnung'!$I$3165,G480/($D480^0.727399687532279)*'Hintergrund Berechnung'!$I$3166),IF($C480&lt;13,(G480/($D480^0.727399687532279)*'Hintergrund Berechnung'!$I$3165)*0.5,IF($C480&lt;16,(G480/($D480^0.727399687532279)*'Hintergrund Berechnung'!$I$3165)*0.67,G480/($D480^0.727399687532279)*'Hintergrund Berechnung'!$I$3166)))</f>
        <v>#DIV/0!</v>
      </c>
      <c r="Y480" s="16" t="str">
        <f t="shared" si="66"/>
        <v/>
      </c>
      <c r="Z480" s="16" t="e">
        <f>IF($A$3=FALSE,IF($C480&lt;16,I480/($D480^0.727399687532279)*'Hintergrund Berechnung'!$I$3165,I480/($D480^0.727399687532279)*'Hintergrund Berechnung'!$I$3166),IF($C480&lt;13,(I480/($D480^0.727399687532279)*'Hintergrund Berechnung'!$I$3165)*0.5,IF($C480&lt;16,(I480/($D480^0.727399687532279)*'Hintergrund Berechnung'!$I$3165)*0.67,I480/($D480^0.727399687532279)*'Hintergrund Berechnung'!$I$3166)))</f>
        <v>#DIV/0!</v>
      </c>
      <c r="AA480" s="16" t="str">
        <f t="shared" si="67"/>
        <v/>
      </c>
      <c r="AB480" s="16" t="e">
        <f>IF($A$3=FALSE,IF($C480&lt;16,K480/($D480^0.727399687532279)*'Hintergrund Berechnung'!$I$3165,K480/($D480^0.727399687532279)*'Hintergrund Berechnung'!$I$3166),IF($C480&lt;13,(K480/($D480^0.727399687532279)*'Hintergrund Berechnung'!$I$3165)*0.5,IF($C480&lt;16,(K480/($D480^0.727399687532279)*'Hintergrund Berechnung'!$I$3165)*0.67,K480/($D480^0.727399687532279)*'Hintergrund Berechnung'!$I$3166)))</f>
        <v>#DIV/0!</v>
      </c>
      <c r="AC480" s="16" t="str">
        <f t="shared" si="68"/>
        <v/>
      </c>
      <c r="AD480" s="16" t="e">
        <f>IF($A$3=FALSE,IF($C480&lt;16,M480/($D480^0.727399687532279)*'Hintergrund Berechnung'!$I$3165,M480/($D480^0.727399687532279)*'Hintergrund Berechnung'!$I$3166),IF($C480&lt;13,(M480/($D480^0.727399687532279)*'Hintergrund Berechnung'!$I$3165)*0.5,IF($C480&lt;16,(M480/($D480^0.727399687532279)*'Hintergrund Berechnung'!$I$3165)*0.67,M480/($D480^0.727399687532279)*'Hintergrund Berechnung'!$I$3166)))</f>
        <v>#DIV/0!</v>
      </c>
      <c r="AE480" s="16" t="str">
        <f t="shared" si="69"/>
        <v/>
      </c>
      <c r="AF480" s="16" t="e">
        <f>IF($A$3=FALSE,IF($C480&lt;16,O480/($D480^0.727399687532279)*'Hintergrund Berechnung'!$I$3165,O480/($D480^0.727399687532279)*'Hintergrund Berechnung'!$I$3166),IF($C480&lt;13,(O480/($D480^0.727399687532279)*'Hintergrund Berechnung'!$I$3165)*0.5,IF($C480&lt;16,(O480/($D480^0.727399687532279)*'Hintergrund Berechnung'!$I$3165)*0.67,O480/($D480^0.727399687532279)*'Hintergrund Berechnung'!$I$3166)))</f>
        <v>#DIV/0!</v>
      </c>
      <c r="AG480" s="16" t="str">
        <f t="shared" si="70"/>
        <v/>
      </c>
      <c r="AH480" s="16" t="e">
        <f t="shared" si="71"/>
        <v>#DIV/0!</v>
      </c>
      <c r="AI480" s="16" t="e">
        <f>ROUND(IF(C480&lt;16,$Q480/($D480^0.515518364833551)*'Hintergrund Berechnung'!$K$3165,$Q480/($D480^0.515518364833551)*'Hintergrund Berechnung'!$K$3166),0)</f>
        <v>#DIV/0!</v>
      </c>
      <c r="AJ480" s="16">
        <f>ROUND(IF(C480&lt;16,$R480*'Hintergrund Berechnung'!$L$3165,$R480*'Hintergrund Berechnung'!$L$3166),0)</f>
        <v>0</v>
      </c>
      <c r="AK480" s="16">
        <f>ROUND(IF(C480&lt;16,IF(S480&gt;0,(25-$S480)*'Hintergrund Berechnung'!$M$3165,0),IF(S480&gt;0,(25-$S480)*'Hintergrund Berechnung'!$M$3166,0)),0)</f>
        <v>0</v>
      </c>
      <c r="AL480" s="18" t="e">
        <f t="shared" si="72"/>
        <v>#DIV/0!</v>
      </c>
    </row>
    <row r="481" spans="21:38" x14ac:dyDescent="0.5">
      <c r="U481" s="16">
        <f t="shared" si="64"/>
        <v>0</v>
      </c>
      <c r="V481" s="16" t="e">
        <f>IF($A$3=FALSE,IF($C481&lt;16,E481/($D481^0.727399687532279)*'Hintergrund Berechnung'!$I$3165,E481/($D481^0.727399687532279)*'Hintergrund Berechnung'!$I$3166),IF($C481&lt;13,(E481/($D481^0.727399687532279)*'Hintergrund Berechnung'!$I$3165)*0.5,IF($C481&lt;16,(E481/($D481^0.727399687532279)*'Hintergrund Berechnung'!$I$3165)*0.67,E481/($D481^0.727399687532279)*'Hintergrund Berechnung'!$I$3166)))</f>
        <v>#DIV/0!</v>
      </c>
      <c r="W481" s="16" t="str">
        <f t="shared" si="65"/>
        <v/>
      </c>
      <c r="X481" s="16" t="e">
        <f>IF($A$3=FALSE,IF($C481&lt;16,G481/($D481^0.727399687532279)*'Hintergrund Berechnung'!$I$3165,G481/($D481^0.727399687532279)*'Hintergrund Berechnung'!$I$3166),IF($C481&lt;13,(G481/($D481^0.727399687532279)*'Hintergrund Berechnung'!$I$3165)*0.5,IF($C481&lt;16,(G481/($D481^0.727399687532279)*'Hintergrund Berechnung'!$I$3165)*0.67,G481/($D481^0.727399687532279)*'Hintergrund Berechnung'!$I$3166)))</f>
        <v>#DIV/0!</v>
      </c>
      <c r="Y481" s="16" t="str">
        <f t="shared" si="66"/>
        <v/>
      </c>
      <c r="Z481" s="16" t="e">
        <f>IF($A$3=FALSE,IF($C481&lt;16,I481/($D481^0.727399687532279)*'Hintergrund Berechnung'!$I$3165,I481/($D481^0.727399687532279)*'Hintergrund Berechnung'!$I$3166),IF($C481&lt;13,(I481/($D481^0.727399687532279)*'Hintergrund Berechnung'!$I$3165)*0.5,IF($C481&lt;16,(I481/($D481^0.727399687532279)*'Hintergrund Berechnung'!$I$3165)*0.67,I481/($D481^0.727399687532279)*'Hintergrund Berechnung'!$I$3166)))</f>
        <v>#DIV/0!</v>
      </c>
      <c r="AA481" s="16" t="str">
        <f t="shared" si="67"/>
        <v/>
      </c>
      <c r="AB481" s="16" t="e">
        <f>IF($A$3=FALSE,IF($C481&lt;16,K481/($D481^0.727399687532279)*'Hintergrund Berechnung'!$I$3165,K481/($D481^0.727399687532279)*'Hintergrund Berechnung'!$I$3166),IF($C481&lt;13,(K481/($D481^0.727399687532279)*'Hintergrund Berechnung'!$I$3165)*0.5,IF($C481&lt;16,(K481/($D481^0.727399687532279)*'Hintergrund Berechnung'!$I$3165)*0.67,K481/($D481^0.727399687532279)*'Hintergrund Berechnung'!$I$3166)))</f>
        <v>#DIV/0!</v>
      </c>
      <c r="AC481" s="16" t="str">
        <f t="shared" si="68"/>
        <v/>
      </c>
      <c r="AD481" s="16" t="e">
        <f>IF($A$3=FALSE,IF($C481&lt;16,M481/($D481^0.727399687532279)*'Hintergrund Berechnung'!$I$3165,M481/($D481^0.727399687532279)*'Hintergrund Berechnung'!$I$3166),IF($C481&lt;13,(M481/($D481^0.727399687532279)*'Hintergrund Berechnung'!$I$3165)*0.5,IF($C481&lt;16,(M481/($D481^0.727399687532279)*'Hintergrund Berechnung'!$I$3165)*0.67,M481/($D481^0.727399687532279)*'Hintergrund Berechnung'!$I$3166)))</f>
        <v>#DIV/0!</v>
      </c>
      <c r="AE481" s="16" t="str">
        <f t="shared" si="69"/>
        <v/>
      </c>
      <c r="AF481" s="16" t="e">
        <f>IF($A$3=FALSE,IF($C481&lt;16,O481/($D481^0.727399687532279)*'Hintergrund Berechnung'!$I$3165,O481/($D481^0.727399687532279)*'Hintergrund Berechnung'!$I$3166),IF($C481&lt;13,(O481/($D481^0.727399687532279)*'Hintergrund Berechnung'!$I$3165)*0.5,IF($C481&lt;16,(O481/($D481^0.727399687532279)*'Hintergrund Berechnung'!$I$3165)*0.67,O481/($D481^0.727399687532279)*'Hintergrund Berechnung'!$I$3166)))</f>
        <v>#DIV/0!</v>
      </c>
      <c r="AG481" s="16" t="str">
        <f t="shared" si="70"/>
        <v/>
      </c>
      <c r="AH481" s="16" t="e">
        <f t="shared" si="71"/>
        <v>#DIV/0!</v>
      </c>
      <c r="AI481" s="16" t="e">
        <f>ROUND(IF(C481&lt;16,$Q481/($D481^0.515518364833551)*'Hintergrund Berechnung'!$K$3165,$Q481/($D481^0.515518364833551)*'Hintergrund Berechnung'!$K$3166),0)</f>
        <v>#DIV/0!</v>
      </c>
      <c r="AJ481" s="16">
        <f>ROUND(IF(C481&lt;16,$R481*'Hintergrund Berechnung'!$L$3165,$R481*'Hintergrund Berechnung'!$L$3166),0)</f>
        <v>0</v>
      </c>
      <c r="AK481" s="16">
        <f>ROUND(IF(C481&lt;16,IF(S481&gt;0,(25-$S481)*'Hintergrund Berechnung'!$M$3165,0),IF(S481&gt;0,(25-$S481)*'Hintergrund Berechnung'!$M$3166,0)),0)</f>
        <v>0</v>
      </c>
      <c r="AL481" s="18" t="e">
        <f t="shared" si="72"/>
        <v>#DIV/0!</v>
      </c>
    </row>
    <row r="482" spans="21:38" x14ac:dyDescent="0.5">
      <c r="U482" s="16">
        <f t="shared" si="64"/>
        <v>0</v>
      </c>
      <c r="V482" s="16" t="e">
        <f>IF($A$3=FALSE,IF($C482&lt;16,E482/($D482^0.727399687532279)*'Hintergrund Berechnung'!$I$3165,E482/($D482^0.727399687532279)*'Hintergrund Berechnung'!$I$3166),IF($C482&lt;13,(E482/($D482^0.727399687532279)*'Hintergrund Berechnung'!$I$3165)*0.5,IF($C482&lt;16,(E482/($D482^0.727399687532279)*'Hintergrund Berechnung'!$I$3165)*0.67,E482/($D482^0.727399687532279)*'Hintergrund Berechnung'!$I$3166)))</f>
        <v>#DIV/0!</v>
      </c>
      <c r="W482" s="16" t="str">
        <f t="shared" si="65"/>
        <v/>
      </c>
      <c r="X482" s="16" t="e">
        <f>IF($A$3=FALSE,IF($C482&lt;16,G482/($D482^0.727399687532279)*'Hintergrund Berechnung'!$I$3165,G482/($D482^0.727399687532279)*'Hintergrund Berechnung'!$I$3166),IF($C482&lt;13,(G482/($D482^0.727399687532279)*'Hintergrund Berechnung'!$I$3165)*0.5,IF($C482&lt;16,(G482/($D482^0.727399687532279)*'Hintergrund Berechnung'!$I$3165)*0.67,G482/($D482^0.727399687532279)*'Hintergrund Berechnung'!$I$3166)))</f>
        <v>#DIV/0!</v>
      </c>
      <c r="Y482" s="16" t="str">
        <f t="shared" si="66"/>
        <v/>
      </c>
      <c r="Z482" s="16" t="e">
        <f>IF($A$3=FALSE,IF($C482&lt;16,I482/($D482^0.727399687532279)*'Hintergrund Berechnung'!$I$3165,I482/($D482^0.727399687532279)*'Hintergrund Berechnung'!$I$3166),IF($C482&lt;13,(I482/($D482^0.727399687532279)*'Hintergrund Berechnung'!$I$3165)*0.5,IF($C482&lt;16,(I482/($D482^0.727399687532279)*'Hintergrund Berechnung'!$I$3165)*0.67,I482/($D482^0.727399687532279)*'Hintergrund Berechnung'!$I$3166)))</f>
        <v>#DIV/0!</v>
      </c>
      <c r="AA482" s="16" t="str">
        <f t="shared" si="67"/>
        <v/>
      </c>
      <c r="AB482" s="16" t="e">
        <f>IF($A$3=FALSE,IF($C482&lt;16,K482/($D482^0.727399687532279)*'Hintergrund Berechnung'!$I$3165,K482/($D482^0.727399687532279)*'Hintergrund Berechnung'!$I$3166),IF($C482&lt;13,(K482/($D482^0.727399687532279)*'Hintergrund Berechnung'!$I$3165)*0.5,IF($C482&lt;16,(K482/($D482^0.727399687532279)*'Hintergrund Berechnung'!$I$3165)*0.67,K482/($D482^0.727399687532279)*'Hintergrund Berechnung'!$I$3166)))</f>
        <v>#DIV/0!</v>
      </c>
      <c r="AC482" s="16" t="str">
        <f t="shared" si="68"/>
        <v/>
      </c>
      <c r="AD482" s="16" t="e">
        <f>IF($A$3=FALSE,IF($C482&lt;16,M482/($D482^0.727399687532279)*'Hintergrund Berechnung'!$I$3165,M482/($D482^0.727399687532279)*'Hintergrund Berechnung'!$I$3166),IF($C482&lt;13,(M482/($D482^0.727399687532279)*'Hintergrund Berechnung'!$I$3165)*0.5,IF($C482&lt;16,(M482/($D482^0.727399687532279)*'Hintergrund Berechnung'!$I$3165)*0.67,M482/($D482^0.727399687532279)*'Hintergrund Berechnung'!$I$3166)))</f>
        <v>#DIV/0!</v>
      </c>
      <c r="AE482" s="16" t="str">
        <f t="shared" si="69"/>
        <v/>
      </c>
      <c r="AF482" s="16" t="e">
        <f>IF($A$3=FALSE,IF($C482&lt;16,O482/($D482^0.727399687532279)*'Hintergrund Berechnung'!$I$3165,O482/($D482^0.727399687532279)*'Hintergrund Berechnung'!$I$3166),IF($C482&lt;13,(O482/($D482^0.727399687532279)*'Hintergrund Berechnung'!$I$3165)*0.5,IF($C482&lt;16,(O482/($D482^0.727399687532279)*'Hintergrund Berechnung'!$I$3165)*0.67,O482/($D482^0.727399687532279)*'Hintergrund Berechnung'!$I$3166)))</f>
        <v>#DIV/0!</v>
      </c>
      <c r="AG482" s="16" t="str">
        <f t="shared" si="70"/>
        <v/>
      </c>
      <c r="AH482" s="16" t="e">
        <f t="shared" si="71"/>
        <v>#DIV/0!</v>
      </c>
      <c r="AI482" s="16" t="e">
        <f>ROUND(IF(C482&lt;16,$Q482/($D482^0.515518364833551)*'Hintergrund Berechnung'!$K$3165,$Q482/($D482^0.515518364833551)*'Hintergrund Berechnung'!$K$3166),0)</f>
        <v>#DIV/0!</v>
      </c>
      <c r="AJ482" s="16">
        <f>ROUND(IF(C482&lt;16,$R482*'Hintergrund Berechnung'!$L$3165,$R482*'Hintergrund Berechnung'!$L$3166),0)</f>
        <v>0</v>
      </c>
      <c r="AK482" s="16">
        <f>ROUND(IF(C482&lt;16,IF(S482&gt;0,(25-$S482)*'Hintergrund Berechnung'!$M$3165,0),IF(S482&gt;0,(25-$S482)*'Hintergrund Berechnung'!$M$3166,0)),0)</f>
        <v>0</v>
      </c>
      <c r="AL482" s="18" t="e">
        <f t="shared" si="72"/>
        <v>#DIV/0!</v>
      </c>
    </row>
    <row r="483" spans="21:38" x14ac:dyDescent="0.5">
      <c r="U483" s="16">
        <f t="shared" si="64"/>
        <v>0</v>
      </c>
      <c r="V483" s="16" t="e">
        <f>IF($A$3=FALSE,IF($C483&lt;16,E483/($D483^0.727399687532279)*'Hintergrund Berechnung'!$I$3165,E483/($D483^0.727399687532279)*'Hintergrund Berechnung'!$I$3166),IF($C483&lt;13,(E483/($D483^0.727399687532279)*'Hintergrund Berechnung'!$I$3165)*0.5,IF($C483&lt;16,(E483/($D483^0.727399687532279)*'Hintergrund Berechnung'!$I$3165)*0.67,E483/($D483^0.727399687532279)*'Hintergrund Berechnung'!$I$3166)))</f>
        <v>#DIV/0!</v>
      </c>
      <c r="W483" s="16" t="str">
        <f t="shared" si="65"/>
        <v/>
      </c>
      <c r="X483" s="16" t="e">
        <f>IF($A$3=FALSE,IF($C483&lt;16,G483/($D483^0.727399687532279)*'Hintergrund Berechnung'!$I$3165,G483/($D483^0.727399687532279)*'Hintergrund Berechnung'!$I$3166),IF($C483&lt;13,(G483/($D483^0.727399687532279)*'Hintergrund Berechnung'!$I$3165)*0.5,IF($C483&lt;16,(G483/($D483^0.727399687532279)*'Hintergrund Berechnung'!$I$3165)*0.67,G483/($D483^0.727399687532279)*'Hintergrund Berechnung'!$I$3166)))</f>
        <v>#DIV/0!</v>
      </c>
      <c r="Y483" s="16" t="str">
        <f t="shared" si="66"/>
        <v/>
      </c>
      <c r="Z483" s="16" t="e">
        <f>IF($A$3=FALSE,IF($C483&lt;16,I483/($D483^0.727399687532279)*'Hintergrund Berechnung'!$I$3165,I483/($D483^0.727399687532279)*'Hintergrund Berechnung'!$I$3166),IF($C483&lt;13,(I483/($D483^0.727399687532279)*'Hintergrund Berechnung'!$I$3165)*0.5,IF($C483&lt;16,(I483/($D483^0.727399687532279)*'Hintergrund Berechnung'!$I$3165)*0.67,I483/($D483^0.727399687532279)*'Hintergrund Berechnung'!$I$3166)))</f>
        <v>#DIV/0!</v>
      </c>
      <c r="AA483" s="16" t="str">
        <f t="shared" si="67"/>
        <v/>
      </c>
      <c r="AB483" s="16" t="e">
        <f>IF($A$3=FALSE,IF($C483&lt;16,K483/($D483^0.727399687532279)*'Hintergrund Berechnung'!$I$3165,K483/($D483^0.727399687532279)*'Hintergrund Berechnung'!$I$3166),IF($C483&lt;13,(K483/($D483^0.727399687532279)*'Hintergrund Berechnung'!$I$3165)*0.5,IF($C483&lt;16,(K483/($D483^0.727399687532279)*'Hintergrund Berechnung'!$I$3165)*0.67,K483/($D483^0.727399687532279)*'Hintergrund Berechnung'!$I$3166)))</f>
        <v>#DIV/0!</v>
      </c>
      <c r="AC483" s="16" t="str">
        <f t="shared" si="68"/>
        <v/>
      </c>
      <c r="AD483" s="16" t="e">
        <f>IF($A$3=FALSE,IF($C483&lt;16,M483/($D483^0.727399687532279)*'Hintergrund Berechnung'!$I$3165,M483/($D483^0.727399687532279)*'Hintergrund Berechnung'!$I$3166),IF($C483&lt;13,(M483/($D483^0.727399687532279)*'Hintergrund Berechnung'!$I$3165)*0.5,IF($C483&lt;16,(M483/($D483^0.727399687532279)*'Hintergrund Berechnung'!$I$3165)*0.67,M483/($D483^0.727399687532279)*'Hintergrund Berechnung'!$I$3166)))</f>
        <v>#DIV/0!</v>
      </c>
      <c r="AE483" s="16" t="str">
        <f t="shared" si="69"/>
        <v/>
      </c>
      <c r="AF483" s="16" t="e">
        <f>IF($A$3=FALSE,IF($C483&lt;16,O483/($D483^0.727399687532279)*'Hintergrund Berechnung'!$I$3165,O483/($D483^0.727399687532279)*'Hintergrund Berechnung'!$I$3166),IF($C483&lt;13,(O483/($D483^0.727399687532279)*'Hintergrund Berechnung'!$I$3165)*0.5,IF($C483&lt;16,(O483/($D483^0.727399687532279)*'Hintergrund Berechnung'!$I$3165)*0.67,O483/($D483^0.727399687532279)*'Hintergrund Berechnung'!$I$3166)))</f>
        <v>#DIV/0!</v>
      </c>
      <c r="AG483" s="16" t="str">
        <f t="shared" si="70"/>
        <v/>
      </c>
      <c r="AH483" s="16" t="e">
        <f t="shared" si="71"/>
        <v>#DIV/0!</v>
      </c>
      <c r="AI483" s="16" t="e">
        <f>ROUND(IF(C483&lt;16,$Q483/($D483^0.515518364833551)*'Hintergrund Berechnung'!$K$3165,$Q483/($D483^0.515518364833551)*'Hintergrund Berechnung'!$K$3166),0)</f>
        <v>#DIV/0!</v>
      </c>
      <c r="AJ483" s="16">
        <f>ROUND(IF(C483&lt;16,$R483*'Hintergrund Berechnung'!$L$3165,$R483*'Hintergrund Berechnung'!$L$3166),0)</f>
        <v>0</v>
      </c>
      <c r="AK483" s="16">
        <f>ROUND(IF(C483&lt;16,IF(S483&gt;0,(25-$S483)*'Hintergrund Berechnung'!$M$3165,0),IF(S483&gt;0,(25-$S483)*'Hintergrund Berechnung'!$M$3166,0)),0)</f>
        <v>0</v>
      </c>
      <c r="AL483" s="18" t="e">
        <f t="shared" si="72"/>
        <v>#DIV/0!</v>
      </c>
    </row>
    <row r="484" spans="21:38" x14ac:dyDescent="0.5">
      <c r="U484" s="16">
        <f t="shared" si="64"/>
        <v>0</v>
      </c>
      <c r="V484" s="16" t="e">
        <f>IF($A$3=FALSE,IF($C484&lt;16,E484/($D484^0.727399687532279)*'Hintergrund Berechnung'!$I$3165,E484/($D484^0.727399687532279)*'Hintergrund Berechnung'!$I$3166),IF($C484&lt;13,(E484/($D484^0.727399687532279)*'Hintergrund Berechnung'!$I$3165)*0.5,IF($C484&lt;16,(E484/($D484^0.727399687532279)*'Hintergrund Berechnung'!$I$3165)*0.67,E484/($D484^0.727399687532279)*'Hintergrund Berechnung'!$I$3166)))</f>
        <v>#DIV/0!</v>
      </c>
      <c r="W484" s="16" t="str">
        <f t="shared" si="65"/>
        <v/>
      </c>
      <c r="X484" s="16" t="e">
        <f>IF($A$3=FALSE,IF($C484&lt;16,G484/($D484^0.727399687532279)*'Hintergrund Berechnung'!$I$3165,G484/($D484^0.727399687532279)*'Hintergrund Berechnung'!$I$3166),IF($C484&lt;13,(G484/($D484^0.727399687532279)*'Hintergrund Berechnung'!$I$3165)*0.5,IF($C484&lt;16,(G484/($D484^0.727399687532279)*'Hintergrund Berechnung'!$I$3165)*0.67,G484/($D484^0.727399687532279)*'Hintergrund Berechnung'!$I$3166)))</f>
        <v>#DIV/0!</v>
      </c>
      <c r="Y484" s="16" t="str">
        <f t="shared" si="66"/>
        <v/>
      </c>
      <c r="Z484" s="16" t="e">
        <f>IF($A$3=FALSE,IF($C484&lt;16,I484/($D484^0.727399687532279)*'Hintergrund Berechnung'!$I$3165,I484/($D484^0.727399687532279)*'Hintergrund Berechnung'!$I$3166),IF($C484&lt;13,(I484/($D484^0.727399687532279)*'Hintergrund Berechnung'!$I$3165)*0.5,IF($C484&lt;16,(I484/($D484^0.727399687532279)*'Hintergrund Berechnung'!$I$3165)*0.67,I484/($D484^0.727399687532279)*'Hintergrund Berechnung'!$I$3166)))</f>
        <v>#DIV/0!</v>
      </c>
      <c r="AA484" s="16" t="str">
        <f t="shared" si="67"/>
        <v/>
      </c>
      <c r="AB484" s="16" t="e">
        <f>IF($A$3=FALSE,IF($C484&lt;16,K484/($D484^0.727399687532279)*'Hintergrund Berechnung'!$I$3165,K484/($D484^0.727399687532279)*'Hintergrund Berechnung'!$I$3166),IF($C484&lt;13,(K484/($D484^0.727399687532279)*'Hintergrund Berechnung'!$I$3165)*0.5,IF($C484&lt;16,(K484/($D484^0.727399687532279)*'Hintergrund Berechnung'!$I$3165)*0.67,K484/($D484^0.727399687532279)*'Hintergrund Berechnung'!$I$3166)))</f>
        <v>#DIV/0!</v>
      </c>
      <c r="AC484" s="16" t="str">
        <f t="shared" si="68"/>
        <v/>
      </c>
      <c r="AD484" s="16" t="e">
        <f>IF($A$3=FALSE,IF($C484&lt;16,M484/($D484^0.727399687532279)*'Hintergrund Berechnung'!$I$3165,M484/($D484^0.727399687532279)*'Hintergrund Berechnung'!$I$3166),IF($C484&lt;13,(M484/($D484^0.727399687532279)*'Hintergrund Berechnung'!$I$3165)*0.5,IF($C484&lt;16,(M484/($D484^0.727399687532279)*'Hintergrund Berechnung'!$I$3165)*0.67,M484/($D484^0.727399687532279)*'Hintergrund Berechnung'!$I$3166)))</f>
        <v>#DIV/0!</v>
      </c>
      <c r="AE484" s="16" t="str">
        <f t="shared" si="69"/>
        <v/>
      </c>
      <c r="AF484" s="16" t="e">
        <f>IF($A$3=FALSE,IF($C484&lt;16,O484/($D484^0.727399687532279)*'Hintergrund Berechnung'!$I$3165,O484/($D484^0.727399687532279)*'Hintergrund Berechnung'!$I$3166),IF($C484&lt;13,(O484/($D484^0.727399687532279)*'Hintergrund Berechnung'!$I$3165)*0.5,IF($C484&lt;16,(O484/($D484^0.727399687532279)*'Hintergrund Berechnung'!$I$3165)*0.67,O484/($D484^0.727399687532279)*'Hintergrund Berechnung'!$I$3166)))</f>
        <v>#DIV/0!</v>
      </c>
      <c r="AG484" s="16" t="str">
        <f t="shared" si="70"/>
        <v/>
      </c>
      <c r="AH484" s="16" t="e">
        <f t="shared" si="71"/>
        <v>#DIV/0!</v>
      </c>
      <c r="AI484" s="16" t="e">
        <f>ROUND(IF(C484&lt;16,$Q484/($D484^0.515518364833551)*'Hintergrund Berechnung'!$K$3165,$Q484/($D484^0.515518364833551)*'Hintergrund Berechnung'!$K$3166),0)</f>
        <v>#DIV/0!</v>
      </c>
      <c r="AJ484" s="16">
        <f>ROUND(IF(C484&lt;16,$R484*'Hintergrund Berechnung'!$L$3165,$R484*'Hintergrund Berechnung'!$L$3166),0)</f>
        <v>0</v>
      </c>
      <c r="AK484" s="16">
        <f>ROUND(IF(C484&lt;16,IF(S484&gt;0,(25-$S484)*'Hintergrund Berechnung'!$M$3165,0),IF(S484&gt;0,(25-$S484)*'Hintergrund Berechnung'!$M$3166,0)),0)</f>
        <v>0</v>
      </c>
      <c r="AL484" s="18" t="e">
        <f t="shared" si="72"/>
        <v>#DIV/0!</v>
      </c>
    </row>
    <row r="485" spans="21:38" x14ac:dyDescent="0.5">
      <c r="U485" s="16">
        <f t="shared" si="64"/>
        <v>0</v>
      </c>
      <c r="V485" s="16" t="e">
        <f>IF($A$3=FALSE,IF($C485&lt;16,E485/($D485^0.727399687532279)*'Hintergrund Berechnung'!$I$3165,E485/($D485^0.727399687532279)*'Hintergrund Berechnung'!$I$3166),IF($C485&lt;13,(E485/($D485^0.727399687532279)*'Hintergrund Berechnung'!$I$3165)*0.5,IF($C485&lt;16,(E485/($D485^0.727399687532279)*'Hintergrund Berechnung'!$I$3165)*0.67,E485/($D485^0.727399687532279)*'Hintergrund Berechnung'!$I$3166)))</f>
        <v>#DIV/0!</v>
      </c>
      <c r="W485" s="16" t="str">
        <f t="shared" si="65"/>
        <v/>
      </c>
      <c r="X485" s="16" t="e">
        <f>IF($A$3=FALSE,IF($C485&lt;16,G485/($D485^0.727399687532279)*'Hintergrund Berechnung'!$I$3165,G485/($D485^0.727399687532279)*'Hintergrund Berechnung'!$I$3166),IF($C485&lt;13,(G485/($D485^0.727399687532279)*'Hintergrund Berechnung'!$I$3165)*0.5,IF($C485&lt;16,(G485/($D485^0.727399687532279)*'Hintergrund Berechnung'!$I$3165)*0.67,G485/($D485^0.727399687532279)*'Hintergrund Berechnung'!$I$3166)))</f>
        <v>#DIV/0!</v>
      </c>
      <c r="Y485" s="16" t="str">
        <f t="shared" si="66"/>
        <v/>
      </c>
      <c r="Z485" s="16" t="e">
        <f>IF($A$3=FALSE,IF($C485&lt;16,I485/($D485^0.727399687532279)*'Hintergrund Berechnung'!$I$3165,I485/($D485^0.727399687532279)*'Hintergrund Berechnung'!$I$3166),IF($C485&lt;13,(I485/($D485^0.727399687532279)*'Hintergrund Berechnung'!$I$3165)*0.5,IF($C485&lt;16,(I485/($D485^0.727399687532279)*'Hintergrund Berechnung'!$I$3165)*0.67,I485/($D485^0.727399687532279)*'Hintergrund Berechnung'!$I$3166)))</f>
        <v>#DIV/0!</v>
      </c>
      <c r="AA485" s="16" t="str">
        <f t="shared" si="67"/>
        <v/>
      </c>
      <c r="AB485" s="16" t="e">
        <f>IF($A$3=FALSE,IF($C485&lt;16,K485/($D485^0.727399687532279)*'Hintergrund Berechnung'!$I$3165,K485/($D485^0.727399687532279)*'Hintergrund Berechnung'!$I$3166),IF($C485&lt;13,(K485/($D485^0.727399687532279)*'Hintergrund Berechnung'!$I$3165)*0.5,IF($C485&lt;16,(K485/($D485^0.727399687532279)*'Hintergrund Berechnung'!$I$3165)*0.67,K485/($D485^0.727399687532279)*'Hintergrund Berechnung'!$I$3166)))</f>
        <v>#DIV/0!</v>
      </c>
      <c r="AC485" s="16" t="str">
        <f t="shared" si="68"/>
        <v/>
      </c>
      <c r="AD485" s="16" t="e">
        <f>IF($A$3=FALSE,IF($C485&lt;16,M485/($D485^0.727399687532279)*'Hintergrund Berechnung'!$I$3165,M485/($D485^0.727399687532279)*'Hintergrund Berechnung'!$I$3166),IF($C485&lt;13,(M485/($D485^0.727399687532279)*'Hintergrund Berechnung'!$I$3165)*0.5,IF($C485&lt;16,(M485/($D485^0.727399687532279)*'Hintergrund Berechnung'!$I$3165)*0.67,M485/($D485^0.727399687532279)*'Hintergrund Berechnung'!$I$3166)))</f>
        <v>#DIV/0!</v>
      </c>
      <c r="AE485" s="16" t="str">
        <f t="shared" si="69"/>
        <v/>
      </c>
      <c r="AF485" s="16" t="e">
        <f>IF($A$3=FALSE,IF($C485&lt;16,O485/($D485^0.727399687532279)*'Hintergrund Berechnung'!$I$3165,O485/($D485^0.727399687532279)*'Hintergrund Berechnung'!$I$3166),IF($C485&lt;13,(O485/($D485^0.727399687532279)*'Hintergrund Berechnung'!$I$3165)*0.5,IF($C485&lt;16,(O485/($D485^0.727399687532279)*'Hintergrund Berechnung'!$I$3165)*0.67,O485/($D485^0.727399687532279)*'Hintergrund Berechnung'!$I$3166)))</f>
        <v>#DIV/0!</v>
      </c>
      <c r="AG485" s="16" t="str">
        <f t="shared" si="70"/>
        <v/>
      </c>
      <c r="AH485" s="16" t="e">
        <f t="shared" si="71"/>
        <v>#DIV/0!</v>
      </c>
      <c r="AI485" s="16" t="e">
        <f>ROUND(IF(C485&lt;16,$Q485/($D485^0.515518364833551)*'Hintergrund Berechnung'!$K$3165,$Q485/($D485^0.515518364833551)*'Hintergrund Berechnung'!$K$3166),0)</f>
        <v>#DIV/0!</v>
      </c>
      <c r="AJ485" s="16">
        <f>ROUND(IF(C485&lt;16,$R485*'Hintergrund Berechnung'!$L$3165,$R485*'Hintergrund Berechnung'!$L$3166),0)</f>
        <v>0</v>
      </c>
      <c r="AK485" s="16">
        <f>ROUND(IF(C485&lt;16,IF(S485&gt;0,(25-$S485)*'Hintergrund Berechnung'!$M$3165,0),IF(S485&gt;0,(25-$S485)*'Hintergrund Berechnung'!$M$3166,0)),0)</f>
        <v>0</v>
      </c>
      <c r="AL485" s="18" t="e">
        <f t="shared" si="72"/>
        <v>#DIV/0!</v>
      </c>
    </row>
    <row r="486" spans="21:38" x14ac:dyDescent="0.5">
      <c r="U486" s="16">
        <f t="shared" si="64"/>
        <v>0</v>
      </c>
      <c r="V486" s="16" t="e">
        <f>IF($A$3=FALSE,IF($C486&lt;16,E486/($D486^0.727399687532279)*'Hintergrund Berechnung'!$I$3165,E486/($D486^0.727399687532279)*'Hintergrund Berechnung'!$I$3166),IF($C486&lt;13,(E486/($D486^0.727399687532279)*'Hintergrund Berechnung'!$I$3165)*0.5,IF($C486&lt;16,(E486/($D486^0.727399687532279)*'Hintergrund Berechnung'!$I$3165)*0.67,E486/($D486^0.727399687532279)*'Hintergrund Berechnung'!$I$3166)))</f>
        <v>#DIV/0!</v>
      </c>
      <c r="W486" s="16" t="str">
        <f t="shared" si="65"/>
        <v/>
      </c>
      <c r="X486" s="16" t="e">
        <f>IF($A$3=FALSE,IF($C486&lt;16,G486/($D486^0.727399687532279)*'Hintergrund Berechnung'!$I$3165,G486/($D486^0.727399687532279)*'Hintergrund Berechnung'!$I$3166),IF($C486&lt;13,(G486/($D486^0.727399687532279)*'Hintergrund Berechnung'!$I$3165)*0.5,IF($C486&lt;16,(G486/($D486^0.727399687532279)*'Hintergrund Berechnung'!$I$3165)*0.67,G486/($D486^0.727399687532279)*'Hintergrund Berechnung'!$I$3166)))</f>
        <v>#DIV/0!</v>
      </c>
      <c r="Y486" s="16" t="str">
        <f t="shared" si="66"/>
        <v/>
      </c>
      <c r="Z486" s="16" t="e">
        <f>IF($A$3=FALSE,IF($C486&lt;16,I486/($D486^0.727399687532279)*'Hintergrund Berechnung'!$I$3165,I486/($D486^0.727399687532279)*'Hintergrund Berechnung'!$I$3166),IF($C486&lt;13,(I486/($D486^0.727399687532279)*'Hintergrund Berechnung'!$I$3165)*0.5,IF($C486&lt;16,(I486/($D486^0.727399687532279)*'Hintergrund Berechnung'!$I$3165)*0.67,I486/($D486^0.727399687532279)*'Hintergrund Berechnung'!$I$3166)))</f>
        <v>#DIV/0!</v>
      </c>
      <c r="AA486" s="16" t="str">
        <f t="shared" si="67"/>
        <v/>
      </c>
      <c r="AB486" s="16" t="e">
        <f>IF($A$3=FALSE,IF($C486&lt;16,K486/($D486^0.727399687532279)*'Hintergrund Berechnung'!$I$3165,K486/($D486^0.727399687532279)*'Hintergrund Berechnung'!$I$3166),IF($C486&lt;13,(K486/($D486^0.727399687532279)*'Hintergrund Berechnung'!$I$3165)*0.5,IF($C486&lt;16,(K486/($D486^0.727399687532279)*'Hintergrund Berechnung'!$I$3165)*0.67,K486/($D486^0.727399687532279)*'Hintergrund Berechnung'!$I$3166)))</f>
        <v>#DIV/0!</v>
      </c>
      <c r="AC486" s="16" t="str">
        <f t="shared" si="68"/>
        <v/>
      </c>
      <c r="AD486" s="16" t="e">
        <f>IF($A$3=FALSE,IF($C486&lt;16,M486/($D486^0.727399687532279)*'Hintergrund Berechnung'!$I$3165,M486/($D486^0.727399687532279)*'Hintergrund Berechnung'!$I$3166),IF($C486&lt;13,(M486/($D486^0.727399687532279)*'Hintergrund Berechnung'!$I$3165)*0.5,IF($C486&lt;16,(M486/($D486^0.727399687532279)*'Hintergrund Berechnung'!$I$3165)*0.67,M486/($D486^0.727399687532279)*'Hintergrund Berechnung'!$I$3166)))</f>
        <v>#DIV/0!</v>
      </c>
      <c r="AE486" s="16" t="str">
        <f t="shared" si="69"/>
        <v/>
      </c>
      <c r="AF486" s="16" t="e">
        <f>IF($A$3=FALSE,IF($C486&lt;16,O486/($D486^0.727399687532279)*'Hintergrund Berechnung'!$I$3165,O486/($D486^0.727399687532279)*'Hintergrund Berechnung'!$I$3166),IF($C486&lt;13,(O486/($D486^0.727399687532279)*'Hintergrund Berechnung'!$I$3165)*0.5,IF($C486&lt;16,(O486/($D486^0.727399687532279)*'Hintergrund Berechnung'!$I$3165)*0.67,O486/($D486^0.727399687532279)*'Hintergrund Berechnung'!$I$3166)))</f>
        <v>#DIV/0!</v>
      </c>
      <c r="AG486" s="16" t="str">
        <f t="shared" si="70"/>
        <v/>
      </c>
      <c r="AH486" s="16" t="e">
        <f t="shared" si="71"/>
        <v>#DIV/0!</v>
      </c>
      <c r="AI486" s="16" t="e">
        <f>ROUND(IF(C486&lt;16,$Q486/($D486^0.515518364833551)*'Hintergrund Berechnung'!$K$3165,$Q486/($D486^0.515518364833551)*'Hintergrund Berechnung'!$K$3166),0)</f>
        <v>#DIV/0!</v>
      </c>
      <c r="AJ486" s="16">
        <f>ROUND(IF(C486&lt;16,$R486*'Hintergrund Berechnung'!$L$3165,$R486*'Hintergrund Berechnung'!$L$3166),0)</f>
        <v>0</v>
      </c>
      <c r="AK486" s="16">
        <f>ROUND(IF(C486&lt;16,IF(S486&gt;0,(25-$S486)*'Hintergrund Berechnung'!$M$3165,0),IF(S486&gt;0,(25-$S486)*'Hintergrund Berechnung'!$M$3166,0)),0)</f>
        <v>0</v>
      </c>
      <c r="AL486" s="18" t="e">
        <f t="shared" si="72"/>
        <v>#DIV/0!</v>
      </c>
    </row>
    <row r="487" spans="21:38" x14ac:dyDescent="0.5">
      <c r="U487" s="16">
        <f t="shared" si="64"/>
        <v>0</v>
      </c>
      <c r="V487" s="16" t="e">
        <f>IF($A$3=FALSE,IF($C487&lt;16,E487/($D487^0.727399687532279)*'Hintergrund Berechnung'!$I$3165,E487/($D487^0.727399687532279)*'Hintergrund Berechnung'!$I$3166),IF($C487&lt;13,(E487/($D487^0.727399687532279)*'Hintergrund Berechnung'!$I$3165)*0.5,IF($C487&lt;16,(E487/($D487^0.727399687532279)*'Hintergrund Berechnung'!$I$3165)*0.67,E487/($D487^0.727399687532279)*'Hintergrund Berechnung'!$I$3166)))</f>
        <v>#DIV/0!</v>
      </c>
      <c r="W487" s="16" t="str">
        <f t="shared" si="65"/>
        <v/>
      </c>
      <c r="X487" s="16" t="e">
        <f>IF($A$3=FALSE,IF($C487&lt;16,G487/($D487^0.727399687532279)*'Hintergrund Berechnung'!$I$3165,G487/($D487^0.727399687532279)*'Hintergrund Berechnung'!$I$3166),IF($C487&lt;13,(G487/($D487^0.727399687532279)*'Hintergrund Berechnung'!$I$3165)*0.5,IF($C487&lt;16,(G487/($D487^0.727399687532279)*'Hintergrund Berechnung'!$I$3165)*0.67,G487/($D487^0.727399687532279)*'Hintergrund Berechnung'!$I$3166)))</f>
        <v>#DIV/0!</v>
      </c>
      <c r="Y487" s="16" t="str">
        <f t="shared" si="66"/>
        <v/>
      </c>
      <c r="Z487" s="16" t="e">
        <f>IF($A$3=FALSE,IF($C487&lt;16,I487/($D487^0.727399687532279)*'Hintergrund Berechnung'!$I$3165,I487/($D487^0.727399687532279)*'Hintergrund Berechnung'!$I$3166),IF($C487&lt;13,(I487/($D487^0.727399687532279)*'Hintergrund Berechnung'!$I$3165)*0.5,IF($C487&lt;16,(I487/($D487^0.727399687532279)*'Hintergrund Berechnung'!$I$3165)*0.67,I487/($D487^0.727399687532279)*'Hintergrund Berechnung'!$I$3166)))</f>
        <v>#DIV/0!</v>
      </c>
      <c r="AA487" s="16" t="str">
        <f t="shared" si="67"/>
        <v/>
      </c>
      <c r="AB487" s="16" t="e">
        <f>IF($A$3=FALSE,IF($C487&lt;16,K487/($D487^0.727399687532279)*'Hintergrund Berechnung'!$I$3165,K487/($D487^0.727399687532279)*'Hintergrund Berechnung'!$I$3166),IF($C487&lt;13,(K487/($D487^0.727399687532279)*'Hintergrund Berechnung'!$I$3165)*0.5,IF($C487&lt;16,(K487/($D487^0.727399687532279)*'Hintergrund Berechnung'!$I$3165)*0.67,K487/($D487^0.727399687532279)*'Hintergrund Berechnung'!$I$3166)))</f>
        <v>#DIV/0!</v>
      </c>
      <c r="AC487" s="16" t="str">
        <f t="shared" si="68"/>
        <v/>
      </c>
      <c r="AD487" s="16" t="e">
        <f>IF($A$3=FALSE,IF($C487&lt;16,M487/($D487^0.727399687532279)*'Hintergrund Berechnung'!$I$3165,M487/($D487^0.727399687532279)*'Hintergrund Berechnung'!$I$3166),IF($C487&lt;13,(M487/($D487^0.727399687532279)*'Hintergrund Berechnung'!$I$3165)*0.5,IF($C487&lt;16,(M487/($D487^0.727399687532279)*'Hintergrund Berechnung'!$I$3165)*0.67,M487/($D487^0.727399687532279)*'Hintergrund Berechnung'!$I$3166)))</f>
        <v>#DIV/0!</v>
      </c>
      <c r="AE487" s="16" t="str">
        <f t="shared" si="69"/>
        <v/>
      </c>
      <c r="AF487" s="16" t="e">
        <f>IF($A$3=FALSE,IF($C487&lt;16,O487/($D487^0.727399687532279)*'Hintergrund Berechnung'!$I$3165,O487/($D487^0.727399687532279)*'Hintergrund Berechnung'!$I$3166),IF($C487&lt;13,(O487/($D487^0.727399687532279)*'Hintergrund Berechnung'!$I$3165)*0.5,IF($C487&lt;16,(O487/($D487^0.727399687532279)*'Hintergrund Berechnung'!$I$3165)*0.67,O487/($D487^0.727399687532279)*'Hintergrund Berechnung'!$I$3166)))</f>
        <v>#DIV/0!</v>
      </c>
      <c r="AG487" s="16" t="str">
        <f t="shared" si="70"/>
        <v/>
      </c>
      <c r="AH487" s="16" t="e">
        <f t="shared" si="71"/>
        <v>#DIV/0!</v>
      </c>
      <c r="AI487" s="16" t="e">
        <f>ROUND(IF(C487&lt;16,$Q487/($D487^0.515518364833551)*'Hintergrund Berechnung'!$K$3165,$Q487/($D487^0.515518364833551)*'Hintergrund Berechnung'!$K$3166),0)</f>
        <v>#DIV/0!</v>
      </c>
      <c r="AJ487" s="16">
        <f>ROUND(IF(C487&lt;16,$R487*'Hintergrund Berechnung'!$L$3165,$R487*'Hintergrund Berechnung'!$L$3166),0)</f>
        <v>0</v>
      </c>
      <c r="AK487" s="16">
        <f>ROUND(IF(C487&lt;16,IF(S487&gt;0,(25-$S487)*'Hintergrund Berechnung'!$M$3165,0),IF(S487&gt;0,(25-$S487)*'Hintergrund Berechnung'!$M$3166,0)),0)</f>
        <v>0</v>
      </c>
      <c r="AL487" s="18" t="e">
        <f t="shared" si="72"/>
        <v>#DIV/0!</v>
      </c>
    </row>
    <row r="488" spans="21:38" x14ac:dyDescent="0.5">
      <c r="U488" s="16">
        <f t="shared" si="64"/>
        <v>0</v>
      </c>
      <c r="V488" s="16" t="e">
        <f>IF($A$3=FALSE,IF($C488&lt;16,E488/($D488^0.727399687532279)*'Hintergrund Berechnung'!$I$3165,E488/($D488^0.727399687532279)*'Hintergrund Berechnung'!$I$3166),IF($C488&lt;13,(E488/($D488^0.727399687532279)*'Hintergrund Berechnung'!$I$3165)*0.5,IF($C488&lt;16,(E488/($D488^0.727399687532279)*'Hintergrund Berechnung'!$I$3165)*0.67,E488/($D488^0.727399687532279)*'Hintergrund Berechnung'!$I$3166)))</f>
        <v>#DIV/0!</v>
      </c>
      <c r="W488" s="16" t="str">
        <f t="shared" si="65"/>
        <v/>
      </c>
      <c r="X488" s="16" t="e">
        <f>IF($A$3=FALSE,IF($C488&lt;16,G488/($D488^0.727399687532279)*'Hintergrund Berechnung'!$I$3165,G488/($D488^0.727399687532279)*'Hintergrund Berechnung'!$I$3166),IF($C488&lt;13,(G488/($D488^0.727399687532279)*'Hintergrund Berechnung'!$I$3165)*0.5,IF($C488&lt;16,(G488/($D488^0.727399687532279)*'Hintergrund Berechnung'!$I$3165)*0.67,G488/($D488^0.727399687532279)*'Hintergrund Berechnung'!$I$3166)))</f>
        <v>#DIV/0!</v>
      </c>
      <c r="Y488" s="16" t="str">
        <f t="shared" si="66"/>
        <v/>
      </c>
      <c r="Z488" s="16" t="e">
        <f>IF($A$3=FALSE,IF($C488&lt;16,I488/($D488^0.727399687532279)*'Hintergrund Berechnung'!$I$3165,I488/($D488^0.727399687532279)*'Hintergrund Berechnung'!$I$3166),IF($C488&lt;13,(I488/($D488^0.727399687532279)*'Hintergrund Berechnung'!$I$3165)*0.5,IF($C488&lt;16,(I488/($D488^0.727399687532279)*'Hintergrund Berechnung'!$I$3165)*0.67,I488/($D488^0.727399687532279)*'Hintergrund Berechnung'!$I$3166)))</f>
        <v>#DIV/0!</v>
      </c>
      <c r="AA488" s="16" t="str">
        <f t="shared" si="67"/>
        <v/>
      </c>
      <c r="AB488" s="16" t="e">
        <f>IF($A$3=FALSE,IF($C488&lt;16,K488/($D488^0.727399687532279)*'Hintergrund Berechnung'!$I$3165,K488/($D488^0.727399687532279)*'Hintergrund Berechnung'!$I$3166),IF($C488&lt;13,(K488/($D488^0.727399687532279)*'Hintergrund Berechnung'!$I$3165)*0.5,IF($C488&lt;16,(K488/($D488^0.727399687532279)*'Hintergrund Berechnung'!$I$3165)*0.67,K488/($D488^0.727399687532279)*'Hintergrund Berechnung'!$I$3166)))</f>
        <v>#DIV/0!</v>
      </c>
      <c r="AC488" s="16" t="str">
        <f t="shared" si="68"/>
        <v/>
      </c>
      <c r="AD488" s="16" t="e">
        <f>IF($A$3=FALSE,IF($C488&lt;16,M488/($D488^0.727399687532279)*'Hintergrund Berechnung'!$I$3165,M488/($D488^0.727399687532279)*'Hintergrund Berechnung'!$I$3166),IF($C488&lt;13,(M488/($D488^0.727399687532279)*'Hintergrund Berechnung'!$I$3165)*0.5,IF($C488&lt;16,(M488/($D488^0.727399687532279)*'Hintergrund Berechnung'!$I$3165)*0.67,M488/($D488^0.727399687532279)*'Hintergrund Berechnung'!$I$3166)))</f>
        <v>#DIV/0!</v>
      </c>
      <c r="AE488" s="16" t="str">
        <f t="shared" si="69"/>
        <v/>
      </c>
      <c r="AF488" s="16" t="e">
        <f>IF($A$3=FALSE,IF($C488&lt;16,O488/($D488^0.727399687532279)*'Hintergrund Berechnung'!$I$3165,O488/($D488^0.727399687532279)*'Hintergrund Berechnung'!$I$3166),IF($C488&lt;13,(O488/($D488^0.727399687532279)*'Hintergrund Berechnung'!$I$3165)*0.5,IF($C488&lt;16,(O488/($D488^0.727399687532279)*'Hintergrund Berechnung'!$I$3165)*0.67,O488/($D488^0.727399687532279)*'Hintergrund Berechnung'!$I$3166)))</f>
        <v>#DIV/0!</v>
      </c>
      <c r="AG488" s="16" t="str">
        <f t="shared" si="70"/>
        <v/>
      </c>
      <c r="AH488" s="16" t="e">
        <f t="shared" si="71"/>
        <v>#DIV/0!</v>
      </c>
      <c r="AI488" s="16" t="e">
        <f>ROUND(IF(C488&lt;16,$Q488/($D488^0.515518364833551)*'Hintergrund Berechnung'!$K$3165,$Q488/($D488^0.515518364833551)*'Hintergrund Berechnung'!$K$3166),0)</f>
        <v>#DIV/0!</v>
      </c>
      <c r="AJ488" s="16">
        <f>ROUND(IF(C488&lt;16,$R488*'Hintergrund Berechnung'!$L$3165,$R488*'Hintergrund Berechnung'!$L$3166),0)</f>
        <v>0</v>
      </c>
      <c r="AK488" s="16">
        <f>ROUND(IF(C488&lt;16,IF(S488&gt;0,(25-$S488)*'Hintergrund Berechnung'!$M$3165,0),IF(S488&gt;0,(25-$S488)*'Hintergrund Berechnung'!$M$3166,0)),0)</f>
        <v>0</v>
      </c>
      <c r="AL488" s="18" t="e">
        <f t="shared" si="72"/>
        <v>#DIV/0!</v>
      </c>
    </row>
    <row r="489" spans="21:38" x14ac:dyDescent="0.5">
      <c r="U489" s="16">
        <f t="shared" si="64"/>
        <v>0</v>
      </c>
      <c r="V489" s="16" t="e">
        <f>IF($A$3=FALSE,IF($C489&lt;16,E489/($D489^0.727399687532279)*'Hintergrund Berechnung'!$I$3165,E489/($D489^0.727399687532279)*'Hintergrund Berechnung'!$I$3166),IF($C489&lt;13,(E489/($D489^0.727399687532279)*'Hintergrund Berechnung'!$I$3165)*0.5,IF($C489&lt;16,(E489/($D489^0.727399687532279)*'Hintergrund Berechnung'!$I$3165)*0.67,E489/($D489^0.727399687532279)*'Hintergrund Berechnung'!$I$3166)))</f>
        <v>#DIV/0!</v>
      </c>
      <c r="W489" s="16" t="str">
        <f t="shared" si="65"/>
        <v/>
      </c>
      <c r="X489" s="16" t="e">
        <f>IF($A$3=FALSE,IF($C489&lt;16,G489/($D489^0.727399687532279)*'Hintergrund Berechnung'!$I$3165,G489/($D489^0.727399687532279)*'Hintergrund Berechnung'!$I$3166),IF($C489&lt;13,(G489/($D489^0.727399687532279)*'Hintergrund Berechnung'!$I$3165)*0.5,IF($C489&lt;16,(G489/($D489^0.727399687532279)*'Hintergrund Berechnung'!$I$3165)*0.67,G489/($D489^0.727399687532279)*'Hintergrund Berechnung'!$I$3166)))</f>
        <v>#DIV/0!</v>
      </c>
      <c r="Y489" s="16" t="str">
        <f t="shared" si="66"/>
        <v/>
      </c>
      <c r="Z489" s="16" t="e">
        <f>IF($A$3=FALSE,IF($C489&lt;16,I489/($D489^0.727399687532279)*'Hintergrund Berechnung'!$I$3165,I489/($D489^0.727399687532279)*'Hintergrund Berechnung'!$I$3166),IF($C489&lt;13,(I489/($D489^0.727399687532279)*'Hintergrund Berechnung'!$I$3165)*0.5,IF($C489&lt;16,(I489/($D489^0.727399687532279)*'Hintergrund Berechnung'!$I$3165)*0.67,I489/($D489^0.727399687532279)*'Hintergrund Berechnung'!$I$3166)))</f>
        <v>#DIV/0!</v>
      </c>
      <c r="AA489" s="16" t="str">
        <f t="shared" si="67"/>
        <v/>
      </c>
      <c r="AB489" s="16" t="e">
        <f>IF($A$3=FALSE,IF($C489&lt;16,K489/($D489^0.727399687532279)*'Hintergrund Berechnung'!$I$3165,K489/($D489^0.727399687532279)*'Hintergrund Berechnung'!$I$3166),IF($C489&lt;13,(K489/($D489^0.727399687532279)*'Hintergrund Berechnung'!$I$3165)*0.5,IF($C489&lt;16,(K489/($D489^0.727399687532279)*'Hintergrund Berechnung'!$I$3165)*0.67,K489/($D489^0.727399687532279)*'Hintergrund Berechnung'!$I$3166)))</f>
        <v>#DIV/0!</v>
      </c>
      <c r="AC489" s="16" t="str">
        <f t="shared" si="68"/>
        <v/>
      </c>
      <c r="AD489" s="16" t="e">
        <f>IF($A$3=FALSE,IF($C489&lt;16,M489/($D489^0.727399687532279)*'Hintergrund Berechnung'!$I$3165,M489/($D489^0.727399687532279)*'Hintergrund Berechnung'!$I$3166),IF($C489&lt;13,(M489/($D489^0.727399687532279)*'Hintergrund Berechnung'!$I$3165)*0.5,IF($C489&lt;16,(M489/($D489^0.727399687532279)*'Hintergrund Berechnung'!$I$3165)*0.67,M489/($D489^0.727399687532279)*'Hintergrund Berechnung'!$I$3166)))</f>
        <v>#DIV/0!</v>
      </c>
      <c r="AE489" s="16" t="str">
        <f t="shared" si="69"/>
        <v/>
      </c>
      <c r="AF489" s="16" t="e">
        <f>IF($A$3=FALSE,IF($C489&lt;16,O489/($D489^0.727399687532279)*'Hintergrund Berechnung'!$I$3165,O489/($D489^0.727399687532279)*'Hintergrund Berechnung'!$I$3166),IF($C489&lt;13,(O489/($D489^0.727399687532279)*'Hintergrund Berechnung'!$I$3165)*0.5,IF($C489&lt;16,(O489/($D489^0.727399687532279)*'Hintergrund Berechnung'!$I$3165)*0.67,O489/($D489^0.727399687532279)*'Hintergrund Berechnung'!$I$3166)))</f>
        <v>#DIV/0!</v>
      </c>
      <c r="AG489" s="16" t="str">
        <f t="shared" si="70"/>
        <v/>
      </c>
      <c r="AH489" s="16" t="e">
        <f t="shared" si="71"/>
        <v>#DIV/0!</v>
      </c>
      <c r="AI489" s="16" t="e">
        <f>ROUND(IF(C489&lt;16,$Q489/($D489^0.515518364833551)*'Hintergrund Berechnung'!$K$3165,$Q489/($D489^0.515518364833551)*'Hintergrund Berechnung'!$K$3166),0)</f>
        <v>#DIV/0!</v>
      </c>
      <c r="AJ489" s="16">
        <f>ROUND(IF(C489&lt;16,$R489*'Hintergrund Berechnung'!$L$3165,$R489*'Hintergrund Berechnung'!$L$3166),0)</f>
        <v>0</v>
      </c>
      <c r="AK489" s="16">
        <f>ROUND(IF(C489&lt;16,IF(S489&gt;0,(25-$S489)*'Hintergrund Berechnung'!$M$3165,0),IF(S489&gt;0,(25-$S489)*'Hintergrund Berechnung'!$M$3166,0)),0)</f>
        <v>0</v>
      </c>
      <c r="AL489" s="18" t="e">
        <f t="shared" si="72"/>
        <v>#DIV/0!</v>
      </c>
    </row>
    <row r="490" spans="21:38" x14ac:dyDescent="0.5">
      <c r="U490" s="16">
        <f t="shared" si="64"/>
        <v>0</v>
      </c>
      <c r="V490" s="16" t="e">
        <f>IF($A$3=FALSE,IF($C490&lt;16,E490/($D490^0.727399687532279)*'Hintergrund Berechnung'!$I$3165,E490/($D490^0.727399687532279)*'Hintergrund Berechnung'!$I$3166),IF($C490&lt;13,(E490/($D490^0.727399687532279)*'Hintergrund Berechnung'!$I$3165)*0.5,IF($C490&lt;16,(E490/($D490^0.727399687532279)*'Hintergrund Berechnung'!$I$3165)*0.67,E490/($D490^0.727399687532279)*'Hintergrund Berechnung'!$I$3166)))</f>
        <v>#DIV/0!</v>
      </c>
      <c r="W490" s="16" t="str">
        <f t="shared" si="65"/>
        <v/>
      </c>
      <c r="X490" s="16" t="e">
        <f>IF($A$3=FALSE,IF($C490&lt;16,G490/($D490^0.727399687532279)*'Hintergrund Berechnung'!$I$3165,G490/($D490^0.727399687532279)*'Hintergrund Berechnung'!$I$3166),IF($C490&lt;13,(G490/($D490^0.727399687532279)*'Hintergrund Berechnung'!$I$3165)*0.5,IF($C490&lt;16,(G490/($D490^0.727399687532279)*'Hintergrund Berechnung'!$I$3165)*0.67,G490/($D490^0.727399687532279)*'Hintergrund Berechnung'!$I$3166)))</f>
        <v>#DIV/0!</v>
      </c>
      <c r="Y490" s="16" t="str">
        <f t="shared" si="66"/>
        <v/>
      </c>
      <c r="Z490" s="16" t="e">
        <f>IF($A$3=FALSE,IF($C490&lt;16,I490/($D490^0.727399687532279)*'Hintergrund Berechnung'!$I$3165,I490/($D490^0.727399687532279)*'Hintergrund Berechnung'!$I$3166),IF($C490&lt;13,(I490/($D490^0.727399687532279)*'Hintergrund Berechnung'!$I$3165)*0.5,IF($C490&lt;16,(I490/($D490^0.727399687532279)*'Hintergrund Berechnung'!$I$3165)*0.67,I490/($D490^0.727399687532279)*'Hintergrund Berechnung'!$I$3166)))</f>
        <v>#DIV/0!</v>
      </c>
      <c r="AA490" s="16" t="str">
        <f t="shared" si="67"/>
        <v/>
      </c>
      <c r="AB490" s="16" t="e">
        <f>IF($A$3=FALSE,IF($C490&lt;16,K490/($D490^0.727399687532279)*'Hintergrund Berechnung'!$I$3165,K490/($D490^0.727399687532279)*'Hintergrund Berechnung'!$I$3166),IF($C490&lt;13,(K490/($D490^0.727399687532279)*'Hintergrund Berechnung'!$I$3165)*0.5,IF($C490&lt;16,(K490/($D490^0.727399687532279)*'Hintergrund Berechnung'!$I$3165)*0.67,K490/($D490^0.727399687532279)*'Hintergrund Berechnung'!$I$3166)))</f>
        <v>#DIV/0!</v>
      </c>
      <c r="AC490" s="16" t="str">
        <f t="shared" si="68"/>
        <v/>
      </c>
      <c r="AD490" s="16" t="e">
        <f>IF($A$3=FALSE,IF($C490&lt;16,M490/($D490^0.727399687532279)*'Hintergrund Berechnung'!$I$3165,M490/($D490^0.727399687532279)*'Hintergrund Berechnung'!$I$3166),IF($C490&lt;13,(M490/($D490^0.727399687532279)*'Hintergrund Berechnung'!$I$3165)*0.5,IF($C490&lt;16,(M490/($D490^0.727399687532279)*'Hintergrund Berechnung'!$I$3165)*0.67,M490/($D490^0.727399687532279)*'Hintergrund Berechnung'!$I$3166)))</f>
        <v>#DIV/0!</v>
      </c>
      <c r="AE490" s="16" t="str">
        <f t="shared" si="69"/>
        <v/>
      </c>
      <c r="AF490" s="16" t="e">
        <f>IF($A$3=FALSE,IF($C490&lt;16,O490/($D490^0.727399687532279)*'Hintergrund Berechnung'!$I$3165,O490/($D490^0.727399687532279)*'Hintergrund Berechnung'!$I$3166),IF($C490&lt;13,(O490/($D490^0.727399687532279)*'Hintergrund Berechnung'!$I$3165)*0.5,IF($C490&lt;16,(O490/($D490^0.727399687532279)*'Hintergrund Berechnung'!$I$3165)*0.67,O490/($D490^0.727399687532279)*'Hintergrund Berechnung'!$I$3166)))</f>
        <v>#DIV/0!</v>
      </c>
      <c r="AG490" s="16" t="str">
        <f t="shared" si="70"/>
        <v/>
      </c>
      <c r="AH490" s="16" t="e">
        <f t="shared" si="71"/>
        <v>#DIV/0!</v>
      </c>
      <c r="AI490" s="16" t="e">
        <f>ROUND(IF(C490&lt;16,$Q490/($D490^0.515518364833551)*'Hintergrund Berechnung'!$K$3165,$Q490/($D490^0.515518364833551)*'Hintergrund Berechnung'!$K$3166),0)</f>
        <v>#DIV/0!</v>
      </c>
      <c r="AJ490" s="16">
        <f>ROUND(IF(C490&lt;16,$R490*'Hintergrund Berechnung'!$L$3165,$R490*'Hintergrund Berechnung'!$L$3166),0)</f>
        <v>0</v>
      </c>
      <c r="AK490" s="16">
        <f>ROUND(IF(C490&lt;16,IF(S490&gt;0,(25-$S490)*'Hintergrund Berechnung'!$M$3165,0),IF(S490&gt;0,(25-$S490)*'Hintergrund Berechnung'!$M$3166,0)),0)</f>
        <v>0</v>
      </c>
      <c r="AL490" s="18" t="e">
        <f t="shared" si="72"/>
        <v>#DIV/0!</v>
      </c>
    </row>
    <row r="491" spans="21:38" x14ac:dyDescent="0.5">
      <c r="U491" s="16">
        <f t="shared" si="64"/>
        <v>0</v>
      </c>
      <c r="V491" s="16" t="e">
        <f>IF($A$3=FALSE,IF($C491&lt;16,E491/($D491^0.727399687532279)*'Hintergrund Berechnung'!$I$3165,E491/($D491^0.727399687532279)*'Hintergrund Berechnung'!$I$3166),IF($C491&lt;13,(E491/($D491^0.727399687532279)*'Hintergrund Berechnung'!$I$3165)*0.5,IF($C491&lt;16,(E491/($D491^0.727399687532279)*'Hintergrund Berechnung'!$I$3165)*0.67,E491/($D491^0.727399687532279)*'Hintergrund Berechnung'!$I$3166)))</f>
        <v>#DIV/0!</v>
      </c>
      <c r="W491" s="16" t="str">
        <f t="shared" si="65"/>
        <v/>
      </c>
      <c r="X491" s="16" t="e">
        <f>IF($A$3=FALSE,IF($C491&lt;16,G491/($D491^0.727399687532279)*'Hintergrund Berechnung'!$I$3165,G491/($D491^0.727399687532279)*'Hintergrund Berechnung'!$I$3166),IF($C491&lt;13,(G491/($D491^0.727399687532279)*'Hintergrund Berechnung'!$I$3165)*0.5,IF($C491&lt;16,(G491/($D491^0.727399687532279)*'Hintergrund Berechnung'!$I$3165)*0.67,G491/($D491^0.727399687532279)*'Hintergrund Berechnung'!$I$3166)))</f>
        <v>#DIV/0!</v>
      </c>
      <c r="Y491" s="16" t="str">
        <f t="shared" si="66"/>
        <v/>
      </c>
      <c r="Z491" s="16" t="e">
        <f>IF($A$3=FALSE,IF($C491&lt;16,I491/($D491^0.727399687532279)*'Hintergrund Berechnung'!$I$3165,I491/($D491^0.727399687532279)*'Hintergrund Berechnung'!$I$3166),IF($C491&lt;13,(I491/($D491^0.727399687532279)*'Hintergrund Berechnung'!$I$3165)*0.5,IF($C491&lt;16,(I491/($D491^0.727399687532279)*'Hintergrund Berechnung'!$I$3165)*0.67,I491/($D491^0.727399687532279)*'Hintergrund Berechnung'!$I$3166)))</f>
        <v>#DIV/0!</v>
      </c>
      <c r="AA491" s="16" t="str">
        <f t="shared" si="67"/>
        <v/>
      </c>
      <c r="AB491" s="16" t="e">
        <f>IF($A$3=FALSE,IF($C491&lt;16,K491/($D491^0.727399687532279)*'Hintergrund Berechnung'!$I$3165,K491/($D491^0.727399687532279)*'Hintergrund Berechnung'!$I$3166),IF($C491&lt;13,(K491/($D491^0.727399687532279)*'Hintergrund Berechnung'!$I$3165)*0.5,IF($C491&lt;16,(K491/($D491^0.727399687532279)*'Hintergrund Berechnung'!$I$3165)*0.67,K491/($D491^0.727399687532279)*'Hintergrund Berechnung'!$I$3166)))</f>
        <v>#DIV/0!</v>
      </c>
      <c r="AC491" s="16" t="str">
        <f t="shared" si="68"/>
        <v/>
      </c>
      <c r="AD491" s="16" t="e">
        <f>IF($A$3=FALSE,IF($C491&lt;16,M491/($D491^0.727399687532279)*'Hintergrund Berechnung'!$I$3165,M491/($D491^0.727399687532279)*'Hintergrund Berechnung'!$I$3166),IF($C491&lt;13,(M491/($D491^0.727399687532279)*'Hintergrund Berechnung'!$I$3165)*0.5,IF($C491&lt;16,(M491/($D491^0.727399687532279)*'Hintergrund Berechnung'!$I$3165)*0.67,M491/($D491^0.727399687532279)*'Hintergrund Berechnung'!$I$3166)))</f>
        <v>#DIV/0!</v>
      </c>
      <c r="AE491" s="16" t="str">
        <f t="shared" si="69"/>
        <v/>
      </c>
      <c r="AF491" s="16" t="e">
        <f>IF($A$3=FALSE,IF($C491&lt;16,O491/($D491^0.727399687532279)*'Hintergrund Berechnung'!$I$3165,O491/($D491^0.727399687532279)*'Hintergrund Berechnung'!$I$3166),IF($C491&lt;13,(O491/($D491^0.727399687532279)*'Hintergrund Berechnung'!$I$3165)*0.5,IF($C491&lt;16,(O491/($D491^0.727399687532279)*'Hintergrund Berechnung'!$I$3165)*0.67,O491/($D491^0.727399687532279)*'Hintergrund Berechnung'!$I$3166)))</f>
        <v>#DIV/0!</v>
      </c>
      <c r="AG491" s="16" t="str">
        <f t="shared" si="70"/>
        <v/>
      </c>
      <c r="AH491" s="16" t="e">
        <f t="shared" si="71"/>
        <v>#DIV/0!</v>
      </c>
      <c r="AI491" s="16" t="e">
        <f>ROUND(IF(C491&lt;16,$Q491/($D491^0.515518364833551)*'Hintergrund Berechnung'!$K$3165,$Q491/($D491^0.515518364833551)*'Hintergrund Berechnung'!$K$3166),0)</f>
        <v>#DIV/0!</v>
      </c>
      <c r="AJ491" s="16">
        <f>ROUND(IF(C491&lt;16,$R491*'Hintergrund Berechnung'!$L$3165,$R491*'Hintergrund Berechnung'!$L$3166),0)</f>
        <v>0</v>
      </c>
      <c r="AK491" s="16">
        <f>ROUND(IF(C491&lt;16,IF(S491&gt;0,(25-$S491)*'Hintergrund Berechnung'!$M$3165,0),IF(S491&gt;0,(25-$S491)*'Hintergrund Berechnung'!$M$3166,0)),0)</f>
        <v>0</v>
      </c>
      <c r="AL491" s="18" t="e">
        <f t="shared" si="72"/>
        <v>#DIV/0!</v>
      </c>
    </row>
    <row r="492" spans="21:38" x14ac:dyDescent="0.5">
      <c r="U492" s="16">
        <f t="shared" si="64"/>
        <v>0</v>
      </c>
      <c r="V492" s="16" t="e">
        <f>IF($A$3=FALSE,IF($C492&lt;16,E492/($D492^0.727399687532279)*'Hintergrund Berechnung'!$I$3165,E492/($D492^0.727399687532279)*'Hintergrund Berechnung'!$I$3166),IF($C492&lt;13,(E492/($D492^0.727399687532279)*'Hintergrund Berechnung'!$I$3165)*0.5,IF($C492&lt;16,(E492/($D492^0.727399687532279)*'Hintergrund Berechnung'!$I$3165)*0.67,E492/($D492^0.727399687532279)*'Hintergrund Berechnung'!$I$3166)))</f>
        <v>#DIV/0!</v>
      </c>
      <c r="W492" s="16" t="str">
        <f t="shared" si="65"/>
        <v/>
      </c>
      <c r="X492" s="16" t="e">
        <f>IF($A$3=FALSE,IF($C492&lt;16,G492/($D492^0.727399687532279)*'Hintergrund Berechnung'!$I$3165,G492/($D492^0.727399687532279)*'Hintergrund Berechnung'!$I$3166),IF($C492&lt;13,(G492/($D492^0.727399687532279)*'Hintergrund Berechnung'!$I$3165)*0.5,IF($C492&lt;16,(G492/($D492^0.727399687532279)*'Hintergrund Berechnung'!$I$3165)*0.67,G492/($D492^0.727399687532279)*'Hintergrund Berechnung'!$I$3166)))</f>
        <v>#DIV/0!</v>
      </c>
      <c r="Y492" s="16" t="str">
        <f t="shared" si="66"/>
        <v/>
      </c>
      <c r="Z492" s="16" t="e">
        <f>IF($A$3=FALSE,IF($C492&lt;16,I492/($D492^0.727399687532279)*'Hintergrund Berechnung'!$I$3165,I492/($D492^0.727399687532279)*'Hintergrund Berechnung'!$I$3166),IF($C492&lt;13,(I492/($D492^0.727399687532279)*'Hintergrund Berechnung'!$I$3165)*0.5,IF($C492&lt;16,(I492/($D492^0.727399687532279)*'Hintergrund Berechnung'!$I$3165)*0.67,I492/($D492^0.727399687532279)*'Hintergrund Berechnung'!$I$3166)))</f>
        <v>#DIV/0!</v>
      </c>
      <c r="AA492" s="16" t="str">
        <f t="shared" si="67"/>
        <v/>
      </c>
      <c r="AB492" s="16" t="e">
        <f>IF($A$3=FALSE,IF($C492&lt;16,K492/($D492^0.727399687532279)*'Hintergrund Berechnung'!$I$3165,K492/($D492^0.727399687532279)*'Hintergrund Berechnung'!$I$3166),IF($C492&lt;13,(K492/($D492^0.727399687532279)*'Hintergrund Berechnung'!$I$3165)*0.5,IF($C492&lt;16,(K492/($D492^0.727399687532279)*'Hintergrund Berechnung'!$I$3165)*0.67,K492/($D492^0.727399687532279)*'Hintergrund Berechnung'!$I$3166)))</f>
        <v>#DIV/0!</v>
      </c>
      <c r="AC492" s="16" t="str">
        <f t="shared" si="68"/>
        <v/>
      </c>
      <c r="AD492" s="16" t="e">
        <f>IF($A$3=FALSE,IF($C492&lt;16,M492/($D492^0.727399687532279)*'Hintergrund Berechnung'!$I$3165,M492/($D492^0.727399687532279)*'Hintergrund Berechnung'!$I$3166),IF($C492&lt;13,(M492/($D492^0.727399687532279)*'Hintergrund Berechnung'!$I$3165)*0.5,IF($C492&lt;16,(M492/($D492^0.727399687532279)*'Hintergrund Berechnung'!$I$3165)*0.67,M492/($D492^0.727399687532279)*'Hintergrund Berechnung'!$I$3166)))</f>
        <v>#DIV/0!</v>
      </c>
      <c r="AE492" s="16" t="str">
        <f t="shared" si="69"/>
        <v/>
      </c>
      <c r="AF492" s="16" t="e">
        <f>IF($A$3=FALSE,IF($C492&lt;16,O492/($D492^0.727399687532279)*'Hintergrund Berechnung'!$I$3165,O492/($D492^0.727399687532279)*'Hintergrund Berechnung'!$I$3166),IF($C492&lt;13,(O492/($D492^0.727399687532279)*'Hintergrund Berechnung'!$I$3165)*0.5,IF($C492&lt;16,(O492/($D492^0.727399687532279)*'Hintergrund Berechnung'!$I$3165)*0.67,O492/($D492^0.727399687532279)*'Hintergrund Berechnung'!$I$3166)))</f>
        <v>#DIV/0!</v>
      </c>
      <c r="AG492" s="16" t="str">
        <f t="shared" si="70"/>
        <v/>
      </c>
      <c r="AH492" s="16" t="e">
        <f t="shared" si="71"/>
        <v>#DIV/0!</v>
      </c>
      <c r="AI492" s="16" t="e">
        <f>ROUND(IF(C492&lt;16,$Q492/($D492^0.515518364833551)*'Hintergrund Berechnung'!$K$3165,$Q492/($D492^0.515518364833551)*'Hintergrund Berechnung'!$K$3166),0)</f>
        <v>#DIV/0!</v>
      </c>
      <c r="AJ492" s="16">
        <f>ROUND(IF(C492&lt;16,$R492*'Hintergrund Berechnung'!$L$3165,$R492*'Hintergrund Berechnung'!$L$3166),0)</f>
        <v>0</v>
      </c>
      <c r="AK492" s="16">
        <f>ROUND(IF(C492&lt;16,IF(S492&gt;0,(25-$S492)*'Hintergrund Berechnung'!$M$3165,0),IF(S492&gt;0,(25-$S492)*'Hintergrund Berechnung'!$M$3166,0)),0)</f>
        <v>0</v>
      </c>
      <c r="AL492" s="18" t="e">
        <f t="shared" si="72"/>
        <v>#DIV/0!</v>
      </c>
    </row>
    <row r="493" spans="21:38" x14ac:dyDescent="0.5">
      <c r="U493" s="16">
        <f t="shared" si="64"/>
        <v>0</v>
      </c>
      <c r="V493" s="16" t="e">
        <f>IF($A$3=FALSE,IF($C493&lt;16,E493/($D493^0.727399687532279)*'Hintergrund Berechnung'!$I$3165,E493/($D493^0.727399687532279)*'Hintergrund Berechnung'!$I$3166),IF($C493&lt;13,(E493/($D493^0.727399687532279)*'Hintergrund Berechnung'!$I$3165)*0.5,IF($C493&lt;16,(E493/($D493^0.727399687532279)*'Hintergrund Berechnung'!$I$3165)*0.67,E493/($D493^0.727399687532279)*'Hintergrund Berechnung'!$I$3166)))</f>
        <v>#DIV/0!</v>
      </c>
      <c r="W493" s="16" t="str">
        <f t="shared" si="65"/>
        <v/>
      </c>
      <c r="X493" s="16" t="e">
        <f>IF($A$3=FALSE,IF($C493&lt;16,G493/($D493^0.727399687532279)*'Hintergrund Berechnung'!$I$3165,G493/($D493^0.727399687532279)*'Hintergrund Berechnung'!$I$3166),IF($C493&lt;13,(G493/($D493^0.727399687532279)*'Hintergrund Berechnung'!$I$3165)*0.5,IF($C493&lt;16,(G493/($D493^0.727399687532279)*'Hintergrund Berechnung'!$I$3165)*0.67,G493/($D493^0.727399687532279)*'Hintergrund Berechnung'!$I$3166)))</f>
        <v>#DIV/0!</v>
      </c>
      <c r="Y493" s="16" t="str">
        <f t="shared" si="66"/>
        <v/>
      </c>
      <c r="Z493" s="16" t="e">
        <f>IF($A$3=FALSE,IF($C493&lt;16,I493/($D493^0.727399687532279)*'Hintergrund Berechnung'!$I$3165,I493/($D493^0.727399687532279)*'Hintergrund Berechnung'!$I$3166),IF($C493&lt;13,(I493/($D493^0.727399687532279)*'Hintergrund Berechnung'!$I$3165)*0.5,IF($C493&lt;16,(I493/($D493^0.727399687532279)*'Hintergrund Berechnung'!$I$3165)*0.67,I493/($D493^0.727399687532279)*'Hintergrund Berechnung'!$I$3166)))</f>
        <v>#DIV/0!</v>
      </c>
      <c r="AA493" s="16" t="str">
        <f t="shared" si="67"/>
        <v/>
      </c>
      <c r="AB493" s="16" t="e">
        <f>IF($A$3=FALSE,IF($C493&lt;16,K493/($D493^0.727399687532279)*'Hintergrund Berechnung'!$I$3165,K493/($D493^0.727399687532279)*'Hintergrund Berechnung'!$I$3166),IF($C493&lt;13,(K493/($D493^0.727399687532279)*'Hintergrund Berechnung'!$I$3165)*0.5,IF($C493&lt;16,(K493/($D493^0.727399687532279)*'Hintergrund Berechnung'!$I$3165)*0.67,K493/($D493^0.727399687532279)*'Hintergrund Berechnung'!$I$3166)))</f>
        <v>#DIV/0!</v>
      </c>
      <c r="AC493" s="16" t="str">
        <f t="shared" si="68"/>
        <v/>
      </c>
      <c r="AD493" s="16" t="e">
        <f>IF($A$3=FALSE,IF($C493&lt;16,M493/($D493^0.727399687532279)*'Hintergrund Berechnung'!$I$3165,M493/($D493^0.727399687532279)*'Hintergrund Berechnung'!$I$3166),IF($C493&lt;13,(M493/($D493^0.727399687532279)*'Hintergrund Berechnung'!$I$3165)*0.5,IF($C493&lt;16,(M493/($D493^0.727399687532279)*'Hintergrund Berechnung'!$I$3165)*0.67,M493/($D493^0.727399687532279)*'Hintergrund Berechnung'!$I$3166)))</f>
        <v>#DIV/0!</v>
      </c>
      <c r="AE493" s="16" t="str">
        <f t="shared" si="69"/>
        <v/>
      </c>
      <c r="AF493" s="16" t="e">
        <f>IF($A$3=FALSE,IF($C493&lt;16,O493/($D493^0.727399687532279)*'Hintergrund Berechnung'!$I$3165,O493/($D493^0.727399687532279)*'Hintergrund Berechnung'!$I$3166),IF($C493&lt;13,(O493/($D493^0.727399687532279)*'Hintergrund Berechnung'!$I$3165)*0.5,IF($C493&lt;16,(O493/($D493^0.727399687532279)*'Hintergrund Berechnung'!$I$3165)*0.67,O493/($D493^0.727399687532279)*'Hintergrund Berechnung'!$I$3166)))</f>
        <v>#DIV/0!</v>
      </c>
      <c r="AG493" s="16" t="str">
        <f t="shared" si="70"/>
        <v/>
      </c>
      <c r="AH493" s="16" t="e">
        <f t="shared" si="71"/>
        <v>#DIV/0!</v>
      </c>
      <c r="AI493" s="16" t="e">
        <f>ROUND(IF(C493&lt;16,$Q493/($D493^0.515518364833551)*'Hintergrund Berechnung'!$K$3165,$Q493/($D493^0.515518364833551)*'Hintergrund Berechnung'!$K$3166),0)</f>
        <v>#DIV/0!</v>
      </c>
      <c r="AJ493" s="16">
        <f>ROUND(IF(C493&lt;16,$R493*'Hintergrund Berechnung'!$L$3165,$R493*'Hintergrund Berechnung'!$L$3166),0)</f>
        <v>0</v>
      </c>
      <c r="AK493" s="16">
        <f>ROUND(IF(C493&lt;16,IF(S493&gt;0,(25-$S493)*'Hintergrund Berechnung'!$M$3165,0),IF(S493&gt;0,(25-$S493)*'Hintergrund Berechnung'!$M$3166,0)),0)</f>
        <v>0</v>
      </c>
      <c r="AL493" s="18" t="e">
        <f t="shared" si="72"/>
        <v>#DIV/0!</v>
      </c>
    </row>
    <row r="494" spans="21:38" x14ac:dyDescent="0.5">
      <c r="U494" s="16">
        <f t="shared" si="64"/>
        <v>0</v>
      </c>
      <c r="V494" s="16" t="e">
        <f>IF($A$3=FALSE,IF($C494&lt;16,E494/($D494^0.727399687532279)*'Hintergrund Berechnung'!$I$3165,E494/($D494^0.727399687532279)*'Hintergrund Berechnung'!$I$3166),IF($C494&lt;13,(E494/($D494^0.727399687532279)*'Hintergrund Berechnung'!$I$3165)*0.5,IF($C494&lt;16,(E494/($D494^0.727399687532279)*'Hintergrund Berechnung'!$I$3165)*0.67,E494/($D494^0.727399687532279)*'Hintergrund Berechnung'!$I$3166)))</f>
        <v>#DIV/0!</v>
      </c>
      <c r="W494" s="16" t="str">
        <f t="shared" si="65"/>
        <v/>
      </c>
      <c r="X494" s="16" t="e">
        <f>IF($A$3=FALSE,IF($C494&lt;16,G494/($D494^0.727399687532279)*'Hintergrund Berechnung'!$I$3165,G494/($D494^0.727399687532279)*'Hintergrund Berechnung'!$I$3166),IF($C494&lt;13,(G494/($D494^0.727399687532279)*'Hintergrund Berechnung'!$I$3165)*0.5,IF($C494&lt;16,(G494/($D494^0.727399687532279)*'Hintergrund Berechnung'!$I$3165)*0.67,G494/($D494^0.727399687532279)*'Hintergrund Berechnung'!$I$3166)))</f>
        <v>#DIV/0!</v>
      </c>
      <c r="Y494" s="16" t="str">
        <f t="shared" si="66"/>
        <v/>
      </c>
      <c r="Z494" s="16" t="e">
        <f>IF($A$3=FALSE,IF($C494&lt;16,I494/($D494^0.727399687532279)*'Hintergrund Berechnung'!$I$3165,I494/($D494^0.727399687532279)*'Hintergrund Berechnung'!$I$3166),IF($C494&lt;13,(I494/($D494^0.727399687532279)*'Hintergrund Berechnung'!$I$3165)*0.5,IF($C494&lt;16,(I494/($D494^0.727399687532279)*'Hintergrund Berechnung'!$I$3165)*0.67,I494/($D494^0.727399687532279)*'Hintergrund Berechnung'!$I$3166)))</f>
        <v>#DIV/0!</v>
      </c>
      <c r="AA494" s="16" t="str">
        <f t="shared" si="67"/>
        <v/>
      </c>
      <c r="AB494" s="16" t="e">
        <f>IF($A$3=FALSE,IF($C494&lt;16,K494/($D494^0.727399687532279)*'Hintergrund Berechnung'!$I$3165,K494/($D494^0.727399687532279)*'Hintergrund Berechnung'!$I$3166),IF($C494&lt;13,(K494/($D494^0.727399687532279)*'Hintergrund Berechnung'!$I$3165)*0.5,IF($C494&lt;16,(K494/($D494^0.727399687532279)*'Hintergrund Berechnung'!$I$3165)*0.67,K494/($D494^0.727399687532279)*'Hintergrund Berechnung'!$I$3166)))</f>
        <v>#DIV/0!</v>
      </c>
      <c r="AC494" s="16" t="str">
        <f t="shared" si="68"/>
        <v/>
      </c>
      <c r="AD494" s="16" t="e">
        <f>IF($A$3=FALSE,IF($C494&lt;16,M494/($D494^0.727399687532279)*'Hintergrund Berechnung'!$I$3165,M494/($D494^0.727399687532279)*'Hintergrund Berechnung'!$I$3166),IF($C494&lt;13,(M494/($D494^0.727399687532279)*'Hintergrund Berechnung'!$I$3165)*0.5,IF($C494&lt;16,(M494/($D494^0.727399687532279)*'Hintergrund Berechnung'!$I$3165)*0.67,M494/($D494^0.727399687532279)*'Hintergrund Berechnung'!$I$3166)))</f>
        <v>#DIV/0!</v>
      </c>
      <c r="AE494" s="16" t="str">
        <f t="shared" si="69"/>
        <v/>
      </c>
      <c r="AF494" s="16" t="e">
        <f>IF($A$3=FALSE,IF($C494&lt;16,O494/($D494^0.727399687532279)*'Hintergrund Berechnung'!$I$3165,O494/($D494^0.727399687532279)*'Hintergrund Berechnung'!$I$3166),IF($C494&lt;13,(O494/($D494^0.727399687532279)*'Hintergrund Berechnung'!$I$3165)*0.5,IF($C494&lt;16,(O494/($D494^0.727399687532279)*'Hintergrund Berechnung'!$I$3165)*0.67,O494/($D494^0.727399687532279)*'Hintergrund Berechnung'!$I$3166)))</f>
        <v>#DIV/0!</v>
      </c>
      <c r="AG494" s="16" t="str">
        <f t="shared" si="70"/>
        <v/>
      </c>
      <c r="AH494" s="16" t="e">
        <f t="shared" si="71"/>
        <v>#DIV/0!</v>
      </c>
      <c r="AI494" s="16" t="e">
        <f>ROUND(IF(C494&lt;16,$Q494/($D494^0.515518364833551)*'Hintergrund Berechnung'!$K$3165,$Q494/($D494^0.515518364833551)*'Hintergrund Berechnung'!$K$3166),0)</f>
        <v>#DIV/0!</v>
      </c>
      <c r="AJ494" s="16">
        <f>ROUND(IF(C494&lt;16,$R494*'Hintergrund Berechnung'!$L$3165,$R494*'Hintergrund Berechnung'!$L$3166),0)</f>
        <v>0</v>
      </c>
      <c r="AK494" s="16">
        <f>ROUND(IF(C494&lt;16,IF(S494&gt;0,(25-$S494)*'Hintergrund Berechnung'!$M$3165,0),IF(S494&gt;0,(25-$S494)*'Hintergrund Berechnung'!$M$3166,0)),0)</f>
        <v>0</v>
      </c>
      <c r="AL494" s="18" t="e">
        <f t="shared" si="72"/>
        <v>#DIV/0!</v>
      </c>
    </row>
    <row r="495" spans="21:38" x14ac:dyDescent="0.5">
      <c r="U495" s="16">
        <f t="shared" si="64"/>
        <v>0</v>
      </c>
      <c r="V495" s="16" t="e">
        <f>IF($A$3=FALSE,IF($C495&lt;16,E495/($D495^0.727399687532279)*'Hintergrund Berechnung'!$I$3165,E495/($D495^0.727399687532279)*'Hintergrund Berechnung'!$I$3166),IF($C495&lt;13,(E495/($D495^0.727399687532279)*'Hintergrund Berechnung'!$I$3165)*0.5,IF($C495&lt;16,(E495/($D495^0.727399687532279)*'Hintergrund Berechnung'!$I$3165)*0.67,E495/($D495^0.727399687532279)*'Hintergrund Berechnung'!$I$3166)))</f>
        <v>#DIV/0!</v>
      </c>
      <c r="W495" s="16" t="str">
        <f t="shared" si="65"/>
        <v/>
      </c>
      <c r="X495" s="16" t="e">
        <f>IF($A$3=FALSE,IF($C495&lt;16,G495/($D495^0.727399687532279)*'Hintergrund Berechnung'!$I$3165,G495/($D495^0.727399687532279)*'Hintergrund Berechnung'!$I$3166),IF($C495&lt;13,(G495/($D495^0.727399687532279)*'Hintergrund Berechnung'!$I$3165)*0.5,IF($C495&lt;16,(G495/($D495^0.727399687532279)*'Hintergrund Berechnung'!$I$3165)*0.67,G495/($D495^0.727399687532279)*'Hintergrund Berechnung'!$I$3166)))</f>
        <v>#DIV/0!</v>
      </c>
      <c r="Y495" s="16" t="str">
        <f t="shared" si="66"/>
        <v/>
      </c>
      <c r="Z495" s="16" t="e">
        <f>IF($A$3=FALSE,IF($C495&lt;16,I495/($D495^0.727399687532279)*'Hintergrund Berechnung'!$I$3165,I495/($D495^0.727399687532279)*'Hintergrund Berechnung'!$I$3166),IF($C495&lt;13,(I495/($D495^0.727399687532279)*'Hintergrund Berechnung'!$I$3165)*0.5,IF($C495&lt;16,(I495/($D495^0.727399687532279)*'Hintergrund Berechnung'!$I$3165)*0.67,I495/($D495^0.727399687532279)*'Hintergrund Berechnung'!$I$3166)))</f>
        <v>#DIV/0!</v>
      </c>
      <c r="AA495" s="16" t="str">
        <f t="shared" si="67"/>
        <v/>
      </c>
      <c r="AB495" s="16" t="e">
        <f>IF($A$3=FALSE,IF($C495&lt;16,K495/($D495^0.727399687532279)*'Hintergrund Berechnung'!$I$3165,K495/($D495^0.727399687532279)*'Hintergrund Berechnung'!$I$3166),IF($C495&lt;13,(K495/($D495^0.727399687532279)*'Hintergrund Berechnung'!$I$3165)*0.5,IF($C495&lt;16,(K495/($D495^0.727399687532279)*'Hintergrund Berechnung'!$I$3165)*0.67,K495/($D495^0.727399687532279)*'Hintergrund Berechnung'!$I$3166)))</f>
        <v>#DIV/0!</v>
      </c>
      <c r="AC495" s="16" t="str">
        <f t="shared" si="68"/>
        <v/>
      </c>
      <c r="AD495" s="16" t="e">
        <f>IF($A$3=FALSE,IF($C495&lt;16,M495/($D495^0.727399687532279)*'Hintergrund Berechnung'!$I$3165,M495/($D495^0.727399687532279)*'Hintergrund Berechnung'!$I$3166),IF($C495&lt;13,(M495/($D495^0.727399687532279)*'Hintergrund Berechnung'!$I$3165)*0.5,IF($C495&lt;16,(M495/($D495^0.727399687532279)*'Hintergrund Berechnung'!$I$3165)*0.67,M495/($D495^0.727399687532279)*'Hintergrund Berechnung'!$I$3166)))</f>
        <v>#DIV/0!</v>
      </c>
      <c r="AE495" s="16" t="str">
        <f t="shared" si="69"/>
        <v/>
      </c>
      <c r="AF495" s="16" t="e">
        <f>IF($A$3=FALSE,IF($C495&lt;16,O495/($D495^0.727399687532279)*'Hintergrund Berechnung'!$I$3165,O495/($D495^0.727399687532279)*'Hintergrund Berechnung'!$I$3166),IF($C495&lt;13,(O495/($D495^0.727399687532279)*'Hintergrund Berechnung'!$I$3165)*0.5,IF($C495&lt;16,(O495/($D495^0.727399687532279)*'Hintergrund Berechnung'!$I$3165)*0.67,O495/($D495^0.727399687532279)*'Hintergrund Berechnung'!$I$3166)))</f>
        <v>#DIV/0!</v>
      </c>
      <c r="AG495" s="16" t="str">
        <f t="shared" si="70"/>
        <v/>
      </c>
      <c r="AH495" s="16" t="e">
        <f t="shared" si="71"/>
        <v>#DIV/0!</v>
      </c>
      <c r="AI495" s="16" t="e">
        <f>ROUND(IF(C495&lt;16,$Q495/($D495^0.515518364833551)*'Hintergrund Berechnung'!$K$3165,$Q495/($D495^0.515518364833551)*'Hintergrund Berechnung'!$K$3166),0)</f>
        <v>#DIV/0!</v>
      </c>
      <c r="AJ495" s="16">
        <f>ROUND(IF(C495&lt;16,$R495*'Hintergrund Berechnung'!$L$3165,$R495*'Hintergrund Berechnung'!$L$3166),0)</f>
        <v>0</v>
      </c>
      <c r="AK495" s="16">
        <f>ROUND(IF(C495&lt;16,IF(S495&gt;0,(25-$S495)*'Hintergrund Berechnung'!$M$3165,0),IF(S495&gt;0,(25-$S495)*'Hintergrund Berechnung'!$M$3166,0)),0)</f>
        <v>0</v>
      </c>
      <c r="AL495" s="18" t="e">
        <f t="shared" si="72"/>
        <v>#DIV/0!</v>
      </c>
    </row>
    <row r="496" spans="21:38" x14ac:dyDescent="0.5">
      <c r="U496" s="16">
        <f t="shared" si="64"/>
        <v>0</v>
      </c>
      <c r="V496" s="16" t="e">
        <f>IF($A$3=FALSE,IF($C496&lt;16,E496/($D496^0.727399687532279)*'Hintergrund Berechnung'!$I$3165,E496/($D496^0.727399687532279)*'Hintergrund Berechnung'!$I$3166),IF($C496&lt;13,(E496/($D496^0.727399687532279)*'Hintergrund Berechnung'!$I$3165)*0.5,IF($C496&lt;16,(E496/($D496^0.727399687532279)*'Hintergrund Berechnung'!$I$3165)*0.67,E496/($D496^0.727399687532279)*'Hintergrund Berechnung'!$I$3166)))</f>
        <v>#DIV/0!</v>
      </c>
      <c r="W496" s="16" t="str">
        <f t="shared" si="65"/>
        <v/>
      </c>
      <c r="X496" s="16" t="e">
        <f>IF($A$3=FALSE,IF($C496&lt;16,G496/($D496^0.727399687532279)*'Hintergrund Berechnung'!$I$3165,G496/($D496^0.727399687532279)*'Hintergrund Berechnung'!$I$3166),IF($C496&lt;13,(G496/($D496^0.727399687532279)*'Hintergrund Berechnung'!$I$3165)*0.5,IF($C496&lt;16,(G496/($D496^0.727399687532279)*'Hintergrund Berechnung'!$I$3165)*0.67,G496/($D496^0.727399687532279)*'Hintergrund Berechnung'!$I$3166)))</f>
        <v>#DIV/0!</v>
      </c>
      <c r="Y496" s="16" t="str">
        <f t="shared" si="66"/>
        <v/>
      </c>
      <c r="Z496" s="16" t="e">
        <f>IF($A$3=FALSE,IF($C496&lt;16,I496/($D496^0.727399687532279)*'Hintergrund Berechnung'!$I$3165,I496/($D496^0.727399687532279)*'Hintergrund Berechnung'!$I$3166),IF($C496&lt;13,(I496/($D496^0.727399687532279)*'Hintergrund Berechnung'!$I$3165)*0.5,IF($C496&lt;16,(I496/($D496^0.727399687532279)*'Hintergrund Berechnung'!$I$3165)*0.67,I496/($D496^0.727399687532279)*'Hintergrund Berechnung'!$I$3166)))</f>
        <v>#DIV/0!</v>
      </c>
      <c r="AA496" s="16" t="str">
        <f t="shared" si="67"/>
        <v/>
      </c>
      <c r="AB496" s="16" t="e">
        <f>IF($A$3=FALSE,IF($C496&lt;16,K496/($D496^0.727399687532279)*'Hintergrund Berechnung'!$I$3165,K496/($D496^0.727399687532279)*'Hintergrund Berechnung'!$I$3166),IF($C496&lt;13,(K496/($D496^0.727399687532279)*'Hintergrund Berechnung'!$I$3165)*0.5,IF($C496&lt;16,(K496/($D496^0.727399687532279)*'Hintergrund Berechnung'!$I$3165)*0.67,K496/($D496^0.727399687532279)*'Hintergrund Berechnung'!$I$3166)))</f>
        <v>#DIV/0!</v>
      </c>
      <c r="AC496" s="16" t="str">
        <f t="shared" si="68"/>
        <v/>
      </c>
      <c r="AD496" s="16" t="e">
        <f>IF($A$3=FALSE,IF($C496&lt;16,M496/($D496^0.727399687532279)*'Hintergrund Berechnung'!$I$3165,M496/($D496^0.727399687532279)*'Hintergrund Berechnung'!$I$3166),IF($C496&lt;13,(M496/($D496^0.727399687532279)*'Hintergrund Berechnung'!$I$3165)*0.5,IF($C496&lt;16,(M496/($D496^0.727399687532279)*'Hintergrund Berechnung'!$I$3165)*0.67,M496/($D496^0.727399687532279)*'Hintergrund Berechnung'!$I$3166)))</f>
        <v>#DIV/0!</v>
      </c>
      <c r="AE496" s="16" t="str">
        <f t="shared" si="69"/>
        <v/>
      </c>
      <c r="AF496" s="16" t="e">
        <f>IF($A$3=FALSE,IF($C496&lt;16,O496/($D496^0.727399687532279)*'Hintergrund Berechnung'!$I$3165,O496/($D496^0.727399687532279)*'Hintergrund Berechnung'!$I$3166),IF($C496&lt;13,(O496/($D496^0.727399687532279)*'Hintergrund Berechnung'!$I$3165)*0.5,IF($C496&lt;16,(O496/($D496^0.727399687532279)*'Hintergrund Berechnung'!$I$3165)*0.67,O496/($D496^0.727399687532279)*'Hintergrund Berechnung'!$I$3166)))</f>
        <v>#DIV/0!</v>
      </c>
      <c r="AG496" s="16" t="str">
        <f t="shared" si="70"/>
        <v/>
      </c>
      <c r="AH496" s="16" t="e">
        <f t="shared" si="71"/>
        <v>#DIV/0!</v>
      </c>
      <c r="AI496" s="16" t="e">
        <f>ROUND(IF(C496&lt;16,$Q496/($D496^0.515518364833551)*'Hintergrund Berechnung'!$K$3165,$Q496/($D496^0.515518364833551)*'Hintergrund Berechnung'!$K$3166),0)</f>
        <v>#DIV/0!</v>
      </c>
      <c r="AJ496" s="16">
        <f>ROUND(IF(C496&lt;16,$R496*'Hintergrund Berechnung'!$L$3165,$R496*'Hintergrund Berechnung'!$L$3166),0)</f>
        <v>0</v>
      </c>
      <c r="AK496" s="16">
        <f>ROUND(IF(C496&lt;16,IF(S496&gt;0,(25-$S496)*'Hintergrund Berechnung'!$M$3165,0),IF(S496&gt;0,(25-$S496)*'Hintergrund Berechnung'!$M$3166,0)),0)</f>
        <v>0</v>
      </c>
      <c r="AL496" s="18" t="e">
        <f t="shared" si="72"/>
        <v>#DIV/0!</v>
      </c>
    </row>
    <row r="497" spans="21:38" x14ac:dyDescent="0.5">
      <c r="U497" s="16">
        <f t="shared" si="64"/>
        <v>0</v>
      </c>
      <c r="V497" s="16" t="e">
        <f>IF($A$3=FALSE,IF($C497&lt;16,E497/($D497^0.727399687532279)*'Hintergrund Berechnung'!$I$3165,E497/($D497^0.727399687532279)*'Hintergrund Berechnung'!$I$3166),IF($C497&lt;13,(E497/($D497^0.727399687532279)*'Hintergrund Berechnung'!$I$3165)*0.5,IF($C497&lt;16,(E497/($D497^0.727399687532279)*'Hintergrund Berechnung'!$I$3165)*0.67,E497/($D497^0.727399687532279)*'Hintergrund Berechnung'!$I$3166)))</f>
        <v>#DIV/0!</v>
      </c>
      <c r="W497" s="16" t="str">
        <f t="shared" si="65"/>
        <v/>
      </c>
      <c r="X497" s="16" t="e">
        <f>IF($A$3=FALSE,IF($C497&lt;16,G497/($D497^0.727399687532279)*'Hintergrund Berechnung'!$I$3165,G497/($D497^0.727399687532279)*'Hintergrund Berechnung'!$I$3166),IF($C497&lt;13,(G497/($D497^0.727399687532279)*'Hintergrund Berechnung'!$I$3165)*0.5,IF($C497&lt;16,(G497/($D497^0.727399687532279)*'Hintergrund Berechnung'!$I$3165)*0.67,G497/($D497^0.727399687532279)*'Hintergrund Berechnung'!$I$3166)))</f>
        <v>#DIV/0!</v>
      </c>
      <c r="Y497" s="16" t="str">
        <f t="shared" si="66"/>
        <v/>
      </c>
      <c r="Z497" s="16" t="e">
        <f>IF($A$3=FALSE,IF($C497&lt;16,I497/($D497^0.727399687532279)*'Hintergrund Berechnung'!$I$3165,I497/($D497^0.727399687532279)*'Hintergrund Berechnung'!$I$3166),IF($C497&lt;13,(I497/($D497^0.727399687532279)*'Hintergrund Berechnung'!$I$3165)*0.5,IF($C497&lt;16,(I497/($D497^0.727399687532279)*'Hintergrund Berechnung'!$I$3165)*0.67,I497/($D497^0.727399687532279)*'Hintergrund Berechnung'!$I$3166)))</f>
        <v>#DIV/0!</v>
      </c>
      <c r="AA497" s="16" t="str">
        <f t="shared" si="67"/>
        <v/>
      </c>
      <c r="AB497" s="16" t="e">
        <f>IF($A$3=FALSE,IF($C497&lt;16,K497/($D497^0.727399687532279)*'Hintergrund Berechnung'!$I$3165,K497/($D497^0.727399687532279)*'Hintergrund Berechnung'!$I$3166),IF($C497&lt;13,(K497/($D497^0.727399687532279)*'Hintergrund Berechnung'!$I$3165)*0.5,IF($C497&lt;16,(K497/($D497^0.727399687532279)*'Hintergrund Berechnung'!$I$3165)*0.67,K497/($D497^0.727399687532279)*'Hintergrund Berechnung'!$I$3166)))</f>
        <v>#DIV/0!</v>
      </c>
      <c r="AC497" s="16" t="str">
        <f t="shared" si="68"/>
        <v/>
      </c>
      <c r="AD497" s="16" t="e">
        <f>IF($A$3=FALSE,IF($C497&lt;16,M497/($D497^0.727399687532279)*'Hintergrund Berechnung'!$I$3165,M497/($D497^0.727399687532279)*'Hintergrund Berechnung'!$I$3166),IF($C497&lt;13,(M497/($D497^0.727399687532279)*'Hintergrund Berechnung'!$I$3165)*0.5,IF($C497&lt;16,(M497/($D497^0.727399687532279)*'Hintergrund Berechnung'!$I$3165)*0.67,M497/($D497^0.727399687532279)*'Hintergrund Berechnung'!$I$3166)))</f>
        <v>#DIV/0!</v>
      </c>
      <c r="AE497" s="16" t="str">
        <f t="shared" si="69"/>
        <v/>
      </c>
      <c r="AF497" s="16" t="e">
        <f>IF($A$3=FALSE,IF($C497&lt;16,O497/($D497^0.727399687532279)*'Hintergrund Berechnung'!$I$3165,O497/($D497^0.727399687532279)*'Hintergrund Berechnung'!$I$3166),IF($C497&lt;13,(O497/($D497^0.727399687532279)*'Hintergrund Berechnung'!$I$3165)*0.5,IF($C497&lt;16,(O497/($D497^0.727399687532279)*'Hintergrund Berechnung'!$I$3165)*0.67,O497/($D497^0.727399687532279)*'Hintergrund Berechnung'!$I$3166)))</f>
        <v>#DIV/0!</v>
      </c>
      <c r="AG497" s="16" t="str">
        <f t="shared" si="70"/>
        <v/>
      </c>
      <c r="AH497" s="16" t="e">
        <f t="shared" si="71"/>
        <v>#DIV/0!</v>
      </c>
      <c r="AI497" s="16" t="e">
        <f>ROUND(IF(C497&lt;16,$Q497/($D497^0.515518364833551)*'Hintergrund Berechnung'!$K$3165,$Q497/($D497^0.515518364833551)*'Hintergrund Berechnung'!$K$3166),0)</f>
        <v>#DIV/0!</v>
      </c>
      <c r="AJ497" s="16">
        <f>ROUND(IF(C497&lt;16,$R497*'Hintergrund Berechnung'!$L$3165,$R497*'Hintergrund Berechnung'!$L$3166),0)</f>
        <v>0</v>
      </c>
      <c r="AK497" s="16">
        <f>ROUND(IF(C497&lt;16,IF(S497&gt;0,(25-$S497)*'Hintergrund Berechnung'!$M$3165,0),IF(S497&gt;0,(25-$S497)*'Hintergrund Berechnung'!$M$3166,0)),0)</f>
        <v>0</v>
      </c>
      <c r="AL497" s="18" t="e">
        <f t="shared" si="72"/>
        <v>#DIV/0!</v>
      </c>
    </row>
    <row r="498" spans="21:38" x14ac:dyDescent="0.5">
      <c r="U498" s="16">
        <f t="shared" si="64"/>
        <v>0</v>
      </c>
      <c r="V498" s="16" t="e">
        <f>IF($A$3=FALSE,IF($C498&lt;16,E498/($D498^0.727399687532279)*'Hintergrund Berechnung'!$I$3165,E498/($D498^0.727399687532279)*'Hintergrund Berechnung'!$I$3166),IF($C498&lt;13,(E498/($D498^0.727399687532279)*'Hintergrund Berechnung'!$I$3165)*0.5,IF($C498&lt;16,(E498/($D498^0.727399687532279)*'Hintergrund Berechnung'!$I$3165)*0.67,E498/($D498^0.727399687532279)*'Hintergrund Berechnung'!$I$3166)))</f>
        <v>#DIV/0!</v>
      </c>
      <c r="W498" s="16" t="str">
        <f t="shared" si="65"/>
        <v/>
      </c>
      <c r="X498" s="16" t="e">
        <f>IF($A$3=FALSE,IF($C498&lt;16,G498/($D498^0.727399687532279)*'Hintergrund Berechnung'!$I$3165,G498/($D498^0.727399687532279)*'Hintergrund Berechnung'!$I$3166),IF($C498&lt;13,(G498/($D498^0.727399687532279)*'Hintergrund Berechnung'!$I$3165)*0.5,IF($C498&lt;16,(G498/($D498^0.727399687532279)*'Hintergrund Berechnung'!$I$3165)*0.67,G498/($D498^0.727399687532279)*'Hintergrund Berechnung'!$I$3166)))</f>
        <v>#DIV/0!</v>
      </c>
      <c r="Y498" s="16" t="str">
        <f t="shared" si="66"/>
        <v/>
      </c>
      <c r="Z498" s="16" t="e">
        <f>IF($A$3=FALSE,IF($C498&lt;16,I498/($D498^0.727399687532279)*'Hintergrund Berechnung'!$I$3165,I498/($D498^0.727399687532279)*'Hintergrund Berechnung'!$I$3166),IF($C498&lt;13,(I498/($D498^0.727399687532279)*'Hintergrund Berechnung'!$I$3165)*0.5,IF($C498&lt;16,(I498/($D498^0.727399687532279)*'Hintergrund Berechnung'!$I$3165)*0.67,I498/($D498^0.727399687532279)*'Hintergrund Berechnung'!$I$3166)))</f>
        <v>#DIV/0!</v>
      </c>
      <c r="AA498" s="16" t="str">
        <f t="shared" si="67"/>
        <v/>
      </c>
      <c r="AB498" s="16" t="e">
        <f>IF($A$3=FALSE,IF($C498&lt;16,K498/($D498^0.727399687532279)*'Hintergrund Berechnung'!$I$3165,K498/($D498^0.727399687532279)*'Hintergrund Berechnung'!$I$3166),IF($C498&lt;13,(K498/($D498^0.727399687532279)*'Hintergrund Berechnung'!$I$3165)*0.5,IF($C498&lt;16,(K498/($D498^0.727399687532279)*'Hintergrund Berechnung'!$I$3165)*0.67,K498/($D498^0.727399687532279)*'Hintergrund Berechnung'!$I$3166)))</f>
        <v>#DIV/0!</v>
      </c>
      <c r="AC498" s="16" t="str">
        <f t="shared" si="68"/>
        <v/>
      </c>
      <c r="AD498" s="16" t="e">
        <f>IF($A$3=FALSE,IF($C498&lt;16,M498/($D498^0.727399687532279)*'Hintergrund Berechnung'!$I$3165,M498/($D498^0.727399687532279)*'Hintergrund Berechnung'!$I$3166),IF($C498&lt;13,(M498/($D498^0.727399687532279)*'Hintergrund Berechnung'!$I$3165)*0.5,IF($C498&lt;16,(M498/($D498^0.727399687532279)*'Hintergrund Berechnung'!$I$3165)*0.67,M498/($D498^0.727399687532279)*'Hintergrund Berechnung'!$I$3166)))</f>
        <v>#DIV/0!</v>
      </c>
      <c r="AE498" s="16" t="str">
        <f t="shared" si="69"/>
        <v/>
      </c>
      <c r="AF498" s="16" t="e">
        <f>IF($A$3=FALSE,IF($C498&lt;16,O498/($D498^0.727399687532279)*'Hintergrund Berechnung'!$I$3165,O498/($D498^0.727399687532279)*'Hintergrund Berechnung'!$I$3166),IF($C498&lt;13,(O498/($D498^0.727399687532279)*'Hintergrund Berechnung'!$I$3165)*0.5,IF($C498&lt;16,(O498/($D498^0.727399687532279)*'Hintergrund Berechnung'!$I$3165)*0.67,O498/($D498^0.727399687532279)*'Hintergrund Berechnung'!$I$3166)))</f>
        <v>#DIV/0!</v>
      </c>
      <c r="AG498" s="16" t="str">
        <f t="shared" si="70"/>
        <v/>
      </c>
      <c r="AH498" s="16" t="e">
        <f t="shared" si="71"/>
        <v>#DIV/0!</v>
      </c>
      <c r="AI498" s="16" t="e">
        <f>ROUND(IF(C498&lt;16,$Q498/($D498^0.515518364833551)*'Hintergrund Berechnung'!$K$3165,$Q498/($D498^0.515518364833551)*'Hintergrund Berechnung'!$K$3166),0)</f>
        <v>#DIV/0!</v>
      </c>
      <c r="AJ498" s="16">
        <f>ROUND(IF(C498&lt;16,$R498*'Hintergrund Berechnung'!$L$3165,$R498*'Hintergrund Berechnung'!$L$3166),0)</f>
        <v>0</v>
      </c>
      <c r="AK498" s="16">
        <f>ROUND(IF(C498&lt;16,IF(S498&gt;0,(25-$S498)*'Hintergrund Berechnung'!$M$3165,0),IF(S498&gt;0,(25-$S498)*'Hintergrund Berechnung'!$M$3166,0)),0)</f>
        <v>0</v>
      </c>
      <c r="AL498" s="18" t="e">
        <f t="shared" si="72"/>
        <v>#DIV/0!</v>
      </c>
    </row>
    <row r="499" spans="21:38" x14ac:dyDescent="0.5">
      <c r="U499" s="16">
        <f t="shared" si="64"/>
        <v>0</v>
      </c>
      <c r="V499" s="16" t="e">
        <f>IF($A$3=FALSE,IF($C499&lt;16,E499/($D499^0.727399687532279)*'Hintergrund Berechnung'!$I$3165,E499/($D499^0.727399687532279)*'Hintergrund Berechnung'!$I$3166),IF($C499&lt;13,(E499/($D499^0.727399687532279)*'Hintergrund Berechnung'!$I$3165)*0.5,IF($C499&lt;16,(E499/($D499^0.727399687532279)*'Hintergrund Berechnung'!$I$3165)*0.67,E499/($D499^0.727399687532279)*'Hintergrund Berechnung'!$I$3166)))</f>
        <v>#DIV/0!</v>
      </c>
      <c r="W499" s="16" t="str">
        <f t="shared" si="65"/>
        <v/>
      </c>
      <c r="X499" s="16" t="e">
        <f>IF($A$3=FALSE,IF($C499&lt;16,G499/($D499^0.727399687532279)*'Hintergrund Berechnung'!$I$3165,G499/($D499^0.727399687532279)*'Hintergrund Berechnung'!$I$3166),IF($C499&lt;13,(G499/($D499^0.727399687532279)*'Hintergrund Berechnung'!$I$3165)*0.5,IF($C499&lt;16,(G499/($D499^0.727399687532279)*'Hintergrund Berechnung'!$I$3165)*0.67,G499/($D499^0.727399687532279)*'Hintergrund Berechnung'!$I$3166)))</f>
        <v>#DIV/0!</v>
      </c>
      <c r="Y499" s="16" t="str">
        <f t="shared" si="66"/>
        <v/>
      </c>
      <c r="Z499" s="16" t="e">
        <f>IF($A$3=FALSE,IF($C499&lt;16,I499/($D499^0.727399687532279)*'Hintergrund Berechnung'!$I$3165,I499/($D499^0.727399687532279)*'Hintergrund Berechnung'!$I$3166),IF($C499&lt;13,(I499/($D499^0.727399687532279)*'Hintergrund Berechnung'!$I$3165)*0.5,IF($C499&lt;16,(I499/($D499^0.727399687532279)*'Hintergrund Berechnung'!$I$3165)*0.67,I499/($D499^0.727399687532279)*'Hintergrund Berechnung'!$I$3166)))</f>
        <v>#DIV/0!</v>
      </c>
      <c r="AA499" s="16" t="str">
        <f t="shared" si="67"/>
        <v/>
      </c>
      <c r="AB499" s="16" t="e">
        <f>IF($A$3=FALSE,IF($C499&lt;16,K499/($D499^0.727399687532279)*'Hintergrund Berechnung'!$I$3165,K499/($D499^0.727399687532279)*'Hintergrund Berechnung'!$I$3166),IF($C499&lt;13,(K499/($D499^0.727399687532279)*'Hintergrund Berechnung'!$I$3165)*0.5,IF($C499&lt;16,(K499/($D499^0.727399687532279)*'Hintergrund Berechnung'!$I$3165)*0.67,K499/($D499^0.727399687532279)*'Hintergrund Berechnung'!$I$3166)))</f>
        <v>#DIV/0!</v>
      </c>
      <c r="AC499" s="16" t="str">
        <f t="shared" si="68"/>
        <v/>
      </c>
      <c r="AD499" s="16" t="e">
        <f>IF($A$3=FALSE,IF($C499&lt;16,M499/($D499^0.727399687532279)*'Hintergrund Berechnung'!$I$3165,M499/($D499^0.727399687532279)*'Hintergrund Berechnung'!$I$3166),IF($C499&lt;13,(M499/($D499^0.727399687532279)*'Hintergrund Berechnung'!$I$3165)*0.5,IF($C499&lt;16,(M499/($D499^0.727399687532279)*'Hintergrund Berechnung'!$I$3165)*0.67,M499/($D499^0.727399687532279)*'Hintergrund Berechnung'!$I$3166)))</f>
        <v>#DIV/0!</v>
      </c>
      <c r="AE499" s="16" t="str">
        <f t="shared" si="69"/>
        <v/>
      </c>
      <c r="AF499" s="16" t="e">
        <f>IF($A$3=FALSE,IF($C499&lt;16,O499/($D499^0.727399687532279)*'Hintergrund Berechnung'!$I$3165,O499/($D499^0.727399687532279)*'Hintergrund Berechnung'!$I$3166),IF($C499&lt;13,(O499/($D499^0.727399687532279)*'Hintergrund Berechnung'!$I$3165)*0.5,IF($C499&lt;16,(O499/($D499^0.727399687532279)*'Hintergrund Berechnung'!$I$3165)*0.67,O499/($D499^0.727399687532279)*'Hintergrund Berechnung'!$I$3166)))</f>
        <v>#DIV/0!</v>
      </c>
      <c r="AG499" s="16" t="str">
        <f t="shared" si="70"/>
        <v/>
      </c>
      <c r="AH499" s="16" t="e">
        <f t="shared" si="71"/>
        <v>#DIV/0!</v>
      </c>
      <c r="AI499" s="16" t="e">
        <f>ROUND(IF(C499&lt;16,$Q499/($D499^0.515518364833551)*'Hintergrund Berechnung'!$K$3165,$Q499/($D499^0.515518364833551)*'Hintergrund Berechnung'!$K$3166),0)</f>
        <v>#DIV/0!</v>
      </c>
      <c r="AJ499" s="16">
        <f>ROUND(IF(C499&lt;16,$R499*'Hintergrund Berechnung'!$L$3165,$R499*'Hintergrund Berechnung'!$L$3166),0)</f>
        <v>0</v>
      </c>
      <c r="AK499" s="16">
        <f>ROUND(IF(C499&lt;16,IF(S499&gt;0,(25-$S499)*'Hintergrund Berechnung'!$M$3165,0),IF(S499&gt;0,(25-$S499)*'Hintergrund Berechnung'!$M$3166,0)),0)</f>
        <v>0</v>
      </c>
      <c r="AL499" s="18" t="e">
        <f t="shared" si="72"/>
        <v>#DIV/0!</v>
      </c>
    </row>
    <row r="500" spans="21:38" x14ac:dyDescent="0.5">
      <c r="U500" s="16">
        <f t="shared" si="64"/>
        <v>0</v>
      </c>
      <c r="V500" s="16" t="e">
        <f>IF($A$3=FALSE,IF($C500&lt;16,E500/($D500^0.727399687532279)*'Hintergrund Berechnung'!$I$3165,E500/($D500^0.727399687532279)*'Hintergrund Berechnung'!$I$3166),IF($C500&lt;13,(E500/($D500^0.727399687532279)*'Hintergrund Berechnung'!$I$3165)*0.5,IF($C500&lt;16,(E500/($D500^0.727399687532279)*'Hintergrund Berechnung'!$I$3165)*0.67,E500/($D500^0.727399687532279)*'Hintergrund Berechnung'!$I$3166)))</f>
        <v>#DIV/0!</v>
      </c>
      <c r="W500" s="16" t="str">
        <f t="shared" si="65"/>
        <v/>
      </c>
      <c r="X500" s="16" t="e">
        <f>IF($A$3=FALSE,IF($C500&lt;16,G500/($D500^0.727399687532279)*'Hintergrund Berechnung'!$I$3165,G500/($D500^0.727399687532279)*'Hintergrund Berechnung'!$I$3166),IF($C500&lt;13,(G500/($D500^0.727399687532279)*'Hintergrund Berechnung'!$I$3165)*0.5,IF($C500&lt;16,(G500/($D500^0.727399687532279)*'Hintergrund Berechnung'!$I$3165)*0.67,G500/($D500^0.727399687532279)*'Hintergrund Berechnung'!$I$3166)))</f>
        <v>#DIV/0!</v>
      </c>
      <c r="Y500" s="16" t="str">
        <f t="shared" si="66"/>
        <v/>
      </c>
      <c r="Z500" s="16" t="e">
        <f>IF($A$3=FALSE,IF($C500&lt;16,I500/($D500^0.727399687532279)*'Hintergrund Berechnung'!$I$3165,I500/($D500^0.727399687532279)*'Hintergrund Berechnung'!$I$3166),IF($C500&lt;13,(I500/($D500^0.727399687532279)*'Hintergrund Berechnung'!$I$3165)*0.5,IF($C500&lt;16,(I500/($D500^0.727399687532279)*'Hintergrund Berechnung'!$I$3165)*0.67,I500/($D500^0.727399687532279)*'Hintergrund Berechnung'!$I$3166)))</f>
        <v>#DIV/0!</v>
      </c>
      <c r="AA500" s="16" t="str">
        <f t="shared" si="67"/>
        <v/>
      </c>
      <c r="AB500" s="16" t="e">
        <f>IF($A$3=FALSE,IF($C500&lt;16,K500/($D500^0.727399687532279)*'Hintergrund Berechnung'!$I$3165,K500/($D500^0.727399687532279)*'Hintergrund Berechnung'!$I$3166),IF($C500&lt;13,(K500/($D500^0.727399687532279)*'Hintergrund Berechnung'!$I$3165)*0.5,IF($C500&lt;16,(K500/($D500^0.727399687532279)*'Hintergrund Berechnung'!$I$3165)*0.67,K500/($D500^0.727399687532279)*'Hintergrund Berechnung'!$I$3166)))</f>
        <v>#DIV/0!</v>
      </c>
      <c r="AC500" s="16" t="str">
        <f t="shared" si="68"/>
        <v/>
      </c>
      <c r="AD500" s="16" t="e">
        <f>IF($A$3=FALSE,IF($C500&lt;16,M500/($D500^0.727399687532279)*'Hintergrund Berechnung'!$I$3165,M500/($D500^0.727399687532279)*'Hintergrund Berechnung'!$I$3166),IF($C500&lt;13,(M500/($D500^0.727399687532279)*'Hintergrund Berechnung'!$I$3165)*0.5,IF($C500&lt;16,(M500/($D500^0.727399687532279)*'Hintergrund Berechnung'!$I$3165)*0.67,M500/($D500^0.727399687532279)*'Hintergrund Berechnung'!$I$3166)))</f>
        <v>#DIV/0!</v>
      </c>
      <c r="AE500" s="16" t="str">
        <f t="shared" si="69"/>
        <v/>
      </c>
      <c r="AF500" s="16" t="e">
        <f>IF($A$3=FALSE,IF($C500&lt;16,O500/($D500^0.727399687532279)*'Hintergrund Berechnung'!$I$3165,O500/($D500^0.727399687532279)*'Hintergrund Berechnung'!$I$3166),IF($C500&lt;13,(O500/($D500^0.727399687532279)*'Hintergrund Berechnung'!$I$3165)*0.5,IF($C500&lt;16,(O500/($D500^0.727399687532279)*'Hintergrund Berechnung'!$I$3165)*0.67,O500/($D500^0.727399687532279)*'Hintergrund Berechnung'!$I$3166)))</f>
        <v>#DIV/0!</v>
      </c>
      <c r="AG500" s="16" t="str">
        <f t="shared" si="70"/>
        <v/>
      </c>
      <c r="AH500" s="16" t="e">
        <f t="shared" si="71"/>
        <v>#DIV/0!</v>
      </c>
      <c r="AI500" s="16" t="e">
        <f>ROUND(IF(C500&lt;16,$Q500/($D500^0.515518364833551)*'Hintergrund Berechnung'!$K$3165,$Q500/($D500^0.515518364833551)*'Hintergrund Berechnung'!$K$3166),0)</f>
        <v>#DIV/0!</v>
      </c>
      <c r="AJ500" s="16">
        <f>ROUND(IF(C500&lt;16,$R500*'Hintergrund Berechnung'!$L$3165,$R500*'Hintergrund Berechnung'!$L$3166),0)</f>
        <v>0</v>
      </c>
      <c r="AK500" s="16">
        <f>ROUND(IF(C500&lt;16,IF(S500&gt;0,(25-$S500)*'Hintergrund Berechnung'!$M$3165,0),IF(S500&gt;0,(25-$S500)*'Hintergrund Berechnung'!$M$3166,0)),0)</f>
        <v>0</v>
      </c>
      <c r="AL500" s="18" t="e">
        <f t="shared" si="72"/>
        <v>#DIV/0!</v>
      </c>
    </row>
    <row r="501" spans="21:38" x14ac:dyDescent="0.5">
      <c r="U501" s="16">
        <f t="shared" si="64"/>
        <v>0</v>
      </c>
      <c r="V501" s="16" t="e">
        <f>IF($A$3=FALSE,IF($C501&lt;16,E501/($D501^0.727399687532279)*'Hintergrund Berechnung'!$I$3165,E501/($D501^0.727399687532279)*'Hintergrund Berechnung'!$I$3166),IF($C501&lt;13,(E501/($D501^0.727399687532279)*'Hintergrund Berechnung'!$I$3165)*0.5,IF($C501&lt;16,(E501/($D501^0.727399687532279)*'Hintergrund Berechnung'!$I$3165)*0.67,E501/($D501^0.727399687532279)*'Hintergrund Berechnung'!$I$3166)))</f>
        <v>#DIV/0!</v>
      </c>
      <c r="W501" s="16" t="str">
        <f t="shared" si="65"/>
        <v/>
      </c>
      <c r="X501" s="16" t="e">
        <f>IF($A$3=FALSE,IF($C501&lt;16,G501/($D501^0.727399687532279)*'Hintergrund Berechnung'!$I$3165,G501/($D501^0.727399687532279)*'Hintergrund Berechnung'!$I$3166),IF($C501&lt;13,(G501/($D501^0.727399687532279)*'Hintergrund Berechnung'!$I$3165)*0.5,IF($C501&lt;16,(G501/($D501^0.727399687532279)*'Hintergrund Berechnung'!$I$3165)*0.67,G501/($D501^0.727399687532279)*'Hintergrund Berechnung'!$I$3166)))</f>
        <v>#DIV/0!</v>
      </c>
      <c r="Y501" s="16" t="str">
        <f t="shared" si="66"/>
        <v/>
      </c>
      <c r="Z501" s="16" t="e">
        <f>IF($A$3=FALSE,IF($C501&lt;16,I501/($D501^0.727399687532279)*'Hintergrund Berechnung'!$I$3165,I501/($D501^0.727399687532279)*'Hintergrund Berechnung'!$I$3166),IF($C501&lt;13,(I501/($D501^0.727399687532279)*'Hintergrund Berechnung'!$I$3165)*0.5,IF($C501&lt;16,(I501/($D501^0.727399687532279)*'Hintergrund Berechnung'!$I$3165)*0.67,I501/($D501^0.727399687532279)*'Hintergrund Berechnung'!$I$3166)))</f>
        <v>#DIV/0!</v>
      </c>
      <c r="AA501" s="16" t="str">
        <f t="shared" si="67"/>
        <v/>
      </c>
      <c r="AB501" s="16" t="e">
        <f>IF($A$3=FALSE,IF($C501&lt;16,K501/($D501^0.727399687532279)*'Hintergrund Berechnung'!$I$3165,K501/($D501^0.727399687532279)*'Hintergrund Berechnung'!$I$3166),IF($C501&lt;13,(K501/($D501^0.727399687532279)*'Hintergrund Berechnung'!$I$3165)*0.5,IF($C501&lt;16,(K501/($D501^0.727399687532279)*'Hintergrund Berechnung'!$I$3165)*0.67,K501/($D501^0.727399687532279)*'Hintergrund Berechnung'!$I$3166)))</f>
        <v>#DIV/0!</v>
      </c>
      <c r="AC501" s="16" t="str">
        <f t="shared" si="68"/>
        <v/>
      </c>
      <c r="AD501" s="16" t="e">
        <f>IF($A$3=FALSE,IF($C501&lt;16,M501/($D501^0.727399687532279)*'Hintergrund Berechnung'!$I$3165,M501/($D501^0.727399687532279)*'Hintergrund Berechnung'!$I$3166),IF($C501&lt;13,(M501/($D501^0.727399687532279)*'Hintergrund Berechnung'!$I$3165)*0.5,IF($C501&lt;16,(M501/($D501^0.727399687532279)*'Hintergrund Berechnung'!$I$3165)*0.67,M501/($D501^0.727399687532279)*'Hintergrund Berechnung'!$I$3166)))</f>
        <v>#DIV/0!</v>
      </c>
      <c r="AE501" s="16" t="str">
        <f t="shared" si="69"/>
        <v/>
      </c>
      <c r="AF501" s="16" t="e">
        <f>IF($A$3=FALSE,IF($C501&lt;16,O501/($D501^0.727399687532279)*'Hintergrund Berechnung'!$I$3165,O501/($D501^0.727399687532279)*'Hintergrund Berechnung'!$I$3166),IF($C501&lt;13,(O501/($D501^0.727399687532279)*'Hintergrund Berechnung'!$I$3165)*0.5,IF($C501&lt;16,(O501/($D501^0.727399687532279)*'Hintergrund Berechnung'!$I$3165)*0.67,O501/($D501^0.727399687532279)*'Hintergrund Berechnung'!$I$3166)))</f>
        <v>#DIV/0!</v>
      </c>
      <c r="AG501" s="16" t="str">
        <f t="shared" si="70"/>
        <v/>
      </c>
      <c r="AH501" s="16" t="e">
        <f t="shared" si="71"/>
        <v>#DIV/0!</v>
      </c>
      <c r="AI501" s="16" t="e">
        <f>ROUND(IF(C501&lt;16,$Q501/($D501^0.515518364833551)*'Hintergrund Berechnung'!$K$3165,$Q501/($D501^0.515518364833551)*'Hintergrund Berechnung'!$K$3166),0)</f>
        <v>#DIV/0!</v>
      </c>
      <c r="AJ501" s="16">
        <f>ROUND(IF(C501&lt;16,$R501*'Hintergrund Berechnung'!$L$3165,$R501*'Hintergrund Berechnung'!$L$3166),0)</f>
        <v>0</v>
      </c>
      <c r="AK501" s="16">
        <f>ROUND(IF(C501&lt;16,IF(S501&gt;0,(25-$S501)*'Hintergrund Berechnung'!$M$3165,0),IF(S501&gt;0,(25-$S501)*'Hintergrund Berechnung'!$M$3166,0)),0)</f>
        <v>0</v>
      </c>
      <c r="AL501" s="18" t="e">
        <f t="shared" si="72"/>
        <v>#DIV/0!</v>
      </c>
    </row>
    <row r="502" spans="21:38" x14ac:dyDescent="0.5">
      <c r="U502" s="16">
        <f t="shared" si="64"/>
        <v>0</v>
      </c>
      <c r="V502" s="16" t="e">
        <f>IF($A$3=FALSE,IF($C502&lt;16,E502/($D502^0.727399687532279)*'Hintergrund Berechnung'!$I$3165,E502/($D502^0.727399687532279)*'Hintergrund Berechnung'!$I$3166),IF($C502&lt;13,(E502/($D502^0.727399687532279)*'Hintergrund Berechnung'!$I$3165)*0.5,IF($C502&lt;16,(E502/($D502^0.727399687532279)*'Hintergrund Berechnung'!$I$3165)*0.67,E502/($D502^0.727399687532279)*'Hintergrund Berechnung'!$I$3166)))</f>
        <v>#DIV/0!</v>
      </c>
      <c r="W502" s="16" t="str">
        <f t="shared" si="65"/>
        <v/>
      </c>
      <c r="X502" s="16" t="e">
        <f>IF($A$3=FALSE,IF($C502&lt;16,G502/($D502^0.727399687532279)*'Hintergrund Berechnung'!$I$3165,G502/($D502^0.727399687532279)*'Hintergrund Berechnung'!$I$3166),IF($C502&lt;13,(G502/($D502^0.727399687532279)*'Hintergrund Berechnung'!$I$3165)*0.5,IF($C502&lt;16,(G502/($D502^0.727399687532279)*'Hintergrund Berechnung'!$I$3165)*0.67,G502/($D502^0.727399687532279)*'Hintergrund Berechnung'!$I$3166)))</f>
        <v>#DIV/0!</v>
      </c>
      <c r="Y502" s="16" t="str">
        <f t="shared" si="66"/>
        <v/>
      </c>
      <c r="Z502" s="16" t="e">
        <f>IF($A$3=FALSE,IF($C502&lt;16,I502/($D502^0.727399687532279)*'Hintergrund Berechnung'!$I$3165,I502/($D502^0.727399687532279)*'Hintergrund Berechnung'!$I$3166),IF($C502&lt;13,(I502/($D502^0.727399687532279)*'Hintergrund Berechnung'!$I$3165)*0.5,IF($C502&lt;16,(I502/($D502^0.727399687532279)*'Hintergrund Berechnung'!$I$3165)*0.67,I502/($D502^0.727399687532279)*'Hintergrund Berechnung'!$I$3166)))</f>
        <v>#DIV/0!</v>
      </c>
      <c r="AA502" s="16" t="str">
        <f t="shared" si="67"/>
        <v/>
      </c>
      <c r="AB502" s="16" t="e">
        <f>IF($A$3=FALSE,IF($C502&lt;16,K502/($D502^0.727399687532279)*'Hintergrund Berechnung'!$I$3165,K502/($D502^0.727399687532279)*'Hintergrund Berechnung'!$I$3166),IF($C502&lt;13,(K502/($D502^0.727399687532279)*'Hintergrund Berechnung'!$I$3165)*0.5,IF($C502&lt;16,(K502/($D502^0.727399687532279)*'Hintergrund Berechnung'!$I$3165)*0.67,K502/($D502^0.727399687532279)*'Hintergrund Berechnung'!$I$3166)))</f>
        <v>#DIV/0!</v>
      </c>
      <c r="AC502" s="16" t="str">
        <f t="shared" si="68"/>
        <v/>
      </c>
      <c r="AD502" s="16" t="e">
        <f>IF($A$3=FALSE,IF($C502&lt;16,M502/($D502^0.727399687532279)*'Hintergrund Berechnung'!$I$3165,M502/($D502^0.727399687532279)*'Hintergrund Berechnung'!$I$3166),IF($C502&lt;13,(M502/($D502^0.727399687532279)*'Hintergrund Berechnung'!$I$3165)*0.5,IF($C502&lt;16,(M502/($D502^0.727399687532279)*'Hintergrund Berechnung'!$I$3165)*0.67,M502/($D502^0.727399687532279)*'Hintergrund Berechnung'!$I$3166)))</f>
        <v>#DIV/0!</v>
      </c>
      <c r="AE502" s="16" t="str">
        <f t="shared" si="69"/>
        <v/>
      </c>
      <c r="AF502" s="16" t="e">
        <f>IF($A$3=FALSE,IF($C502&lt;16,O502/($D502^0.727399687532279)*'Hintergrund Berechnung'!$I$3165,O502/($D502^0.727399687532279)*'Hintergrund Berechnung'!$I$3166),IF($C502&lt;13,(O502/($D502^0.727399687532279)*'Hintergrund Berechnung'!$I$3165)*0.5,IF($C502&lt;16,(O502/($D502^0.727399687532279)*'Hintergrund Berechnung'!$I$3165)*0.67,O502/($D502^0.727399687532279)*'Hintergrund Berechnung'!$I$3166)))</f>
        <v>#DIV/0!</v>
      </c>
      <c r="AG502" s="16" t="str">
        <f t="shared" si="70"/>
        <v/>
      </c>
      <c r="AH502" s="16" t="e">
        <f t="shared" si="71"/>
        <v>#DIV/0!</v>
      </c>
      <c r="AI502" s="16" t="e">
        <f>ROUND(IF(C502&lt;16,$Q502/($D502^0.515518364833551)*'Hintergrund Berechnung'!$K$3165,$Q502/($D502^0.515518364833551)*'Hintergrund Berechnung'!$K$3166),0)</f>
        <v>#DIV/0!</v>
      </c>
      <c r="AJ502" s="16">
        <f>ROUND(IF(C502&lt;16,$R502*'Hintergrund Berechnung'!$L$3165,$R502*'Hintergrund Berechnung'!$L$3166),0)</f>
        <v>0</v>
      </c>
      <c r="AK502" s="16">
        <f>ROUND(IF(C502&lt;16,IF(S502&gt;0,(25-$S502)*'Hintergrund Berechnung'!$M$3165,0),IF(S502&gt;0,(25-$S502)*'Hintergrund Berechnung'!$M$3166,0)),0)</f>
        <v>0</v>
      </c>
      <c r="AL502" s="18" t="e">
        <f t="shared" si="72"/>
        <v>#DIV/0!</v>
      </c>
    </row>
    <row r="503" spans="21:38" x14ac:dyDescent="0.5">
      <c r="U503" s="16">
        <f t="shared" si="64"/>
        <v>0</v>
      </c>
      <c r="V503" s="16" t="e">
        <f>IF($A$3=FALSE,IF($C503&lt;16,E503/($D503^0.727399687532279)*'Hintergrund Berechnung'!$I$3165,E503/($D503^0.727399687532279)*'Hintergrund Berechnung'!$I$3166),IF($C503&lt;13,(E503/($D503^0.727399687532279)*'Hintergrund Berechnung'!$I$3165)*0.5,IF($C503&lt;16,(E503/($D503^0.727399687532279)*'Hintergrund Berechnung'!$I$3165)*0.67,E503/($D503^0.727399687532279)*'Hintergrund Berechnung'!$I$3166)))</f>
        <v>#DIV/0!</v>
      </c>
      <c r="W503" s="16" t="str">
        <f t="shared" si="65"/>
        <v/>
      </c>
      <c r="X503" s="16" t="e">
        <f>IF($A$3=FALSE,IF($C503&lt;16,G503/($D503^0.727399687532279)*'Hintergrund Berechnung'!$I$3165,G503/($D503^0.727399687532279)*'Hintergrund Berechnung'!$I$3166),IF($C503&lt;13,(G503/($D503^0.727399687532279)*'Hintergrund Berechnung'!$I$3165)*0.5,IF($C503&lt;16,(G503/($D503^0.727399687532279)*'Hintergrund Berechnung'!$I$3165)*0.67,G503/($D503^0.727399687532279)*'Hintergrund Berechnung'!$I$3166)))</f>
        <v>#DIV/0!</v>
      </c>
      <c r="Y503" s="16" t="str">
        <f t="shared" si="66"/>
        <v/>
      </c>
      <c r="Z503" s="16" t="e">
        <f>IF($A$3=FALSE,IF($C503&lt;16,I503/($D503^0.727399687532279)*'Hintergrund Berechnung'!$I$3165,I503/($D503^0.727399687532279)*'Hintergrund Berechnung'!$I$3166),IF($C503&lt;13,(I503/($D503^0.727399687532279)*'Hintergrund Berechnung'!$I$3165)*0.5,IF($C503&lt;16,(I503/($D503^0.727399687532279)*'Hintergrund Berechnung'!$I$3165)*0.67,I503/($D503^0.727399687532279)*'Hintergrund Berechnung'!$I$3166)))</f>
        <v>#DIV/0!</v>
      </c>
      <c r="AA503" s="16" t="str">
        <f t="shared" si="67"/>
        <v/>
      </c>
      <c r="AB503" s="16" t="e">
        <f>IF($A$3=FALSE,IF($C503&lt;16,K503/($D503^0.727399687532279)*'Hintergrund Berechnung'!$I$3165,K503/($D503^0.727399687532279)*'Hintergrund Berechnung'!$I$3166),IF($C503&lt;13,(K503/($D503^0.727399687532279)*'Hintergrund Berechnung'!$I$3165)*0.5,IF($C503&lt;16,(K503/($D503^0.727399687532279)*'Hintergrund Berechnung'!$I$3165)*0.67,K503/($D503^0.727399687532279)*'Hintergrund Berechnung'!$I$3166)))</f>
        <v>#DIV/0!</v>
      </c>
      <c r="AC503" s="16" t="str">
        <f t="shared" si="68"/>
        <v/>
      </c>
      <c r="AD503" s="16" t="e">
        <f>IF($A$3=FALSE,IF($C503&lt;16,M503/($D503^0.727399687532279)*'Hintergrund Berechnung'!$I$3165,M503/($D503^0.727399687532279)*'Hintergrund Berechnung'!$I$3166),IF($C503&lt;13,(M503/($D503^0.727399687532279)*'Hintergrund Berechnung'!$I$3165)*0.5,IF($C503&lt;16,(M503/($D503^0.727399687532279)*'Hintergrund Berechnung'!$I$3165)*0.67,M503/($D503^0.727399687532279)*'Hintergrund Berechnung'!$I$3166)))</f>
        <v>#DIV/0!</v>
      </c>
      <c r="AE503" s="16" t="str">
        <f t="shared" si="69"/>
        <v/>
      </c>
      <c r="AF503" s="16" t="e">
        <f>IF($A$3=FALSE,IF($C503&lt;16,O503/($D503^0.727399687532279)*'Hintergrund Berechnung'!$I$3165,O503/($D503^0.727399687532279)*'Hintergrund Berechnung'!$I$3166),IF($C503&lt;13,(O503/($D503^0.727399687532279)*'Hintergrund Berechnung'!$I$3165)*0.5,IF($C503&lt;16,(O503/($D503^0.727399687532279)*'Hintergrund Berechnung'!$I$3165)*0.67,O503/($D503^0.727399687532279)*'Hintergrund Berechnung'!$I$3166)))</f>
        <v>#DIV/0!</v>
      </c>
      <c r="AG503" s="16" t="str">
        <f t="shared" si="70"/>
        <v/>
      </c>
      <c r="AH503" s="16" t="e">
        <f t="shared" si="71"/>
        <v>#DIV/0!</v>
      </c>
      <c r="AI503" s="16" t="e">
        <f>ROUND(IF(C503&lt;16,$Q503/($D503^0.515518364833551)*'Hintergrund Berechnung'!$K$3165,$Q503/($D503^0.515518364833551)*'Hintergrund Berechnung'!$K$3166),0)</f>
        <v>#DIV/0!</v>
      </c>
      <c r="AJ503" s="16">
        <f>ROUND(IF(C503&lt;16,$R503*'Hintergrund Berechnung'!$L$3165,$R503*'Hintergrund Berechnung'!$L$3166),0)</f>
        <v>0</v>
      </c>
      <c r="AK503" s="16">
        <f>ROUND(IF(C503&lt;16,IF(S503&gt;0,(25-$S503)*'Hintergrund Berechnung'!$M$3165,0),IF(S503&gt;0,(25-$S503)*'Hintergrund Berechnung'!$M$3166,0)),0)</f>
        <v>0</v>
      </c>
      <c r="AL503" s="18" t="e">
        <f t="shared" si="72"/>
        <v>#DIV/0!</v>
      </c>
    </row>
    <row r="504" spans="21:38" x14ac:dyDescent="0.5">
      <c r="U504" s="16">
        <f t="shared" si="64"/>
        <v>0</v>
      </c>
      <c r="V504" s="16" t="e">
        <f>IF($A$3=FALSE,IF($C504&lt;16,E504/($D504^0.727399687532279)*'Hintergrund Berechnung'!$I$3165,E504/($D504^0.727399687532279)*'Hintergrund Berechnung'!$I$3166),IF($C504&lt;13,(E504/($D504^0.727399687532279)*'Hintergrund Berechnung'!$I$3165)*0.5,IF($C504&lt;16,(E504/($D504^0.727399687532279)*'Hintergrund Berechnung'!$I$3165)*0.67,E504/($D504^0.727399687532279)*'Hintergrund Berechnung'!$I$3166)))</f>
        <v>#DIV/0!</v>
      </c>
      <c r="W504" s="16" t="str">
        <f t="shared" si="65"/>
        <v/>
      </c>
      <c r="X504" s="16" t="e">
        <f>IF($A$3=FALSE,IF($C504&lt;16,G504/($D504^0.727399687532279)*'Hintergrund Berechnung'!$I$3165,G504/($D504^0.727399687532279)*'Hintergrund Berechnung'!$I$3166),IF($C504&lt;13,(G504/($D504^0.727399687532279)*'Hintergrund Berechnung'!$I$3165)*0.5,IF($C504&lt;16,(G504/($D504^0.727399687532279)*'Hintergrund Berechnung'!$I$3165)*0.67,G504/($D504^0.727399687532279)*'Hintergrund Berechnung'!$I$3166)))</f>
        <v>#DIV/0!</v>
      </c>
      <c r="Y504" s="16" t="str">
        <f t="shared" si="66"/>
        <v/>
      </c>
      <c r="Z504" s="16" t="e">
        <f>IF($A$3=FALSE,IF($C504&lt;16,I504/($D504^0.727399687532279)*'Hintergrund Berechnung'!$I$3165,I504/($D504^0.727399687532279)*'Hintergrund Berechnung'!$I$3166),IF($C504&lt;13,(I504/($D504^0.727399687532279)*'Hintergrund Berechnung'!$I$3165)*0.5,IF($C504&lt;16,(I504/($D504^0.727399687532279)*'Hintergrund Berechnung'!$I$3165)*0.67,I504/($D504^0.727399687532279)*'Hintergrund Berechnung'!$I$3166)))</f>
        <v>#DIV/0!</v>
      </c>
      <c r="AA504" s="16" t="str">
        <f t="shared" si="67"/>
        <v/>
      </c>
      <c r="AB504" s="16" t="e">
        <f>IF($A$3=FALSE,IF($C504&lt;16,K504/($D504^0.727399687532279)*'Hintergrund Berechnung'!$I$3165,K504/($D504^0.727399687532279)*'Hintergrund Berechnung'!$I$3166),IF($C504&lt;13,(K504/($D504^0.727399687532279)*'Hintergrund Berechnung'!$I$3165)*0.5,IF($C504&lt;16,(K504/($D504^0.727399687532279)*'Hintergrund Berechnung'!$I$3165)*0.67,K504/($D504^0.727399687532279)*'Hintergrund Berechnung'!$I$3166)))</f>
        <v>#DIV/0!</v>
      </c>
      <c r="AC504" s="16" t="str">
        <f t="shared" si="68"/>
        <v/>
      </c>
      <c r="AD504" s="16" t="e">
        <f>IF($A$3=FALSE,IF($C504&lt;16,M504/($D504^0.727399687532279)*'Hintergrund Berechnung'!$I$3165,M504/($D504^0.727399687532279)*'Hintergrund Berechnung'!$I$3166),IF($C504&lt;13,(M504/($D504^0.727399687532279)*'Hintergrund Berechnung'!$I$3165)*0.5,IF($C504&lt;16,(M504/($D504^0.727399687532279)*'Hintergrund Berechnung'!$I$3165)*0.67,M504/($D504^0.727399687532279)*'Hintergrund Berechnung'!$I$3166)))</f>
        <v>#DIV/0!</v>
      </c>
      <c r="AE504" s="16" t="str">
        <f t="shared" si="69"/>
        <v/>
      </c>
      <c r="AF504" s="16" t="e">
        <f>IF($A$3=FALSE,IF($C504&lt;16,O504/($D504^0.727399687532279)*'Hintergrund Berechnung'!$I$3165,O504/($D504^0.727399687532279)*'Hintergrund Berechnung'!$I$3166),IF($C504&lt;13,(O504/($D504^0.727399687532279)*'Hintergrund Berechnung'!$I$3165)*0.5,IF($C504&lt;16,(O504/($D504^0.727399687532279)*'Hintergrund Berechnung'!$I$3165)*0.67,O504/($D504^0.727399687532279)*'Hintergrund Berechnung'!$I$3166)))</f>
        <v>#DIV/0!</v>
      </c>
      <c r="AG504" s="16" t="str">
        <f t="shared" si="70"/>
        <v/>
      </c>
      <c r="AH504" s="16" t="e">
        <f t="shared" si="71"/>
        <v>#DIV/0!</v>
      </c>
      <c r="AI504" s="16" t="e">
        <f>ROUND(IF(C504&lt;16,$Q504/($D504^0.515518364833551)*'Hintergrund Berechnung'!$K$3165,$Q504/($D504^0.515518364833551)*'Hintergrund Berechnung'!$K$3166),0)</f>
        <v>#DIV/0!</v>
      </c>
      <c r="AJ504" s="16">
        <f>ROUND(IF(C504&lt;16,$R504*'Hintergrund Berechnung'!$L$3165,$R504*'Hintergrund Berechnung'!$L$3166),0)</f>
        <v>0</v>
      </c>
      <c r="AK504" s="16">
        <f>ROUND(IF(C504&lt;16,IF(S504&gt;0,(25-$S504)*'Hintergrund Berechnung'!$M$3165,0),IF(S504&gt;0,(25-$S504)*'Hintergrund Berechnung'!$M$3166,0)),0)</f>
        <v>0</v>
      </c>
      <c r="AL504" s="18" t="e">
        <f t="shared" si="72"/>
        <v>#DIV/0!</v>
      </c>
    </row>
    <row r="505" spans="21:38" x14ac:dyDescent="0.5">
      <c r="U505" s="16">
        <f t="shared" si="64"/>
        <v>0</v>
      </c>
      <c r="V505" s="16" t="e">
        <f>IF($A$3=FALSE,IF($C505&lt;16,E505/($D505^0.727399687532279)*'Hintergrund Berechnung'!$I$3165,E505/($D505^0.727399687532279)*'Hintergrund Berechnung'!$I$3166),IF($C505&lt;13,(E505/($D505^0.727399687532279)*'Hintergrund Berechnung'!$I$3165)*0.5,IF($C505&lt;16,(E505/($D505^0.727399687532279)*'Hintergrund Berechnung'!$I$3165)*0.67,E505/($D505^0.727399687532279)*'Hintergrund Berechnung'!$I$3166)))</f>
        <v>#DIV/0!</v>
      </c>
      <c r="W505" s="16" t="str">
        <f t="shared" si="65"/>
        <v/>
      </c>
      <c r="X505" s="16" t="e">
        <f>IF($A$3=FALSE,IF($C505&lt;16,G505/($D505^0.727399687532279)*'Hintergrund Berechnung'!$I$3165,G505/($D505^0.727399687532279)*'Hintergrund Berechnung'!$I$3166),IF($C505&lt;13,(G505/($D505^0.727399687532279)*'Hintergrund Berechnung'!$I$3165)*0.5,IF($C505&lt;16,(G505/($D505^0.727399687532279)*'Hintergrund Berechnung'!$I$3165)*0.67,G505/($D505^0.727399687532279)*'Hintergrund Berechnung'!$I$3166)))</f>
        <v>#DIV/0!</v>
      </c>
      <c r="Y505" s="16" t="str">
        <f t="shared" si="66"/>
        <v/>
      </c>
      <c r="Z505" s="16" t="e">
        <f>IF($A$3=FALSE,IF($C505&lt;16,I505/($D505^0.727399687532279)*'Hintergrund Berechnung'!$I$3165,I505/($D505^0.727399687532279)*'Hintergrund Berechnung'!$I$3166),IF($C505&lt;13,(I505/($D505^0.727399687532279)*'Hintergrund Berechnung'!$I$3165)*0.5,IF($C505&lt;16,(I505/($D505^0.727399687532279)*'Hintergrund Berechnung'!$I$3165)*0.67,I505/($D505^0.727399687532279)*'Hintergrund Berechnung'!$I$3166)))</f>
        <v>#DIV/0!</v>
      </c>
      <c r="AA505" s="16" t="str">
        <f t="shared" si="67"/>
        <v/>
      </c>
      <c r="AB505" s="16" t="e">
        <f>IF($A$3=FALSE,IF($C505&lt;16,K505/($D505^0.727399687532279)*'Hintergrund Berechnung'!$I$3165,K505/($D505^0.727399687532279)*'Hintergrund Berechnung'!$I$3166),IF($C505&lt;13,(K505/($D505^0.727399687532279)*'Hintergrund Berechnung'!$I$3165)*0.5,IF($C505&lt;16,(K505/($D505^0.727399687532279)*'Hintergrund Berechnung'!$I$3165)*0.67,K505/($D505^0.727399687532279)*'Hintergrund Berechnung'!$I$3166)))</f>
        <v>#DIV/0!</v>
      </c>
      <c r="AC505" s="16" t="str">
        <f t="shared" si="68"/>
        <v/>
      </c>
      <c r="AD505" s="16" t="e">
        <f>IF($A$3=FALSE,IF($C505&lt;16,M505/($D505^0.727399687532279)*'Hintergrund Berechnung'!$I$3165,M505/($D505^0.727399687532279)*'Hintergrund Berechnung'!$I$3166),IF($C505&lt;13,(M505/($D505^0.727399687532279)*'Hintergrund Berechnung'!$I$3165)*0.5,IF($C505&lt;16,(M505/($D505^0.727399687532279)*'Hintergrund Berechnung'!$I$3165)*0.67,M505/($D505^0.727399687532279)*'Hintergrund Berechnung'!$I$3166)))</f>
        <v>#DIV/0!</v>
      </c>
      <c r="AE505" s="16" t="str">
        <f t="shared" si="69"/>
        <v/>
      </c>
      <c r="AF505" s="16" t="e">
        <f>IF($A$3=FALSE,IF($C505&lt;16,O505/($D505^0.727399687532279)*'Hintergrund Berechnung'!$I$3165,O505/($D505^0.727399687532279)*'Hintergrund Berechnung'!$I$3166),IF($C505&lt;13,(O505/($D505^0.727399687532279)*'Hintergrund Berechnung'!$I$3165)*0.5,IF($C505&lt;16,(O505/($D505^0.727399687532279)*'Hintergrund Berechnung'!$I$3165)*0.67,O505/($D505^0.727399687532279)*'Hintergrund Berechnung'!$I$3166)))</f>
        <v>#DIV/0!</v>
      </c>
      <c r="AG505" s="16" t="str">
        <f t="shared" si="70"/>
        <v/>
      </c>
      <c r="AH505" s="16" t="e">
        <f t="shared" si="71"/>
        <v>#DIV/0!</v>
      </c>
      <c r="AI505" s="16" t="e">
        <f>ROUND(IF(C505&lt;16,$Q505/($D505^0.515518364833551)*'Hintergrund Berechnung'!$K$3165,$Q505/($D505^0.515518364833551)*'Hintergrund Berechnung'!$K$3166),0)</f>
        <v>#DIV/0!</v>
      </c>
      <c r="AJ505" s="16">
        <f>ROUND(IF(C505&lt;16,$R505*'Hintergrund Berechnung'!$L$3165,$R505*'Hintergrund Berechnung'!$L$3166),0)</f>
        <v>0</v>
      </c>
      <c r="AK505" s="16">
        <f>ROUND(IF(C505&lt;16,IF(S505&gt;0,(25-$S505)*'Hintergrund Berechnung'!$M$3165,0),IF(S505&gt;0,(25-$S505)*'Hintergrund Berechnung'!$M$3166,0)),0)</f>
        <v>0</v>
      </c>
      <c r="AL505" s="18" t="e">
        <f t="shared" si="72"/>
        <v>#DIV/0!</v>
      </c>
    </row>
    <row r="506" spans="21:38" x14ac:dyDescent="0.5">
      <c r="U506" s="16">
        <f t="shared" si="64"/>
        <v>0</v>
      </c>
      <c r="V506" s="16" t="e">
        <f>IF($A$3=FALSE,IF($C506&lt;16,E506/($D506^0.727399687532279)*'Hintergrund Berechnung'!$I$3165,E506/($D506^0.727399687532279)*'Hintergrund Berechnung'!$I$3166),IF($C506&lt;13,(E506/($D506^0.727399687532279)*'Hintergrund Berechnung'!$I$3165)*0.5,IF($C506&lt;16,(E506/($D506^0.727399687532279)*'Hintergrund Berechnung'!$I$3165)*0.67,E506/($D506^0.727399687532279)*'Hintergrund Berechnung'!$I$3166)))</f>
        <v>#DIV/0!</v>
      </c>
      <c r="W506" s="16" t="str">
        <f t="shared" si="65"/>
        <v/>
      </c>
      <c r="X506" s="16" t="e">
        <f>IF($A$3=FALSE,IF($C506&lt;16,G506/($D506^0.727399687532279)*'Hintergrund Berechnung'!$I$3165,G506/($D506^0.727399687532279)*'Hintergrund Berechnung'!$I$3166),IF($C506&lt;13,(G506/($D506^0.727399687532279)*'Hintergrund Berechnung'!$I$3165)*0.5,IF($C506&lt;16,(G506/($D506^0.727399687532279)*'Hintergrund Berechnung'!$I$3165)*0.67,G506/($D506^0.727399687532279)*'Hintergrund Berechnung'!$I$3166)))</f>
        <v>#DIV/0!</v>
      </c>
      <c r="Y506" s="16" t="str">
        <f t="shared" si="66"/>
        <v/>
      </c>
      <c r="Z506" s="16" t="e">
        <f>IF($A$3=FALSE,IF($C506&lt;16,I506/($D506^0.727399687532279)*'Hintergrund Berechnung'!$I$3165,I506/($D506^0.727399687532279)*'Hintergrund Berechnung'!$I$3166),IF($C506&lt;13,(I506/($D506^0.727399687532279)*'Hintergrund Berechnung'!$I$3165)*0.5,IF($C506&lt;16,(I506/($D506^0.727399687532279)*'Hintergrund Berechnung'!$I$3165)*0.67,I506/($D506^0.727399687532279)*'Hintergrund Berechnung'!$I$3166)))</f>
        <v>#DIV/0!</v>
      </c>
      <c r="AA506" s="16" t="str">
        <f t="shared" si="67"/>
        <v/>
      </c>
      <c r="AB506" s="16" t="e">
        <f>IF($A$3=FALSE,IF($C506&lt;16,K506/($D506^0.727399687532279)*'Hintergrund Berechnung'!$I$3165,K506/($D506^0.727399687532279)*'Hintergrund Berechnung'!$I$3166),IF($C506&lt;13,(K506/($D506^0.727399687532279)*'Hintergrund Berechnung'!$I$3165)*0.5,IF($C506&lt;16,(K506/($D506^0.727399687532279)*'Hintergrund Berechnung'!$I$3165)*0.67,K506/($D506^0.727399687532279)*'Hintergrund Berechnung'!$I$3166)))</f>
        <v>#DIV/0!</v>
      </c>
      <c r="AC506" s="16" t="str">
        <f t="shared" si="68"/>
        <v/>
      </c>
      <c r="AD506" s="16" t="e">
        <f>IF($A$3=FALSE,IF($C506&lt;16,M506/($D506^0.727399687532279)*'Hintergrund Berechnung'!$I$3165,M506/($D506^0.727399687532279)*'Hintergrund Berechnung'!$I$3166),IF($C506&lt;13,(M506/($D506^0.727399687532279)*'Hintergrund Berechnung'!$I$3165)*0.5,IF($C506&lt;16,(M506/($D506^0.727399687532279)*'Hintergrund Berechnung'!$I$3165)*0.67,M506/($D506^0.727399687532279)*'Hintergrund Berechnung'!$I$3166)))</f>
        <v>#DIV/0!</v>
      </c>
      <c r="AE506" s="16" t="str">
        <f t="shared" si="69"/>
        <v/>
      </c>
      <c r="AF506" s="16" t="e">
        <f>IF($A$3=FALSE,IF($C506&lt;16,O506/($D506^0.727399687532279)*'Hintergrund Berechnung'!$I$3165,O506/($D506^0.727399687532279)*'Hintergrund Berechnung'!$I$3166),IF($C506&lt;13,(O506/($D506^0.727399687532279)*'Hintergrund Berechnung'!$I$3165)*0.5,IF($C506&lt;16,(O506/($D506^0.727399687532279)*'Hintergrund Berechnung'!$I$3165)*0.67,O506/($D506^0.727399687532279)*'Hintergrund Berechnung'!$I$3166)))</f>
        <v>#DIV/0!</v>
      </c>
      <c r="AG506" s="16" t="str">
        <f t="shared" si="70"/>
        <v/>
      </c>
      <c r="AH506" s="16" t="e">
        <f t="shared" si="71"/>
        <v>#DIV/0!</v>
      </c>
      <c r="AI506" s="16" t="e">
        <f>ROUND(IF(C506&lt;16,$Q506/($D506^0.515518364833551)*'Hintergrund Berechnung'!$K$3165,$Q506/($D506^0.515518364833551)*'Hintergrund Berechnung'!$K$3166),0)</f>
        <v>#DIV/0!</v>
      </c>
      <c r="AJ506" s="16">
        <f>ROUND(IF(C506&lt;16,$R506*'Hintergrund Berechnung'!$L$3165,$R506*'Hintergrund Berechnung'!$L$3166),0)</f>
        <v>0</v>
      </c>
      <c r="AK506" s="16">
        <f>ROUND(IF(C506&lt;16,IF(S506&gt;0,(25-$S506)*'Hintergrund Berechnung'!$M$3165,0),IF(S506&gt;0,(25-$S506)*'Hintergrund Berechnung'!$M$3166,0)),0)</f>
        <v>0</v>
      </c>
      <c r="AL506" s="18" t="e">
        <f t="shared" si="72"/>
        <v>#DIV/0!</v>
      </c>
    </row>
    <row r="507" spans="21:38" x14ac:dyDescent="0.5">
      <c r="U507" s="16">
        <f t="shared" si="64"/>
        <v>0</v>
      </c>
      <c r="V507" s="16" t="e">
        <f>IF($A$3=FALSE,IF($C507&lt;16,E507/($D507^0.727399687532279)*'Hintergrund Berechnung'!$I$3165,E507/($D507^0.727399687532279)*'Hintergrund Berechnung'!$I$3166),IF($C507&lt;13,(E507/($D507^0.727399687532279)*'Hintergrund Berechnung'!$I$3165)*0.5,IF($C507&lt;16,(E507/($D507^0.727399687532279)*'Hintergrund Berechnung'!$I$3165)*0.67,E507/($D507^0.727399687532279)*'Hintergrund Berechnung'!$I$3166)))</f>
        <v>#DIV/0!</v>
      </c>
      <c r="W507" s="16" t="str">
        <f t="shared" si="65"/>
        <v/>
      </c>
      <c r="X507" s="16" t="e">
        <f>IF($A$3=FALSE,IF($C507&lt;16,G507/($D507^0.727399687532279)*'Hintergrund Berechnung'!$I$3165,G507/($D507^0.727399687532279)*'Hintergrund Berechnung'!$I$3166),IF($C507&lt;13,(G507/($D507^0.727399687532279)*'Hintergrund Berechnung'!$I$3165)*0.5,IF($C507&lt;16,(G507/($D507^0.727399687532279)*'Hintergrund Berechnung'!$I$3165)*0.67,G507/($D507^0.727399687532279)*'Hintergrund Berechnung'!$I$3166)))</f>
        <v>#DIV/0!</v>
      </c>
      <c r="Y507" s="16" t="str">
        <f t="shared" si="66"/>
        <v/>
      </c>
      <c r="Z507" s="16" t="e">
        <f>IF($A$3=FALSE,IF($C507&lt;16,I507/($D507^0.727399687532279)*'Hintergrund Berechnung'!$I$3165,I507/($D507^0.727399687532279)*'Hintergrund Berechnung'!$I$3166),IF($C507&lt;13,(I507/($D507^0.727399687532279)*'Hintergrund Berechnung'!$I$3165)*0.5,IF($C507&lt;16,(I507/($D507^0.727399687532279)*'Hintergrund Berechnung'!$I$3165)*0.67,I507/($D507^0.727399687532279)*'Hintergrund Berechnung'!$I$3166)))</f>
        <v>#DIV/0!</v>
      </c>
      <c r="AA507" s="16" t="str">
        <f t="shared" si="67"/>
        <v/>
      </c>
      <c r="AB507" s="16" t="e">
        <f>IF($A$3=FALSE,IF($C507&lt;16,K507/($D507^0.727399687532279)*'Hintergrund Berechnung'!$I$3165,K507/($D507^0.727399687532279)*'Hintergrund Berechnung'!$I$3166),IF($C507&lt;13,(K507/($D507^0.727399687532279)*'Hintergrund Berechnung'!$I$3165)*0.5,IF($C507&lt;16,(K507/($D507^0.727399687532279)*'Hintergrund Berechnung'!$I$3165)*0.67,K507/($D507^0.727399687532279)*'Hintergrund Berechnung'!$I$3166)))</f>
        <v>#DIV/0!</v>
      </c>
      <c r="AC507" s="16" t="str">
        <f t="shared" si="68"/>
        <v/>
      </c>
      <c r="AD507" s="16" t="e">
        <f>IF($A$3=FALSE,IF($C507&lt;16,M507/($D507^0.727399687532279)*'Hintergrund Berechnung'!$I$3165,M507/($D507^0.727399687532279)*'Hintergrund Berechnung'!$I$3166),IF($C507&lt;13,(M507/($D507^0.727399687532279)*'Hintergrund Berechnung'!$I$3165)*0.5,IF($C507&lt;16,(M507/($D507^0.727399687532279)*'Hintergrund Berechnung'!$I$3165)*0.67,M507/($D507^0.727399687532279)*'Hintergrund Berechnung'!$I$3166)))</f>
        <v>#DIV/0!</v>
      </c>
      <c r="AE507" s="16" t="str">
        <f t="shared" si="69"/>
        <v/>
      </c>
      <c r="AF507" s="16" t="e">
        <f>IF($A$3=FALSE,IF($C507&lt;16,O507/($D507^0.727399687532279)*'Hintergrund Berechnung'!$I$3165,O507/($D507^0.727399687532279)*'Hintergrund Berechnung'!$I$3166),IF($C507&lt;13,(O507/($D507^0.727399687532279)*'Hintergrund Berechnung'!$I$3165)*0.5,IF($C507&lt;16,(O507/($D507^0.727399687532279)*'Hintergrund Berechnung'!$I$3165)*0.67,O507/($D507^0.727399687532279)*'Hintergrund Berechnung'!$I$3166)))</f>
        <v>#DIV/0!</v>
      </c>
      <c r="AG507" s="16" t="str">
        <f t="shared" si="70"/>
        <v/>
      </c>
      <c r="AH507" s="16" t="e">
        <f t="shared" si="71"/>
        <v>#DIV/0!</v>
      </c>
      <c r="AI507" s="16" t="e">
        <f>ROUND(IF(C507&lt;16,$Q507/($D507^0.515518364833551)*'Hintergrund Berechnung'!$K$3165,$Q507/($D507^0.515518364833551)*'Hintergrund Berechnung'!$K$3166),0)</f>
        <v>#DIV/0!</v>
      </c>
      <c r="AJ507" s="16">
        <f>ROUND(IF(C507&lt;16,$R507*'Hintergrund Berechnung'!$L$3165,$R507*'Hintergrund Berechnung'!$L$3166),0)</f>
        <v>0</v>
      </c>
      <c r="AK507" s="16">
        <f>ROUND(IF(C507&lt;16,IF(S507&gt;0,(25-$S507)*'Hintergrund Berechnung'!$M$3165,0),IF(S507&gt;0,(25-$S507)*'Hintergrund Berechnung'!$M$3166,0)),0)</f>
        <v>0</v>
      </c>
      <c r="AL507" s="18" t="e">
        <f t="shared" si="72"/>
        <v>#DIV/0!</v>
      </c>
    </row>
    <row r="508" spans="21:38" x14ac:dyDescent="0.5">
      <c r="U508" s="16">
        <f t="shared" si="64"/>
        <v>0</v>
      </c>
      <c r="V508" s="16" t="e">
        <f>IF($A$3=FALSE,IF($C508&lt;16,E508/($D508^0.727399687532279)*'Hintergrund Berechnung'!$I$3165,E508/($D508^0.727399687532279)*'Hintergrund Berechnung'!$I$3166),IF($C508&lt;13,(E508/($D508^0.727399687532279)*'Hintergrund Berechnung'!$I$3165)*0.5,IF($C508&lt;16,(E508/($D508^0.727399687532279)*'Hintergrund Berechnung'!$I$3165)*0.67,E508/($D508^0.727399687532279)*'Hintergrund Berechnung'!$I$3166)))</f>
        <v>#DIV/0!</v>
      </c>
      <c r="W508" s="16" t="str">
        <f t="shared" si="65"/>
        <v/>
      </c>
      <c r="X508" s="16" t="e">
        <f>IF($A$3=FALSE,IF($C508&lt;16,G508/($D508^0.727399687532279)*'Hintergrund Berechnung'!$I$3165,G508/($D508^0.727399687532279)*'Hintergrund Berechnung'!$I$3166),IF($C508&lt;13,(G508/($D508^0.727399687532279)*'Hintergrund Berechnung'!$I$3165)*0.5,IF($C508&lt;16,(G508/($D508^0.727399687532279)*'Hintergrund Berechnung'!$I$3165)*0.67,G508/($D508^0.727399687532279)*'Hintergrund Berechnung'!$I$3166)))</f>
        <v>#DIV/0!</v>
      </c>
      <c r="Y508" s="16" t="str">
        <f t="shared" si="66"/>
        <v/>
      </c>
      <c r="Z508" s="16" t="e">
        <f>IF($A$3=FALSE,IF($C508&lt;16,I508/($D508^0.727399687532279)*'Hintergrund Berechnung'!$I$3165,I508/($D508^0.727399687532279)*'Hintergrund Berechnung'!$I$3166),IF($C508&lt;13,(I508/($D508^0.727399687532279)*'Hintergrund Berechnung'!$I$3165)*0.5,IF($C508&lt;16,(I508/($D508^0.727399687532279)*'Hintergrund Berechnung'!$I$3165)*0.67,I508/($D508^0.727399687532279)*'Hintergrund Berechnung'!$I$3166)))</f>
        <v>#DIV/0!</v>
      </c>
      <c r="AA508" s="16" t="str">
        <f t="shared" si="67"/>
        <v/>
      </c>
      <c r="AB508" s="16" t="e">
        <f>IF($A$3=FALSE,IF($C508&lt;16,K508/($D508^0.727399687532279)*'Hintergrund Berechnung'!$I$3165,K508/($D508^0.727399687532279)*'Hintergrund Berechnung'!$I$3166),IF($C508&lt;13,(K508/($D508^0.727399687532279)*'Hintergrund Berechnung'!$I$3165)*0.5,IF($C508&lt;16,(K508/($D508^0.727399687532279)*'Hintergrund Berechnung'!$I$3165)*0.67,K508/($D508^0.727399687532279)*'Hintergrund Berechnung'!$I$3166)))</f>
        <v>#DIV/0!</v>
      </c>
      <c r="AC508" s="16" t="str">
        <f t="shared" si="68"/>
        <v/>
      </c>
      <c r="AD508" s="16" t="e">
        <f>IF($A$3=FALSE,IF($C508&lt;16,M508/($D508^0.727399687532279)*'Hintergrund Berechnung'!$I$3165,M508/($D508^0.727399687532279)*'Hintergrund Berechnung'!$I$3166),IF($C508&lt;13,(M508/($D508^0.727399687532279)*'Hintergrund Berechnung'!$I$3165)*0.5,IF($C508&lt;16,(M508/($D508^0.727399687532279)*'Hintergrund Berechnung'!$I$3165)*0.67,M508/($D508^0.727399687532279)*'Hintergrund Berechnung'!$I$3166)))</f>
        <v>#DIV/0!</v>
      </c>
      <c r="AE508" s="16" t="str">
        <f t="shared" si="69"/>
        <v/>
      </c>
      <c r="AF508" s="16" t="e">
        <f>IF($A$3=FALSE,IF($C508&lt;16,O508/($D508^0.727399687532279)*'Hintergrund Berechnung'!$I$3165,O508/($D508^0.727399687532279)*'Hintergrund Berechnung'!$I$3166),IF($C508&lt;13,(O508/($D508^0.727399687532279)*'Hintergrund Berechnung'!$I$3165)*0.5,IF($C508&lt;16,(O508/($D508^0.727399687532279)*'Hintergrund Berechnung'!$I$3165)*0.67,O508/($D508^0.727399687532279)*'Hintergrund Berechnung'!$I$3166)))</f>
        <v>#DIV/0!</v>
      </c>
      <c r="AG508" s="16" t="str">
        <f t="shared" si="70"/>
        <v/>
      </c>
      <c r="AH508" s="16" t="e">
        <f t="shared" si="71"/>
        <v>#DIV/0!</v>
      </c>
      <c r="AI508" s="16" t="e">
        <f>ROUND(IF(C508&lt;16,$Q508/($D508^0.515518364833551)*'Hintergrund Berechnung'!$K$3165,$Q508/($D508^0.515518364833551)*'Hintergrund Berechnung'!$K$3166),0)</f>
        <v>#DIV/0!</v>
      </c>
      <c r="AJ508" s="16">
        <f>ROUND(IF(C508&lt;16,$R508*'Hintergrund Berechnung'!$L$3165,$R508*'Hintergrund Berechnung'!$L$3166),0)</f>
        <v>0</v>
      </c>
      <c r="AK508" s="16">
        <f>ROUND(IF(C508&lt;16,IF(S508&gt;0,(25-$S508)*'Hintergrund Berechnung'!$M$3165,0),IF(S508&gt;0,(25-$S508)*'Hintergrund Berechnung'!$M$3166,0)),0)</f>
        <v>0</v>
      </c>
      <c r="AL508" s="18" t="e">
        <f t="shared" si="72"/>
        <v>#DIV/0!</v>
      </c>
    </row>
    <row r="509" spans="21:38" x14ac:dyDescent="0.5">
      <c r="U509" s="16">
        <f t="shared" si="64"/>
        <v>0</v>
      </c>
      <c r="V509" s="16" t="e">
        <f>IF($A$3=FALSE,IF($C509&lt;16,E509/($D509^0.727399687532279)*'Hintergrund Berechnung'!$I$3165,E509/($D509^0.727399687532279)*'Hintergrund Berechnung'!$I$3166),IF($C509&lt;13,(E509/($D509^0.727399687532279)*'Hintergrund Berechnung'!$I$3165)*0.5,IF($C509&lt;16,(E509/($D509^0.727399687532279)*'Hintergrund Berechnung'!$I$3165)*0.67,E509/($D509^0.727399687532279)*'Hintergrund Berechnung'!$I$3166)))</f>
        <v>#DIV/0!</v>
      </c>
      <c r="W509" s="16" t="str">
        <f t="shared" si="65"/>
        <v/>
      </c>
      <c r="X509" s="16" t="e">
        <f>IF($A$3=FALSE,IF($C509&lt;16,G509/($D509^0.727399687532279)*'Hintergrund Berechnung'!$I$3165,G509/($D509^0.727399687532279)*'Hintergrund Berechnung'!$I$3166),IF($C509&lt;13,(G509/($D509^0.727399687532279)*'Hintergrund Berechnung'!$I$3165)*0.5,IF($C509&lt;16,(G509/($D509^0.727399687532279)*'Hintergrund Berechnung'!$I$3165)*0.67,G509/($D509^0.727399687532279)*'Hintergrund Berechnung'!$I$3166)))</f>
        <v>#DIV/0!</v>
      </c>
      <c r="Y509" s="16" t="str">
        <f t="shared" si="66"/>
        <v/>
      </c>
      <c r="Z509" s="16" t="e">
        <f>IF($A$3=FALSE,IF($C509&lt;16,I509/($D509^0.727399687532279)*'Hintergrund Berechnung'!$I$3165,I509/($D509^0.727399687532279)*'Hintergrund Berechnung'!$I$3166),IF($C509&lt;13,(I509/($D509^0.727399687532279)*'Hintergrund Berechnung'!$I$3165)*0.5,IF($C509&lt;16,(I509/($D509^0.727399687532279)*'Hintergrund Berechnung'!$I$3165)*0.67,I509/($D509^0.727399687532279)*'Hintergrund Berechnung'!$I$3166)))</f>
        <v>#DIV/0!</v>
      </c>
      <c r="AA509" s="16" t="str">
        <f t="shared" si="67"/>
        <v/>
      </c>
      <c r="AB509" s="16" t="e">
        <f>IF($A$3=FALSE,IF($C509&lt;16,K509/($D509^0.727399687532279)*'Hintergrund Berechnung'!$I$3165,K509/($D509^0.727399687532279)*'Hintergrund Berechnung'!$I$3166),IF($C509&lt;13,(K509/($D509^0.727399687532279)*'Hintergrund Berechnung'!$I$3165)*0.5,IF($C509&lt;16,(K509/($D509^0.727399687532279)*'Hintergrund Berechnung'!$I$3165)*0.67,K509/($D509^0.727399687532279)*'Hintergrund Berechnung'!$I$3166)))</f>
        <v>#DIV/0!</v>
      </c>
      <c r="AC509" s="16" t="str">
        <f t="shared" si="68"/>
        <v/>
      </c>
      <c r="AD509" s="16" t="e">
        <f>IF($A$3=FALSE,IF($C509&lt;16,M509/($D509^0.727399687532279)*'Hintergrund Berechnung'!$I$3165,M509/($D509^0.727399687532279)*'Hintergrund Berechnung'!$I$3166),IF($C509&lt;13,(M509/($D509^0.727399687532279)*'Hintergrund Berechnung'!$I$3165)*0.5,IF($C509&lt;16,(M509/($D509^0.727399687532279)*'Hintergrund Berechnung'!$I$3165)*0.67,M509/($D509^0.727399687532279)*'Hintergrund Berechnung'!$I$3166)))</f>
        <v>#DIV/0!</v>
      </c>
      <c r="AE509" s="16" t="str">
        <f t="shared" si="69"/>
        <v/>
      </c>
      <c r="AF509" s="16" t="e">
        <f>IF($A$3=FALSE,IF($C509&lt;16,O509/($D509^0.727399687532279)*'Hintergrund Berechnung'!$I$3165,O509/($D509^0.727399687532279)*'Hintergrund Berechnung'!$I$3166),IF($C509&lt;13,(O509/($D509^0.727399687532279)*'Hintergrund Berechnung'!$I$3165)*0.5,IF($C509&lt;16,(O509/($D509^0.727399687532279)*'Hintergrund Berechnung'!$I$3165)*0.67,O509/($D509^0.727399687532279)*'Hintergrund Berechnung'!$I$3166)))</f>
        <v>#DIV/0!</v>
      </c>
      <c r="AG509" s="16" t="str">
        <f t="shared" si="70"/>
        <v/>
      </c>
      <c r="AH509" s="16" t="e">
        <f t="shared" si="71"/>
        <v>#DIV/0!</v>
      </c>
      <c r="AI509" s="16" t="e">
        <f>ROUND(IF(C509&lt;16,$Q509/($D509^0.515518364833551)*'Hintergrund Berechnung'!$K$3165,$Q509/($D509^0.515518364833551)*'Hintergrund Berechnung'!$K$3166),0)</f>
        <v>#DIV/0!</v>
      </c>
      <c r="AJ509" s="16">
        <f>ROUND(IF(C509&lt;16,$R509*'Hintergrund Berechnung'!$L$3165,$R509*'Hintergrund Berechnung'!$L$3166),0)</f>
        <v>0</v>
      </c>
      <c r="AK509" s="16">
        <f>ROUND(IF(C509&lt;16,IF(S509&gt;0,(25-$S509)*'Hintergrund Berechnung'!$M$3165,0),IF(S509&gt;0,(25-$S509)*'Hintergrund Berechnung'!$M$3166,0)),0)</f>
        <v>0</v>
      </c>
      <c r="AL509" s="18" t="e">
        <f t="shared" si="72"/>
        <v>#DIV/0!</v>
      </c>
    </row>
    <row r="510" spans="21:38" x14ac:dyDescent="0.5">
      <c r="U510" s="16">
        <f t="shared" si="64"/>
        <v>0</v>
      </c>
      <c r="V510" s="16" t="e">
        <f>IF($A$3=FALSE,IF($C510&lt;16,E510/($D510^0.727399687532279)*'Hintergrund Berechnung'!$I$3165,E510/($D510^0.727399687532279)*'Hintergrund Berechnung'!$I$3166),IF($C510&lt;13,(E510/($D510^0.727399687532279)*'Hintergrund Berechnung'!$I$3165)*0.5,IF($C510&lt;16,(E510/($D510^0.727399687532279)*'Hintergrund Berechnung'!$I$3165)*0.67,E510/($D510^0.727399687532279)*'Hintergrund Berechnung'!$I$3166)))</f>
        <v>#DIV/0!</v>
      </c>
      <c r="W510" s="16" t="str">
        <f t="shared" si="65"/>
        <v/>
      </c>
      <c r="X510" s="16" t="e">
        <f>IF($A$3=FALSE,IF($C510&lt;16,G510/($D510^0.727399687532279)*'Hintergrund Berechnung'!$I$3165,G510/($D510^0.727399687532279)*'Hintergrund Berechnung'!$I$3166),IF($C510&lt;13,(G510/($D510^0.727399687532279)*'Hintergrund Berechnung'!$I$3165)*0.5,IF($C510&lt;16,(G510/($D510^0.727399687532279)*'Hintergrund Berechnung'!$I$3165)*0.67,G510/($D510^0.727399687532279)*'Hintergrund Berechnung'!$I$3166)))</f>
        <v>#DIV/0!</v>
      </c>
      <c r="Y510" s="16" t="str">
        <f t="shared" si="66"/>
        <v/>
      </c>
      <c r="Z510" s="16" t="e">
        <f>IF($A$3=FALSE,IF($C510&lt;16,I510/($D510^0.727399687532279)*'Hintergrund Berechnung'!$I$3165,I510/($D510^0.727399687532279)*'Hintergrund Berechnung'!$I$3166),IF($C510&lt;13,(I510/($D510^0.727399687532279)*'Hintergrund Berechnung'!$I$3165)*0.5,IF($C510&lt;16,(I510/($D510^0.727399687532279)*'Hintergrund Berechnung'!$I$3165)*0.67,I510/($D510^0.727399687532279)*'Hintergrund Berechnung'!$I$3166)))</f>
        <v>#DIV/0!</v>
      </c>
      <c r="AA510" s="16" t="str">
        <f t="shared" si="67"/>
        <v/>
      </c>
      <c r="AB510" s="16" t="e">
        <f>IF($A$3=FALSE,IF($C510&lt;16,K510/($D510^0.727399687532279)*'Hintergrund Berechnung'!$I$3165,K510/($D510^0.727399687532279)*'Hintergrund Berechnung'!$I$3166),IF($C510&lt;13,(K510/($D510^0.727399687532279)*'Hintergrund Berechnung'!$I$3165)*0.5,IF($C510&lt;16,(K510/($D510^0.727399687532279)*'Hintergrund Berechnung'!$I$3165)*0.67,K510/($D510^0.727399687532279)*'Hintergrund Berechnung'!$I$3166)))</f>
        <v>#DIV/0!</v>
      </c>
      <c r="AC510" s="16" t="str">
        <f t="shared" si="68"/>
        <v/>
      </c>
      <c r="AD510" s="16" t="e">
        <f>IF($A$3=FALSE,IF($C510&lt;16,M510/($D510^0.727399687532279)*'Hintergrund Berechnung'!$I$3165,M510/($D510^0.727399687532279)*'Hintergrund Berechnung'!$I$3166),IF($C510&lt;13,(M510/($D510^0.727399687532279)*'Hintergrund Berechnung'!$I$3165)*0.5,IF($C510&lt;16,(M510/($D510^0.727399687532279)*'Hintergrund Berechnung'!$I$3165)*0.67,M510/($D510^0.727399687532279)*'Hintergrund Berechnung'!$I$3166)))</f>
        <v>#DIV/0!</v>
      </c>
      <c r="AE510" s="16" t="str">
        <f t="shared" si="69"/>
        <v/>
      </c>
      <c r="AF510" s="16" t="e">
        <f>IF($A$3=FALSE,IF($C510&lt;16,O510/($D510^0.727399687532279)*'Hintergrund Berechnung'!$I$3165,O510/($D510^0.727399687532279)*'Hintergrund Berechnung'!$I$3166),IF($C510&lt;13,(O510/($D510^0.727399687532279)*'Hintergrund Berechnung'!$I$3165)*0.5,IF($C510&lt;16,(O510/($D510^0.727399687532279)*'Hintergrund Berechnung'!$I$3165)*0.67,O510/($D510^0.727399687532279)*'Hintergrund Berechnung'!$I$3166)))</f>
        <v>#DIV/0!</v>
      </c>
      <c r="AG510" s="16" t="str">
        <f t="shared" si="70"/>
        <v/>
      </c>
      <c r="AH510" s="16" t="e">
        <f t="shared" si="71"/>
        <v>#DIV/0!</v>
      </c>
      <c r="AI510" s="16" t="e">
        <f>ROUND(IF(C510&lt;16,$Q510/($D510^0.515518364833551)*'Hintergrund Berechnung'!$K$3165,$Q510/($D510^0.515518364833551)*'Hintergrund Berechnung'!$K$3166),0)</f>
        <v>#DIV/0!</v>
      </c>
      <c r="AJ510" s="16">
        <f>ROUND(IF(C510&lt;16,$R510*'Hintergrund Berechnung'!$L$3165,$R510*'Hintergrund Berechnung'!$L$3166),0)</f>
        <v>0</v>
      </c>
      <c r="AK510" s="16">
        <f>ROUND(IF(C510&lt;16,IF(S510&gt;0,(25-$S510)*'Hintergrund Berechnung'!$M$3165,0),IF(S510&gt;0,(25-$S510)*'Hintergrund Berechnung'!$M$3166,0)),0)</f>
        <v>0</v>
      </c>
      <c r="AL510" s="18" t="e">
        <f t="shared" si="72"/>
        <v>#DIV/0!</v>
      </c>
    </row>
    <row r="511" spans="21:38" x14ac:dyDescent="0.5">
      <c r="U511" s="16">
        <f t="shared" si="64"/>
        <v>0</v>
      </c>
      <c r="V511" s="16" t="e">
        <f>IF($A$3=FALSE,IF($C511&lt;16,E511/($D511^0.727399687532279)*'Hintergrund Berechnung'!$I$3165,E511/($D511^0.727399687532279)*'Hintergrund Berechnung'!$I$3166),IF($C511&lt;13,(E511/($D511^0.727399687532279)*'Hintergrund Berechnung'!$I$3165)*0.5,IF($C511&lt;16,(E511/($D511^0.727399687532279)*'Hintergrund Berechnung'!$I$3165)*0.67,E511/($D511^0.727399687532279)*'Hintergrund Berechnung'!$I$3166)))</f>
        <v>#DIV/0!</v>
      </c>
      <c r="W511" s="16" t="str">
        <f t="shared" si="65"/>
        <v/>
      </c>
      <c r="X511" s="16" t="e">
        <f>IF($A$3=FALSE,IF($C511&lt;16,G511/($D511^0.727399687532279)*'Hintergrund Berechnung'!$I$3165,G511/($D511^0.727399687532279)*'Hintergrund Berechnung'!$I$3166),IF($C511&lt;13,(G511/($D511^0.727399687532279)*'Hintergrund Berechnung'!$I$3165)*0.5,IF($C511&lt;16,(G511/($D511^0.727399687532279)*'Hintergrund Berechnung'!$I$3165)*0.67,G511/($D511^0.727399687532279)*'Hintergrund Berechnung'!$I$3166)))</f>
        <v>#DIV/0!</v>
      </c>
      <c r="Y511" s="16" t="str">
        <f t="shared" si="66"/>
        <v/>
      </c>
      <c r="Z511" s="16" t="e">
        <f>IF($A$3=FALSE,IF($C511&lt;16,I511/($D511^0.727399687532279)*'Hintergrund Berechnung'!$I$3165,I511/($D511^0.727399687532279)*'Hintergrund Berechnung'!$I$3166),IF($C511&lt;13,(I511/($D511^0.727399687532279)*'Hintergrund Berechnung'!$I$3165)*0.5,IF($C511&lt;16,(I511/($D511^0.727399687532279)*'Hintergrund Berechnung'!$I$3165)*0.67,I511/($D511^0.727399687532279)*'Hintergrund Berechnung'!$I$3166)))</f>
        <v>#DIV/0!</v>
      </c>
      <c r="AA511" s="16" t="str">
        <f t="shared" si="67"/>
        <v/>
      </c>
      <c r="AB511" s="16" t="e">
        <f>IF($A$3=FALSE,IF($C511&lt;16,K511/($D511^0.727399687532279)*'Hintergrund Berechnung'!$I$3165,K511/($D511^0.727399687532279)*'Hintergrund Berechnung'!$I$3166),IF($C511&lt;13,(K511/($D511^0.727399687532279)*'Hintergrund Berechnung'!$I$3165)*0.5,IF($C511&lt;16,(K511/($D511^0.727399687532279)*'Hintergrund Berechnung'!$I$3165)*0.67,K511/($D511^0.727399687532279)*'Hintergrund Berechnung'!$I$3166)))</f>
        <v>#DIV/0!</v>
      </c>
      <c r="AC511" s="16" t="str">
        <f t="shared" si="68"/>
        <v/>
      </c>
      <c r="AD511" s="16" t="e">
        <f>IF($A$3=FALSE,IF($C511&lt;16,M511/($D511^0.727399687532279)*'Hintergrund Berechnung'!$I$3165,M511/($D511^0.727399687532279)*'Hintergrund Berechnung'!$I$3166),IF($C511&lt;13,(M511/($D511^0.727399687532279)*'Hintergrund Berechnung'!$I$3165)*0.5,IF($C511&lt;16,(M511/($D511^0.727399687532279)*'Hintergrund Berechnung'!$I$3165)*0.67,M511/($D511^0.727399687532279)*'Hintergrund Berechnung'!$I$3166)))</f>
        <v>#DIV/0!</v>
      </c>
      <c r="AE511" s="16" t="str">
        <f t="shared" si="69"/>
        <v/>
      </c>
      <c r="AF511" s="16" t="e">
        <f>IF($A$3=FALSE,IF($C511&lt;16,O511/($D511^0.727399687532279)*'Hintergrund Berechnung'!$I$3165,O511/($D511^0.727399687532279)*'Hintergrund Berechnung'!$I$3166),IF($C511&lt;13,(O511/($D511^0.727399687532279)*'Hintergrund Berechnung'!$I$3165)*0.5,IF($C511&lt;16,(O511/($D511^0.727399687532279)*'Hintergrund Berechnung'!$I$3165)*0.67,O511/($D511^0.727399687532279)*'Hintergrund Berechnung'!$I$3166)))</f>
        <v>#DIV/0!</v>
      </c>
      <c r="AG511" s="16" t="str">
        <f t="shared" si="70"/>
        <v/>
      </c>
      <c r="AH511" s="16" t="e">
        <f t="shared" si="71"/>
        <v>#DIV/0!</v>
      </c>
      <c r="AI511" s="16" t="e">
        <f>ROUND(IF(C511&lt;16,$Q511/($D511^0.515518364833551)*'Hintergrund Berechnung'!$K$3165,$Q511/($D511^0.515518364833551)*'Hintergrund Berechnung'!$K$3166),0)</f>
        <v>#DIV/0!</v>
      </c>
      <c r="AJ511" s="16">
        <f>ROUND(IF(C511&lt;16,$R511*'Hintergrund Berechnung'!$L$3165,$R511*'Hintergrund Berechnung'!$L$3166),0)</f>
        <v>0</v>
      </c>
      <c r="AK511" s="16">
        <f>ROUND(IF(C511&lt;16,IF(S511&gt;0,(25-$S511)*'Hintergrund Berechnung'!$M$3165,0),IF(S511&gt;0,(25-$S511)*'Hintergrund Berechnung'!$M$3166,0)),0)</f>
        <v>0</v>
      </c>
      <c r="AL511" s="18" t="e">
        <f t="shared" si="72"/>
        <v>#DIV/0!</v>
      </c>
    </row>
    <row r="512" spans="21:38" x14ac:dyDescent="0.5">
      <c r="U512" s="16">
        <f t="shared" si="64"/>
        <v>0</v>
      </c>
      <c r="V512" s="16" t="e">
        <f>IF($A$3=FALSE,IF($C512&lt;16,E512/($D512^0.727399687532279)*'Hintergrund Berechnung'!$I$3165,E512/($D512^0.727399687532279)*'Hintergrund Berechnung'!$I$3166),IF($C512&lt;13,(E512/($D512^0.727399687532279)*'Hintergrund Berechnung'!$I$3165)*0.5,IF($C512&lt;16,(E512/($D512^0.727399687532279)*'Hintergrund Berechnung'!$I$3165)*0.67,E512/($D512^0.727399687532279)*'Hintergrund Berechnung'!$I$3166)))</f>
        <v>#DIV/0!</v>
      </c>
      <c r="W512" s="16" t="str">
        <f t="shared" si="65"/>
        <v/>
      </c>
      <c r="X512" s="16" t="e">
        <f>IF($A$3=FALSE,IF($C512&lt;16,G512/($D512^0.727399687532279)*'Hintergrund Berechnung'!$I$3165,G512/($D512^0.727399687532279)*'Hintergrund Berechnung'!$I$3166),IF($C512&lt;13,(G512/($D512^0.727399687532279)*'Hintergrund Berechnung'!$I$3165)*0.5,IF($C512&lt;16,(G512/($D512^0.727399687532279)*'Hintergrund Berechnung'!$I$3165)*0.67,G512/($D512^0.727399687532279)*'Hintergrund Berechnung'!$I$3166)))</f>
        <v>#DIV/0!</v>
      </c>
      <c r="Y512" s="16" t="str">
        <f t="shared" si="66"/>
        <v/>
      </c>
      <c r="Z512" s="16" t="e">
        <f>IF($A$3=FALSE,IF($C512&lt;16,I512/($D512^0.727399687532279)*'Hintergrund Berechnung'!$I$3165,I512/($D512^0.727399687532279)*'Hintergrund Berechnung'!$I$3166),IF($C512&lt;13,(I512/($D512^0.727399687532279)*'Hintergrund Berechnung'!$I$3165)*0.5,IF($C512&lt;16,(I512/($D512^0.727399687532279)*'Hintergrund Berechnung'!$I$3165)*0.67,I512/($D512^0.727399687532279)*'Hintergrund Berechnung'!$I$3166)))</f>
        <v>#DIV/0!</v>
      </c>
      <c r="AA512" s="16" t="str">
        <f t="shared" si="67"/>
        <v/>
      </c>
      <c r="AB512" s="16" t="e">
        <f>IF($A$3=FALSE,IF($C512&lt;16,K512/($D512^0.727399687532279)*'Hintergrund Berechnung'!$I$3165,K512/($D512^0.727399687532279)*'Hintergrund Berechnung'!$I$3166),IF($C512&lt;13,(K512/($D512^0.727399687532279)*'Hintergrund Berechnung'!$I$3165)*0.5,IF($C512&lt;16,(K512/($D512^0.727399687532279)*'Hintergrund Berechnung'!$I$3165)*0.67,K512/($D512^0.727399687532279)*'Hintergrund Berechnung'!$I$3166)))</f>
        <v>#DIV/0!</v>
      </c>
      <c r="AC512" s="16" t="str">
        <f t="shared" si="68"/>
        <v/>
      </c>
      <c r="AD512" s="16" t="e">
        <f>IF($A$3=FALSE,IF($C512&lt;16,M512/($D512^0.727399687532279)*'Hintergrund Berechnung'!$I$3165,M512/($D512^0.727399687532279)*'Hintergrund Berechnung'!$I$3166),IF($C512&lt;13,(M512/($D512^0.727399687532279)*'Hintergrund Berechnung'!$I$3165)*0.5,IF($C512&lt;16,(M512/($D512^0.727399687532279)*'Hintergrund Berechnung'!$I$3165)*0.67,M512/($D512^0.727399687532279)*'Hintergrund Berechnung'!$I$3166)))</f>
        <v>#DIV/0!</v>
      </c>
      <c r="AE512" s="16" t="str">
        <f t="shared" si="69"/>
        <v/>
      </c>
      <c r="AF512" s="16" t="e">
        <f>IF($A$3=FALSE,IF($C512&lt;16,O512/($D512^0.727399687532279)*'Hintergrund Berechnung'!$I$3165,O512/($D512^0.727399687532279)*'Hintergrund Berechnung'!$I$3166),IF($C512&lt;13,(O512/($D512^0.727399687532279)*'Hintergrund Berechnung'!$I$3165)*0.5,IF($C512&lt;16,(O512/($D512^0.727399687532279)*'Hintergrund Berechnung'!$I$3165)*0.67,O512/($D512^0.727399687532279)*'Hintergrund Berechnung'!$I$3166)))</f>
        <v>#DIV/0!</v>
      </c>
      <c r="AG512" s="16" t="str">
        <f t="shared" si="70"/>
        <v/>
      </c>
      <c r="AH512" s="16" t="e">
        <f t="shared" si="71"/>
        <v>#DIV/0!</v>
      </c>
      <c r="AI512" s="16" t="e">
        <f>ROUND(IF(C512&lt;16,$Q512/($D512^0.515518364833551)*'Hintergrund Berechnung'!$K$3165,$Q512/($D512^0.515518364833551)*'Hintergrund Berechnung'!$K$3166),0)</f>
        <v>#DIV/0!</v>
      </c>
      <c r="AJ512" s="16">
        <f>ROUND(IF(C512&lt;16,$R512*'Hintergrund Berechnung'!$L$3165,$R512*'Hintergrund Berechnung'!$L$3166),0)</f>
        <v>0</v>
      </c>
      <c r="AK512" s="16">
        <f>ROUND(IF(C512&lt;16,IF(S512&gt;0,(25-$S512)*'Hintergrund Berechnung'!$M$3165,0),IF(S512&gt;0,(25-$S512)*'Hintergrund Berechnung'!$M$3166,0)),0)</f>
        <v>0</v>
      </c>
      <c r="AL512" s="18" t="e">
        <f t="shared" si="72"/>
        <v>#DIV/0!</v>
      </c>
    </row>
    <row r="513" spans="21:38" x14ac:dyDescent="0.5">
      <c r="U513" s="16">
        <f t="shared" si="64"/>
        <v>0</v>
      </c>
      <c r="V513" s="16" t="e">
        <f>IF($A$3=FALSE,IF($C513&lt;16,E513/($D513^0.727399687532279)*'Hintergrund Berechnung'!$I$3165,E513/($D513^0.727399687532279)*'Hintergrund Berechnung'!$I$3166),IF($C513&lt;13,(E513/($D513^0.727399687532279)*'Hintergrund Berechnung'!$I$3165)*0.5,IF($C513&lt;16,(E513/($D513^0.727399687532279)*'Hintergrund Berechnung'!$I$3165)*0.67,E513/($D513^0.727399687532279)*'Hintergrund Berechnung'!$I$3166)))</f>
        <v>#DIV/0!</v>
      </c>
      <c r="W513" s="16" t="str">
        <f t="shared" si="65"/>
        <v/>
      </c>
      <c r="X513" s="16" t="e">
        <f>IF($A$3=FALSE,IF($C513&lt;16,G513/($D513^0.727399687532279)*'Hintergrund Berechnung'!$I$3165,G513/($D513^0.727399687532279)*'Hintergrund Berechnung'!$I$3166),IF($C513&lt;13,(G513/($D513^0.727399687532279)*'Hintergrund Berechnung'!$I$3165)*0.5,IF($C513&lt;16,(G513/($D513^0.727399687532279)*'Hintergrund Berechnung'!$I$3165)*0.67,G513/($D513^0.727399687532279)*'Hintergrund Berechnung'!$I$3166)))</f>
        <v>#DIV/0!</v>
      </c>
      <c r="Y513" s="16" t="str">
        <f t="shared" si="66"/>
        <v/>
      </c>
      <c r="Z513" s="16" t="e">
        <f>IF($A$3=FALSE,IF($C513&lt;16,I513/($D513^0.727399687532279)*'Hintergrund Berechnung'!$I$3165,I513/($D513^0.727399687532279)*'Hintergrund Berechnung'!$I$3166),IF($C513&lt;13,(I513/($D513^0.727399687532279)*'Hintergrund Berechnung'!$I$3165)*0.5,IF($C513&lt;16,(I513/($D513^0.727399687532279)*'Hintergrund Berechnung'!$I$3165)*0.67,I513/($D513^0.727399687532279)*'Hintergrund Berechnung'!$I$3166)))</f>
        <v>#DIV/0!</v>
      </c>
      <c r="AA513" s="16" t="str">
        <f t="shared" si="67"/>
        <v/>
      </c>
      <c r="AB513" s="16" t="e">
        <f>IF($A$3=FALSE,IF($C513&lt;16,K513/($D513^0.727399687532279)*'Hintergrund Berechnung'!$I$3165,K513/($D513^0.727399687532279)*'Hintergrund Berechnung'!$I$3166),IF($C513&lt;13,(K513/($D513^0.727399687532279)*'Hintergrund Berechnung'!$I$3165)*0.5,IF($C513&lt;16,(K513/($D513^0.727399687532279)*'Hintergrund Berechnung'!$I$3165)*0.67,K513/($D513^0.727399687532279)*'Hintergrund Berechnung'!$I$3166)))</f>
        <v>#DIV/0!</v>
      </c>
      <c r="AC513" s="16" t="str">
        <f t="shared" si="68"/>
        <v/>
      </c>
      <c r="AD513" s="16" t="e">
        <f>IF($A$3=FALSE,IF($C513&lt;16,M513/($D513^0.727399687532279)*'Hintergrund Berechnung'!$I$3165,M513/($D513^0.727399687532279)*'Hintergrund Berechnung'!$I$3166),IF($C513&lt;13,(M513/($D513^0.727399687532279)*'Hintergrund Berechnung'!$I$3165)*0.5,IF($C513&lt;16,(M513/($D513^0.727399687532279)*'Hintergrund Berechnung'!$I$3165)*0.67,M513/($D513^0.727399687532279)*'Hintergrund Berechnung'!$I$3166)))</f>
        <v>#DIV/0!</v>
      </c>
      <c r="AE513" s="16" t="str">
        <f t="shared" si="69"/>
        <v/>
      </c>
      <c r="AF513" s="16" t="e">
        <f>IF($A$3=FALSE,IF($C513&lt;16,O513/($D513^0.727399687532279)*'Hintergrund Berechnung'!$I$3165,O513/($D513^0.727399687532279)*'Hintergrund Berechnung'!$I$3166),IF($C513&lt;13,(O513/($D513^0.727399687532279)*'Hintergrund Berechnung'!$I$3165)*0.5,IF($C513&lt;16,(O513/($D513^0.727399687532279)*'Hintergrund Berechnung'!$I$3165)*0.67,O513/($D513^0.727399687532279)*'Hintergrund Berechnung'!$I$3166)))</f>
        <v>#DIV/0!</v>
      </c>
      <c r="AG513" s="16" t="str">
        <f t="shared" si="70"/>
        <v/>
      </c>
      <c r="AH513" s="16" t="e">
        <f t="shared" si="71"/>
        <v>#DIV/0!</v>
      </c>
      <c r="AI513" s="16" t="e">
        <f>ROUND(IF(C513&lt;16,$Q513/($D513^0.515518364833551)*'Hintergrund Berechnung'!$K$3165,$Q513/($D513^0.515518364833551)*'Hintergrund Berechnung'!$K$3166),0)</f>
        <v>#DIV/0!</v>
      </c>
      <c r="AJ513" s="16">
        <f>ROUND(IF(C513&lt;16,$R513*'Hintergrund Berechnung'!$L$3165,$R513*'Hintergrund Berechnung'!$L$3166),0)</f>
        <v>0</v>
      </c>
      <c r="AK513" s="16">
        <f>ROUND(IF(C513&lt;16,IF(S513&gt;0,(25-$S513)*'Hintergrund Berechnung'!$M$3165,0),IF(S513&gt;0,(25-$S513)*'Hintergrund Berechnung'!$M$3166,0)),0)</f>
        <v>0</v>
      </c>
      <c r="AL513" s="18" t="e">
        <f t="shared" si="72"/>
        <v>#DIV/0!</v>
      </c>
    </row>
    <row r="514" spans="21:38" x14ac:dyDescent="0.5">
      <c r="U514" s="16">
        <f t="shared" si="64"/>
        <v>0</v>
      </c>
      <c r="V514" s="16" t="e">
        <f>IF($A$3=FALSE,IF($C514&lt;16,E514/($D514^0.727399687532279)*'Hintergrund Berechnung'!$I$3165,E514/($D514^0.727399687532279)*'Hintergrund Berechnung'!$I$3166),IF($C514&lt;13,(E514/($D514^0.727399687532279)*'Hintergrund Berechnung'!$I$3165)*0.5,IF($C514&lt;16,(E514/($D514^0.727399687532279)*'Hintergrund Berechnung'!$I$3165)*0.67,E514/($D514^0.727399687532279)*'Hintergrund Berechnung'!$I$3166)))</f>
        <v>#DIV/0!</v>
      </c>
      <c r="W514" s="16" t="str">
        <f t="shared" si="65"/>
        <v/>
      </c>
      <c r="X514" s="16" t="e">
        <f>IF($A$3=FALSE,IF($C514&lt;16,G514/($D514^0.727399687532279)*'Hintergrund Berechnung'!$I$3165,G514/($D514^0.727399687532279)*'Hintergrund Berechnung'!$I$3166),IF($C514&lt;13,(G514/($D514^0.727399687532279)*'Hintergrund Berechnung'!$I$3165)*0.5,IF($C514&lt;16,(G514/($D514^0.727399687532279)*'Hintergrund Berechnung'!$I$3165)*0.67,G514/($D514^0.727399687532279)*'Hintergrund Berechnung'!$I$3166)))</f>
        <v>#DIV/0!</v>
      </c>
      <c r="Y514" s="16" t="str">
        <f t="shared" si="66"/>
        <v/>
      </c>
      <c r="Z514" s="16" t="e">
        <f>IF($A$3=FALSE,IF($C514&lt;16,I514/($D514^0.727399687532279)*'Hintergrund Berechnung'!$I$3165,I514/($D514^0.727399687532279)*'Hintergrund Berechnung'!$I$3166),IF($C514&lt;13,(I514/($D514^0.727399687532279)*'Hintergrund Berechnung'!$I$3165)*0.5,IF($C514&lt;16,(I514/($D514^0.727399687532279)*'Hintergrund Berechnung'!$I$3165)*0.67,I514/($D514^0.727399687532279)*'Hintergrund Berechnung'!$I$3166)))</f>
        <v>#DIV/0!</v>
      </c>
      <c r="AA514" s="16" t="str">
        <f t="shared" si="67"/>
        <v/>
      </c>
      <c r="AB514" s="16" t="e">
        <f>IF($A$3=FALSE,IF($C514&lt;16,K514/($D514^0.727399687532279)*'Hintergrund Berechnung'!$I$3165,K514/($D514^0.727399687532279)*'Hintergrund Berechnung'!$I$3166),IF($C514&lt;13,(K514/($D514^0.727399687532279)*'Hintergrund Berechnung'!$I$3165)*0.5,IF($C514&lt;16,(K514/($D514^0.727399687532279)*'Hintergrund Berechnung'!$I$3165)*0.67,K514/($D514^0.727399687532279)*'Hintergrund Berechnung'!$I$3166)))</f>
        <v>#DIV/0!</v>
      </c>
      <c r="AC514" s="16" t="str">
        <f t="shared" si="68"/>
        <v/>
      </c>
      <c r="AD514" s="16" t="e">
        <f>IF($A$3=FALSE,IF($C514&lt;16,M514/($D514^0.727399687532279)*'Hintergrund Berechnung'!$I$3165,M514/($D514^0.727399687532279)*'Hintergrund Berechnung'!$I$3166),IF($C514&lt;13,(M514/($D514^0.727399687532279)*'Hintergrund Berechnung'!$I$3165)*0.5,IF($C514&lt;16,(M514/($D514^0.727399687532279)*'Hintergrund Berechnung'!$I$3165)*0.67,M514/($D514^0.727399687532279)*'Hintergrund Berechnung'!$I$3166)))</f>
        <v>#DIV/0!</v>
      </c>
      <c r="AE514" s="16" t="str">
        <f t="shared" si="69"/>
        <v/>
      </c>
      <c r="AF514" s="16" t="e">
        <f>IF($A$3=FALSE,IF($C514&lt;16,O514/($D514^0.727399687532279)*'Hintergrund Berechnung'!$I$3165,O514/($D514^0.727399687532279)*'Hintergrund Berechnung'!$I$3166),IF($C514&lt;13,(O514/($D514^0.727399687532279)*'Hintergrund Berechnung'!$I$3165)*0.5,IF($C514&lt;16,(O514/($D514^0.727399687532279)*'Hintergrund Berechnung'!$I$3165)*0.67,O514/($D514^0.727399687532279)*'Hintergrund Berechnung'!$I$3166)))</f>
        <v>#DIV/0!</v>
      </c>
      <c r="AG514" s="16" t="str">
        <f t="shared" si="70"/>
        <v/>
      </c>
      <c r="AH514" s="16" t="e">
        <f t="shared" si="71"/>
        <v>#DIV/0!</v>
      </c>
      <c r="AI514" s="16" t="e">
        <f>ROUND(IF(C514&lt;16,$Q514/($D514^0.515518364833551)*'Hintergrund Berechnung'!$K$3165,$Q514/($D514^0.515518364833551)*'Hintergrund Berechnung'!$K$3166),0)</f>
        <v>#DIV/0!</v>
      </c>
      <c r="AJ514" s="16">
        <f>ROUND(IF(C514&lt;16,$R514*'Hintergrund Berechnung'!$L$3165,$R514*'Hintergrund Berechnung'!$L$3166),0)</f>
        <v>0</v>
      </c>
      <c r="AK514" s="16">
        <f>ROUND(IF(C514&lt;16,IF(S514&gt;0,(25-$S514)*'Hintergrund Berechnung'!$M$3165,0),IF(S514&gt;0,(25-$S514)*'Hintergrund Berechnung'!$M$3166,0)),0)</f>
        <v>0</v>
      </c>
      <c r="AL514" s="18" t="e">
        <f t="shared" si="72"/>
        <v>#DIV/0!</v>
      </c>
    </row>
    <row r="515" spans="21:38" x14ac:dyDescent="0.5">
      <c r="U515" s="16">
        <f t="shared" si="64"/>
        <v>0</v>
      </c>
      <c r="V515" s="16" t="e">
        <f>IF($A$3=FALSE,IF($C515&lt;16,E515/($D515^0.727399687532279)*'Hintergrund Berechnung'!$I$3165,E515/($D515^0.727399687532279)*'Hintergrund Berechnung'!$I$3166),IF($C515&lt;13,(E515/($D515^0.727399687532279)*'Hintergrund Berechnung'!$I$3165)*0.5,IF($C515&lt;16,(E515/($D515^0.727399687532279)*'Hintergrund Berechnung'!$I$3165)*0.67,E515/($D515^0.727399687532279)*'Hintergrund Berechnung'!$I$3166)))</f>
        <v>#DIV/0!</v>
      </c>
      <c r="W515" s="16" t="str">
        <f t="shared" si="65"/>
        <v/>
      </c>
      <c r="X515" s="16" t="e">
        <f>IF($A$3=FALSE,IF($C515&lt;16,G515/($D515^0.727399687532279)*'Hintergrund Berechnung'!$I$3165,G515/($D515^0.727399687532279)*'Hintergrund Berechnung'!$I$3166),IF($C515&lt;13,(G515/($D515^0.727399687532279)*'Hintergrund Berechnung'!$I$3165)*0.5,IF($C515&lt;16,(G515/($D515^0.727399687532279)*'Hintergrund Berechnung'!$I$3165)*0.67,G515/($D515^0.727399687532279)*'Hintergrund Berechnung'!$I$3166)))</f>
        <v>#DIV/0!</v>
      </c>
      <c r="Y515" s="16" t="str">
        <f t="shared" si="66"/>
        <v/>
      </c>
      <c r="Z515" s="16" t="e">
        <f>IF($A$3=FALSE,IF($C515&lt;16,I515/($D515^0.727399687532279)*'Hintergrund Berechnung'!$I$3165,I515/($D515^0.727399687532279)*'Hintergrund Berechnung'!$I$3166),IF($C515&lt;13,(I515/($D515^0.727399687532279)*'Hintergrund Berechnung'!$I$3165)*0.5,IF($C515&lt;16,(I515/($D515^0.727399687532279)*'Hintergrund Berechnung'!$I$3165)*0.67,I515/($D515^0.727399687532279)*'Hintergrund Berechnung'!$I$3166)))</f>
        <v>#DIV/0!</v>
      </c>
      <c r="AA515" s="16" t="str">
        <f t="shared" si="67"/>
        <v/>
      </c>
      <c r="AB515" s="16" t="e">
        <f>IF($A$3=FALSE,IF($C515&lt;16,K515/($D515^0.727399687532279)*'Hintergrund Berechnung'!$I$3165,K515/($D515^0.727399687532279)*'Hintergrund Berechnung'!$I$3166),IF($C515&lt;13,(K515/($D515^0.727399687532279)*'Hintergrund Berechnung'!$I$3165)*0.5,IF($C515&lt;16,(K515/($D515^0.727399687532279)*'Hintergrund Berechnung'!$I$3165)*0.67,K515/($D515^0.727399687532279)*'Hintergrund Berechnung'!$I$3166)))</f>
        <v>#DIV/0!</v>
      </c>
      <c r="AC515" s="16" t="str">
        <f t="shared" si="68"/>
        <v/>
      </c>
      <c r="AD515" s="16" t="e">
        <f>IF($A$3=FALSE,IF($C515&lt;16,M515/($D515^0.727399687532279)*'Hintergrund Berechnung'!$I$3165,M515/($D515^0.727399687532279)*'Hintergrund Berechnung'!$I$3166),IF($C515&lt;13,(M515/($D515^0.727399687532279)*'Hintergrund Berechnung'!$I$3165)*0.5,IF($C515&lt;16,(M515/($D515^0.727399687532279)*'Hintergrund Berechnung'!$I$3165)*0.67,M515/($D515^0.727399687532279)*'Hintergrund Berechnung'!$I$3166)))</f>
        <v>#DIV/0!</v>
      </c>
      <c r="AE515" s="16" t="str">
        <f t="shared" si="69"/>
        <v/>
      </c>
      <c r="AF515" s="16" t="e">
        <f>IF($A$3=FALSE,IF($C515&lt;16,O515/($D515^0.727399687532279)*'Hintergrund Berechnung'!$I$3165,O515/($D515^0.727399687532279)*'Hintergrund Berechnung'!$I$3166),IF($C515&lt;13,(O515/($D515^0.727399687532279)*'Hintergrund Berechnung'!$I$3165)*0.5,IF($C515&lt;16,(O515/($D515^0.727399687532279)*'Hintergrund Berechnung'!$I$3165)*0.67,O515/($D515^0.727399687532279)*'Hintergrund Berechnung'!$I$3166)))</f>
        <v>#DIV/0!</v>
      </c>
      <c r="AG515" s="16" t="str">
        <f t="shared" si="70"/>
        <v/>
      </c>
      <c r="AH515" s="16" t="e">
        <f t="shared" si="71"/>
        <v>#DIV/0!</v>
      </c>
      <c r="AI515" s="16" t="e">
        <f>ROUND(IF(C515&lt;16,$Q515/($D515^0.515518364833551)*'Hintergrund Berechnung'!$K$3165,$Q515/($D515^0.515518364833551)*'Hintergrund Berechnung'!$K$3166),0)</f>
        <v>#DIV/0!</v>
      </c>
      <c r="AJ515" s="16">
        <f>ROUND(IF(C515&lt;16,$R515*'Hintergrund Berechnung'!$L$3165,$R515*'Hintergrund Berechnung'!$L$3166),0)</f>
        <v>0</v>
      </c>
      <c r="AK515" s="16">
        <f>ROUND(IF(C515&lt;16,IF(S515&gt;0,(25-$S515)*'Hintergrund Berechnung'!$M$3165,0),IF(S515&gt;0,(25-$S515)*'Hintergrund Berechnung'!$M$3166,0)),0)</f>
        <v>0</v>
      </c>
      <c r="AL515" s="18" t="e">
        <f t="shared" si="72"/>
        <v>#DIV/0!</v>
      </c>
    </row>
    <row r="516" spans="21:38" x14ac:dyDescent="0.5">
      <c r="U516" s="16">
        <f t="shared" si="64"/>
        <v>0</v>
      </c>
      <c r="V516" s="16" t="e">
        <f>IF($A$3=FALSE,IF($C516&lt;16,E516/($D516^0.727399687532279)*'Hintergrund Berechnung'!$I$3165,E516/($D516^0.727399687532279)*'Hintergrund Berechnung'!$I$3166),IF($C516&lt;13,(E516/($D516^0.727399687532279)*'Hintergrund Berechnung'!$I$3165)*0.5,IF($C516&lt;16,(E516/($D516^0.727399687532279)*'Hintergrund Berechnung'!$I$3165)*0.67,E516/($D516^0.727399687532279)*'Hintergrund Berechnung'!$I$3166)))</f>
        <v>#DIV/0!</v>
      </c>
      <c r="W516" s="16" t="str">
        <f t="shared" si="65"/>
        <v/>
      </c>
      <c r="X516" s="16" t="e">
        <f>IF($A$3=FALSE,IF($C516&lt;16,G516/($D516^0.727399687532279)*'Hintergrund Berechnung'!$I$3165,G516/($D516^0.727399687532279)*'Hintergrund Berechnung'!$I$3166),IF($C516&lt;13,(G516/($D516^0.727399687532279)*'Hintergrund Berechnung'!$I$3165)*0.5,IF($C516&lt;16,(G516/($D516^0.727399687532279)*'Hintergrund Berechnung'!$I$3165)*0.67,G516/($D516^0.727399687532279)*'Hintergrund Berechnung'!$I$3166)))</f>
        <v>#DIV/0!</v>
      </c>
      <c r="Y516" s="16" t="str">
        <f t="shared" si="66"/>
        <v/>
      </c>
      <c r="Z516" s="16" t="e">
        <f>IF($A$3=FALSE,IF($C516&lt;16,I516/($D516^0.727399687532279)*'Hintergrund Berechnung'!$I$3165,I516/($D516^0.727399687532279)*'Hintergrund Berechnung'!$I$3166),IF($C516&lt;13,(I516/($D516^0.727399687532279)*'Hintergrund Berechnung'!$I$3165)*0.5,IF($C516&lt;16,(I516/($D516^0.727399687532279)*'Hintergrund Berechnung'!$I$3165)*0.67,I516/($D516^0.727399687532279)*'Hintergrund Berechnung'!$I$3166)))</f>
        <v>#DIV/0!</v>
      </c>
      <c r="AA516" s="16" t="str">
        <f t="shared" si="67"/>
        <v/>
      </c>
      <c r="AB516" s="16" t="e">
        <f>IF($A$3=FALSE,IF($C516&lt;16,K516/($D516^0.727399687532279)*'Hintergrund Berechnung'!$I$3165,K516/($D516^0.727399687532279)*'Hintergrund Berechnung'!$I$3166),IF($C516&lt;13,(K516/($D516^0.727399687532279)*'Hintergrund Berechnung'!$I$3165)*0.5,IF($C516&lt;16,(K516/($D516^0.727399687532279)*'Hintergrund Berechnung'!$I$3165)*0.67,K516/($D516^0.727399687532279)*'Hintergrund Berechnung'!$I$3166)))</f>
        <v>#DIV/0!</v>
      </c>
      <c r="AC516" s="16" t="str">
        <f t="shared" si="68"/>
        <v/>
      </c>
      <c r="AD516" s="16" t="e">
        <f>IF($A$3=FALSE,IF($C516&lt;16,M516/($D516^0.727399687532279)*'Hintergrund Berechnung'!$I$3165,M516/($D516^0.727399687532279)*'Hintergrund Berechnung'!$I$3166),IF($C516&lt;13,(M516/($D516^0.727399687532279)*'Hintergrund Berechnung'!$I$3165)*0.5,IF($C516&lt;16,(M516/($D516^0.727399687532279)*'Hintergrund Berechnung'!$I$3165)*0.67,M516/($D516^0.727399687532279)*'Hintergrund Berechnung'!$I$3166)))</f>
        <v>#DIV/0!</v>
      </c>
      <c r="AE516" s="16" t="str">
        <f t="shared" si="69"/>
        <v/>
      </c>
      <c r="AF516" s="16" t="e">
        <f>IF($A$3=FALSE,IF($C516&lt;16,O516/($D516^0.727399687532279)*'Hintergrund Berechnung'!$I$3165,O516/($D516^0.727399687532279)*'Hintergrund Berechnung'!$I$3166),IF($C516&lt;13,(O516/($D516^0.727399687532279)*'Hintergrund Berechnung'!$I$3165)*0.5,IF($C516&lt;16,(O516/($D516^0.727399687532279)*'Hintergrund Berechnung'!$I$3165)*0.67,O516/($D516^0.727399687532279)*'Hintergrund Berechnung'!$I$3166)))</f>
        <v>#DIV/0!</v>
      </c>
      <c r="AG516" s="16" t="str">
        <f t="shared" si="70"/>
        <v/>
      </c>
      <c r="AH516" s="16" t="e">
        <f t="shared" si="71"/>
        <v>#DIV/0!</v>
      </c>
      <c r="AI516" s="16" t="e">
        <f>ROUND(IF(C516&lt;16,$Q516/($D516^0.515518364833551)*'Hintergrund Berechnung'!$K$3165,$Q516/($D516^0.515518364833551)*'Hintergrund Berechnung'!$K$3166),0)</f>
        <v>#DIV/0!</v>
      </c>
      <c r="AJ516" s="16">
        <f>ROUND(IF(C516&lt;16,$R516*'Hintergrund Berechnung'!$L$3165,$R516*'Hintergrund Berechnung'!$L$3166),0)</f>
        <v>0</v>
      </c>
      <c r="AK516" s="16">
        <f>ROUND(IF(C516&lt;16,IF(S516&gt;0,(25-$S516)*'Hintergrund Berechnung'!$M$3165,0),IF(S516&gt;0,(25-$S516)*'Hintergrund Berechnung'!$M$3166,0)),0)</f>
        <v>0</v>
      </c>
      <c r="AL516" s="18" t="e">
        <f t="shared" si="72"/>
        <v>#DIV/0!</v>
      </c>
    </row>
    <row r="517" spans="21:38" x14ac:dyDescent="0.5">
      <c r="U517" s="16">
        <f t="shared" si="64"/>
        <v>0</v>
      </c>
      <c r="V517" s="16" t="e">
        <f>IF($A$3=FALSE,IF($C517&lt;16,E517/($D517^0.727399687532279)*'Hintergrund Berechnung'!$I$3165,E517/($D517^0.727399687532279)*'Hintergrund Berechnung'!$I$3166),IF($C517&lt;13,(E517/($D517^0.727399687532279)*'Hintergrund Berechnung'!$I$3165)*0.5,IF($C517&lt;16,(E517/($D517^0.727399687532279)*'Hintergrund Berechnung'!$I$3165)*0.67,E517/($D517^0.727399687532279)*'Hintergrund Berechnung'!$I$3166)))</f>
        <v>#DIV/0!</v>
      </c>
      <c r="W517" s="16" t="str">
        <f t="shared" si="65"/>
        <v/>
      </c>
      <c r="X517" s="16" t="e">
        <f>IF($A$3=FALSE,IF($C517&lt;16,G517/($D517^0.727399687532279)*'Hintergrund Berechnung'!$I$3165,G517/($D517^0.727399687532279)*'Hintergrund Berechnung'!$I$3166),IF($C517&lt;13,(G517/($D517^0.727399687532279)*'Hintergrund Berechnung'!$I$3165)*0.5,IF($C517&lt;16,(G517/($D517^0.727399687532279)*'Hintergrund Berechnung'!$I$3165)*0.67,G517/($D517^0.727399687532279)*'Hintergrund Berechnung'!$I$3166)))</f>
        <v>#DIV/0!</v>
      </c>
      <c r="Y517" s="16" t="str">
        <f t="shared" si="66"/>
        <v/>
      </c>
      <c r="Z517" s="16" t="e">
        <f>IF($A$3=FALSE,IF($C517&lt;16,I517/($D517^0.727399687532279)*'Hintergrund Berechnung'!$I$3165,I517/($D517^0.727399687532279)*'Hintergrund Berechnung'!$I$3166),IF($C517&lt;13,(I517/($D517^0.727399687532279)*'Hintergrund Berechnung'!$I$3165)*0.5,IF($C517&lt;16,(I517/($D517^0.727399687532279)*'Hintergrund Berechnung'!$I$3165)*0.67,I517/($D517^0.727399687532279)*'Hintergrund Berechnung'!$I$3166)))</f>
        <v>#DIV/0!</v>
      </c>
      <c r="AA517" s="16" t="str">
        <f t="shared" si="67"/>
        <v/>
      </c>
      <c r="AB517" s="16" t="e">
        <f>IF($A$3=FALSE,IF($C517&lt;16,K517/($D517^0.727399687532279)*'Hintergrund Berechnung'!$I$3165,K517/($D517^0.727399687532279)*'Hintergrund Berechnung'!$I$3166),IF($C517&lt;13,(K517/($D517^0.727399687532279)*'Hintergrund Berechnung'!$I$3165)*0.5,IF($C517&lt;16,(K517/($D517^0.727399687532279)*'Hintergrund Berechnung'!$I$3165)*0.67,K517/($D517^0.727399687532279)*'Hintergrund Berechnung'!$I$3166)))</f>
        <v>#DIV/0!</v>
      </c>
      <c r="AC517" s="16" t="str">
        <f t="shared" si="68"/>
        <v/>
      </c>
      <c r="AD517" s="16" t="e">
        <f>IF($A$3=FALSE,IF($C517&lt;16,M517/($D517^0.727399687532279)*'Hintergrund Berechnung'!$I$3165,M517/($D517^0.727399687532279)*'Hintergrund Berechnung'!$I$3166),IF($C517&lt;13,(M517/($D517^0.727399687532279)*'Hintergrund Berechnung'!$I$3165)*0.5,IF($C517&lt;16,(M517/($D517^0.727399687532279)*'Hintergrund Berechnung'!$I$3165)*0.67,M517/($D517^0.727399687532279)*'Hintergrund Berechnung'!$I$3166)))</f>
        <v>#DIV/0!</v>
      </c>
      <c r="AE517" s="16" t="str">
        <f t="shared" si="69"/>
        <v/>
      </c>
      <c r="AF517" s="16" t="e">
        <f>IF($A$3=FALSE,IF($C517&lt;16,O517/($D517^0.727399687532279)*'Hintergrund Berechnung'!$I$3165,O517/($D517^0.727399687532279)*'Hintergrund Berechnung'!$I$3166),IF($C517&lt;13,(O517/($D517^0.727399687532279)*'Hintergrund Berechnung'!$I$3165)*0.5,IF($C517&lt;16,(O517/($D517^0.727399687532279)*'Hintergrund Berechnung'!$I$3165)*0.67,O517/($D517^0.727399687532279)*'Hintergrund Berechnung'!$I$3166)))</f>
        <v>#DIV/0!</v>
      </c>
      <c r="AG517" s="16" t="str">
        <f t="shared" si="70"/>
        <v/>
      </c>
      <c r="AH517" s="16" t="e">
        <f t="shared" si="71"/>
        <v>#DIV/0!</v>
      </c>
      <c r="AI517" s="16" t="e">
        <f>ROUND(IF(C517&lt;16,$Q517/($D517^0.515518364833551)*'Hintergrund Berechnung'!$K$3165,$Q517/($D517^0.515518364833551)*'Hintergrund Berechnung'!$K$3166),0)</f>
        <v>#DIV/0!</v>
      </c>
      <c r="AJ517" s="16">
        <f>ROUND(IF(C517&lt;16,$R517*'Hintergrund Berechnung'!$L$3165,$R517*'Hintergrund Berechnung'!$L$3166),0)</f>
        <v>0</v>
      </c>
      <c r="AK517" s="16">
        <f>ROUND(IF(C517&lt;16,IF(S517&gt;0,(25-$S517)*'Hintergrund Berechnung'!$M$3165,0),IF(S517&gt;0,(25-$S517)*'Hintergrund Berechnung'!$M$3166,0)),0)</f>
        <v>0</v>
      </c>
      <c r="AL517" s="18" t="e">
        <f t="shared" si="72"/>
        <v>#DIV/0!</v>
      </c>
    </row>
    <row r="518" spans="21:38" x14ac:dyDescent="0.5">
      <c r="U518" s="16">
        <f t="shared" si="64"/>
        <v>0</v>
      </c>
      <c r="V518" s="16" t="e">
        <f>IF($A$3=FALSE,IF($C518&lt;16,E518/($D518^0.727399687532279)*'Hintergrund Berechnung'!$I$3165,E518/($D518^0.727399687532279)*'Hintergrund Berechnung'!$I$3166),IF($C518&lt;13,(E518/($D518^0.727399687532279)*'Hintergrund Berechnung'!$I$3165)*0.5,IF($C518&lt;16,(E518/($D518^0.727399687532279)*'Hintergrund Berechnung'!$I$3165)*0.67,E518/($D518^0.727399687532279)*'Hintergrund Berechnung'!$I$3166)))</f>
        <v>#DIV/0!</v>
      </c>
      <c r="W518" s="16" t="str">
        <f t="shared" si="65"/>
        <v/>
      </c>
      <c r="X518" s="16" t="e">
        <f>IF($A$3=FALSE,IF($C518&lt;16,G518/($D518^0.727399687532279)*'Hintergrund Berechnung'!$I$3165,G518/($D518^0.727399687532279)*'Hintergrund Berechnung'!$I$3166),IF($C518&lt;13,(G518/($D518^0.727399687532279)*'Hintergrund Berechnung'!$I$3165)*0.5,IF($C518&lt;16,(G518/($D518^0.727399687532279)*'Hintergrund Berechnung'!$I$3165)*0.67,G518/($D518^0.727399687532279)*'Hintergrund Berechnung'!$I$3166)))</f>
        <v>#DIV/0!</v>
      </c>
      <c r="Y518" s="16" t="str">
        <f t="shared" si="66"/>
        <v/>
      </c>
      <c r="Z518" s="16" t="e">
        <f>IF($A$3=FALSE,IF($C518&lt;16,I518/($D518^0.727399687532279)*'Hintergrund Berechnung'!$I$3165,I518/($D518^0.727399687532279)*'Hintergrund Berechnung'!$I$3166),IF($C518&lt;13,(I518/($D518^0.727399687532279)*'Hintergrund Berechnung'!$I$3165)*0.5,IF($C518&lt;16,(I518/($D518^0.727399687532279)*'Hintergrund Berechnung'!$I$3165)*0.67,I518/($D518^0.727399687532279)*'Hintergrund Berechnung'!$I$3166)))</f>
        <v>#DIV/0!</v>
      </c>
      <c r="AA518" s="16" t="str">
        <f t="shared" si="67"/>
        <v/>
      </c>
      <c r="AB518" s="16" t="e">
        <f>IF($A$3=FALSE,IF($C518&lt;16,K518/($D518^0.727399687532279)*'Hintergrund Berechnung'!$I$3165,K518/($D518^0.727399687532279)*'Hintergrund Berechnung'!$I$3166),IF($C518&lt;13,(K518/($D518^0.727399687532279)*'Hintergrund Berechnung'!$I$3165)*0.5,IF($C518&lt;16,(K518/($D518^0.727399687532279)*'Hintergrund Berechnung'!$I$3165)*0.67,K518/($D518^0.727399687532279)*'Hintergrund Berechnung'!$I$3166)))</f>
        <v>#DIV/0!</v>
      </c>
      <c r="AC518" s="16" t="str">
        <f t="shared" si="68"/>
        <v/>
      </c>
      <c r="AD518" s="16" t="e">
        <f>IF($A$3=FALSE,IF($C518&lt;16,M518/($D518^0.727399687532279)*'Hintergrund Berechnung'!$I$3165,M518/($D518^0.727399687532279)*'Hintergrund Berechnung'!$I$3166),IF($C518&lt;13,(M518/($D518^0.727399687532279)*'Hintergrund Berechnung'!$I$3165)*0.5,IF($C518&lt;16,(M518/($D518^0.727399687532279)*'Hintergrund Berechnung'!$I$3165)*0.67,M518/($D518^0.727399687532279)*'Hintergrund Berechnung'!$I$3166)))</f>
        <v>#DIV/0!</v>
      </c>
      <c r="AE518" s="16" t="str">
        <f t="shared" si="69"/>
        <v/>
      </c>
      <c r="AF518" s="16" t="e">
        <f>IF($A$3=FALSE,IF($C518&lt;16,O518/($D518^0.727399687532279)*'Hintergrund Berechnung'!$I$3165,O518/($D518^0.727399687532279)*'Hintergrund Berechnung'!$I$3166),IF($C518&lt;13,(O518/($D518^0.727399687532279)*'Hintergrund Berechnung'!$I$3165)*0.5,IF($C518&lt;16,(O518/($D518^0.727399687532279)*'Hintergrund Berechnung'!$I$3165)*0.67,O518/($D518^0.727399687532279)*'Hintergrund Berechnung'!$I$3166)))</f>
        <v>#DIV/0!</v>
      </c>
      <c r="AG518" s="16" t="str">
        <f t="shared" si="70"/>
        <v/>
      </c>
      <c r="AH518" s="16" t="e">
        <f t="shared" si="71"/>
        <v>#DIV/0!</v>
      </c>
      <c r="AI518" s="16" t="e">
        <f>ROUND(IF(C518&lt;16,$Q518/($D518^0.515518364833551)*'Hintergrund Berechnung'!$K$3165,$Q518/($D518^0.515518364833551)*'Hintergrund Berechnung'!$K$3166),0)</f>
        <v>#DIV/0!</v>
      </c>
      <c r="AJ518" s="16">
        <f>ROUND(IF(C518&lt;16,$R518*'Hintergrund Berechnung'!$L$3165,$R518*'Hintergrund Berechnung'!$L$3166),0)</f>
        <v>0</v>
      </c>
      <c r="AK518" s="16">
        <f>ROUND(IF(C518&lt;16,IF(S518&gt;0,(25-$S518)*'Hintergrund Berechnung'!$M$3165,0),IF(S518&gt;0,(25-$S518)*'Hintergrund Berechnung'!$M$3166,0)),0)</f>
        <v>0</v>
      </c>
      <c r="AL518" s="18" t="e">
        <f t="shared" si="72"/>
        <v>#DIV/0!</v>
      </c>
    </row>
    <row r="519" spans="21:38" x14ac:dyDescent="0.5">
      <c r="U519" s="16">
        <f t="shared" ref="U519:U582" si="73">MAX(E519,G519,I519)+MAX(K519,M519,O519)</f>
        <v>0</v>
      </c>
      <c r="V519" s="16" t="e">
        <f>IF($A$3=FALSE,IF($C519&lt;16,E519/($D519^0.727399687532279)*'Hintergrund Berechnung'!$I$3165,E519/($D519^0.727399687532279)*'Hintergrund Berechnung'!$I$3166),IF($C519&lt;13,(E519/($D519^0.727399687532279)*'Hintergrund Berechnung'!$I$3165)*0.5,IF($C519&lt;16,(E519/($D519^0.727399687532279)*'Hintergrund Berechnung'!$I$3165)*0.67,E519/($D519^0.727399687532279)*'Hintergrund Berechnung'!$I$3166)))</f>
        <v>#DIV/0!</v>
      </c>
      <c r="W519" s="16" t="str">
        <f t="shared" ref="W519:W582" si="74">IF(AND($A$3=TRUE,$C519&lt;13),F519,IF(AND($A$3=TRUE,$C519&lt;16),F519*0.67,""))</f>
        <v/>
      </c>
      <c r="X519" s="16" t="e">
        <f>IF($A$3=FALSE,IF($C519&lt;16,G519/($D519^0.727399687532279)*'Hintergrund Berechnung'!$I$3165,G519/($D519^0.727399687532279)*'Hintergrund Berechnung'!$I$3166),IF($C519&lt;13,(G519/($D519^0.727399687532279)*'Hintergrund Berechnung'!$I$3165)*0.5,IF($C519&lt;16,(G519/($D519^0.727399687532279)*'Hintergrund Berechnung'!$I$3165)*0.67,G519/($D519^0.727399687532279)*'Hintergrund Berechnung'!$I$3166)))</f>
        <v>#DIV/0!</v>
      </c>
      <c r="Y519" s="16" t="str">
        <f t="shared" ref="Y519:Y582" si="75">IF(AND($A$3=TRUE,$C519&lt;13),H519,IF(AND($A$3=TRUE,$C519&lt;16),H519*0.67,""))</f>
        <v/>
      </c>
      <c r="Z519" s="16" t="e">
        <f>IF($A$3=FALSE,IF($C519&lt;16,I519/($D519^0.727399687532279)*'Hintergrund Berechnung'!$I$3165,I519/($D519^0.727399687532279)*'Hintergrund Berechnung'!$I$3166),IF($C519&lt;13,(I519/($D519^0.727399687532279)*'Hintergrund Berechnung'!$I$3165)*0.5,IF($C519&lt;16,(I519/($D519^0.727399687532279)*'Hintergrund Berechnung'!$I$3165)*0.67,I519/($D519^0.727399687532279)*'Hintergrund Berechnung'!$I$3166)))</f>
        <v>#DIV/0!</v>
      </c>
      <c r="AA519" s="16" t="str">
        <f t="shared" ref="AA519:AA582" si="76">IF(AND($A$3=TRUE,$C519&lt;13),J519,IF(AND($A$3=TRUE,$C519&lt;16),J519*0.67,""))</f>
        <v/>
      </c>
      <c r="AB519" s="16" t="e">
        <f>IF($A$3=FALSE,IF($C519&lt;16,K519/($D519^0.727399687532279)*'Hintergrund Berechnung'!$I$3165,K519/($D519^0.727399687532279)*'Hintergrund Berechnung'!$I$3166),IF($C519&lt;13,(K519/($D519^0.727399687532279)*'Hintergrund Berechnung'!$I$3165)*0.5,IF($C519&lt;16,(K519/($D519^0.727399687532279)*'Hintergrund Berechnung'!$I$3165)*0.67,K519/($D519^0.727399687532279)*'Hintergrund Berechnung'!$I$3166)))</f>
        <v>#DIV/0!</v>
      </c>
      <c r="AC519" s="16" t="str">
        <f t="shared" ref="AC519:AC582" si="77">IF(AND($A$3=TRUE,$C519&lt;13),L519,IF(AND($A$3=TRUE,$C519&lt;16),L519*0.67,""))</f>
        <v/>
      </c>
      <c r="AD519" s="16" t="e">
        <f>IF($A$3=FALSE,IF($C519&lt;16,M519/($D519^0.727399687532279)*'Hintergrund Berechnung'!$I$3165,M519/($D519^0.727399687532279)*'Hintergrund Berechnung'!$I$3166),IF($C519&lt;13,(M519/($D519^0.727399687532279)*'Hintergrund Berechnung'!$I$3165)*0.5,IF($C519&lt;16,(M519/($D519^0.727399687532279)*'Hintergrund Berechnung'!$I$3165)*0.67,M519/($D519^0.727399687532279)*'Hintergrund Berechnung'!$I$3166)))</f>
        <v>#DIV/0!</v>
      </c>
      <c r="AE519" s="16" t="str">
        <f t="shared" ref="AE519:AE582" si="78">IF(AND($A$3=TRUE,$C519&lt;13),N519,IF(AND($A$3=TRUE,$C519&lt;16),N519*0.67,""))</f>
        <v/>
      </c>
      <c r="AF519" s="16" t="e">
        <f>IF($A$3=FALSE,IF($C519&lt;16,O519/($D519^0.727399687532279)*'Hintergrund Berechnung'!$I$3165,O519/($D519^0.727399687532279)*'Hintergrund Berechnung'!$I$3166),IF($C519&lt;13,(O519/($D519^0.727399687532279)*'Hintergrund Berechnung'!$I$3165)*0.5,IF($C519&lt;16,(O519/($D519^0.727399687532279)*'Hintergrund Berechnung'!$I$3165)*0.67,O519/($D519^0.727399687532279)*'Hintergrund Berechnung'!$I$3166)))</f>
        <v>#DIV/0!</v>
      </c>
      <c r="AG519" s="16" t="str">
        <f t="shared" ref="AG519:AG582" si="79">IF(AND($A$3=TRUE,$C519&lt;13),P519,IF(AND($A$3=TRUE,$C519&lt;16),P519*0.67,""))</f>
        <v/>
      </c>
      <c r="AH519" s="16" t="e">
        <f t="shared" ref="AH519:AH582" si="80">MAX(SUM(V519:W519),SUM(X519:Y519),SUM(Z519:AA519))+MAX(SUM(AB519:AC519),SUM(AD519:AE519),SUM(AF519:AG519))</f>
        <v>#DIV/0!</v>
      </c>
      <c r="AI519" s="16" t="e">
        <f>ROUND(IF(C519&lt;16,$Q519/($D519^0.515518364833551)*'Hintergrund Berechnung'!$K$3165,$Q519/($D519^0.515518364833551)*'Hintergrund Berechnung'!$K$3166),0)</f>
        <v>#DIV/0!</v>
      </c>
      <c r="AJ519" s="16">
        <f>ROUND(IF(C519&lt;16,$R519*'Hintergrund Berechnung'!$L$3165,$R519*'Hintergrund Berechnung'!$L$3166),0)</f>
        <v>0</v>
      </c>
      <c r="AK519" s="16">
        <f>ROUND(IF(C519&lt;16,IF(S519&gt;0,(25-$S519)*'Hintergrund Berechnung'!$M$3165,0),IF(S519&gt;0,(25-$S519)*'Hintergrund Berechnung'!$M$3166,0)),0)</f>
        <v>0</v>
      </c>
      <c r="AL519" s="18" t="e">
        <f t="shared" ref="AL519:AL582" si="81">ROUND(SUM(AH519:AK519),0)</f>
        <v>#DIV/0!</v>
      </c>
    </row>
    <row r="520" spans="21:38" x14ac:dyDescent="0.5">
      <c r="U520" s="16">
        <f t="shared" si="73"/>
        <v>0</v>
      </c>
      <c r="V520" s="16" t="e">
        <f>IF($A$3=FALSE,IF($C520&lt;16,E520/($D520^0.727399687532279)*'Hintergrund Berechnung'!$I$3165,E520/($D520^0.727399687532279)*'Hintergrund Berechnung'!$I$3166),IF($C520&lt;13,(E520/($D520^0.727399687532279)*'Hintergrund Berechnung'!$I$3165)*0.5,IF($C520&lt;16,(E520/($D520^0.727399687532279)*'Hintergrund Berechnung'!$I$3165)*0.67,E520/($D520^0.727399687532279)*'Hintergrund Berechnung'!$I$3166)))</f>
        <v>#DIV/0!</v>
      </c>
      <c r="W520" s="16" t="str">
        <f t="shared" si="74"/>
        <v/>
      </c>
      <c r="X520" s="16" t="e">
        <f>IF($A$3=FALSE,IF($C520&lt;16,G520/($D520^0.727399687532279)*'Hintergrund Berechnung'!$I$3165,G520/($D520^0.727399687532279)*'Hintergrund Berechnung'!$I$3166),IF($C520&lt;13,(G520/($D520^0.727399687532279)*'Hintergrund Berechnung'!$I$3165)*0.5,IF($C520&lt;16,(G520/($D520^0.727399687532279)*'Hintergrund Berechnung'!$I$3165)*0.67,G520/($D520^0.727399687532279)*'Hintergrund Berechnung'!$I$3166)))</f>
        <v>#DIV/0!</v>
      </c>
      <c r="Y520" s="16" t="str">
        <f t="shared" si="75"/>
        <v/>
      </c>
      <c r="Z520" s="16" t="e">
        <f>IF($A$3=FALSE,IF($C520&lt;16,I520/($D520^0.727399687532279)*'Hintergrund Berechnung'!$I$3165,I520/($D520^0.727399687532279)*'Hintergrund Berechnung'!$I$3166),IF($C520&lt;13,(I520/($D520^0.727399687532279)*'Hintergrund Berechnung'!$I$3165)*0.5,IF($C520&lt;16,(I520/($D520^0.727399687532279)*'Hintergrund Berechnung'!$I$3165)*0.67,I520/($D520^0.727399687532279)*'Hintergrund Berechnung'!$I$3166)))</f>
        <v>#DIV/0!</v>
      </c>
      <c r="AA520" s="16" t="str">
        <f t="shared" si="76"/>
        <v/>
      </c>
      <c r="AB520" s="16" t="e">
        <f>IF($A$3=FALSE,IF($C520&lt;16,K520/($D520^0.727399687532279)*'Hintergrund Berechnung'!$I$3165,K520/($D520^0.727399687532279)*'Hintergrund Berechnung'!$I$3166),IF($C520&lt;13,(K520/($D520^0.727399687532279)*'Hintergrund Berechnung'!$I$3165)*0.5,IF($C520&lt;16,(K520/($D520^0.727399687532279)*'Hintergrund Berechnung'!$I$3165)*0.67,K520/($D520^0.727399687532279)*'Hintergrund Berechnung'!$I$3166)))</f>
        <v>#DIV/0!</v>
      </c>
      <c r="AC520" s="16" t="str">
        <f t="shared" si="77"/>
        <v/>
      </c>
      <c r="AD520" s="16" t="e">
        <f>IF($A$3=FALSE,IF($C520&lt;16,M520/($D520^0.727399687532279)*'Hintergrund Berechnung'!$I$3165,M520/($D520^0.727399687532279)*'Hintergrund Berechnung'!$I$3166),IF($C520&lt;13,(M520/($D520^0.727399687532279)*'Hintergrund Berechnung'!$I$3165)*0.5,IF($C520&lt;16,(M520/($D520^0.727399687532279)*'Hintergrund Berechnung'!$I$3165)*0.67,M520/($D520^0.727399687532279)*'Hintergrund Berechnung'!$I$3166)))</f>
        <v>#DIV/0!</v>
      </c>
      <c r="AE520" s="16" t="str">
        <f t="shared" si="78"/>
        <v/>
      </c>
      <c r="AF520" s="16" t="e">
        <f>IF($A$3=FALSE,IF($C520&lt;16,O520/($D520^0.727399687532279)*'Hintergrund Berechnung'!$I$3165,O520/($D520^0.727399687532279)*'Hintergrund Berechnung'!$I$3166),IF($C520&lt;13,(O520/($D520^0.727399687532279)*'Hintergrund Berechnung'!$I$3165)*0.5,IF($C520&lt;16,(O520/($D520^0.727399687532279)*'Hintergrund Berechnung'!$I$3165)*0.67,O520/($D520^0.727399687532279)*'Hintergrund Berechnung'!$I$3166)))</f>
        <v>#DIV/0!</v>
      </c>
      <c r="AG520" s="16" t="str">
        <f t="shared" si="79"/>
        <v/>
      </c>
      <c r="AH520" s="16" t="e">
        <f t="shared" si="80"/>
        <v>#DIV/0!</v>
      </c>
      <c r="AI520" s="16" t="e">
        <f>ROUND(IF(C520&lt;16,$Q520/($D520^0.515518364833551)*'Hintergrund Berechnung'!$K$3165,$Q520/($D520^0.515518364833551)*'Hintergrund Berechnung'!$K$3166),0)</f>
        <v>#DIV/0!</v>
      </c>
      <c r="AJ520" s="16">
        <f>ROUND(IF(C520&lt;16,$R520*'Hintergrund Berechnung'!$L$3165,$R520*'Hintergrund Berechnung'!$L$3166),0)</f>
        <v>0</v>
      </c>
      <c r="AK520" s="16">
        <f>ROUND(IF(C520&lt;16,IF(S520&gt;0,(25-$S520)*'Hintergrund Berechnung'!$M$3165,0),IF(S520&gt;0,(25-$S520)*'Hintergrund Berechnung'!$M$3166,0)),0)</f>
        <v>0</v>
      </c>
      <c r="AL520" s="18" t="e">
        <f t="shared" si="81"/>
        <v>#DIV/0!</v>
      </c>
    </row>
    <row r="521" spans="21:38" x14ac:dyDescent="0.5">
      <c r="U521" s="16">
        <f t="shared" si="73"/>
        <v>0</v>
      </c>
      <c r="V521" s="16" t="e">
        <f>IF($A$3=FALSE,IF($C521&lt;16,E521/($D521^0.727399687532279)*'Hintergrund Berechnung'!$I$3165,E521/($D521^0.727399687532279)*'Hintergrund Berechnung'!$I$3166),IF($C521&lt;13,(E521/($D521^0.727399687532279)*'Hintergrund Berechnung'!$I$3165)*0.5,IF($C521&lt;16,(E521/($D521^0.727399687532279)*'Hintergrund Berechnung'!$I$3165)*0.67,E521/($D521^0.727399687532279)*'Hintergrund Berechnung'!$I$3166)))</f>
        <v>#DIV/0!</v>
      </c>
      <c r="W521" s="16" t="str">
        <f t="shared" si="74"/>
        <v/>
      </c>
      <c r="X521" s="16" t="e">
        <f>IF($A$3=FALSE,IF($C521&lt;16,G521/($D521^0.727399687532279)*'Hintergrund Berechnung'!$I$3165,G521/($D521^0.727399687532279)*'Hintergrund Berechnung'!$I$3166),IF($C521&lt;13,(G521/($D521^0.727399687532279)*'Hintergrund Berechnung'!$I$3165)*0.5,IF($C521&lt;16,(G521/($D521^0.727399687532279)*'Hintergrund Berechnung'!$I$3165)*0.67,G521/($D521^0.727399687532279)*'Hintergrund Berechnung'!$I$3166)))</f>
        <v>#DIV/0!</v>
      </c>
      <c r="Y521" s="16" t="str">
        <f t="shared" si="75"/>
        <v/>
      </c>
      <c r="Z521" s="16" t="e">
        <f>IF($A$3=FALSE,IF($C521&lt;16,I521/($D521^0.727399687532279)*'Hintergrund Berechnung'!$I$3165,I521/($D521^0.727399687532279)*'Hintergrund Berechnung'!$I$3166),IF($C521&lt;13,(I521/($D521^0.727399687532279)*'Hintergrund Berechnung'!$I$3165)*0.5,IF($C521&lt;16,(I521/($D521^0.727399687532279)*'Hintergrund Berechnung'!$I$3165)*0.67,I521/($D521^0.727399687532279)*'Hintergrund Berechnung'!$I$3166)))</f>
        <v>#DIV/0!</v>
      </c>
      <c r="AA521" s="16" t="str">
        <f t="shared" si="76"/>
        <v/>
      </c>
      <c r="AB521" s="16" t="e">
        <f>IF($A$3=FALSE,IF($C521&lt;16,K521/($D521^0.727399687532279)*'Hintergrund Berechnung'!$I$3165,K521/($D521^0.727399687532279)*'Hintergrund Berechnung'!$I$3166),IF($C521&lt;13,(K521/($D521^0.727399687532279)*'Hintergrund Berechnung'!$I$3165)*0.5,IF($C521&lt;16,(K521/($D521^0.727399687532279)*'Hintergrund Berechnung'!$I$3165)*0.67,K521/($D521^0.727399687532279)*'Hintergrund Berechnung'!$I$3166)))</f>
        <v>#DIV/0!</v>
      </c>
      <c r="AC521" s="16" t="str">
        <f t="shared" si="77"/>
        <v/>
      </c>
      <c r="AD521" s="16" t="e">
        <f>IF($A$3=FALSE,IF($C521&lt;16,M521/($D521^0.727399687532279)*'Hintergrund Berechnung'!$I$3165,M521/($D521^0.727399687532279)*'Hintergrund Berechnung'!$I$3166),IF($C521&lt;13,(M521/($D521^0.727399687532279)*'Hintergrund Berechnung'!$I$3165)*0.5,IF($C521&lt;16,(M521/($D521^0.727399687532279)*'Hintergrund Berechnung'!$I$3165)*0.67,M521/($D521^0.727399687532279)*'Hintergrund Berechnung'!$I$3166)))</f>
        <v>#DIV/0!</v>
      </c>
      <c r="AE521" s="16" t="str">
        <f t="shared" si="78"/>
        <v/>
      </c>
      <c r="AF521" s="16" t="e">
        <f>IF($A$3=FALSE,IF($C521&lt;16,O521/($D521^0.727399687532279)*'Hintergrund Berechnung'!$I$3165,O521/($D521^0.727399687532279)*'Hintergrund Berechnung'!$I$3166),IF($C521&lt;13,(O521/($D521^0.727399687532279)*'Hintergrund Berechnung'!$I$3165)*0.5,IF($C521&lt;16,(O521/($D521^0.727399687532279)*'Hintergrund Berechnung'!$I$3165)*0.67,O521/($D521^0.727399687532279)*'Hintergrund Berechnung'!$I$3166)))</f>
        <v>#DIV/0!</v>
      </c>
      <c r="AG521" s="16" t="str">
        <f t="shared" si="79"/>
        <v/>
      </c>
      <c r="AH521" s="16" t="e">
        <f t="shared" si="80"/>
        <v>#DIV/0!</v>
      </c>
      <c r="AI521" s="16" t="e">
        <f>ROUND(IF(C521&lt;16,$Q521/($D521^0.515518364833551)*'Hintergrund Berechnung'!$K$3165,$Q521/($D521^0.515518364833551)*'Hintergrund Berechnung'!$K$3166),0)</f>
        <v>#DIV/0!</v>
      </c>
      <c r="AJ521" s="16">
        <f>ROUND(IF(C521&lt;16,$R521*'Hintergrund Berechnung'!$L$3165,$R521*'Hintergrund Berechnung'!$L$3166),0)</f>
        <v>0</v>
      </c>
      <c r="AK521" s="16">
        <f>ROUND(IF(C521&lt;16,IF(S521&gt;0,(25-$S521)*'Hintergrund Berechnung'!$M$3165,0),IF(S521&gt;0,(25-$S521)*'Hintergrund Berechnung'!$M$3166,0)),0)</f>
        <v>0</v>
      </c>
      <c r="AL521" s="18" t="e">
        <f t="shared" si="81"/>
        <v>#DIV/0!</v>
      </c>
    </row>
    <row r="522" spans="21:38" x14ac:dyDescent="0.5">
      <c r="U522" s="16">
        <f t="shared" si="73"/>
        <v>0</v>
      </c>
      <c r="V522" s="16" t="e">
        <f>IF($A$3=FALSE,IF($C522&lt;16,E522/($D522^0.727399687532279)*'Hintergrund Berechnung'!$I$3165,E522/($D522^0.727399687532279)*'Hintergrund Berechnung'!$I$3166),IF($C522&lt;13,(E522/($D522^0.727399687532279)*'Hintergrund Berechnung'!$I$3165)*0.5,IF($C522&lt;16,(E522/($D522^0.727399687532279)*'Hintergrund Berechnung'!$I$3165)*0.67,E522/($D522^0.727399687532279)*'Hintergrund Berechnung'!$I$3166)))</f>
        <v>#DIV/0!</v>
      </c>
      <c r="W522" s="16" t="str">
        <f t="shared" si="74"/>
        <v/>
      </c>
      <c r="X522" s="16" t="e">
        <f>IF($A$3=FALSE,IF($C522&lt;16,G522/($D522^0.727399687532279)*'Hintergrund Berechnung'!$I$3165,G522/($D522^0.727399687532279)*'Hintergrund Berechnung'!$I$3166),IF($C522&lt;13,(G522/($D522^0.727399687532279)*'Hintergrund Berechnung'!$I$3165)*0.5,IF($C522&lt;16,(G522/($D522^0.727399687532279)*'Hintergrund Berechnung'!$I$3165)*0.67,G522/($D522^0.727399687532279)*'Hintergrund Berechnung'!$I$3166)))</f>
        <v>#DIV/0!</v>
      </c>
      <c r="Y522" s="16" t="str">
        <f t="shared" si="75"/>
        <v/>
      </c>
      <c r="Z522" s="16" t="e">
        <f>IF($A$3=FALSE,IF($C522&lt;16,I522/($D522^0.727399687532279)*'Hintergrund Berechnung'!$I$3165,I522/($D522^0.727399687532279)*'Hintergrund Berechnung'!$I$3166),IF($C522&lt;13,(I522/($D522^0.727399687532279)*'Hintergrund Berechnung'!$I$3165)*0.5,IF($C522&lt;16,(I522/($D522^0.727399687532279)*'Hintergrund Berechnung'!$I$3165)*0.67,I522/($D522^0.727399687532279)*'Hintergrund Berechnung'!$I$3166)))</f>
        <v>#DIV/0!</v>
      </c>
      <c r="AA522" s="16" t="str">
        <f t="shared" si="76"/>
        <v/>
      </c>
      <c r="AB522" s="16" t="e">
        <f>IF($A$3=FALSE,IF($C522&lt;16,K522/($D522^0.727399687532279)*'Hintergrund Berechnung'!$I$3165,K522/($D522^0.727399687532279)*'Hintergrund Berechnung'!$I$3166),IF($C522&lt;13,(K522/($D522^0.727399687532279)*'Hintergrund Berechnung'!$I$3165)*0.5,IF($C522&lt;16,(K522/($D522^0.727399687532279)*'Hintergrund Berechnung'!$I$3165)*0.67,K522/($D522^0.727399687532279)*'Hintergrund Berechnung'!$I$3166)))</f>
        <v>#DIV/0!</v>
      </c>
      <c r="AC522" s="16" t="str">
        <f t="shared" si="77"/>
        <v/>
      </c>
      <c r="AD522" s="16" t="e">
        <f>IF($A$3=FALSE,IF($C522&lt;16,M522/($D522^0.727399687532279)*'Hintergrund Berechnung'!$I$3165,M522/($D522^0.727399687532279)*'Hintergrund Berechnung'!$I$3166),IF($C522&lt;13,(M522/($D522^0.727399687532279)*'Hintergrund Berechnung'!$I$3165)*0.5,IF($C522&lt;16,(M522/($D522^0.727399687532279)*'Hintergrund Berechnung'!$I$3165)*0.67,M522/($D522^0.727399687532279)*'Hintergrund Berechnung'!$I$3166)))</f>
        <v>#DIV/0!</v>
      </c>
      <c r="AE522" s="16" t="str">
        <f t="shared" si="78"/>
        <v/>
      </c>
      <c r="AF522" s="16" t="e">
        <f>IF($A$3=FALSE,IF($C522&lt;16,O522/($D522^0.727399687532279)*'Hintergrund Berechnung'!$I$3165,O522/($D522^0.727399687532279)*'Hintergrund Berechnung'!$I$3166),IF($C522&lt;13,(O522/($D522^0.727399687532279)*'Hintergrund Berechnung'!$I$3165)*0.5,IF($C522&lt;16,(O522/($D522^0.727399687532279)*'Hintergrund Berechnung'!$I$3165)*0.67,O522/($D522^0.727399687532279)*'Hintergrund Berechnung'!$I$3166)))</f>
        <v>#DIV/0!</v>
      </c>
      <c r="AG522" s="16" t="str">
        <f t="shared" si="79"/>
        <v/>
      </c>
      <c r="AH522" s="16" t="e">
        <f t="shared" si="80"/>
        <v>#DIV/0!</v>
      </c>
      <c r="AI522" s="16" t="e">
        <f>ROUND(IF(C522&lt;16,$Q522/($D522^0.515518364833551)*'Hintergrund Berechnung'!$K$3165,$Q522/($D522^0.515518364833551)*'Hintergrund Berechnung'!$K$3166),0)</f>
        <v>#DIV/0!</v>
      </c>
      <c r="AJ522" s="16">
        <f>ROUND(IF(C522&lt;16,$R522*'Hintergrund Berechnung'!$L$3165,$R522*'Hintergrund Berechnung'!$L$3166),0)</f>
        <v>0</v>
      </c>
      <c r="AK522" s="16">
        <f>ROUND(IF(C522&lt;16,IF(S522&gt;0,(25-$S522)*'Hintergrund Berechnung'!$M$3165,0),IF(S522&gt;0,(25-$S522)*'Hintergrund Berechnung'!$M$3166,0)),0)</f>
        <v>0</v>
      </c>
      <c r="AL522" s="18" t="e">
        <f t="shared" si="81"/>
        <v>#DIV/0!</v>
      </c>
    </row>
    <row r="523" spans="21:38" x14ac:dyDescent="0.5">
      <c r="U523" s="16">
        <f t="shared" si="73"/>
        <v>0</v>
      </c>
      <c r="V523" s="16" t="e">
        <f>IF($A$3=FALSE,IF($C523&lt;16,E523/($D523^0.727399687532279)*'Hintergrund Berechnung'!$I$3165,E523/($D523^0.727399687532279)*'Hintergrund Berechnung'!$I$3166),IF($C523&lt;13,(E523/($D523^0.727399687532279)*'Hintergrund Berechnung'!$I$3165)*0.5,IF($C523&lt;16,(E523/($D523^0.727399687532279)*'Hintergrund Berechnung'!$I$3165)*0.67,E523/($D523^0.727399687532279)*'Hintergrund Berechnung'!$I$3166)))</f>
        <v>#DIV/0!</v>
      </c>
      <c r="W523" s="16" t="str">
        <f t="shared" si="74"/>
        <v/>
      </c>
      <c r="X523" s="16" t="e">
        <f>IF($A$3=FALSE,IF($C523&lt;16,G523/($D523^0.727399687532279)*'Hintergrund Berechnung'!$I$3165,G523/($D523^0.727399687532279)*'Hintergrund Berechnung'!$I$3166),IF($C523&lt;13,(G523/($D523^0.727399687532279)*'Hintergrund Berechnung'!$I$3165)*0.5,IF($C523&lt;16,(G523/($D523^0.727399687532279)*'Hintergrund Berechnung'!$I$3165)*0.67,G523/($D523^0.727399687532279)*'Hintergrund Berechnung'!$I$3166)))</f>
        <v>#DIV/0!</v>
      </c>
      <c r="Y523" s="16" t="str">
        <f t="shared" si="75"/>
        <v/>
      </c>
      <c r="Z523" s="16" t="e">
        <f>IF($A$3=FALSE,IF($C523&lt;16,I523/($D523^0.727399687532279)*'Hintergrund Berechnung'!$I$3165,I523/($D523^0.727399687532279)*'Hintergrund Berechnung'!$I$3166),IF($C523&lt;13,(I523/($D523^0.727399687532279)*'Hintergrund Berechnung'!$I$3165)*0.5,IF($C523&lt;16,(I523/($D523^0.727399687532279)*'Hintergrund Berechnung'!$I$3165)*0.67,I523/($D523^0.727399687532279)*'Hintergrund Berechnung'!$I$3166)))</f>
        <v>#DIV/0!</v>
      </c>
      <c r="AA523" s="16" t="str">
        <f t="shared" si="76"/>
        <v/>
      </c>
      <c r="AB523" s="16" t="e">
        <f>IF($A$3=FALSE,IF($C523&lt;16,K523/($D523^0.727399687532279)*'Hintergrund Berechnung'!$I$3165,K523/($D523^0.727399687532279)*'Hintergrund Berechnung'!$I$3166),IF($C523&lt;13,(K523/($D523^0.727399687532279)*'Hintergrund Berechnung'!$I$3165)*0.5,IF($C523&lt;16,(K523/($D523^0.727399687532279)*'Hintergrund Berechnung'!$I$3165)*0.67,K523/($D523^0.727399687532279)*'Hintergrund Berechnung'!$I$3166)))</f>
        <v>#DIV/0!</v>
      </c>
      <c r="AC523" s="16" t="str">
        <f t="shared" si="77"/>
        <v/>
      </c>
      <c r="AD523" s="16" t="e">
        <f>IF($A$3=FALSE,IF($C523&lt;16,M523/($D523^0.727399687532279)*'Hintergrund Berechnung'!$I$3165,M523/($D523^0.727399687532279)*'Hintergrund Berechnung'!$I$3166),IF($C523&lt;13,(M523/($D523^0.727399687532279)*'Hintergrund Berechnung'!$I$3165)*0.5,IF($C523&lt;16,(M523/($D523^0.727399687532279)*'Hintergrund Berechnung'!$I$3165)*0.67,M523/($D523^0.727399687532279)*'Hintergrund Berechnung'!$I$3166)))</f>
        <v>#DIV/0!</v>
      </c>
      <c r="AE523" s="16" t="str">
        <f t="shared" si="78"/>
        <v/>
      </c>
      <c r="AF523" s="16" t="e">
        <f>IF($A$3=FALSE,IF($C523&lt;16,O523/($D523^0.727399687532279)*'Hintergrund Berechnung'!$I$3165,O523/($D523^0.727399687532279)*'Hintergrund Berechnung'!$I$3166),IF($C523&lt;13,(O523/($D523^0.727399687532279)*'Hintergrund Berechnung'!$I$3165)*0.5,IF($C523&lt;16,(O523/($D523^0.727399687532279)*'Hintergrund Berechnung'!$I$3165)*0.67,O523/($D523^0.727399687532279)*'Hintergrund Berechnung'!$I$3166)))</f>
        <v>#DIV/0!</v>
      </c>
      <c r="AG523" s="16" t="str">
        <f t="shared" si="79"/>
        <v/>
      </c>
      <c r="AH523" s="16" t="e">
        <f t="shared" si="80"/>
        <v>#DIV/0!</v>
      </c>
      <c r="AI523" s="16" t="e">
        <f>ROUND(IF(C523&lt;16,$Q523/($D523^0.515518364833551)*'Hintergrund Berechnung'!$K$3165,$Q523/($D523^0.515518364833551)*'Hintergrund Berechnung'!$K$3166),0)</f>
        <v>#DIV/0!</v>
      </c>
      <c r="AJ523" s="16">
        <f>ROUND(IF(C523&lt;16,$R523*'Hintergrund Berechnung'!$L$3165,$R523*'Hintergrund Berechnung'!$L$3166),0)</f>
        <v>0</v>
      </c>
      <c r="AK523" s="16">
        <f>ROUND(IF(C523&lt;16,IF(S523&gt;0,(25-$S523)*'Hintergrund Berechnung'!$M$3165,0),IF(S523&gt;0,(25-$S523)*'Hintergrund Berechnung'!$M$3166,0)),0)</f>
        <v>0</v>
      </c>
      <c r="AL523" s="18" t="e">
        <f t="shared" si="81"/>
        <v>#DIV/0!</v>
      </c>
    </row>
    <row r="524" spans="21:38" x14ac:dyDescent="0.5">
      <c r="U524" s="16">
        <f t="shared" si="73"/>
        <v>0</v>
      </c>
      <c r="V524" s="16" t="e">
        <f>IF($A$3=FALSE,IF($C524&lt;16,E524/($D524^0.727399687532279)*'Hintergrund Berechnung'!$I$3165,E524/($D524^0.727399687532279)*'Hintergrund Berechnung'!$I$3166),IF($C524&lt;13,(E524/($D524^0.727399687532279)*'Hintergrund Berechnung'!$I$3165)*0.5,IF($C524&lt;16,(E524/($D524^0.727399687532279)*'Hintergrund Berechnung'!$I$3165)*0.67,E524/($D524^0.727399687532279)*'Hintergrund Berechnung'!$I$3166)))</f>
        <v>#DIV/0!</v>
      </c>
      <c r="W524" s="16" t="str">
        <f t="shared" si="74"/>
        <v/>
      </c>
      <c r="X524" s="16" t="e">
        <f>IF($A$3=FALSE,IF($C524&lt;16,G524/($D524^0.727399687532279)*'Hintergrund Berechnung'!$I$3165,G524/($D524^0.727399687532279)*'Hintergrund Berechnung'!$I$3166),IF($C524&lt;13,(G524/($D524^0.727399687532279)*'Hintergrund Berechnung'!$I$3165)*0.5,IF($C524&lt;16,(G524/($D524^0.727399687532279)*'Hintergrund Berechnung'!$I$3165)*0.67,G524/($D524^0.727399687532279)*'Hintergrund Berechnung'!$I$3166)))</f>
        <v>#DIV/0!</v>
      </c>
      <c r="Y524" s="16" t="str">
        <f t="shared" si="75"/>
        <v/>
      </c>
      <c r="Z524" s="16" t="e">
        <f>IF($A$3=FALSE,IF($C524&lt;16,I524/($D524^0.727399687532279)*'Hintergrund Berechnung'!$I$3165,I524/($D524^0.727399687532279)*'Hintergrund Berechnung'!$I$3166),IF($C524&lt;13,(I524/($D524^0.727399687532279)*'Hintergrund Berechnung'!$I$3165)*0.5,IF($C524&lt;16,(I524/($D524^0.727399687532279)*'Hintergrund Berechnung'!$I$3165)*0.67,I524/($D524^0.727399687532279)*'Hintergrund Berechnung'!$I$3166)))</f>
        <v>#DIV/0!</v>
      </c>
      <c r="AA524" s="16" t="str">
        <f t="shared" si="76"/>
        <v/>
      </c>
      <c r="AB524" s="16" t="e">
        <f>IF($A$3=FALSE,IF($C524&lt;16,K524/($D524^0.727399687532279)*'Hintergrund Berechnung'!$I$3165,K524/($D524^0.727399687532279)*'Hintergrund Berechnung'!$I$3166),IF($C524&lt;13,(K524/($D524^0.727399687532279)*'Hintergrund Berechnung'!$I$3165)*0.5,IF($C524&lt;16,(K524/($D524^0.727399687532279)*'Hintergrund Berechnung'!$I$3165)*0.67,K524/($D524^0.727399687532279)*'Hintergrund Berechnung'!$I$3166)))</f>
        <v>#DIV/0!</v>
      </c>
      <c r="AC524" s="16" t="str">
        <f t="shared" si="77"/>
        <v/>
      </c>
      <c r="AD524" s="16" t="e">
        <f>IF($A$3=FALSE,IF($C524&lt;16,M524/($D524^0.727399687532279)*'Hintergrund Berechnung'!$I$3165,M524/($D524^0.727399687532279)*'Hintergrund Berechnung'!$I$3166),IF($C524&lt;13,(M524/($D524^0.727399687532279)*'Hintergrund Berechnung'!$I$3165)*0.5,IF($C524&lt;16,(M524/($D524^0.727399687532279)*'Hintergrund Berechnung'!$I$3165)*0.67,M524/($D524^0.727399687532279)*'Hintergrund Berechnung'!$I$3166)))</f>
        <v>#DIV/0!</v>
      </c>
      <c r="AE524" s="16" t="str">
        <f t="shared" si="78"/>
        <v/>
      </c>
      <c r="AF524" s="16" t="e">
        <f>IF($A$3=FALSE,IF($C524&lt;16,O524/($D524^0.727399687532279)*'Hintergrund Berechnung'!$I$3165,O524/($D524^0.727399687532279)*'Hintergrund Berechnung'!$I$3166),IF($C524&lt;13,(O524/($D524^0.727399687532279)*'Hintergrund Berechnung'!$I$3165)*0.5,IF($C524&lt;16,(O524/($D524^0.727399687532279)*'Hintergrund Berechnung'!$I$3165)*0.67,O524/($D524^0.727399687532279)*'Hintergrund Berechnung'!$I$3166)))</f>
        <v>#DIV/0!</v>
      </c>
      <c r="AG524" s="16" t="str">
        <f t="shared" si="79"/>
        <v/>
      </c>
      <c r="AH524" s="16" t="e">
        <f t="shared" si="80"/>
        <v>#DIV/0!</v>
      </c>
      <c r="AI524" s="16" t="e">
        <f>ROUND(IF(C524&lt;16,$Q524/($D524^0.515518364833551)*'Hintergrund Berechnung'!$K$3165,$Q524/($D524^0.515518364833551)*'Hintergrund Berechnung'!$K$3166),0)</f>
        <v>#DIV/0!</v>
      </c>
      <c r="AJ524" s="16">
        <f>ROUND(IF(C524&lt;16,$R524*'Hintergrund Berechnung'!$L$3165,$R524*'Hintergrund Berechnung'!$L$3166),0)</f>
        <v>0</v>
      </c>
      <c r="AK524" s="16">
        <f>ROUND(IF(C524&lt;16,IF(S524&gt;0,(25-$S524)*'Hintergrund Berechnung'!$M$3165,0),IF(S524&gt;0,(25-$S524)*'Hintergrund Berechnung'!$M$3166,0)),0)</f>
        <v>0</v>
      </c>
      <c r="AL524" s="18" t="e">
        <f t="shared" si="81"/>
        <v>#DIV/0!</v>
      </c>
    </row>
    <row r="525" spans="21:38" x14ac:dyDescent="0.5">
      <c r="U525" s="16">
        <f t="shared" si="73"/>
        <v>0</v>
      </c>
      <c r="V525" s="16" t="e">
        <f>IF($A$3=FALSE,IF($C525&lt;16,E525/($D525^0.727399687532279)*'Hintergrund Berechnung'!$I$3165,E525/($D525^0.727399687532279)*'Hintergrund Berechnung'!$I$3166),IF($C525&lt;13,(E525/($D525^0.727399687532279)*'Hintergrund Berechnung'!$I$3165)*0.5,IF($C525&lt;16,(E525/($D525^0.727399687532279)*'Hintergrund Berechnung'!$I$3165)*0.67,E525/($D525^0.727399687532279)*'Hintergrund Berechnung'!$I$3166)))</f>
        <v>#DIV/0!</v>
      </c>
      <c r="W525" s="16" t="str">
        <f t="shared" si="74"/>
        <v/>
      </c>
      <c r="X525" s="16" t="e">
        <f>IF($A$3=FALSE,IF($C525&lt;16,G525/($D525^0.727399687532279)*'Hintergrund Berechnung'!$I$3165,G525/($D525^0.727399687532279)*'Hintergrund Berechnung'!$I$3166),IF($C525&lt;13,(G525/($D525^0.727399687532279)*'Hintergrund Berechnung'!$I$3165)*0.5,IF($C525&lt;16,(G525/($D525^0.727399687532279)*'Hintergrund Berechnung'!$I$3165)*0.67,G525/($D525^0.727399687532279)*'Hintergrund Berechnung'!$I$3166)))</f>
        <v>#DIV/0!</v>
      </c>
      <c r="Y525" s="16" t="str">
        <f t="shared" si="75"/>
        <v/>
      </c>
      <c r="Z525" s="16" t="e">
        <f>IF($A$3=FALSE,IF($C525&lt;16,I525/($D525^0.727399687532279)*'Hintergrund Berechnung'!$I$3165,I525/($D525^0.727399687532279)*'Hintergrund Berechnung'!$I$3166),IF($C525&lt;13,(I525/($D525^0.727399687532279)*'Hintergrund Berechnung'!$I$3165)*0.5,IF($C525&lt;16,(I525/($D525^0.727399687532279)*'Hintergrund Berechnung'!$I$3165)*0.67,I525/($D525^0.727399687532279)*'Hintergrund Berechnung'!$I$3166)))</f>
        <v>#DIV/0!</v>
      </c>
      <c r="AA525" s="16" t="str">
        <f t="shared" si="76"/>
        <v/>
      </c>
      <c r="AB525" s="16" t="e">
        <f>IF($A$3=FALSE,IF($C525&lt;16,K525/($D525^0.727399687532279)*'Hintergrund Berechnung'!$I$3165,K525/($D525^0.727399687532279)*'Hintergrund Berechnung'!$I$3166),IF($C525&lt;13,(K525/($D525^0.727399687532279)*'Hintergrund Berechnung'!$I$3165)*0.5,IF($C525&lt;16,(K525/($D525^0.727399687532279)*'Hintergrund Berechnung'!$I$3165)*0.67,K525/($D525^0.727399687532279)*'Hintergrund Berechnung'!$I$3166)))</f>
        <v>#DIV/0!</v>
      </c>
      <c r="AC525" s="16" t="str">
        <f t="shared" si="77"/>
        <v/>
      </c>
      <c r="AD525" s="16" t="e">
        <f>IF($A$3=FALSE,IF($C525&lt;16,M525/($D525^0.727399687532279)*'Hintergrund Berechnung'!$I$3165,M525/($D525^0.727399687532279)*'Hintergrund Berechnung'!$I$3166),IF($C525&lt;13,(M525/($D525^0.727399687532279)*'Hintergrund Berechnung'!$I$3165)*0.5,IF($C525&lt;16,(M525/($D525^0.727399687532279)*'Hintergrund Berechnung'!$I$3165)*0.67,M525/($D525^0.727399687532279)*'Hintergrund Berechnung'!$I$3166)))</f>
        <v>#DIV/0!</v>
      </c>
      <c r="AE525" s="16" t="str">
        <f t="shared" si="78"/>
        <v/>
      </c>
      <c r="AF525" s="16" t="e">
        <f>IF($A$3=FALSE,IF($C525&lt;16,O525/($D525^0.727399687532279)*'Hintergrund Berechnung'!$I$3165,O525/($D525^0.727399687532279)*'Hintergrund Berechnung'!$I$3166),IF($C525&lt;13,(O525/($D525^0.727399687532279)*'Hintergrund Berechnung'!$I$3165)*0.5,IF($C525&lt;16,(O525/($D525^0.727399687532279)*'Hintergrund Berechnung'!$I$3165)*0.67,O525/($D525^0.727399687532279)*'Hintergrund Berechnung'!$I$3166)))</f>
        <v>#DIV/0!</v>
      </c>
      <c r="AG525" s="16" t="str">
        <f t="shared" si="79"/>
        <v/>
      </c>
      <c r="AH525" s="16" t="e">
        <f t="shared" si="80"/>
        <v>#DIV/0!</v>
      </c>
      <c r="AI525" s="16" t="e">
        <f>ROUND(IF(C525&lt;16,$Q525/($D525^0.515518364833551)*'Hintergrund Berechnung'!$K$3165,$Q525/($D525^0.515518364833551)*'Hintergrund Berechnung'!$K$3166),0)</f>
        <v>#DIV/0!</v>
      </c>
      <c r="AJ525" s="16">
        <f>ROUND(IF(C525&lt;16,$R525*'Hintergrund Berechnung'!$L$3165,$R525*'Hintergrund Berechnung'!$L$3166),0)</f>
        <v>0</v>
      </c>
      <c r="AK525" s="16">
        <f>ROUND(IF(C525&lt;16,IF(S525&gt;0,(25-$S525)*'Hintergrund Berechnung'!$M$3165,0),IF(S525&gt;0,(25-$S525)*'Hintergrund Berechnung'!$M$3166,0)),0)</f>
        <v>0</v>
      </c>
      <c r="AL525" s="18" t="e">
        <f t="shared" si="81"/>
        <v>#DIV/0!</v>
      </c>
    </row>
    <row r="526" spans="21:38" x14ac:dyDescent="0.5">
      <c r="U526" s="16">
        <f t="shared" si="73"/>
        <v>0</v>
      </c>
      <c r="V526" s="16" t="e">
        <f>IF($A$3=FALSE,IF($C526&lt;16,E526/($D526^0.727399687532279)*'Hintergrund Berechnung'!$I$3165,E526/($D526^0.727399687532279)*'Hintergrund Berechnung'!$I$3166),IF($C526&lt;13,(E526/($D526^0.727399687532279)*'Hintergrund Berechnung'!$I$3165)*0.5,IF($C526&lt;16,(E526/($D526^0.727399687532279)*'Hintergrund Berechnung'!$I$3165)*0.67,E526/($D526^0.727399687532279)*'Hintergrund Berechnung'!$I$3166)))</f>
        <v>#DIV/0!</v>
      </c>
      <c r="W526" s="16" t="str">
        <f t="shared" si="74"/>
        <v/>
      </c>
      <c r="X526" s="16" t="e">
        <f>IF($A$3=FALSE,IF($C526&lt;16,G526/($D526^0.727399687532279)*'Hintergrund Berechnung'!$I$3165,G526/($D526^0.727399687532279)*'Hintergrund Berechnung'!$I$3166),IF($C526&lt;13,(G526/($D526^0.727399687532279)*'Hintergrund Berechnung'!$I$3165)*0.5,IF($C526&lt;16,(G526/($D526^0.727399687532279)*'Hintergrund Berechnung'!$I$3165)*0.67,G526/($D526^0.727399687532279)*'Hintergrund Berechnung'!$I$3166)))</f>
        <v>#DIV/0!</v>
      </c>
      <c r="Y526" s="16" t="str">
        <f t="shared" si="75"/>
        <v/>
      </c>
      <c r="Z526" s="16" t="e">
        <f>IF($A$3=FALSE,IF($C526&lt;16,I526/($D526^0.727399687532279)*'Hintergrund Berechnung'!$I$3165,I526/($D526^0.727399687532279)*'Hintergrund Berechnung'!$I$3166),IF($C526&lt;13,(I526/($D526^0.727399687532279)*'Hintergrund Berechnung'!$I$3165)*0.5,IF($C526&lt;16,(I526/($D526^0.727399687532279)*'Hintergrund Berechnung'!$I$3165)*0.67,I526/($D526^0.727399687532279)*'Hintergrund Berechnung'!$I$3166)))</f>
        <v>#DIV/0!</v>
      </c>
      <c r="AA526" s="16" t="str">
        <f t="shared" si="76"/>
        <v/>
      </c>
      <c r="AB526" s="16" t="e">
        <f>IF($A$3=FALSE,IF($C526&lt;16,K526/($D526^0.727399687532279)*'Hintergrund Berechnung'!$I$3165,K526/($D526^0.727399687532279)*'Hintergrund Berechnung'!$I$3166),IF($C526&lt;13,(K526/($D526^0.727399687532279)*'Hintergrund Berechnung'!$I$3165)*0.5,IF($C526&lt;16,(K526/($D526^0.727399687532279)*'Hintergrund Berechnung'!$I$3165)*0.67,K526/($D526^0.727399687532279)*'Hintergrund Berechnung'!$I$3166)))</f>
        <v>#DIV/0!</v>
      </c>
      <c r="AC526" s="16" t="str">
        <f t="shared" si="77"/>
        <v/>
      </c>
      <c r="AD526" s="16" t="e">
        <f>IF($A$3=FALSE,IF($C526&lt;16,M526/($D526^0.727399687532279)*'Hintergrund Berechnung'!$I$3165,M526/($D526^0.727399687532279)*'Hintergrund Berechnung'!$I$3166),IF($C526&lt;13,(M526/($D526^0.727399687532279)*'Hintergrund Berechnung'!$I$3165)*0.5,IF($C526&lt;16,(M526/($D526^0.727399687532279)*'Hintergrund Berechnung'!$I$3165)*0.67,M526/($D526^0.727399687532279)*'Hintergrund Berechnung'!$I$3166)))</f>
        <v>#DIV/0!</v>
      </c>
      <c r="AE526" s="16" t="str">
        <f t="shared" si="78"/>
        <v/>
      </c>
      <c r="AF526" s="16" t="e">
        <f>IF($A$3=FALSE,IF($C526&lt;16,O526/($D526^0.727399687532279)*'Hintergrund Berechnung'!$I$3165,O526/($D526^0.727399687532279)*'Hintergrund Berechnung'!$I$3166),IF($C526&lt;13,(O526/($D526^0.727399687532279)*'Hintergrund Berechnung'!$I$3165)*0.5,IF($C526&lt;16,(O526/($D526^0.727399687532279)*'Hintergrund Berechnung'!$I$3165)*0.67,O526/($D526^0.727399687532279)*'Hintergrund Berechnung'!$I$3166)))</f>
        <v>#DIV/0!</v>
      </c>
      <c r="AG526" s="16" t="str">
        <f t="shared" si="79"/>
        <v/>
      </c>
      <c r="AH526" s="16" t="e">
        <f t="shared" si="80"/>
        <v>#DIV/0!</v>
      </c>
      <c r="AI526" s="16" t="e">
        <f>ROUND(IF(C526&lt;16,$Q526/($D526^0.515518364833551)*'Hintergrund Berechnung'!$K$3165,$Q526/($D526^0.515518364833551)*'Hintergrund Berechnung'!$K$3166),0)</f>
        <v>#DIV/0!</v>
      </c>
      <c r="AJ526" s="16">
        <f>ROUND(IF(C526&lt;16,$R526*'Hintergrund Berechnung'!$L$3165,$R526*'Hintergrund Berechnung'!$L$3166),0)</f>
        <v>0</v>
      </c>
      <c r="AK526" s="16">
        <f>ROUND(IF(C526&lt;16,IF(S526&gt;0,(25-$S526)*'Hintergrund Berechnung'!$M$3165,0),IF(S526&gt;0,(25-$S526)*'Hintergrund Berechnung'!$M$3166,0)),0)</f>
        <v>0</v>
      </c>
      <c r="AL526" s="18" t="e">
        <f t="shared" si="81"/>
        <v>#DIV/0!</v>
      </c>
    </row>
    <row r="527" spans="21:38" x14ac:dyDescent="0.5">
      <c r="U527" s="16">
        <f t="shared" si="73"/>
        <v>0</v>
      </c>
      <c r="V527" s="16" t="e">
        <f>IF($A$3=FALSE,IF($C527&lt;16,E527/($D527^0.727399687532279)*'Hintergrund Berechnung'!$I$3165,E527/($D527^0.727399687532279)*'Hintergrund Berechnung'!$I$3166),IF($C527&lt;13,(E527/($D527^0.727399687532279)*'Hintergrund Berechnung'!$I$3165)*0.5,IF($C527&lt;16,(E527/($D527^0.727399687532279)*'Hintergrund Berechnung'!$I$3165)*0.67,E527/($D527^0.727399687532279)*'Hintergrund Berechnung'!$I$3166)))</f>
        <v>#DIV/0!</v>
      </c>
      <c r="W527" s="16" t="str">
        <f t="shared" si="74"/>
        <v/>
      </c>
      <c r="X527" s="16" t="e">
        <f>IF($A$3=FALSE,IF($C527&lt;16,G527/($D527^0.727399687532279)*'Hintergrund Berechnung'!$I$3165,G527/($D527^0.727399687532279)*'Hintergrund Berechnung'!$I$3166),IF($C527&lt;13,(G527/($D527^0.727399687532279)*'Hintergrund Berechnung'!$I$3165)*0.5,IF($C527&lt;16,(G527/($D527^0.727399687532279)*'Hintergrund Berechnung'!$I$3165)*0.67,G527/($D527^0.727399687532279)*'Hintergrund Berechnung'!$I$3166)))</f>
        <v>#DIV/0!</v>
      </c>
      <c r="Y527" s="16" t="str">
        <f t="shared" si="75"/>
        <v/>
      </c>
      <c r="Z527" s="16" t="e">
        <f>IF($A$3=FALSE,IF($C527&lt;16,I527/($D527^0.727399687532279)*'Hintergrund Berechnung'!$I$3165,I527/($D527^0.727399687532279)*'Hintergrund Berechnung'!$I$3166),IF($C527&lt;13,(I527/($D527^0.727399687532279)*'Hintergrund Berechnung'!$I$3165)*0.5,IF($C527&lt;16,(I527/($D527^0.727399687532279)*'Hintergrund Berechnung'!$I$3165)*0.67,I527/($D527^0.727399687532279)*'Hintergrund Berechnung'!$I$3166)))</f>
        <v>#DIV/0!</v>
      </c>
      <c r="AA527" s="16" t="str">
        <f t="shared" si="76"/>
        <v/>
      </c>
      <c r="AB527" s="16" t="e">
        <f>IF($A$3=FALSE,IF($C527&lt;16,K527/($D527^0.727399687532279)*'Hintergrund Berechnung'!$I$3165,K527/($D527^0.727399687532279)*'Hintergrund Berechnung'!$I$3166),IF($C527&lt;13,(K527/($D527^0.727399687532279)*'Hintergrund Berechnung'!$I$3165)*0.5,IF($C527&lt;16,(K527/($D527^0.727399687532279)*'Hintergrund Berechnung'!$I$3165)*0.67,K527/($D527^0.727399687532279)*'Hintergrund Berechnung'!$I$3166)))</f>
        <v>#DIV/0!</v>
      </c>
      <c r="AC527" s="16" t="str">
        <f t="shared" si="77"/>
        <v/>
      </c>
      <c r="AD527" s="16" t="e">
        <f>IF($A$3=FALSE,IF($C527&lt;16,M527/($D527^0.727399687532279)*'Hintergrund Berechnung'!$I$3165,M527/($D527^0.727399687532279)*'Hintergrund Berechnung'!$I$3166),IF($C527&lt;13,(M527/($D527^0.727399687532279)*'Hintergrund Berechnung'!$I$3165)*0.5,IF($C527&lt;16,(M527/($D527^0.727399687532279)*'Hintergrund Berechnung'!$I$3165)*0.67,M527/($D527^0.727399687532279)*'Hintergrund Berechnung'!$I$3166)))</f>
        <v>#DIV/0!</v>
      </c>
      <c r="AE527" s="16" t="str">
        <f t="shared" si="78"/>
        <v/>
      </c>
      <c r="AF527" s="16" t="e">
        <f>IF($A$3=FALSE,IF($C527&lt;16,O527/($D527^0.727399687532279)*'Hintergrund Berechnung'!$I$3165,O527/($D527^0.727399687532279)*'Hintergrund Berechnung'!$I$3166),IF($C527&lt;13,(O527/($D527^0.727399687532279)*'Hintergrund Berechnung'!$I$3165)*0.5,IF($C527&lt;16,(O527/($D527^0.727399687532279)*'Hintergrund Berechnung'!$I$3165)*0.67,O527/($D527^0.727399687532279)*'Hintergrund Berechnung'!$I$3166)))</f>
        <v>#DIV/0!</v>
      </c>
      <c r="AG527" s="16" t="str">
        <f t="shared" si="79"/>
        <v/>
      </c>
      <c r="AH527" s="16" t="e">
        <f t="shared" si="80"/>
        <v>#DIV/0!</v>
      </c>
      <c r="AI527" s="16" t="e">
        <f>ROUND(IF(C527&lt;16,$Q527/($D527^0.515518364833551)*'Hintergrund Berechnung'!$K$3165,$Q527/($D527^0.515518364833551)*'Hintergrund Berechnung'!$K$3166),0)</f>
        <v>#DIV/0!</v>
      </c>
      <c r="AJ527" s="16">
        <f>ROUND(IF(C527&lt;16,$R527*'Hintergrund Berechnung'!$L$3165,$R527*'Hintergrund Berechnung'!$L$3166),0)</f>
        <v>0</v>
      </c>
      <c r="AK527" s="16">
        <f>ROUND(IF(C527&lt;16,IF(S527&gt;0,(25-$S527)*'Hintergrund Berechnung'!$M$3165,0),IF(S527&gt;0,(25-$S527)*'Hintergrund Berechnung'!$M$3166,0)),0)</f>
        <v>0</v>
      </c>
      <c r="AL527" s="18" t="e">
        <f t="shared" si="81"/>
        <v>#DIV/0!</v>
      </c>
    </row>
    <row r="528" spans="21:38" x14ac:dyDescent="0.5">
      <c r="U528" s="16">
        <f t="shared" si="73"/>
        <v>0</v>
      </c>
      <c r="V528" s="16" t="e">
        <f>IF($A$3=FALSE,IF($C528&lt;16,E528/($D528^0.727399687532279)*'Hintergrund Berechnung'!$I$3165,E528/($D528^0.727399687532279)*'Hintergrund Berechnung'!$I$3166),IF($C528&lt;13,(E528/($D528^0.727399687532279)*'Hintergrund Berechnung'!$I$3165)*0.5,IF($C528&lt;16,(E528/($D528^0.727399687532279)*'Hintergrund Berechnung'!$I$3165)*0.67,E528/($D528^0.727399687532279)*'Hintergrund Berechnung'!$I$3166)))</f>
        <v>#DIV/0!</v>
      </c>
      <c r="W528" s="16" t="str">
        <f t="shared" si="74"/>
        <v/>
      </c>
      <c r="X528" s="16" t="e">
        <f>IF($A$3=FALSE,IF($C528&lt;16,G528/($D528^0.727399687532279)*'Hintergrund Berechnung'!$I$3165,G528/($D528^0.727399687532279)*'Hintergrund Berechnung'!$I$3166),IF($C528&lt;13,(G528/($D528^0.727399687532279)*'Hintergrund Berechnung'!$I$3165)*0.5,IF($C528&lt;16,(G528/($D528^0.727399687532279)*'Hintergrund Berechnung'!$I$3165)*0.67,G528/($D528^0.727399687532279)*'Hintergrund Berechnung'!$I$3166)))</f>
        <v>#DIV/0!</v>
      </c>
      <c r="Y528" s="16" t="str">
        <f t="shared" si="75"/>
        <v/>
      </c>
      <c r="Z528" s="16" t="e">
        <f>IF($A$3=FALSE,IF($C528&lt;16,I528/($D528^0.727399687532279)*'Hintergrund Berechnung'!$I$3165,I528/($D528^0.727399687532279)*'Hintergrund Berechnung'!$I$3166),IF($C528&lt;13,(I528/($D528^0.727399687532279)*'Hintergrund Berechnung'!$I$3165)*0.5,IF($C528&lt;16,(I528/($D528^0.727399687532279)*'Hintergrund Berechnung'!$I$3165)*0.67,I528/($D528^0.727399687532279)*'Hintergrund Berechnung'!$I$3166)))</f>
        <v>#DIV/0!</v>
      </c>
      <c r="AA528" s="16" t="str">
        <f t="shared" si="76"/>
        <v/>
      </c>
      <c r="AB528" s="16" t="e">
        <f>IF($A$3=FALSE,IF($C528&lt;16,K528/($D528^0.727399687532279)*'Hintergrund Berechnung'!$I$3165,K528/($D528^0.727399687532279)*'Hintergrund Berechnung'!$I$3166),IF($C528&lt;13,(K528/($D528^0.727399687532279)*'Hintergrund Berechnung'!$I$3165)*0.5,IF($C528&lt;16,(K528/($D528^0.727399687532279)*'Hintergrund Berechnung'!$I$3165)*0.67,K528/($D528^0.727399687532279)*'Hintergrund Berechnung'!$I$3166)))</f>
        <v>#DIV/0!</v>
      </c>
      <c r="AC528" s="16" t="str">
        <f t="shared" si="77"/>
        <v/>
      </c>
      <c r="AD528" s="16" t="e">
        <f>IF($A$3=FALSE,IF($C528&lt;16,M528/($D528^0.727399687532279)*'Hintergrund Berechnung'!$I$3165,M528/($D528^0.727399687532279)*'Hintergrund Berechnung'!$I$3166),IF($C528&lt;13,(M528/($D528^0.727399687532279)*'Hintergrund Berechnung'!$I$3165)*0.5,IF($C528&lt;16,(M528/($D528^0.727399687532279)*'Hintergrund Berechnung'!$I$3165)*0.67,M528/($D528^0.727399687532279)*'Hintergrund Berechnung'!$I$3166)))</f>
        <v>#DIV/0!</v>
      </c>
      <c r="AE528" s="16" t="str">
        <f t="shared" si="78"/>
        <v/>
      </c>
      <c r="AF528" s="16" t="e">
        <f>IF($A$3=FALSE,IF($C528&lt;16,O528/($D528^0.727399687532279)*'Hintergrund Berechnung'!$I$3165,O528/($D528^0.727399687532279)*'Hintergrund Berechnung'!$I$3166),IF($C528&lt;13,(O528/($D528^0.727399687532279)*'Hintergrund Berechnung'!$I$3165)*0.5,IF($C528&lt;16,(O528/($D528^0.727399687532279)*'Hintergrund Berechnung'!$I$3165)*0.67,O528/($D528^0.727399687532279)*'Hintergrund Berechnung'!$I$3166)))</f>
        <v>#DIV/0!</v>
      </c>
      <c r="AG528" s="16" t="str">
        <f t="shared" si="79"/>
        <v/>
      </c>
      <c r="AH528" s="16" t="e">
        <f t="shared" si="80"/>
        <v>#DIV/0!</v>
      </c>
      <c r="AI528" s="16" t="e">
        <f>ROUND(IF(C528&lt;16,$Q528/($D528^0.515518364833551)*'Hintergrund Berechnung'!$K$3165,$Q528/($D528^0.515518364833551)*'Hintergrund Berechnung'!$K$3166),0)</f>
        <v>#DIV/0!</v>
      </c>
      <c r="AJ528" s="16">
        <f>ROUND(IF(C528&lt;16,$R528*'Hintergrund Berechnung'!$L$3165,$R528*'Hintergrund Berechnung'!$L$3166),0)</f>
        <v>0</v>
      </c>
      <c r="AK528" s="16">
        <f>ROUND(IF(C528&lt;16,IF(S528&gt;0,(25-$S528)*'Hintergrund Berechnung'!$M$3165,0),IF(S528&gt;0,(25-$S528)*'Hintergrund Berechnung'!$M$3166,0)),0)</f>
        <v>0</v>
      </c>
      <c r="AL528" s="18" t="e">
        <f t="shared" si="81"/>
        <v>#DIV/0!</v>
      </c>
    </row>
    <row r="529" spans="21:38" x14ac:dyDescent="0.5">
      <c r="U529" s="16">
        <f t="shared" si="73"/>
        <v>0</v>
      </c>
      <c r="V529" s="16" t="e">
        <f>IF($A$3=FALSE,IF($C529&lt;16,E529/($D529^0.727399687532279)*'Hintergrund Berechnung'!$I$3165,E529/($D529^0.727399687532279)*'Hintergrund Berechnung'!$I$3166),IF($C529&lt;13,(E529/($D529^0.727399687532279)*'Hintergrund Berechnung'!$I$3165)*0.5,IF($C529&lt;16,(E529/($D529^0.727399687532279)*'Hintergrund Berechnung'!$I$3165)*0.67,E529/($D529^0.727399687532279)*'Hintergrund Berechnung'!$I$3166)))</f>
        <v>#DIV/0!</v>
      </c>
      <c r="W529" s="16" t="str">
        <f t="shared" si="74"/>
        <v/>
      </c>
      <c r="X529" s="16" t="e">
        <f>IF($A$3=FALSE,IF($C529&lt;16,G529/($D529^0.727399687532279)*'Hintergrund Berechnung'!$I$3165,G529/($D529^0.727399687532279)*'Hintergrund Berechnung'!$I$3166),IF($C529&lt;13,(G529/($D529^0.727399687532279)*'Hintergrund Berechnung'!$I$3165)*0.5,IF($C529&lt;16,(G529/($D529^0.727399687532279)*'Hintergrund Berechnung'!$I$3165)*0.67,G529/($D529^0.727399687532279)*'Hintergrund Berechnung'!$I$3166)))</f>
        <v>#DIV/0!</v>
      </c>
      <c r="Y529" s="16" t="str">
        <f t="shared" si="75"/>
        <v/>
      </c>
      <c r="Z529" s="16" t="e">
        <f>IF($A$3=FALSE,IF($C529&lt;16,I529/($D529^0.727399687532279)*'Hintergrund Berechnung'!$I$3165,I529/($D529^0.727399687532279)*'Hintergrund Berechnung'!$I$3166),IF($C529&lt;13,(I529/($D529^0.727399687532279)*'Hintergrund Berechnung'!$I$3165)*0.5,IF($C529&lt;16,(I529/($D529^0.727399687532279)*'Hintergrund Berechnung'!$I$3165)*0.67,I529/($D529^0.727399687532279)*'Hintergrund Berechnung'!$I$3166)))</f>
        <v>#DIV/0!</v>
      </c>
      <c r="AA529" s="16" t="str">
        <f t="shared" si="76"/>
        <v/>
      </c>
      <c r="AB529" s="16" t="e">
        <f>IF($A$3=FALSE,IF($C529&lt;16,K529/($D529^0.727399687532279)*'Hintergrund Berechnung'!$I$3165,K529/($D529^0.727399687532279)*'Hintergrund Berechnung'!$I$3166),IF($C529&lt;13,(K529/($D529^0.727399687532279)*'Hintergrund Berechnung'!$I$3165)*0.5,IF($C529&lt;16,(K529/($D529^0.727399687532279)*'Hintergrund Berechnung'!$I$3165)*0.67,K529/($D529^0.727399687532279)*'Hintergrund Berechnung'!$I$3166)))</f>
        <v>#DIV/0!</v>
      </c>
      <c r="AC529" s="16" t="str">
        <f t="shared" si="77"/>
        <v/>
      </c>
      <c r="AD529" s="16" t="e">
        <f>IF($A$3=FALSE,IF($C529&lt;16,M529/($D529^0.727399687532279)*'Hintergrund Berechnung'!$I$3165,M529/($D529^0.727399687532279)*'Hintergrund Berechnung'!$I$3166),IF($C529&lt;13,(M529/($D529^0.727399687532279)*'Hintergrund Berechnung'!$I$3165)*0.5,IF($C529&lt;16,(M529/($D529^0.727399687532279)*'Hintergrund Berechnung'!$I$3165)*0.67,M529/($D529^0.727399687532279)*'Hintergrund Berechnung'!$I$3166)))</f>
        <v>#DIV/0!</v>
      </c>
      <c r="AE529" s="16" t="str">
        <f t="shared" si="78"/>
        <v/>
      </c>
      <c r="AF529" s="16" t="e">
        <f>IF($A$3=FALSE,IF($C529&lt;16,O529/($D529^0.727399687532279)*'Hintergrund Berechnung'!$I$3165,O529/($D529^0.727399687532279)*'Hintergrund Berechnung'!$I$3166),IF($C529&lt;13,(O529/($D529^0.727399687532279)*'Hintergrund Berechnung'!$I$3165)*0.5,IF($C529&lt;16,(O529/($D529^0.727399687532279)*'Hintergrund Berechnung'!$I$3165)*0.67,O529/($D529^0.727399687532279)*'Hintergrund Berechnung'!$I$3166)))</f>
        <v>#DIV/0!</v>
      </c>
      <c r="AG529" s="16" t="str">
        <f t="shared" si="79"/>
        <v/>
      </c>
      <c r="AH529" s="16" t="e">
        <f t="shared" si="80"/>
        <v>#DIV/0!</v>
      </c>
      <c r="AI529" s="16" t="e">
        <f>ROUND(IF(C529&lt;16,$Q529/($D529^0.515518364833551)*'Hintergrund Berechnung'!$K$3165,$Q529/($D529^0.515518364833551)*'Hintergrund Berechnung'!$K$3166),0)</f>
        <v>#DIV/0!</v>
      </c>
      <c r="AJ529" s="16">
        <f>ROUND(IF(C529&lt;16,$R529*'Hintergrund Berechnung'!$L$3165,$R529*'Hintergrund Berechnung'!$L$3166),0)</f>
        <v>0</v>
      </c>
      <c r="AK529" s="16">
        <f>ROUND(IF(C529&lt;16,IF(S529&gt;0,(25-$S529)*'Hintergrund Berechnung'!$M$3165,0),IF(S529&gt;0,(25-$S529)*'Hintergrund Berechnung'!$M$3166,0)),0)</f>
        <v>0</v>
      </c>
      <c r="AL529" s="18" t="e">
        <f t="shared" si="81"/>
        <v>#DIV/0!</v>
      </c>
    </row>
    <row r="530" spans="21:38" x14ac:dyDescent="0.5">
      <c r="U530" s="16">
        <f t="shared" si="73"/>
        <v>0</v>
      </c>
      <c r="V530" s="16" t="e">
        <f>IF($A$3=FALSE,IF($C530&lt;16,E530/($D530^0.727399687532279)*'Hintergrund Berechnung'!$I$3165,E530/($D530^0.727399687532279)*'Hintergrund Berechnung'!$I$3166),IF($C530&lt;13,(E530/($D530^0.727399687532279)*'Hintergrund Berechnung'!$I$3165)*0.5,IF($C530&lt;16,(E530/($D530^0.727399687532279)*'Hintergrund Berechnung'!$I$3165)*0.67,E530/($D530^0.727399687532279)*'Hintergrund Berechnung'!$I$3166)))</f>
        <v>#DIV/0!</v>
      </c>
      <c r="W530" s="16" t="str">
        <f t="shared" si="74"/>
        <v/>
      </c>
      <c r="X530" s="16" t="e">
        <f>IF($A$3=FALSE,IF($C530&lt;16,G530/($D530^0.727399687532279)*'Hintergrund Berechnung'!$I$3165,G530/($D530^0.727399687532279)*'Hintergrund Berechnung'!$I$3166),IF($C530&lt;13,(G530/($D530^0.727399687532279)*'Hintergrund Berechnung'!$I$3165)*0.5,IF($C530&lt;16,(G530/($D530^0.727399687532279)*'Hintergrund Berechnung'!$I$3165)*0.67,G530/($D530^0.727399687532279)*'Hintergrund Berechnung'!$I$3166)))</f>
        <v>#DIV/0!</v>
      </c>
      <c r="Y530" s="16" t="str">
        <f t="shared" si="75"/>
        <v/>
      </c>
      <c r="Z530" s="16" t="e">
        <f>IF($A$3=FALSE,IF($C530&lt;16,I530/($D530^0.727399687532279)*'Hintergrund Berechnung'!$I$3165,I530/($D530^0.727399687532279)*'Hintergrund Berechnung'!$I$3166),IF($C530&lt;13,(I530/($D530^0.727399687532279)*'Hintergrund Berechnung'!$I$3165)*0.5,IF($C530&lt;16,(I530/($D530^0.727399687532279)*'Hintergrund Berechnung'!$I$3165)*0.67,I530/($D530^0.727399687532279)*'Hintergrund Berechnung'!$I$3166)))</f>
        <v>#DIV/0!</v>
      </c>
      <c r="AA530" s="16" t="str">
        <f t="shared" si="76"/>
        <v/>
      </c>
      <c r="AB530" s="16" t="e">
        <f>IF($A$3=FALSE,IF($C530&lt;16,K530/($D530^0.727399687532279)*'Hintergrund Berechnung'!$I$3165,K530/($D530^0.727399687532279)*'Hintergrund Berechnung'!$I$3166),IF($C530&lt;13,(K530/($D530^0.727399687532279)*'Hintergrund Berechnung'!$I$3165)*0.5,IF($C530&lt;16,(K530/($D530^0.727399687532279)*'Hintergrund Berechnung'!$I$3165)*0.67,K530/($D530^0.727399687532279)*'Hintergrund Berechnung'!$I$3166)))</f>
        <v>#DIV/0!</v>
      </c>
      <c r="AC530" s="16" t="str">
        <f t="shared" si="77"/>
        <v/>
      </c>
      <c r="AD530" s="16" t="e">
        <f>IF($A$3=FALSE,IF($C530&lt;16,M530/($D530^0.727399687532279)*'Hintergrund Berechnung'!$I$3165,M530/($D530^0.727399687532279)*'Hintergrund Berechnung'!$I$3166),IF($C530&lt;13,(M530/($D530^0.727399687532279)*'Hintergrund Berechnung'!$I$3165)*0.5,IF($C530&lt;16,(M530/($D530^0.727399687532279)*'Hintergrund Berechnung'!$I$3165)*0.67,M530/($D530^0.727399687532279)*'Hintergrund Berechnung'!$I$3166)))</f>
        <v>#DIV/0!</v>
      </c>
      <c r="AE530" s="16" t="str">
        <f t="shared" si="78"/>
        <v/>
      </c>
      <c r="AF530" s="16" t="e">
        <f>IF($A$3=FALSE,IF($C530&lt;16,O530/($D530^0.727399687532279)*'Hintergrund Berechnung'!$I$3165,O530/($D530^0.727399687532279)*'Hintergrund Berechnung'!$I$3166),IF($C530&lt;13,(O530/($D530^0.727399687532279)*'Hintergrund Berechnung'!$I$3165)*0.5,IF($C530&lt;16,(O530/($D530^0.727399687532279)*'Hintergrund Berechnung'!$I$3165)*0.67,O530/($D530^0.727399687532279)*'Hintergrund Berechnung'!$I$3166)))</f>
        <v>#DIV/0!</v>
      </c>
      <c r="AG530" s="16" t="str">
        <f t="shared" si="79"/>
        <v/>
      </c>
      <c r="AH530" s="16" t="e">
        <f t="shared" si="80"/>
        <v>#DIV/0!</v>
      </c>
      <c r="AI530" s="16" t="e">
        <f>ROUND(IF(C530&lt;16,$Q530/($D530^0.515518364833551)*'Hintergrund Berechnung'!$K$3165,$Q530/($D530^0.515518364833551)*'Hintergrund Berechnung'!$K$3166),0)</f>
        <v>#DIV/0!</v>
      </c>
      <c r="AJ530" s="16">
        <f>ROUND(IF(C530&lt;16,$R530*'Hintergrund Berechnung'!$L$3165,$R530*'Hintergrund Berechnung'!$L$3166),0)</f>
        <v>0</v>
      </c>
      <c r="AK530" s="16">
        <f>ROUND(IF(C530&lt;16,IF(S530&gt;0,(25-$S530)*'Hintergrund Berechnung'!$M$3165,0),IF(S530&gt;0,(25-$S530)*'Hintergrund Berechnung'!$M$3166,0)),0)</f>
        <v>0</v>
      </c>
      <c r="AL530" s="18" t="e">
        <f t="shared" si="81"/>
        <v>#DIV/0!</v>
      </c>
    </row>
    <row r="531" spans="21:38" x14ac:dyDescent="0.5">
      <c r="U531" s="16">
        <f t="shared" si="73"/>
        <v>0</v>
      </c>
      <c r="V531" s="16" t="e">
        <f>IF($A$3=FALSE,IF($C531&lt;16,E531/($D531^0.727399687532279)*'Hintergrund Berechnung'!$I$3165,E531/($D531^0.727399687532279)*'Hintergrund Berechnung'!$I$3166),IF($C531&lt;13,(E531/($D531^0.727399687532279)*'Hintergrund Berechnung'!$I$3165)*0.5,IF($C531&lt;16,(E531/($D531^0.727399687532279)*'Hintergrund Berechnung'!$I$3165)*0.67,E531/($D531^0.727399687532279)*'Hintergrund Berechnung'!$I$3166)))</f>
        <v>#DIV/0!</v>
      </c>
      <c r="W531" s="16" t="str">
        <f t="shared" si="74"/>
        <v/>
      </c>
      <c r="X531" s="16" t="e">
        <f>IF($A$3=FALSE,IF($C531&lt;16,G531/($D531^0.727399687532279)*'Hintergrund Berechnung'!$I$3165,G531/($D531^0.727399687532279)*'Hintergrund Berechnung'!$I$3166),IF($C531&lt;13,(G531/($D531^0.727399687532279)*'Hintergrund Berechnung'!$I$3165)*0.5,IF($C531&lt;16,(G531/($D531^0.727399687532279)*'Hintergrund Berechnung'!$I$3165)*0.67,G531/($D531^0.727399687532279)*'Hintergrund Berechnung'!$I$3166)))</f>
        <v>#DIV/0!</v>
      </c>
      <c r="Y531" s="16" t="str">
        <f t="shared" si="75"/>
        <v/>
      </c>
      <c r="Z531" s="16" t="e">
        <f>IF($A$3=FALSE,IF($C531&lt;16,I531/($D531^0.727399687532279)*'Hintergrund Berechnung'!$I$3165,I531/($D531^0.727399687532279)*'Hintergrund Berechnung'!$I$3166),IF($C531&lt;13,(I531/($D531^0.727399687532279)*'Hintergrund Berechnung'!$I$3165)*0.5,IF($C531&lt;16,(I531/($D531^0.727399687532279)*'Hintergrund Berechnung'!$I$3165)*0.67,I531/($D531^0.727399687532279)*'Hintergrund Berechnung'!$I$3166)))</f>
        <v>#DIV/0!</v>
      </c>
      <c r="AA531" s="16" t="str">
        <f t="shared" si="76"/>
        <v/>
      </c>
      <c r="AB531" s="16" t="e">
        <f>IF($A$3=FALSE,IF($C531&lt;16,K531/($D531^0.727399687532279)*'Hintergrund Berechnung'!$I$3165,K531/($D531^0.727399687532279)*'Hintergrund Berechnung'!$I$3166),IF($C531&lt;13,(K531/($D531^0.727399687532279)*'Hintergrund Berechnung'!$I$3165)*0.5,IF($C531&lt;16,(K531/($D531^0.727399687532279)*'Hintergrund Berechnung'!$I$3165)*0.67,K531/($D531^0.727399687532279)*'Hintergrund Berechnung'!$I$3166)))</f>
        <v>#DIV/0!</v>
      </c>
      <c r="AC531" s="16" t="str">
        <f t="shared" si="77"/>
        <v/>
      </c>
      <c r="AD531" s="16" t="e">
        <f>IF($A$3=FALSE,IF($C531&lt;16,M531/($D531^0.727399687532279)*'Hintergrund Berechnung'!$I$3165,M531/($D531^0.727399687532279)*'Hintergrund Berechnung'!$I$3166),IF($C531&lt;13,(M531/($D531^0.727399687532279)*'Hintergrund Berechnung'!$I$3165)*0.5,IF($C531&lt;16,(M531/($D531^0.727399687532279)*'Hintergrund Berechnung'!$I$3165)*0.67,M531/($D531^0.727399687532279)*'Hintergrund Berechnung'!$I$3166)))</f>
        <v>#DIV/0!</v>
      </c>
      <c r="AE531" s="16" t="str">
        <f t="shared" si="78"/>
        <v/>
      </c>
      <c r="AF531" s="16" t="e">
        <f>IF($A$3=FALSE,IF($C531&lt;16,O531/($D531^0.727399687532279)*'Hintergrund Berechnung'!$I$3165,O531/($D531^0.727399687532279)*'Hintergrund Berechnung'!$I$3166),IF($C531&lt;13,(O531/($D531^0.727399687532279)*'Hintergrund Berechnung'!$I$3165)*0.5,IF($C531&lt;16,(O531/($D531^0.727399687532279)*'Hintergrund Berechnung'!$I$3165)*0.67,O531/($D531^0.727399687532279)*'Hintergrund Berechnung'!$I$3166)))</f>
        <v>#DIV/0!</v>
      </c>
      <c r="AG531" s="16" t="str">
        <f t="shared" si="79"/>
        <v/>
      </c>
      <c r="AH531" s="16" t="e">
        <f t="shared" si="80"/>
        <v>#DIV/0!</v>
      </c>
      <c r="AI531" s="16" t="e">
        <f>ROUND(IF(C531&lt;16,$Q531/($D531^0.515518364833551)*'Hintergrund Berechnung'!$K$3165,$Q531/($D531^0.515518364833551)*'Hintergrund Berechnung'!$K$3166),0)</f>
        <v>#DIV/0!</v>
      </c>
      <c r="AJ531" s="16">
        <f>ROUND(IF(C531&lt;16,$R531*'Hintergrund Berechnung'!$L$3165,$R531*'Hintergrund Berechnung'!$L$3166),0)</f>
        <v>0</v>
      </c>
      <c r="AK531" s="16">
        <f>ROUND(IF(C531&lt;16,IF(S531&gt;0,(25-$S531)*'Hintergrund Berechnung'!$M$3165,0),IF(S531&gt;0,(25-$S531)*'Hintergrund Berechnung'!$M$3166,0)),0)</f>
        <v>0</v>
      </c>
      <c r="AL531" s="18" t="e">
        <f t="shared" si="81"/>
        <v>#DIV/0!</v>
      </c>
    </row>
    <row r="532" spans="21:38" x14ac:dyDescent="0.5">
      <c r="U532" s="16">
        <f t="shared" si="73"/>
        <v>0</v>
      </c>
      <c r="V532" s="16" t="e">
        <f>IF($A$3=FALSE,IF($C532&lt;16,E532/($D532^0.727399687532279)*'Hintergrund Berechnung'!$I$3165,E532/($D532^0.727399687532279)*'Hintergrund Berechnung'!$I$3166),IF($C532&lt;13,(E532/($D532^0.727399687532279)*'Hintergrund Berechnung'!$I$3165)*0.5,IF($C532&lt;16,(E532/($D532^0.727399687532279)*'Hintergrund Berechnung'!$I$3165)*0.67,E532/($D532^0.727399687532279)*'Hintergrund Berechnung'!$I$3166)))</f>
        <v>#DIV/0!</v>
      </c>
      <c r="W532" s="16" t="str">
        <f t="shared" si="74"/>
        <v/>
      </c>
      <c r="X532" s="16" t="e">
        <f>IF($A$3=FALSE,IF($C532&lt;16,G532/($D532^0.727399687532279)*'Hintergrund Berechnung'!$I$3165,G532/($D532^0.727399687532279)*'Hintergrund Berechnung'!$I$3166),IF($C532&lt;13,(G532/($D532^0.727399687532279)*'Hintergrund Berechnung'!$I$3165)*0.5,IF($C532&lt;16,(G532/($D532^0.727399687532279)*'Hintergrund Berechnung'!$I$3165)*0.67,G532/($D532^0.727399687532279)*'Hintergrund Berechnung'!$I$3166)))</f>
        <v>#DIV/0!</v>
      </c>
      <c r="Y532" s="16" t="str">
        <f t="shared" si="75"/>
        <v/>
      </c>
      <c r="Z532" s="16" t="e">
        <f>IF($A$3=FALSE,IF($C532&lt;16,I532/($D532^0.727399687532279)*'Hintergrund Berechnung'!$I$3165,I532/($D532^0.727399687532279)*'Hintergrund Berechnung'!$I$3166),IF($C532&lt;13,(I532/($D532^0.727399687532279)*'Hintergrund Berechnung'!$I$3165)*0.5,IF($C532&lt;16,(I532/($D532^0.727399687532279)*'Hintergrund Berechnung'!$I$3165)*0.67,I532/($D532^0.727399687532279)*'Hintergrund Berechnung'!$I$3166)))</f>
        <v>#DIV/0!</v>
      </c>
      <c r="AA532" s="16" t="str">
        <f t="shared" si="76"/>
        <v/>
      </c>
      <c r="AB532" s="16" t="e">
        <f>IF($A$3=FALSE,IF($C532&lt;16,K532/($D532^0.727399687532279)*'Hintergrund Berechnung'!$I$3165,K532/($D532^0.727399687532279)*'Hintergrund Berechnung'!$I$3166),IF($C532&lt;13,(K532/($D532^0.727399687532279)*'Hintergrund Berechnung'!$I$3165)*0.5,IF($C532&lt;16,(K532/($D532^0.727399687532279)*'Hintergrund Berechnung'!$I$3165)*0.67,K532/($D532^0.727399687532279)*'Hintergrund Berechnung'!$I$3166)))</f>
        <v>#DIV/0!</v>
      </c>
      <c r="AC532" s="16" t="str">
        <f t="shared" si="77"/>
        <v/>
      </c>
      <c r="AD532" s="16" t="e">
        <f>IF($A$3=FALSE,IF($C532&lt;16,M532/($D532^0.727399687532279)*'Hintergrund Berechnung'!$I$3165,M532/($D532^0.727399687532279)*'Hintergrund Berechnung'!$I$3166),IF($C532&lt;13,(M532/($D532^0.727399687532279)*'Hintergrund Berechnung'!$I$3165)*0.5,IF($C532&lt;16,(M532/($D532^0.727399687532279)*'Hintergrund Berechnung'!$I$3165)*0.67,M532/($D532^0.727399687532279)*'Hintergrund Berechnung'!$I$3166)))</f>
        <v>#DIV/0!</v>
      </c>
      <c r="AE532" s="16" t="str">
        <f t="shared" si="78"/>
        <v/>
      </c>
      <c r="AF532" s="16" t="e">
        <f>IF($A$3=FALSE,IF($C532&lt;16,O532/($D532^0.727399687532279)*'Hintergrund Berechnung'!$I$3165,O532/($D532^0.727399687532279)*'Hintergrund Berechnung'!$I$3166),IF($C532&lt;13,(O532/($D532^0.727399687532279)*'Hintergrund Berechnung'!$I$3165)*0.5,IF($C532&lt;16,(O532/($D532^0.727399687532279)*'Hintergrund Berechnung'!$I$3165)*0.67,O532/($D532^0.727399687532279)*'Hintergrund Berechnung'!$I$3166)))</f>
        <v>#DIV/0!</v>
      </c>
      <c r="AG532" s="16" t="str">
        <f t="shared" si="79"/>
        <v/>
      </c>
      <c r="AH532" s="16" t="e">
        <f t="shared" si="80"/>
        <v>#DIV/0!</v>
      </c>
      <c r="AI532" s="16" t="e">
        <f>ROUND(IF(C532&lt;16,$Q532/($D532^0.515518364833551)*'Hintergrund Berechnung'!$K$3165,$Q532/($D532^0.515518364833551)*'Hintergrund Berechnung'!$K$3166),0)</f>
        <v>#DIV/0!</v>
      </c>
      <c r="AJ532" s="16">
        <f>ROUND(IF(C532&lt;16,$R532*'Hintergrund Berechnung'!$L$3165,$R532*'Hintergrund Berechnung'!$L$3166),0)</f>
        <v>0</v>
      </c>
      <c r="AK532" s="16">
        <f>ROUND(IF(C532&lt;16,IF(S532&gt;0,(25-$S532)*'Hintergrund Berechnung'!$M$3165,0),IF(S532&gt;0,(25-$S532)*'Hintergrund Berechnung'!$M$3166,0)),0)</f>
        <v>0</v>
      </c>
      <c r="AL532" s="18" t="e">
        <f t="shared" si="81"/>
        <v>#DIV/0!</v>
      </c>
    </row>
    <row r="533" spans="21:38" x14ac:dyDescent="0.5">
      <c r="U533" s="16">
        <f t="shared" si="73"/>
        <v>0</v>
      </c>
      <c r="V533" s="16" t="e">
        <f>IF($A$3=FALSE,IF($C533&lt;16,E533/($D533^0.727399687532279)*'Hintergrund Berechnung'!$I$3165,E533/($D533^0.727399687532279)*'Hintergrund Berechnung'!$I$3166),IF($C533&lt;13,(E533/($D533^0.727399687532279)*'Hintergrund Berechnung'!$I$3165)*0.5,IF($C533&lt;16,(E533/($D533^0.727399687532279)*'Hintergrund Berechnung'!$I$3165)*0.67,E533/($D533^0.727399687532279)*'Hintergrund Berechnung'!$I$3166)))</f>
        <v>#DIV/0!</v>
      </c>
      <c r="W533" s="16" t="str">
        <f t="shared" si="74"/>
        <v/>
      </c>
      <c r="X533" s="16" t="e">
        <f>IF($A$3=FALSE,IF($C533&lt;16,G533/($D533^0.727399687532279)*'Hintergrund Berechnung'!$I$3165,G533/($D533^0.727399687532279)*'Hintergrund Berechnung'!$I$3166),IF($C533&lt;13,(G533/($D533^0.727399687532279)*'Hintergrund Berechnung'!$I$3165)*0.5,IF($C533&lt;16,(G533/($D533^0.727399687532279)*'Hintergrund Berechnung'!$I$3165)*0.67,G533/($D533^0.727399687532279)*'Hintergrund Berechnung'!$I$3166)))</f>
        <v>#DIV/0!</v>
      </c>
      <c r="Y533" s="16" t="str">
        <f t="shared" si="75"/>
        <v/>
      </c>
      <c r="Z533" s="16" t="e">
        <f>IF($A$3=FALSE,IF($C533&lt;16,I533/($D533^0.727399687532279)*'Hintergrund Berechnung'!$I$3165,I533/($D533^0.727399687532279)*'Hintergrund Berechnung'!$I$3166),IF($C533&lt;13,(I533/($D533^0.727399687532279)*'Hintergrund Berechnung'!$I$3165)*0.5,IF($C533&lt;16,(I533/($D533^0.727399687532279)*'Hintergrund Berechnung'!$I$3165)*0.67,I533/($D533^0.727399687532279)*'Hintergrund Berechnung'!$I$3166)))</f>
        <v>#DIV/0!</v>
      </c>
      <c r="AA533" s="16" t="str">
        <f t="shared" si="76"/>
        <v/>
      </c>
      <c r="AB533" s="16" t="e">
        <f>IF($A$3=FALSE,IF($C533&lt;16,K533/($D533^0.727399687532279)*'Hintergrund Berechnung'!$I$3165,K533/($D533^0.727399687532279)*'Hintergrund Berechnung'!$I$3166),IF($C533&lt;13,(K533/($D533^0.727399687532279)*'Hintergrund Berechnung'!$I$3165)*0.5,IF($C533&lt;16,(K533/($D533^0.727399687532279)*'Hintergrund Berechnung'!$I$3165)*0.67,K533/($D533^0.727399687532279)*'Hintergrund Berechnung'!$I$3166)))</f>
        <v>#DIV/0!</v>
      </c>
      <c r="AC533" s="16" t="str">
        <f t="shared" si="77"/>
        <v/>
      </c>
      <c r="AD533" s="16" t="e">
        <f>IF($A$3=FALSE,IF($C533&lt;16,M533/($D533^0.727399687532279)*'Hintergrund Berechnung'!$I$3165,M533/($D533^0.727399687532279)*'Hintergrund Berechnung'!$I$3166),IF($C533&lt;13,(M533/($D533^0.727399687532279)*'Hintergrund Berechnung'!$I$3165)*0.5,IF($C533&lt;16,(M533/($D533^0.727399687532279)*'Hintergrund Berechnung'!$I$3165)*0.67,M533/($D533^0.727399687532279)*'Hintergrund Berechnung'!$I$3166)))</f>
        <v>#DIV/0!</v>
      </c>
      <c r="AE533" s="16" t="str">
        <f t="shared" si="78"/>
        <v/>
      </c>
      <c r="AF533" s="16" t="e">
        <f>IF($A$3=FALSE,IF($C533&lt;16,O533/($D533^0.727399687532279)*'Hintergrund Berechnung'!$I$3165,O533/($D533^0.727399687532279)*'Hintergrund Berechnung'!$I$3166),IF($C533&lt;13,(O533/($D533^0.727399687532279)*'Hintergrund Berechnung'!$I$3165)*0.5,IF($C533&lt;16,(O533/($D533^0.727399687532279)*'Hintergrund Berechnung'!$I$3165)*0.67,O533/($D533^0.727399687532279)*'Hintergrund Berechnung'!$I$3166)))</f>
        <v>#DIV/0!</v>
      </c>
      <c r="AG533" s="16" t="str">
        <f t="shared" si="79"/>
        <v/>
      </c>
      <c r="AH533" s="16" t="e">
        <f t="shared" si="80"/>
        <v>#DIV/0!</v>
      </c>
      <c r="AI533" s="16" t="e">
        <f>ROUND(IF(C533&lt;16,$Q533/($D533^0.515518364833551)*'Hintergrund Berechnung'!$K$3165,$Q533/($D533^0.515518364833551)*'Hintergrund Berechnung'!$K$3166),0)</f>
        <v>#DIV/0!</v>
      </c>
      <c r="AJ533" s="16">
        <f>ROUND(IF(C533&lt;16,$R533*'Hintergrund Berechnung'!$L$3165,$R533*'Hintergrund Berechnung'!$L$3166),0)</f>
        <v>0</v>
      </c>
      <c r="AK533" s="16">
        <f>ROUND(IF(C533&lt;16,IF(S533&gt;0,(25-$S533)*'Hintergrund Berechnung'!$M$3165,0),IF(S533&gt;0,(25-$S533)*'Hintergrund Berechnung'!$M$3166,0)),0)</f>
        <v>0</v>
      </c>
      <c r="AL533" s="18" t="e">
        <f t="shared" si="81"/>
        <v>#DIV/0!</v>
      </c>
    </row>
    <row r="534" spans="21:38" x14ac:dyDescent="0.5">
      <c r="U534" s="16">
        <f t="shared" si="73"/>
        <v>0</v>
      </c>
      <c r="V534" s="16" t="e">
        <f>IF($A$3=FALSE,IF($C534&lt;16,E534/($D534^0.727399687532279)*'Hintergrund Berechnung'!$I$3165,E534/($D534^0.727399687532279)*'Hintergrund Berechnung'!$I$3166),IF($C534&lt;13,(E534/($D534^0.727399687532279)*'Hintergrund Berechnung'!$I$3165)*0.5,IF($C534&lt;16,(E534/($D534^0.727399687532279)*'Hintergrund Berechnung'!$I$3165)*0.67,E534/($D534^0.727399687532279)*'Hintergrund Berechnung'!$I$3166)))</f>
        <v>#DIV/0!</v>
      </c>
      <c r="W534" s="16" t="str">
        <f t="shared" si="74"/>
        <v/>
      </c>
      <c r="X534" s="16" t="e">
        <f>IF($A$3=FALSE,IF($C534&lt;16,G534/($D534^0.727399687532279)*'Hintergrund Berechnung'!$I$3165,G534/($D534^0.727399687532279)*'Hintergrund Berechnung'!$I$3166),IF($C534&lt;13,(G534/($D534^0.727399687532279)*'Hintergrund Berechnung'!$I$3165)*0.5,IF($C534&lt;16,(G534/($D534^0.727399687532279)*'Hintergrund Berechnung'!$I$3165)*0.67,G534/($D534^0.727399687532279)*'Hintergrund Berechnung'!$I$3166)))</f>
        <v>#DIV/0!</v>
      </c>
      <c r="Y534" s="16" t="str">
        <f t="shared" si="75"/>
        <v/>
      </c>
      <c r="Z534" s="16" t="e">
        <f>IF($A$3=FALSE,IF($C534&lt;16,I534/($D534^0.727399687532279)*'Hintergrund Berechnung'!$I$3165,I534/($D534^0.727399687532279)*'Hintergrund Berechnung'!$I$3166),IF($C534&lt;13,(I534/($D534^0.727399687532279)*'Hintergrund Berechnung'!$I$3165)*0.5,IF($C534&lt;16,(I534/($D534^0.727399687532279)*'Hintergrund Berechnung'!$I$3165)*0.67,I534/($D534^0.727399687532279)*'Hintergrund Berechnung'!$I$3166)))</f>
        <v>#DIV/0!</v>
      </c>
      <c r="AA534" s="16" t="str">
        <f t="shared" si="76"/>
        <v/>
      </c>
      <c r="AB534" s="16" t="e">
        <f>IF($A$3=FALSE,IF($C534&lt;16,K534/($D534^0.727399687532279)*'Hintergrund Berechnung'!$I$3165,K534/($D534^0.727399687532279)*'Hintergrund Berechnung'!$I$3166),IF($C534&lt;13,(K534/($D534^0.727399687532279)*'Hintergrund Berechnung'!$I$3165)*0.5,IF($C534&lt;16,(K534/($D534^0.727399687532279)*'Hintergrund Berechnung'!$I$3165)*0.67,K534/($D534^0.727399687532279)*'Hintergrund Berechnung'!$I$3166)))</f>
        <v>#DIV/0!</v>
      </c>
      <c r="AC534" s="16" t="str">
        <f t="shared" si="77"/>
        <v/>
      </c>
      <c r="AD534" s="16" t="e">
        <f>IF($A$3=FALSE,IF($C534&lt;16,M534/($D534^0.727399687532279)*'Hintergrund Berechnung'!$I$3165,M534/($D534^0.727399687532279)*'Hintergrund Berechnung'!$I$3166),IF($C534&lt;13,(M534/($D534^0.727399687532279)*'Hintergrund Berechnung'!$I$3165)*0.5,IF($C534&lt;16,(M534/($D534^0.727399687532279)*'Hintergrund Berechnung'!$I$3165)*0.67,M534/($D534^0.727399687532279)*'Hintergrund Berechnung'!$I$3166)))</f>
        <v>#DIV/0!</v>
      </c>
      <c r="AE534" s="16" t="str">
        <f t="shared" si="78"/>
        <v/>
      </c>
      <c r="AF534" s="16" t="e">
        <f>IF($A$3=FALSE,IF($C534&lt;16,O534/($D534^0.727399687532279)*'Hintergrund Berechnung'!$I$3165,O534/($D534^0.727399687532279)*'Hintergrund Berechnung'!$I$3166),IF($C534&lt;13,(O534/($D534^0.727399687532279)*'Hintergrund Berechnung'!$I$3165)*0.5,IF($C534&lt;16,(O534/($D534^0.727399687532279)*'Hintergrund Berechnung'!$I$3165)*0.67,O534/($D534^0.727399687532279)*'Hintergrund Berechnung'!$I$3166)))</f>
        <v>#DIV/0!</v>
      </c>
      <c r="AG534" s="16" t="str">
        <f t="shared" si="79"/>
        <v/>
      </c>
      <c r="AH534" s="16" t="e">
        <f t="shared" si="80"/>
        <v>#DIV/0!</v>
      </c>
      <c r="AI534" s="16" t="e">
        <f>ROUND(IF(C534&lt;16,$Q534/($D534^0.515518364833551)*'Hintergrund Berechnung'!$K$3165,$Q534/($D534^0.515518364833551)*'Hintergrund Berechnung'!$K$3166),0)</f>
        <v>#DIV/0!</v>
      </c>
      <c r="AJ534" s="16">
        <f>ROUND(IF(C534&lt;16,$R534*'Hintergrund Berechnung'!$L$3165,$R534*'Hintergrund Berechnung'!$L$3166),0)</f>
        <v>0</v>
      </c>
      <c r="AK534" s="16">
        <f>ROUND(IF(C534&lt;16,IF(S534&gt;0,(25-$S534)*'Hintergrund Berechnung'!$M$3165,0),IF(S534&gt;0,(25-$S534)*'Hintergrund Berechnung'!$M$3166,0)),0)</f>
        <v>0</v>
      </c>
      <c r="AL534" s="18" t="e">
        <f t="shared" si="81"/>
        <v>#DIV/0!</v>
      </c>
    </row>
    <row r="535" spans="21:38" x14ac:dyDescent="0.5">
      <c r="U535" s="16">
        <f t="shared" si="73"/>
        <v>0</v>
      </c>
      <c r="V535" s="16" t="e">
        <f>IF($A$3=FALSE,IF($C535&lt;16,E535/($D535^0.727399687532279)*'Hintergrund Berechnung'!$I$3165,E535/($D535^0.727399687532279)*'Hintergrund Berechnung'!$I$3166),IF($C535&lt;13,(E535/($D535^0.727399687532279)*'Hintergrund Berechnung'!$I$3165)*0.5,IF($C535&lt;16,(E535/($D535^0.727399687532279)*'Hintergrund Berechnung'!$I$3165)*0.67,E535/($D535^0.727399687532279)*'Hintergrund Berechnung'!$I$3166)))</f>
        <v>#DIV/0!</v>
      </c>
      <c r="W535" s="16" t="str">
        <f t="shared" si="74"/>
        <v/>
      </c>
      <c r="X535" s="16" t="e">
        <f>IF($A$3=FALSE,IF($C535&lt;16,G535/($D535^0.727399687532279)*'Hintergrund Berechnung'!$I$3165,G535/($D535^0.727399687532279)*'Hintergrund Berechnung'!$I$3166),IF($C535&lt;13,(G535/($D535^0.727399687532279)*'Hintergrund Berechnung'!$I$3165)*0.5,IF($C535&lt;16,(G535/($D535^0.727399687532279)*'Hintergrund Berechnung'!$I$3165)*0.67,G535/($D535^0.727399687532279)*'Hintergrund Berechnung'!$I$3166)))</f>
        <v>#DIV/0!</v>
      </c>
      <c r="Y535" s="16" t="str">
        <f t="shared" si="75"/>
        <v/>
      </c>
      <c r="Z535" s="16" t="e">
        <f>IF($A$3=FALSE,IF($C535&lt;16,I535/($D535^0.727399687532279)*'Hintergrund Berechnung'!$I$3165,I535/($D535^0.727399687532279)*'Hintergrund Berechnung'!$I$3166),IF($C535&lt;13,(I535/($D535^0.727399687532279)*'Hintergrund Berechnung'!$I$3165)*0.5,IF($C535&lt;16,(I535/($D535^0.727399687532279)*'Hintergrund Berechnung'!$I$3165)*0.67,I535/($D535^0.727399687532279)*'Hintergrund Berechnung'!$I$3166)))</f>
        <v>#DIV/0!</v>
      </c>
      <c r="AA535" s="16" t="str">
        <f t="shared" si="76"/>
        <v/>
      </c>
      <c r="AB535" s="16" t="e">
        <f>IF($A$3=FALSE,IF($C535&lt;16,K535/($D535^0.727399687532279)*'Hintergrund Berechnung'!$I$3165,K535/($D535^0.727399687532279)*'Hintergrund Berechnung'!$I$3166),IF($C535&lt;13,(K535/($D535^0.727399687532279)*'Hintergrund Berechnung'!$I$3165)*0.5,IF($C535&lt;16,(K535/($D535^0.727399687532279)*'Hintergrund Berechnung'!$I$3165)*0.67,K535/($D535^0.727399687532279)*'Hintergrund Berechnung'!$I$3166)))</f>
        <v>#DIV/0!</v>
      </c>
      <c r="AC535" s="16" t="str">
        <f t="shared" si="77"/>
        <v/>
      </c>
      <c r="AD535" s="16" t="e">
        <f>IF($A$3=FALSE,IF($C535&lt;16,M535/($D535^0.727399687532279)*'Hintergrund Berechnung'!$I$3165,M535/($D535^0.727399687532279)*'Hintergrund Berechnung'!$I$3166),IF($C535&lt;13,(M535/($D535^0.727399687532279)*'Hintergrund Berechnung'!$I$3165)*0.5,IF($C535&lt;16,(M535/($D535^0.727399687532279)*'Hintergrund Berechnung'!$I$3165)*0.67,M535/($D535^0.727399687532279)*'Hintergrund Berechnung'!$I$3166)))</f>
        <v>#DIV/0!</v>
      </c>
      <c r="AE535" s="16" t="str">
        <f t="shared" si="78"/>
        <v/>
      </c>
      <c r="AF535" s="16" t="e">
        <f>IF($A$3=FALSE,IF($C535&lt;16,O535/($D535^0.727399687532279)*'Hintergrund Berechnung'!$I$3165,O535/($D535^0.727399687532279)*'Hintergrund Berechnung'!$I$3166),IF($C535&lt;13,(O535/($D535^0.727399687532279)*'Hintergrund Berechnung'!$I$3165)*0.5,IF($C535&lt;16,(O535/($D535^0.727399687532279)*'Hintergrund Berechnung'!$I$3165)*0.67,O535/($D535^0.727399687532279)*'Hintergrund Berechnung'!$I$3166)))</f>
        <v>#DIV/0!</v>
      </c>
      <c r="AG535" s="16" t="str">
        <f t="shared" si="79"/>
        <v/>
      </c>
      <c r="AH535" s="16" t="e">
        <f t="shared" si="80"/>
        <v>#DIV/0!</v>
      </c>
      <c r="AI535" s="16" t="e">
        <f>ROUND(IF(C535&lt;16,$Q535/($D535^0.515518364833551)*'Hintergrund Berechnung'!$K$3165,$Q535/($D535^0.515518364833551)*'Hintergrund Berechnung'!$K$3166),0)</f>
        <v>#DIV/0!</v>
      </c>
      <c r="AJ535" s="16">
        <f>ROUND(IF(C535&lt;16,$R535*'Hintergrund Berechnung'!$L$3165,$R535*'Hintergrund Berechnung'!$L$3166),0)</f>
        <v>0</v>
      </c>
      <c r="AK535" s="16">
        <f>ROUND(IF(C535&lt;16,IF(S535&gt;0,(25-$S535)*'Hintergrund Berechnung'!$M$3165,0),IF(S535&gt;0,(25-$S535)*'Hintergrund Berechnung'!$M$3166,0)),0)</f>
        <v>0</v>
      </c>
      <c r="AL535" s="18" t="e">
        <f t="shared" si="81"/>
        <v>#DIV/0!</v>
      </c>
    </row>
    <row r="536" spans="21:38" x14ac:dyDescent="0.5">
      <c r="U536" s="16">
        <f t="shared" si="73"/>
        <v>0</v>
      </c>
      <c r="V536" s="16" t="e">
        <f>IF($A$3=FALSE,IF($C536&lt;16,E536/($D536^0.727399687532279)*'Hintergrund Berechnung'!$I$3165,E536/($D536^0.727399687532279)*'Hintergrund Berechnung'!$I$3166),IF($C536&lt;13,(E536/($D536^0.727399687532279)*'Hintergrund Berechnung'!$I$3165)*0.5,IF($C536&lt;16,(E536/($D536^0.727399687532279)*'Hintergrund Berechnung'!$I$3165)*0.67,E536/($D536^0.727399687532279)*'Hintergrund Berechnung'!$I$3166)))</f>
        <v>#DIV/0!</v>
      </c>
      <c r="W536" s="16" t="str">
        <f t="shared" si="74"/>
        <v/>
      </c>
      <c r="X536" s="16" t="e">
        <f>IF($A$3=FALSE,IF($C536&lt;16,G536/($D536^0.727399687532279)*'Hintergrund Berechnung'!$I$3165,G536/($D536^0.727399687532279)*'Hintergrund Berechnung'!$I$3166),IF($C536&lt;13,(G536/($D536^0.727399687532279)*'Hintergrund Berechnung'!$I$3165)*0.5,IF($C536&lt;16,(G536/($D536^0.727399687532279)*'Hintergrund Berechnung'!$I$3165)*0.67,G536/($D536^0.727399687532279)*'Hintergrund Berechnung'!$I$3166)))</f>
        <v>#DIV/0!</v>
      </c>
      <c r="Y536" s="16" t="str">
        <f t="shared" si="75"/>
        <v/>
      </c>
      <c r="Z536" s="16" t="e">
        <f>IF($A$3=FALSE,IF($C536&lt;16,I536/($D536^0.727399687532279)*'Hintergrund Berechnung'!$I$3165,I536/($D536^0.727399687532279)*'Hintergrund Berechnung'!$I$3166),IF($C536&lt;13,(I536/($D536^0.727399687532279)*'Hintergrund Berechnung'!$I$3165)*0.5,IF($C536&lt;16,(I536/($D536^0.727399687532279)*'Hintergrund Berechnung'!$I$3165)*0.67,I536/($D536^0.727399687532279)*'Hintergrund Berechnung'!$I$3166)))</f>
        <v>#DIV/0!</v>
      </c>
      <c r="AA536" s="16" t="str">
        <f t="shared" si="76"/>
        <v/>
      </c>
      <c r="AB536" s="16" t="e">
        <f>IF($A$3=FALSE,IF($C536&lt;16,K536/($D536^0.727399687532279)*'Hintergrund Berechnung'!$I$3165,K536/($D536^0.727399687532279)*'Hintergrund Berechnung'!$I$3166),IF($C536&lt;13,(K536/($D536^0.727399687532279)*'Hintergrund Berechnung'!$I$3165)*0.5,IF($C536&lt;16,(K536/($D536^0.727399687532279)*'Hintergrund Berechnung'!$I$3165)*0.67,K536/($D536^0.727399687532279)*'Hintergrund Berechnung'!$I$3166)))</f>
        <v>#DIV/0!</v>
      </c>
      <c r="AC536" s="16" t="str">
        <f t="shared" si="77"/>
        <v/>
      </c>
      <c r="AD536" s="16" t="e">
        <f>IF($A$3=FALSE,IF($C536&lt;16,M536/($D536^0.727399687532279)*'Hintergrund Berechnung'!$I$3165,M536/($D536^0.727399687532279)*'Hintergrund Berechnung'!$I$3166),IF($C536&lt;13,(M536/($D536^0.727399687532279)*'Hintergrund Berechnung'!$I$3165)*0.5,IF($C536&lt;16,(M536/($D536^0.727399687532279)*'Hintergrund Berechnung'!$I$3165)*0.67,M536/($D536^0.727399687532279)*'Hintergrund Berechnung'!$I$3166)))</f>
        <v>#DIV/0!</v>
      </c>
      <c r="AE536" s="16" t="str">
        <f t="shared" si="78"/>
        <v/>
      </c>
      <c r="AF536" s="16" t="e">
        <f>IF($A$3=FALSE,IF($C536&lt;16,O536/($D536^0.727399687532279)*'Hintergrund Berechnung'!$I$3165,O536/($D536^0.727399687532279)*'Hintergrund Berechnung'!$I$3166),IF($C536&lt;13,(O536/($D536^0.727399687532279)*'Hintergrund Berechnung'!$I$3165)*0.5,IF($C536&lt;16,(O536/($D536^0.727399687532279)*'Hintergrund Berechnung'!$I$3165)*0.67,O536/($D536^0.727399687532279)*'Hintergrund Berechnung'!$I$3166)))</f>
        <v>#DIV/0!</v>
      </c>
      <c r="AG536" s="16" t="str">
        <f t="shared" si="79"/>
        <v/>
      </c>
      <c r="AH536" s="16" t="e">
        <f t="shared" si="80"/>
        <v>#DIV/0!</v>
      </c>
      <c r="AI536" s="16" t="e">
        <f>ROUND(IF(C536&lt;16,$Q536/($D536^0.515518364833551)*'Hintergrund Berechnung'!$K$3165,$Q536/($D536^0.515518364833551)*'Hintergrund Berechnung'!$K$3166),0)</f>
        <v>#DIV/0!</v>
      </c>
      <c r="AJ536" s="16">
        <f>ROUND(IF(C536&lt;16,$R536*'Hintergrund Berechnung'!$L$3165,$R536*'Hintergrund Berechnung'!$L$3166),0)</f>
        <v>0</v>
      </c>
      <c r="AK536" s="16">
        <f>ROUND(IF(C536&lt;16,IF(S536&gt;0,(25-$S536)*'Hintergrund Berechnung'!$M$3165,0),IF(S536&gt;0,(25-$S536)*'Hintergrund Berechnung'!$M$3166,0)),0)</f>
        <v>0</v>
      </c>
      <c r="AL536" s="18" t="e">
        <f t="shared" si="81"/>
        <v>#DIV/0!</v>
      </c>
    </row>
    <row r="537" spans="21:38" x14ac:dyDescent="0.5">
      <c r="U537" s="16">
        <f t="shared" si="73"/>
        <v>0</v>
      </c>
      <c r="V537" s="16" t="e">
        <f>IF($A$3=FALSE,IF($C537&lt;16,E537/($D537^0.727399687532279)*'Hintergrund Berechnung'!$I$3165,E537/($D537^0.727399687532279)*'Hintergrund Berechnung'!$I$3166),IF($C537&lt;13,(E537/($D537^0.727399687532279)*'Hintergrund Berechnung'!$I$3165)*0.5,IF($C537&lt;16,(E537/($D537^0.727399687532279)*'Hintergrund Berechnung'!$I$3165)*0.67,E537/($D537^0.727399687532279)*'Hintergrund Berechnung'!$I$3166)))</f>
        <v>#DIV/0!</v>
      </c>
      <c r="W537" s="16" t="str">
        <f t="shared" si="74"/>
        <v/>
      </c>
      <c r="X537" s="16" t="e">
        <f>IF($A$3=FALSE,IF($C537&lt;16,G537/($D537^0.727399687532279)*'Hintergrund Berechnung'!$I$3165,G537/($D537^0.727399687532279)*'Hintergrund Berechnung'!$I$3166),IF($C537&lt;13,(G537/($D537^0.727399687532279)*'Hintergrund Berechnung'!$I$3165)*0.5,IF($C537&lt;16,(G537/($D537^0.727399687532279)*'Hintergrund Berechnung'!$I$3165)*0.67,G537/($D537^0.727399687532279)*'Hintergrund Berechnung'!$I$3166)))</f>
        <v>#DIV/0!</v>
      </c>
      <c r="Y537" s="16" t="str">
        <f t="shared" si="75"/>
        <v/>
      </c>
      <c r="Z537" s="16" t="e">
        <f>IF($A$3=FALSE,IF($C537&lt;16,I537/($D537^0.727399687532279)*'Hintergrund Berechnung'!$I$3165,I537/($D537^0.727399687532279)*'Hintergrund Berechnung'!$I$3166),IF($C537&lt;13,(I537/($D537^0.727399687532279)*'Hintergrund Berechnung'!$I$3165)*0.5,IF($C537&lt;16,(I537/($D537^0.727399687532279)*'Hintergrund Berechnung'!$I$3165)*0.67,I537/($D537^0.727399687532279)*'Hintergrund Berechnung'!$I$3166)))</f>
        <v>#DIV/0!</v>
      </c>
      <c r="AA537" s="16" t="str">
        <f t="shared" si="76"/>
        <v/>
      </c>
      <c r="AB537" s="16" t="e">
        <f>IF($A$3=FALSE,IF($C537&lt;16,K537/($D537^0.727399687532279)*'Hintergrund Berechnung'!$I$3165,K537/($D537^0.727399687532279)*'Hintergrund Berechnung'!$I$3166),IF($C537&lt;13,(K537/($D537^0.727399687532279)*'Hintergrund Berechnung'!$I$3165)*0.5,IF($C537&lt;16,(K537/($D537^0.727399687532279)*'Hintergrund Berechnung'!$I$3165)*0.67,K537/($D537^0.727399687532279)*'Hintergrund Berechnung'!$I$3166)))</f>
        <v>#DIV/0!</v>
      </c>
      <c r="AC537" s="16" t="str">
        <f t="shared" si="77"/>
        <v/>
      </c>
      <c r="AD537" s="16" t="e">
        <f>IF($A$3=FALSE,IF($C537&lt;16,M537/($D537^0.727399687532279)*'Hintergrund Berechnung'!$I$3165,M537/($D537^0.727399687532279)*'Hintergrund Berechnung'!$I$3166),IF($C537&lt;13,(M537/($D537^0.727399687532279)*'Hintergrund Berechnung'!$I$3165)*0.5,IF($C537&lt;16,(M537/($D537^0.727399687532279)*'Hintergrund Berechnung'!$I$3165)*0.67,M537/($D537^0.727399687532279)*'Hintergrund Berechnung'!$I$3166)))</f>
        <v>#DIV/0!</v>
      </c>
      <c r="AE537" s="16" t="str">
        <f t="shared" si="78"/>
        <v/>
      </c>
      <c r="AF537" s="16" t="e">
        <f>IF($A$3=FALSE,IF($C537&lt;16,O537/($D537^0.727399687532279)*'Hintergrund Berechnung'!$I$3165,O537/($D537^0.727399687532279)*'Hintergrund Berechnung'!$I$3166),IF($C537&lt;13,(O537/($D537^0.727399687532279)*'Hintergrund Berechnung'!$I$3165)*0.5,IF($C537&lt;16,(O537/($D537^0.727399687532279)*'Hintergrund Berechnung'!$I$3165)*0.67,O537/($D537^0.727399687532279)*'Hintergrund Berechnung'!$I$3166)))</f>
        <v>#DIV/0!</v>
      </c>
      <c r="AG537" s="16" t="str">
        <f t="shared" si="79"/>
        <v/>
      </c>
      <c r="AH537" s="16" t="e">
        <f t="shared" si="80"/>
        <v>#DIV/0!</v>
      </c>
      <c r="AI537" s="16" t="e">
        <f>ROUND(IF(C537&lt;16,$Q537/($D537^0.515518364833551)*'Hintergrund Berechnung'!$K$3165,$Q537/($D537^0.515518364833551)*'Hintergrund Berechnung'!$K$3166),0)</f>
        <v>#DIV/0!</v>
      </c>
      <c r="AJ537" s="16">
        <f>ROUND(IF(C537&lt;16,$R537*'Hintergrund Berechnung'!$L$3165,$R537*'Hintergrund Berechnung'!$L$3166),0)</f>
        <v>0</v>
      </c>
      <c r="AK537" s="16">
        <f>ROUND(IF(C537&lt;16,IF(S537&gt;0,(25-$S537)*'Hintergrund Berechnung'!$M$3165,0),IF(S537&gt;0,(25-$S537)*'Hintergrund Berechnung'!$M$3166,0)),0)</f>
        <v>0</v>
      </c>
      <c r="AL537" s="18" t="e">
        <f t="shared" si="81"/>
        <v>#DIV/0!</v>
      </c>
    </row>
    <row r="538" spans="21:38" x14ac:dyDescent="0.5">
      <c r="U538" s="16">
        <f t="shared" si="73"/>
        <v>0</v>
      </c>
      <c r="V538" s="16" t="e">
        <f>IF($A$3=FALSE,IF($C538&lt;16,E538/($D538^0.727399687532279)*'Hintergrund Berechnung'!$I$3165,E538/($D538^0.727399687532279)*'Hintergrund Berechnung'!$I$3166),IF($C538&lt;13,(E538/($D538^0.727399687532279)*'Hintergrund Berechnung'!$I$3165)*0.5,IF($C538&lt;16,(E538/($D538^0.727399687532279)*'Hintergrund Berechnung'!$I$3165)*0.67,E538/($D538^0.727399687532279)*'Hintergrund Berechnung'!$I$3166)))</f>
        <v>#DIV/0!</v>
      </c>
      <c r="W538" s="16" t="str">
        <f t="shared" si="74"/>
        <v/>
      </c>
      <c r="X538" s="16" t="e">
        <f>IF($A$3=FALSE,IF($C538&lt;16,G538/($D538^0.727399687532279)*'Hintergrund Berechnung'!$I$3165,G538/($D538^0.727399687532279)*'Hintergrund Berechnung'!$I$3166),IF($C538&lt;13,(G538/($D538^0.727399687532279)*'Hintergrund Berechnung'!$I$3165)*0.5,IF($C538&lt;16,(G538/($D538^0.727399687532279)*'Hintergrund Berechnung'!$I$3165)*0.67,G538/($D538^0.727399687532279)*'Hintergrund Berechnung'!$I$3166)))</f>
        <v>#DIV/0!</v>
      </c>
      <c r="Y538" s="16" t="str">
        <f t="shared" si="75"/>
        <v/>
      </c>
      <c r="Z538" s="16" t="e">
        <f>IF($A$3=FALSE,IF($C538&lt;16,I538/($D538^0.727399687532279)*'Hintergrund Berechnung'!$I$3165,I538/($D538^0.727399687532279)*'Hintergrund Berechnung'!$I$3166),IF($C538&lt;13,(I538/($D538^0.727399687532279)*'Hintergrund Berechnung'!$I$3165)*0.5,IF($C538&lt;16,(I538/($D538^0.727399687532279)*'Hintergrund Berechnung'!$I$3165)*0.67,I538/($D538^0.727399687532279)*'Hintergrund Berechnung'!$I$3166)))</f>
        <v>#DIV/0!</v>
      </c>
      <c r="AA538" s="16" t="str">
        <f t="shared" si="76"/>
        <v/>
      </c>
      <c r="AB538" s="16" t="e">
        <f>IF($A$3=FALSE,IF($C538&lt;16,K538/($D538^0.727399687532279)*'Hintergrund Berechnung'!$I$3165,K538/($D538^0.727399687532279)*'Hintergrund Berechnung'!$I$3166),IF($C538&lt;13,(K538/($D538^0.727399687532279)*'Hintergrund Berechnung'!$I$3165)*0.5,IF($C538&lt;16,(K538/($D538^0.727399687532279)*'Hintergrund Berechnung'!$I$3165)*0.67,K538/($D538^0.727399687532279)*'Hintergrund Berechnung'!$I$3166)))</f>
        <v>#DIV/0!</v>
      </c>
      <c r="AC538" s="16" t="str">
        <f t="shared" si="77"/>
        <v/>
      </c>
      <c r="AD538" s="16" t="e">
        <f>IF($A$3=FALSE,IF($C538&lt;16,M538/($D538^0.727399687532279)*'Hintergrund Berechnung'!$I$3165,M538/($D538^0.727399687532279)*'Hintergrund Berechnung'!$I$3166),IF($C538&lt;13,(M538/($D538^0.727399687532279)*'Hintergrund Berechnung'!$I$3165)*0.5,IF($C538&lt;16,(M538/($D538^0.727399687532279)*'Hintergrund Berechnung'!$I$3165)*0.67,M538/($D538^0.727399687532279)*'Hintergrund Berechnung'!$I$3166)))</f>
        <v>#DIV/0!</v>
      </c>
      <c r="AE538" s="16" t="str">
        <f t="shared" si="78"/>
        <v/>
      </c>
      <c r="AF538" s="16" t="e">
        <f>IF($A$3=FALSE,IF($C538&lt;16,O538/($D538^0.727399687532279)*'Hintergrund Berechnung'!$I$3165,O538/($D538^0.727399687532279)*'Hintergrund Berechnung'!$I$3166),IF($C538&lt;13,(O538/($D538^0.727399687532279)*'Hintergrund Berechnung'!$I$3165)*0.5,IF($C538&lt;16,(O538/($D538^0.727399687532279)*'Hintergrund Berechnung'!$I$3165)*0.67,O538/($D538^0.727399687532279)*'Hintergrund Berechnung'!$I$3166)))</f>
        <v>#DIV/0!</v>
      </c>
      <c r="AG538" s="16" t="str">
        <f t="shared" si="79"/>
        <v/>
      </c>
      <c r="AH538" s="16" t="e">
        <f t="shared" si="80"/>
        <v>#DIV/0!</v>
      </c>
      <c r="AI538" s="16" t="e">
        <f>ROUND(IF(C538&lt;16,$Q538/($D538^0.515518364833551)*'Hintergrund Berechnung'!$K$3165,$Q538/($D538^0.515518364833551)*'Hintergrund Berechnung'!$K$3166),0)</f>
        <v>#DIV/0!</v>
      </c>
      <c r="AJ538" s="16">
        <f>ROUND(IF(C538&lt;16,$R538*'Hintergrund Berechnung'!$L$3165,$R538*'Hintergrund Berechnung'!$L$3166),0)</f>
        <v>0</v>
      </c>
      <c r="AK538" s="16">
        <f>ROUND(IF(C538&lt;16,IF(S538&gt;0,(25-$S538)*'Hintergrund Berechnung'!$M$3165,0),IF(S538&gt;0,(25-$S538)*'Hintergrund Berechnung'!$M$3166,0)),0)</f>
        <v>0</v>
      </c>
      <c r="AL538" s="18" t="e">
        <f t="shared" si="81"/>
        <v>#DIV/0!</v>
      </c>
    </row>
    <row r="539" spans="21:38" x14ac:dyDescent="0.5">
      <c r="U539" s="16">
        <f t="shared" si="73"/>
        <v>0</v>
      </c>
      <c r="V539" s="16" t="e">
        <f>IF($A$3=FALSE,IF($C539&lt;16,E539/($D539^0.727399687532279)*'Hintergrund Berechnung'!$I$3165,E539/($D539^0.727399687532279)*'Hintergrund Berechnung'!$I$3166),IF($C539&lt;13,(E539/($D539^0.727399687532279)*'Hintergrund Berechnung'!$I$3165)*0.5,IF($C539&lt;16,(E539/($D539^0.727399687532279)*'Hintergrund Berechnung'!$I$3165)*0.67,E539/($D539^0.727399687532279)*'Hintergrund Berechnung'!$I$3166)))</f>
        <v>#DIV/0!</v>
      </c>
      <c r="W539" s="16" t="str">
        <f t="shared" si="74"/>
        <v/>
      </c>
      <c r="X539" s="16" t="e">
        <f>IF($A$3=FALSE,IF($C539&lt;16,G539/($D539^0.727399687532279)*'Hintergrund Berechnung'!$I$3165,G539/($D539^0.727399687532279)*'Hintergrund Berechnung'!$I$3166),IF($C539&lt;13,(G539/($D539^0.727399687532279)*'Hintergrund Berechnung'!$I$3165)*0.5,IF($C539&lt;16,(G539/($D539^0.727399687532279)*'Hintergrund Berechnung'!$I$3165)*0.67,G539/($D539^0.727399687532279)*'Hintergrund Berechnung'!$I$3166)))</f>
        <v>#DIV/0!</v>
      </c>
      <c r="Y539" s="16" t="str">
        <f t="shared" si="75"/>
        <v/>
      </c>
      <c r="Z539" s="16" t="e">
        <f>IF($A$3=FALSE,IF($C539&lt;16,I539/($D539^0.727399687532279)*'Hintergrund Berechnung'!$I$3165,I539/($D539^0.727399687532279)*'Hintergrund Berechnung'!$I$3166),IF($C539&lt;13,(I539/($D539^0.727399687532279)*'Hintergrund Berechnung'!$I$3165)*0.5,IF($C539&lt;16,(I539/($D539^0.727399687532279)*'Hintergrund Berechnung'!$I$3165)*0.67,I539/($D539^0.727399687532279)*'Hintergrund Berechnung'!$I$3166)))</f>
        <v>#DIV/0!</v>
      </c>
      <c r="AA539" s="16" t="str">
        <f t="shared" si="76"/>
        <v/>
      </c>
      <c r="AB539" s="16" t="e">
        <f>IF($A$3=FALSE,IF($C539&lt;16,K539/($D539^0.727399687532279)*'Hintergrund Berechnung'!$I$3165,K539/($D539^0.727399687532279)*'Hintergrund Berechnung'!$I$3166),IF($C539&lt;13,(K539/($D539^0.727399687532279)*'Hintergrund Berechnung'!$I$3165)*0.5,IF($C539&lt;16,(K539/($D539^0.727399687532279)*'Hintergrund Berechnung'!$I$3165)*0.67,K539/($D539^0.727399687532279)*'Hintergrund Berechnung'!$I$3166)))</f>
        <v>#DIV/0!</v>
      </c>
      <c r="AC539" s="16" t="str">
        <f t="shared" si="77"/>
        <v/>
      </c>
      <c r="AD539" s="16" t="e">
        <f>IF($A$3=FALSE,IF($C539&lt;16,M539/($D539^0.727399687532279)*'Hintergrund Berechnung'!$I$3165,M539/($D539^0.727399687532279)*'Hintergrund Berechnung'!$I$3166),IF($C539&lt;13,(M539/($D539^0.727399687532279)*'Hintergrund Berechnung'!$I$3165)*0.5,IF($C539&lt;16,(M539/($D539^0.727399687532279)*'Hintergrund Berechnung'!$I$3165)*0.67,M539/($D539^0.727399687532279)*'Hintergrund Berechnung'!$I$3166)))</f>
        <v>#DIV/0!</v>
      </c>
      <c r="AE539" s="16" t="str">
        <f t="shared" si="78"/>
        <v/>
      </c>
      <c r="AF539" s="16" t="e">
        <f>IF($A$3=FALSE,IF($C539&lt;16,O539/($D539^0.727399687532279)*'Hintergrund Berechnung'!$I$3165,O539/($D539^0.727399687532279)*'Hintergrund Berechnung'!$I$3166),IF($C539&lt;13,(O539/($D539^0.727399687532279)*'Hintergrund Berechnung'!$I$3165)*0.5,IF($C539&lt;16,(O539/($D539^0.727399687532279)*'Hintergrund Berechnung'!$I$3165)*0.67,O539/($D539^0.727399687532279)*'Hintergrund Berechnung'!$I$3166)))</f>
        <v>#DIV/0!</v>
      </c>
      <c r="AG539" s="16" t="str">
        <f t="shared" si="79"/>
        <v/>
      </c>
      <c r="AH539" s="16" t="e">
        <f t="shared" si="80"/>
        <v>#DIV/0!</v>
      </c>
      <c r="AI539" s="16" t="e">
        <f>ROUND(IF(C539&lt;16,$Q539/($D539^0.515518364833551)*'Hintergrund Berechnung'!$K$3165,$Q539/($D539^0.515518364833551)*'Hintergrund Berechnung'!$K$3166),0)</f>
        <v>#DIV/0!</v>
      </c>
      <c r="AJ539" s="16">
        <f>ROUND(IF(C539&lt;16,$R539*'Hintergrund Berechnung'!$L$3165,$R539*'Hintergrund Berechnung'!$L$3166),0)</f>
        <v>0</v>
      </c>
      <c r="AK539" s="16">
        <f>ROUND(IF(C539&lt;16,IF(S539&gt;0,(25-$S539)*'Hintergrund Berechnung'!$M$3165,0),IF(S539&gt;0,(25-$S539)*'Hintergrund Berechnung'!$M$3166,0)),0)</f>
        <v>0</v>
      </c>
      <c r="AL539" s="18" t="e">
        <f t="shared" si="81"/>
        <v>#DIV/0!</v>
      </c>
    </row>
    <row r="540" spans="21:38" x14ac:dyDescent="0.5">
      <c r="U540" s="16">
        <f t="shared" si="73"/>
        <v>0</v>
      </c>
      <c r="V540" s="16" t="e">
        <f>IF($A$3=FALSE,IF($C540&lt;16,E540/($D540^0.727399687532279)*'Hintergrund Berechnung'!$I$3165,E540/($D540^0.727399687532279)*'Hintergrund Berechnung'!$I$3166),IF($C540&lt;13,(E540/($D540^0.727399687532279)*'Hintergrund Berechnung'!$I$3165)*0.5,IF($C540&lt;16,(E540/($D540^0.727399687532279)*'Hintergrund Berechnung'!$I$3165)*0.67,E540/($D540^0.727399687532279)*'Hintergrund Berechnung'!$I$3166)))</f>
        <v>#DIV/0!</v>
      </c>
      <c r="W540" s="16" t="str">
        <f t="shared" si="74"/>
        <v/>
      </c>
      <c r="X540" s="16" t="e">
        <f>IF($A$3=FALSE,IF($C540&lt;16,G540/($D540^0.727399687532279)*'Hintergrund Berechnung'!$I$3165,G540/($D540^0.727399687532279)*'Hintergrund Berechnung'!$I$3166),IF($C540&lt;13,(G540/($D540^0.727399687532279)*'Hintergrund Berechnung'!$I$3165)*0.5,IF($C540&lt;16,(G540/($D540^0.727399687532279)*'Hintergrund Berechnung'!$I$3165)*0.67,G540/($D540^0.727399687532279)*'Hintergrund Berechnung'!$I$3166)))</f>
        <v>#DIV/0!</v>
      </c>
      <c r="Y540" s="16" t="str">
        <f t="shared" si="75"/>
        <v/>
      </c>
      <c r="Z540" s="16" t="e">
        <f>IF($A$3=FALSE,IF($C540&lt;16,I540/($D540^0.727399687532279)*'Hintergrund Berechnung'!$I$3165,I540/($D540^0.727399687532279)*'Hintergrund Berechnung'!$I$3166),IF($C540&lt;13,(I540/($D540^0.727399687532279)*'Hintergrund Berechnung'!$I$3165)*0.5,IF($C540&lt;16,(I540/($D540^0.727399687532279)*'Hintergrund Berechnung'!$I$3165)*0.67,I540/($D540^0.727399687532279)*'Hintergrund Berechnung'!$I$3166)))</f>
        <v>#DIV/0!</v>
      </c>
      <c r="AA540" s="16" t="str">
        <f t="shared" si="76"/>
        <v/>
      </c>
      <c r="AB540" s="16" t="e">
        <f>IF($A$3=FALSE,IF($C540&lt;16,K540/($D540^0.727399687532279)*'Hintergrund Berechnung'!$I$3165,K540/($D540^0.727399687532279)*'Hintergrund Berechnung'!$I$3166),IF($C540&lt;13,(K540/($D540^0.727399687532279)*'Hintergrund Berechnung'!$I$3165)*0.5,IF($C540&lt;16,(K540/($D540^0.727399687532279)*'Hintergrund Berechnung'!$I$3165)*0.67,K540/($D540^0.727399687532279)*'Hintergrund Berechnung'!$I$3166)))</f>
        <v>#DIV/0!</v>
      </c>
      <c r="AC540" s="16" t="str">
        <f t="shared" si="77"/>
        <v/>
      </c>
      <c r="AD540" s="16" t="e">
        <f>IF($A$3=FALSE,IF($C540&lt;16,M540/($D540^0.727399687532279)*'Hintergrund Berechnung'!$I$3165,M540/($D540^0.727399687532279)*'Hintergrund Berechnung'!$I$3166),IF($C540&lt;13,(M540/($D540^0.727399687532279)*'Hintergrund Berechnung'!$I$3165)*0.5,IF($C540&lt;16,(M540/($D540^0.727399687532279)*'Hintergrund Berechnung'!$I$3165)*0.67,M540/($D540^0.727399687532279)*'Hintergrund Berechnung'!$I$3166)))</f>
        <v>#DIV/0!</v>
      </c>
      <c r="AE540" s="16" t="str">
        <f t="shared" si="78"/>
        <v/>
      </c>
      <c r="AF540" s="16" t="e">
        <f>IF($A$3=FALSE,IF($C540&lt;16,O540/($D540^0.727399687532279)*'Hintergrund Berechnung'!$I$3165,O540/($D540^0.727399687532279)*'Hintergrund Berechnung'!$I$3166),IF($C540&lt;13,(O540/($D540^0.727399687532279)*'Hintergrund Berechnung'!$I$3165)*0.5,IF($C540&lt;16,(O540/($D540^0.727399687532279)*'Hintergrund Berechnung'!$I$3165)*0.67,O540/($D540^0.727399687532279)*'Hintergrund Berechnung'!$I$3166)))</f>
        <v>#DIV/0!</v>
      </c>
      <c r="AG540" s="16" t="str">
        <f t="shared" si="79"/>
        <v/>
      </c>
      <c r="AH540" s="16" t="e">
        <f t="shared" si="80"/>
        <v>#DIV/0!</v>
      </c>
      <c r="AI540" s="16" t="e">
        <f>ROUND(IF(C540&lt;16,$Q540/($D540^0.515518364833551)*'Hintergrund Berechnung'!$K$3165,$Q540/($D540^0.515518364833551)*'Hintergrund Berechnung'!$K$3166),0)</f>
        <v>#DIV/0!</v>
      </c>
      <c r="AJ540" s="16">
        <f>ROUND(IF(C540&lt;16,$R540*'Hintergrund Berechnung'!$L$3165,$R540*'Hintergrund Berechnung'!$L$3166),0)</f>
        <v>0</v>
      </c>
      <c r="AK540" s="16">
        <f>ROUND(IF(C540&lt;16,IF(S540&gt;0,(25-$S540)*'Hintergrund Berechnung'!$M$3165,0),IF(S540&gt;0,(25-$S540)*'Hintergrund Berechnung'!$M$3166,0)),0)</f>
        <v>0</v>
      </c>
      <c r="AL540" s="18" t="e">
        <f t="shared" si="81"/>
        <v>#DIV/0!</v>
      </c>
    </row>
    <row r="541" spans="21:38" x14ac:dyDescent="0.5">
      <c r="U541" s="16">
        <f t="shared" si="73"/>
        <v>0</v>
      </c>
      <c r="V541" s="16" t="e">
        <f>IF($A$3=FALSE,IF($C541&lt;16,E541/($D541^0.727399687532279)*'Hintergrund Berechnung'!$I$3165,E541/($D541^0.727399687532279)*'Hintergrund Berechnung'!$I$3166),IF($C541&lt;13,(E541/($D541^0.727399687532279)*'Hintergrund Berechnung'!$I$3165)*0.5,IF($C541&lt;16,(E541/($D541^0.727399687532279)*'Hintergrund Berechnung'!$I$3165)*0.67,E541/($D541^0.727399687532279)*'Hintergrund Berechnung'!$I$3166)))</f>
        <v>#DIV/0!</v>
      </c>
      <c r="W541" s="16" t="str">
        <f t="shared" si="74"/>
        <v/>
      </c>
      <c r="X541" s="16" t="e">
        <f>IF($A$3=FALSE,IF($C541&lt;16,G541/($D541^0.727399687532279)*'Hintergrund Berechnung'!$I$3165,G541/($D541^0.727399687532279)*'Hintergrund Berechnung'!$I$3166),IF($C541&lt;13,(G541/($D541^0.727399687532279)*'Hintergrund Berechnung'!$I$3165)*0.5,IF($C541&lt;16,(G541/($D541^0.727399687532279)*'Hintergrund Berechnung'!$I$3165)*0.67,G541/($D541^0.727399687532279)*'Hintergrund Berechnung'!$I$3166)))</f>
        <v>#DIV/0!</v>
      </c>
      <c r="Y541" s="16" t="str">
        <f t="shared" si="75"/>
        <v/>
      </c>
      <c r="Z541" s="16" t="e">
        <f>IF($A$3=FALSE,IF($C541&lt;16,I541/($D541^0.727399687532279)*'Hintergrund Berechnung'!$I$3165,I541/($D541^0.727399687532279)*'Hintergrund Berechnung'!$I$3166),IF($C541&lt;13,(I541/($D541^0.727399687532279)*'Hintergrund Berechnung'!$I$3165)*0.5,IF($C541&lt;16,(I541/($D541^0.727399687532279)*'Hintergrund Berechnung'!$I$3165)*0.67,I541/($D541^0.727399687532279)*'Hintergrund Berechnung'!$I$3166)))</f>
        <v>#DIV/0!</v>
      </c>
      <c r="AA541" s="16" t="str">
        <f t="shared" si="76"/>
        <v/>
      </c>
      <c r="AB541" s="16" t="e">
        <f>IF($A$3=FALSE,IF($C541&lt;16,K541/($D541^0.727399687532279)*'Hintergrund Berechnung'!$I$3165,K541/($D541^0.727399687532279)*'Hintergrund Berechnung'!$I$3166),IF($C541&lt;13,(K541/($D541^0.727399687532279)*'Hintergrund Berechnung'!$I$3165)*0.5,IF($C541&lt;16,(K541/($D541^0.727399687532279)*'Hintergrund Berechnung'!$I$3165)*0.67,K541/($D541^0.727399687532279)*'Hintergrund Berechnung'!$I$3166)))</f>
        <v>#DIV/0!</v>
      </c>
      <c r="AC541" s="16" t="str">
        <f t="shared" si="77"/>
        <v/>
      </c>
      <c r="AD541" s="16" t="e">
        <f>IF($A$3=FALSE,IF($C541&lt;16,M541/($D541^0.727399687532279)*'Hintergrund Berechnung'!$I$3165,M541/($D541^0.727399687532279)*'Hintergrund Berechnung'!$I$3166),IF($C541&lt;13,(M541/($D541^0.727399687532279)*'Hintergrund Berechnung'!$I$3165)*0.5,IF($C541&lt;16,(M541/($D541^0.727399687532279)*'Hintergrund Berechnung'!$I$3165)*0.67,M541/($D541^0.727399687532279)*'Hintergrund Berechnung'!$I$3166)))</f>
        <v>#DIV/0!</v>
      </c>
      <c r="AE541" s="16" t="str">
        <f t="shared" si="78"/>
        <v/>
      </c>
      <c r="AF541" s="16" t="e">
        <f>IF($A$3=FALSE,IF($C541&lt;16,O541/($D541^0.727399687532279)*'Hintergrund Berechnung'!$I$3165,O541/($D541^0.727399687532279)*'Hintergrund Berechnung'!$I$3166),IF($C541&lt;13,(O541/($D541^0.727399687532279)*'Hintergrund Berechnung'!$I$3165)*0.5,IF($C541&lt;16,(O541/($D541^0.727399687532279)*'Hintergrund Berechnung'!$I$3165)*0.67,O541/($D541^0.727399687532279)*'Hintergrund Berechnung'!$I$3166)))</f>
        <v>#DIV/0!</v>
      </c>
      <c r="AG541" s="16" t="str">
        <f t="shared" si="79"/>
        <v/>
      </c>
      <c r="AH541" s="16" t="e">
        <f t="shared" si="80"/>
        <v>#DIV/0!</v>
      </c>
      <c r="AI541" s="16" t="e">
        <f>ROUND(IF(C541&lt;16,$Q541/($D541^0.515518364833551)*'Hintergrund Berechnung'!$K$3165,$Q541/($D541^0.515518364833551)*'Hintergrund Berechnung'!$K$3166),0)</f>
        <v>#DIV/0!</v>
      </c>
      <c r="AJ541" s="16">
        <f>ROUND(IF(C541&lt;16,$R541*'Hintergrund Berechnung'!$L$3165,$R541*'Hintergrund Berechnung'!$L$3166),0)</f>
        <v>0</v>
      </c>
      <c r="AK541" s="16">
        <f>ROUND(IF(C541&lt;16,IF(S541&gt;0,(25-$S541)*'Hintergrund Berechnung'!$M$3165,0),IF(S541&gt;0,(25-$S541)*'Hintergrund Berechnung'!$M$3166,0)),0)</f>
        <v>0</v>
      </c>
      <c r="AL541" s="18" t="e">
        <f t="shared" si="81"/>
        <v>#DIV/0!</v>
      </c>
    </row>
    <row r="542" spans="21:38" x14ac:dyDescent="0.5">
      <c r="U542" s="16">
        <f t="shared" si="73"/>
        <v>0</v>
      </c>
      <c r="V542" s="16" t="e">
        <f>IF($A$3=FALSE,IF($C542&lt;16,E542/($D542^0.727399687532279)*'Hintergrund Berechnung'!$I$3165,E542/($D542^0.727399687532279)*'Hintergrund Berechnung'!$I$3166),IF($C542&lt;13,(E542/($D542^0.727399687532279)*'Hintergrund Berechnung'!$I$3165)*0.5,IF($C542&lt;16,(E542/($D542^0.727399687532279)*'Hintergrund Berechnung'!$I$3165)*0.67,E542/($D542^0.727399687532279)*'Hintergrund Berechnung'!$I$3166)))</f>
        <v>#DIV/0!</v>
      </c>
      <c r="W542" s="16" t="str">
        <f t="shared" si="74"/>
        <v/>
      </c>
      <c r="X542" s="16" t="e">
        <f>IF($A$3=FALSE,IF($C542&lt;16,G542/($D542^0.727399687532279)*'Hintergrund Berechnung'!$I$3165,G542/($D542^0.727399687532279)*'Hintergrund Berechnung'!$I$3166),IF($C542&lt;13,(G542/($D542^0.727399687532279)*'Hintergrund Berechnung'!$I$3165)*0.5,IF($C542&lt;16,(G542/($D542^0.727399687532279)*'Hintergrund Berechnung'!$I$3165)*0.67,G542/($D542^0.727399687532279)*'Hintergrund Berechnung'!$I$3166)))</f>
        <v>#DIV/0!</v>
      </c>
      <c r="Y542" s="16" t="str">
        <f t="shared" si="75"/>
        <v/>
      </c>
      <c r="Z542" s="16" t="e">
        <f>IF($A$3=FALSE,IF($C542&lt;16,I542/($D542^0.727399687532279)*'Hintergrund Berechnung'!$I$3165,I542/($D542^0.727399687532279)*'Hintergrund Berechnung'!$I$3166),IF($C542&lt;13,(I542/($D542^0.727399687532279)*'Hintergrund Berechnung'!$I$3165)*0.5,IF($C542&lt;16,(I542/($D542^0.727399687532279)*'Hintergrund Berechnung'!$I$3165)*0.67,I542/($D542^0.727399687532279)*'Hintergrund Berechnung'!$I$3166)))</f>
        <v>#DIV/0!</v>
      </c>
      <c r="AA542" s="16" t="str">
        <f t="shared" si="76"/>
        <v/>
      </c>
      <c r="AB542" s="16" t="e">
        <f>IF($A$3=FALSE,IF($C542&lt;16,K542/($D542^0.727399687532279)*'Hintergrund Berechnung'!$I$3165,K542/($D542^0.727399687532279)*'Hintergrund Berechnung'!$I$3166),IF($C542&lt;13,(K542/($D542^0.727399687532279)*'Hintergrund Berechnung'!$I$3165)*0.5,IF($C542&lt;16,(K542/($D542^0.727399687532279)*'Hintergrund Berechnung'!$I$3165)*0.67,K542/($D542^0.727399687532279)*'Hintergrund Berechnung'!$I$3166)))</f>
        <v>#DIV/0!</v>
      </c>
      <c r="AC542" s="16" t="str">
        <f t="shared" si="77"/>
        <v/>
      </c>
      <c r="AD542" s="16" t="e">
        <f>IF($A$3=FALSE,IF($C542&lt;16,M542/($D542^0.727399687532279)*'Hintergrund Berechnung'!$I$3165,M542/($D542^0.727399687532279)*'Hintergrund Berechnung'!$I$3166),IF($C542&lt;13,(M542/($D542^0.727399687532279)*'Hintergrund Berechnung'!$I$3165)*0.5,IF($C542&lt;16,(M542/($D542^0.727399687532279)*'Hintergrund Berechnung'!$I$3165)*0.67,M542/($D542^0.727399687532279)*'Hintergrund Berechnung'!$I$3166)))</f>
        <v>#DIV/0!</v>
      </c>
      <c r="AE542" s="16" t="str">
        <f t="shared" si="78"/>
        <v/>
      </c>
      <c r="AF542" s="16" t="e">
        <f>IF($A$3=FALSE,IF($C542&lt;16,O542/($D542^0.727399687532279)*'Hintergrund Berechnung'!$I$3165,O542/($D542^0.727399687532279)*'Hintergrund Berechnung'!$I$3166),IF($C542&lt;13,(O542/($D542^0.727399687532279)*'Hintergrund Berechnung'!$I$3165)*0.5,IF($C542&lt;16,(O542/($D542^0.727399687532279)*'Hintergrund Berechnung'!$I$3165)*0.67,O542/($D542^0.727399687532279)*'Hintergrund Berechnung'!$I$3166)))</f>
        <v>#DIV/0!</v>
      </c>
      <c r="AG542" s="16" t="str">
        <f t="shared" si="79"/>
        <v/>
      </c>
      <c r="AH542" s="16" t="e">
        <f t="shared" si="80"/>
        <v>#DIV/0!</v>
      </c>
      <c r="AI542" s="16" t="e">
        <f>ROUND(IF(C542&lt;16,$Q542/($D542^0.515518364833551)*'Hintergrund Berechnung'!$K$3165,$Q542/($D542^0.515518364833551)*'Hintergrund Berechnung'!$K$3166),0)</f>
        <v>#DIV/0!</v>
      </c>
      <c r="AJ542" s="16">
        <f>ROUND(IF(C542&lt;16,$R542*'Hintergrund Berechnung'!$L$3165,$R542*'Hintergrund Berechnung'!$L$3166),0)</f>
        <v>0</v>
      </c>
      <c r="AK542" s="16">
        <f>ROUND(IF(C542&lt;16,IF(S542&gt;0,(25-$S542)*'Hintergrund Berechnung'!$M$3165,0),IF(S542&gt;0,(25-$S542)*'Hintergrund Berechnung'!$M$3166,0)),0)</f>
        <v>0</v>
      </c>
      <c r="AL542" s="18" t="e">
        <f t="shared" si="81"/>
        <v>#DIV/0!</v>
      </c>
    </row>
    <row r="543" spans="21:38" x14ac:dyDescent="0.5">
      <c r="U543" s="16">
        <f t="shared" si="73"/>
        <v>0</v>
      </c>
      <c r="V543" s="16" t="e">
        <f>IF($A$3=FALSE,IF($C543&lt;16,E543/($D543^0.727399687532279)*'Hintergrund Berechnung'!$I$3165,E543/($D543^0.727399687532279)*'Hintergrund Berechnung'!$I$3166),IF($C543&lt;13,(E543/($D543^0.727399687532279)*'Hintergrund Berechnung'!$I$3165)*0.5,IF($C543&lt;16,(E543/($D543^0.727399687532279)*'Hintergrund Berechnung'!$I$3165)*0.67,E543/($D543^0.727399687532279)*'Hintergrund Berechnung'!$I$3166)))</f>
        <v>#DIV/0!</v>
      </c>
      <c r="W543" s="16" t="str">
        <f t="shared" si="74"/>
        <v/>
      </c>
      <c r="X543" s="16" t="e">
        <f>IF($A$3=FALSE,IF($C543&lt;16,G543/($D543^0.727399687532279)*'Hintergrund Berechnung'!$I$3165,G543/($D543^0.727399687532279)*'Hintergrund Berechnung'!$I$3166),IF($C543&lt;13,(G543/($D543^0.727399687532279)*'Hintergrund Berechnung'!$I$3165)*0.5,IF($C543&lt;16,(G543/($D543^0.727399687532279)*'Hintergrund Berechnung'!$I$3165)*0.67,G543/($D543^0.727399687532279)*'Hintergrund Berechnung'!$I$3166)))</f>
        <v>#DIV/0!</v>
      </c>
      <c r="Y543" s="16" t="str">
        <f t="shared" si="75"/>
        <v/>
      </c>
      <c r="Z543" s="16" t="e">
        <f>IF($A$3=FALSE,IF($C543&lt;16,I543/($D543^0.727399687532279)*'Hintergrund Berechnung'!$I$3165,I543/($D543^0.727399687532279)*'Hintergrund Berechnung'!$I$3166),IF($C543&lt;13,(I543/($D543^0.727399687532279)*'Hintergrund Berechnung'!$I$3165)*0.5,IF($C543&lt;16,(I543/($D543^0.727399687532279)*'Hintergrund Berechnung'!$I$3165)*0.67,I543/($D543^0.727399687532279)*'Hintergrund Berechnung'!$I$3166)))</f>
        <v>#DIV/0!</v>
      </c>
      <c r="AA543" s="16" t="str">
        <f t="shared" si="76"/>
        <v/>
      </c>
      <c r="AB543" s="16" t="e">
        <f>IF($A$3=FALSE,IF($C543&lt;16,K543/($D543^0.727399687532279)*'Hintergrund Berechnung'!$I$3165,K543/($D543^0.727399687532279)*'Hintergrund Berechnung'!$I$3166),IF($C543&lt;13,(K543/($D543^0.727399687532279)*'Hintergrund Berechnung'!$I$3165)*0.5,IF($C543&lt;16,(K543/($D543^0.727399687532279)*'Hintergrund Berechnung'!$I$3165)*0.67,K543/($D543^0.727399687532279)*'Hintergrund Berechnung'!$I$3166)))</f>
        <v>#DIV/0!</v>
      </c>
      <c r="AC543" s="16" t="str">
        <f t="shared" si="77"/>
        <v/>
      </c>
      <c r="AD543" s="16" t="e">
        <f>IF($A$3=FALSE,IF($C543&lt;16,M543/($D543^0.727399687532279)*'Hintergrund Berechnung'!$I$3165,M543/($D543^0.727399687532279)*'Hintergrund Berechnung'!$I$3166),IF($C543&lt;13,(M543/($D543^0.727399687532279)*'Hintergrund Berechnung'!$I$3165)*0.5,IF($C543&lt;16,(M543/($D543^0.727399687532279)*'Hintergrund Berechnung'!$I$3165)*0.67,M543/($D543^0.727399687532279)*'Hintergrund Berechnung'!$I$3166)))</f>
        <v>#DIV/0!</v>
      </c>
      <c r="AE543" s="16" t="str">
        <f t="shared" si="78"/>
        <v/>
      </c>
      <c r="AF543" s="16" t="e">
        <f>IF($A$3=FALSE,IF($C543&lt;16,O543/($D543^0.727399687532279)*'Hintergrund Berechnung'!$I$3165,O543/($D543^0.727399687532279)*'Hintergrund Berechnung'!$I$3166),IF($C543&lt;13,(O543/($D543^0.727399687532279)*'Hintergrund Berechnung'!$I$3165)*0.5,IF($C543&lt;16,(O543/($D543^0.727399687532279)*'Hintergrund Berechnung'!$I$3165)*0.67,O543/($D543^0.727399687532279)*'Hintergrund Berechnung'!$I$3166)))</f>
        <v>#DIV/0!</v>
      </c>
      <c r="AG543" s="16" t="str">
        <f t="shared" si="79"/>
        <v/>
      </c>
      <c r="AH543" s="16" t="e">
        <f t="shared" si="80"/>
        <v>#DIV/0!</v>
      </c>
      <c r="AI543" s="16" t="e">
        <f>ROUND(IF(C543&lt;16,$Q543/($D543^0.515518364833551)*'Hintergrund Berechnung'!$K$3165,$Q543/($D543^0.515518364833551)*'Hintergrund Berechnung'!$K$3166),0)</f>
        <v>#DIV/0!</v>
      </c>
      <c r="AJ543" s="16">
        <f>ROUND(IF(C543&lt;16,$R543*'Hintergrund Berechnung'!$L$3165,$R543*'Hintergrund Berechnung'!$L$3166),0)</f>
        <v>0</v>
      </c>
      <c r="AK543" s="16">
        <f>ROUND(IF(C543&lt;16,IF(S543&gt;0,(25-$S543)*'Hintergrund Berechnung'!$M$3165,0),IF(S543&gt;0,(25-$S543)*'Hintergrund Berechnung'!$M$3166,0)),0)</f>
        <v>0</v>
      </c>
      <c r="AL543" s="18" t="e">
        <f t="shared" si="81"/>
        <v>#DIV/0!</v>
      </c>
    </row>
    <row r="544" spans="21:38" x14ac:dyDescent="0.5">
      <c r="U544" s="16">
        <f t="shared" si="73"/>
        <v>0</v>
      </c>
      <c r="V544" s="16" t="e">
        <f>IF($A$3=FALSE,IF($C544&lt;16,E544/($D544^0.727399687532279)*'Hintergrund Berechnung'!$I$3165,E544/($D544^0.727399687532279)*'Hintergrund Berechnung'!$I$3166),IF($C544&lt;13,(E544/($D544^0.727399687532279)*'Hintergrund Berechnung'!$I$3165)*0.5,IF($C544&lt;16,(E544/($D544^0.727399687532279)*'Hintergrund Berechnung'!$I$3165)*0.67,E544/($D544^0.727399687532279)*'Hintergrund Berechnung'!$I$3166)))</f>
        <v>#DIV/0!</v>
      </c>
      <c r="W544" s="16" t="str">
        <f t="shared" si="74"/>
        <v/>
      </c>
      <c r="X544" s="16" t="e">
        <f>IF($A$3=FALSE,IF($C544&lt;16,G544/($D544^0.727399687532279)*'Hintergrund Berechnung'!$I$3165,G544/($D544^0.727399687532279)*'Hintergrund Berechnung'!$I$3166),IF($C544&lt;13,(G544/($D544^0.727399687532279)*'Hintergrund Berechnung'!$I$3165)*0.5,IF($C544&lt;16,(G544/($D544^0.727399687532279)*'Hintergrund Berechnung'!$I$3165)*0.67,G544/($D544^0.727399687532279)*'Hintergrund Berechnung'!$I$3166)))</f>
        <v>#DIV/0!</v>
      </c>
      <c r="Y544" s="16" t="str">
        <f t="shared" si="75"/>
        <v/>
      </c>
      <c r="Z544" s="16" t="e">
        <f>IF($A$3=FALSE,IF($C544&lt;16,I544/($D544^0.727399687532279)*'Hintergrund Berechnung'!$I$3165,I544/($D544^0.727399687532279)*'Hintergrund Berechnung'!$I$3166),IF($C544&lt;13,(I544/($D544^0.727399687532279)*'Hintergrund Berechnung'!$I$3165)*0.5,IF($C544&lt;16,(I544/($D544^0.727399687532279)*'Hintergrund Berechnung'!$I$3165)*0.67,I544/($D544^0.727399687532279)*'Hintergrund Berechnung'!$I$3166)))</f>
        <v>#DIV/0!</v>
      </c>
      <c r="AA544" s="16" t="str">
        <f t="shared" si="76"/>
        <v/>
      </c>
      <c r="AB544" s="16" t="e">
        <f>IF($A$3=FALSE,IF($C544&lt;16,K544/($D544^0.727399687532279)*'Hintergrund Berechnung'!$I$3165,K544/($D544^0.727399687532279)*'Hintergrund Berechnung'!$I$3166),IF($C544&lt;13,(K544/($D544^0.727399687532279)*'Hintergrund Berechnung'!$I$3165)*0.5,IF($C544&lt;16,(K544/($D544^0.727399687532279)*'Hintergrund Berechnung'!$I$3165)*0.67,K544/($D544^0.727399687532279)*'Hintergrund Berechnung'!$I$3166)))</f>
        <v>#DIV/0!</v>
      </c>
      <c r="AC544" s="16" t="str">
        <f t="shared" si="77"/>
        <v/>
      </c>
      <c r="AD544" s="16" t="e">
        <f>IF($A$3=FALSE,IF($C544&lt;16,M544/($D544^0.727399687532279)*'Hintergrund Berechnung'!$I$3165,M544/($D544^0.727399687532279)*'Hintergrund Berechnung'!$I$3166),IF($C544&lt;13,(M544/($D544^0.727399687532279)*'Hintergrund Berechnung'!$I$3165)*0.5,IF($C544&lt;16,(M544/($D544^0.727399687532279)*'Hintergrund Berechnung'!$I$3165)*0.67,M544/($D544^0.727399687532279)*'Hintergrund Berechnung'!$I$3166)))</f>
        <v>#DIV/0!</v>
      </c>
      <c r="AE544" s="16" t="str">
        <f t="shared" si="78"/>
        <v/>
      </c>
      <c r="AF544" s="16" t="e">
        <f>IF($A$3=FALSE,IF($C544&lt;16,O544/($D544^0.727399687532279)*'Hintergrund Berechnung'!$I$3165,O544/($D544^0.727399687532279)*'Hintergrund Berechnung'!$I$3166),IF($C544&lt;13,(O544/($D544^0.727399687532279)*'Hintergrund Berechnung'!$I$3165)*0.5,IF($C544&lt;16,(O544/($D544^0.727399687532279)*'Hintergrund Berechnung'!$I$3165)*0.67,O544/($D544^0.727399687532279)*'Hintergrund Berechnung'!$I$3166)))</f>
        <v>#DIV/0!</v>
      </c>
      <c r="AG544" s="16" t="str">
        <f t="shared" si="79"/>
        <v/>
      </c>
      <c r="AH544" s="16" t="e">
        <f t="shared" si="80"/>
        <v>#DIV/0!</v>
      </c>
      <c r="AI544" s="16" t="e">
        <f>ROUND(IF(C544&lt;16,$Q544/($D544^0.515518364833551)*'Hintergrund Berechnung'!$K$3165,$Q544/($D544^0.515518364833551)*'Hintergrund Berechnung'!$K$3166),0)</f>
        <v>#DIV/0!</v>
      </c>
      <c r="AJ544" s="16">
        <f>ROUND(IF(C544&lt;16,$R544*'Hintergrund Berechnung'!$L$3165,$R544*'Hintergrund Berechnung'!$L$3166),0)</f>
        <v>0</v>
      </c>
      <c r="AK544" s="16">
        <f>ROUND(IF(C544&lt;16,IF(S544&gt;0,(25-$S544)*'Hintergrund Berechnung'!$M$3165,0),IF(S544&gt;0,(25-$S544)*'Hintergrund Berechnung'!$M$3166,0)),0)</f>
        <v>0</v>
      </c>
      <c r="AL544" s="18" t="e">
        <f t="shared" si="81"/>
        <v>#DIV/0!</v>
      </c>
    </row>
    <row r="545" spans="21:38" x14ac:dyDescent="0.5">
      <c r="U545" s="16">
        <f t="shared" si="73"/>
        <v>0</v>
      </c>
      <c r="V545" s="16" t="e">
        <f>IF($A$3=FALSE,IF($C545&lt;16,E545/($D545^0.727399687532279)*'Hintergrund Berechnung'!$I$3165,E545/($D545^0.727399687532279)*'Hintergrund Berechnung'!$I$3166),IF($C545&lt;13,(E545/($D545^0.727399687532279)*'Hintergrund Berechnung'!$I$3165)*0.5,IF($C545&lt;16,(E545/($D545^0.727399687532279)*'Hintergrund Berechnung'!$I$3165)*0.67,E545/($D545^0.727399687532279)*'Hintergrund Berechnung'!$I$3166)))</f>
        <v>#DIV/0!</v>
      </c>
      <c r="W545" s="16" t="str">
        <f t="shared" si="74"/>
        <v/>
      </c>
      <c r="X545" s="16" t="e">
        <f>IF($A$3=FALSE,IF($C545&lt;16,G545/($D545^0.727399687532279)*'Hintergrund Berechnung'!$I$3165,G545/($D545^0.727399687532279)*'Hintergrund Berechnung'!$I$3166),IF($C545&lt;13,(G545/($D545^0.727399687532279)*'Hintergrund Berechnung'!$I$3165)*0.5,IF($C545&lt;16,(G545/($D545^0.727399687532279)*'Hintergrund Berechnung'!$I$3165)*0.67,G545/($D545^0.727399687532279)*'Hintergrund Berechnung'!$I$3166)))</f>
        <v>#DIV/0!</v>
      </c>
      <c r="Y545" s="16" t="str">
        <f t="shared" si="75"/>
        <v/>
      </c>
      <c r="Z545" s="16" t="e">
        <f>IF($A$3=FALSE,IF($C545&lt;16,I545/($D545^0.727399687532279)*'Hintergrund Berechnung'!$I$3165,I545/($D545^0.727399687532279)*'Hintergrund Berechnung'!$I$3166),IF($C545&lt;13,(I545/($D545^0.727399687532279)*'Hintergrund Berechnung'!$I$3165)*0.5,IF($C545&lt;16,(I545/($D545^0.727399687532279)*'Hintergrund Berechnung'!$I$3165)*0.67,I545/($D545^0.727399687532279)*'Hintergrund Berechnung'!$I$3166)))</f>
        <v>#DIV/0!</v>
      </c>
      <c r="AA545" s="16" t="str">
        <f t="shared" si="76"/>
        <v/>
      </c>
      <c r="AB545" s="16" t="e">
        <f>IF($A$3=FALSE,IF($C545&lt;16,K545/($D545^0.727399687532279)*'Hintergrund Berechnung'!$I$3165,K545/($D545^0.727399687532279)*'Hintergrund Berechnung'!$I$3166),IF($C545&lt;13,(K545/($D545^0.727399687532279)*'Hintergrund Berechnung'!$I$3165)*0.5,IF($C545&lt;16,(K545/($D545^0.727399687532279)*'Hintergrund Berechnung'!$I$3165)*0.67,K545/($D545^0.727399687532279)*'Hintergrund Berechnung'!$I$3166)))</f>
        <v>#DIV/0!</v>
      </c>
      <c r="AC545" s="16" t="str">
        <f t="shared" si="77"/>
        <v/>
      </c>
      <c r="AD545" s="16" t="e">
        <f>IF($A$3=FALSE,IF($C545&lt;16,M545/($D545^0.727399687532279)*'Hintergrund Berechnung'!$I$3165,M545/($D545^0.727399687532279)*'Hintergrund Berechnung'!$I$3166),IF($C545&lt;13,(M545/($D545^0.727399687532279)*'Hintergrund Berechnung'!$I$3165)*0.5,IF($C545&lt;16,(M545/($D545^0.727399687532279)*'Hintergrund Berechnung'!$I$3165)*0.67,M545/($D545^0.727399687532279)*'Hintergrund Berechnung'!$I$3166)))</f>
        <v>#DIV/0!</v>
      </c>
      <c r="AE545" s="16" t="str">
        <f t="shared" si="78"/>
        <v/>
      </c>
      <c r="AF545" s="16" t="e">
        <f>IF($A$3=FALSE,IF($C545&lt;16,O545/($D545^0.727399687532279)*'Hintergrund Berechnung'!$I$3165,O545/($D545^0.727399687532279)*'Hintergrund Berechnung'!$I$3166),IF($C545&lt;13,(O545/($D545^0.727399687532279)*'Hintergrund Berechnung'!$I$3165)*0.5,IF($C545&lt;16,(O545/($D545^0.727399687532279)*'Hintergrund Berechnung'!$I$3165)*0.67,O545/($D545^0.727399687532279)*'Hintergrund Berechnung'!$I$3166)))</f>
        <v>#DIV/0!</v>
      </c>
      <c r="AG545" s="16" t="str">
        <f t="shared" si="79"/>
        <v/>
      </c>
      <c r="AH545" s="16" t="e">
        <f t="shared" si="80"/>
        <v>#DIV/0!</v>
      </c>
      <c r="AI545" s="16" t="e">
        <f>ROUND(IF(C545&lt;16,$Q545/($D545^0.515518364833551)*'Hintergrund Berechnung'!$K$3165,$Q545/($D545^0.515518364833551)*'Hintergrund Berechnung'!$K$3166),0)</f>
        <v>#DIV/0!</v>
      </c>
      <c r="AJ545" s="16">
        <f>ROUND(IF(C545&lt;16,$R545*'Hintergrund Berechnung'!$L$3165,$R545*'Hintergrund Berechnung'!$L$3166),0)</f>
        <v>0</v>
      </c>
      <c r="AK545" s="16">
        <f>ROUND(IF(C545&lt;16,IF(S545&gt;0,(25-$S545)*'Hintergrund Berechnung'!$M$3165,0),IF(S545&gt;0,(25-$S545)*'Hintergrund Berechnung'!$M$3166,0)),0)</f>
        <v>0</v>
      </c>
      <c r="AL545" s="18" t="e">
        <f t="shared" si="81"/>
        <v>#DIV/0!</v>
      </c>
    </row>
    <row r="546" spans="21:38" x14ac:dyDescent="0.5">
      <c r="U546" s="16">
        <f t="shared" si="73"/>
        <v>0</v>
      </c>
      <c r="V546" s="16" t="e">
        <f>IF($A$3=FALSE,IF($C546&lt;16,E546/($D546^0.727399687532279)*'Hintergrund Berechnung'!$I$3165,E546/($D546^0.727399687532279)*'Hintergrund Berechnung'!$I$3166),IF($C546&lt;13,(E546/($D546^0.727399687532279)*'Hintergrund Berechnung'!$I$3165)*0.5,IF($C546&lt;16,(E546/($D546^0.727399687532279)*'Hintergrund Berechnung'!$I$3165)*0.67,E546/($D546^0.727399687532279)*'Hintergrund Berechnung'!$I$3166)))</f>
        <v>#DIV/0!</v>
      </c>
      <c r="W546" s="16" t="str">
        <f t="shared" si="74"/>
        <v/>
      </c>
      <c r="X546" s="16" t="e">
        <f>IF($A$3=FALSE,IF($C546&lt;16,G546/($D546^0.727399687532279)*'Hintergrund Berechnung'!$I$3165,G546/($D546^0.727399687532279)*'Hintergrund Berechnung'!$I$3166),IF($C546&lt;13,(G546/($D546^0.727399687532279)*'Hintergrund Berechnung'!$I$3165)*0.5,IF($C546&lt;16,(G546/($D546^0.727399687532279)*'Hintergrund Berechnung'!$I$3165)*0.67,G546/($D546^0.727399687532279)*'Hintergrund Berechnung'!$I$3166)))</f>
        <v>#DIV/0!</v>
      </c>
      <c r="Y546" s="16" t="str">
        <f t="shared" si="75"/>
        <v/>
      </c>
      <c r="Z546" s="16" t="e">
        <f>IF($A$3=FALSE,IF($C546&lt;16,I546/($D546^0.727399687532279)*'Hintergrund Berechnung'!$I$3165,I546/($D546^0.727399687532279)*'Hintergrund Berechnung'!$I$3166),IF($C546&lt;13,(I546/($D546^0.727399687532279)*'Hintergrund Berechnung'!$I$3165)*0.5,IF($C546&lt;16,(I546/($D546^0.727399687532279)*'Hintergrund Berechnung'!$I$3165)*0.67,I546/($D546^0.727399687532279)*'Hintergrund Berechnung'!$I$3166)))</f>
        <v>#DIV/0!</v>
      </c>
      <c r="AA546" s="16" t="str">
        <f t="shared" si="76"/>
        <v/>
      </c>
      <c r="AB546" s="16" t="e">
        <f>IF($A$3=FALSE,IF($C546&lt;16,K546/($D546^0.727399687532279)*'Hintergrund Berechnung'!$I$3165,K546/($D546^0.727399687532279)*'Hintergrund Berechnung'!$I$3166),IF($C546&lt;13,(K546/($D546^0.727399687532279)*'Hintergrund Berechnung'!$I$3165)*0.5,IF($C546&lt;16,(K546/($D546^0.727399687532279)*'Hintergrund Berechnung'!$I$3165)*0.67,K546/($D546^0.727399687532279)*'Hintergrund Berechnung'!$I$3166)))</f>
        <v>#DIV/0!</v>
      </c>
      <c r="AC546" s="16" t="str">
        <f t="shared" si="77"/>
        <v/>
      </c>
      <c r="AD546" s="16" t="e">
        <f>IF($A$3=FALSE,IF($C546&lt;16,M546/($D546^0.727399687532279)*'Hintergrund Berechnung'!$I$3165,M546/($D546^0.727399687532279)*'Hintergrund Berechnung'!$I$3166),IF($C546&lt;13,(M546/($D546^0.727399687532279)*'Hintergrund Berechnung'!$I$3165)*0.5,IF($C546&lt;16,(M546/($D546^0.727399687532279)*'Hintergrund Berechnung'!$I$3165)*0.67,M546/($D546^0.727399687532279)*'Hintergrund Berechnung'!$I$3166)))</f>
        <v>#DIV/0!</v>
      </c>
      <c r="AE546" s="16" t="str">
        <f t="shared" si="78"/>
        <v/>
      </c>
      <c r="AF546" s="16" t="e">
        <f>IF($A$3=FALSE,IF($C546&lt;16,O546/($D546^0.727399687532279)*'Hintergrund Berechnung'!$I$3165,O546/($D546^0.727399687532279)*'Hintergrund Berechnung'!$I$3166),IF($C546&lt;13,(O546/($D546^0.727399687532279)*'Hintergrund Berechnung'!$I$3165)*0.5,IF($C546&lt;16,(O546/($D546^0.727399687532279)*'Hintergrund Berechnung'!$I$3165)*0.67,O546/($D546^0.727399687532279)*'Hintergrund Berechnung'!$I$3166)))</f>
        <v>#DIV/0!</v>
      </c>
      <c r="AG546" s="16" t="str">
        <f t="shared" si="79"/>
        <v/>
      </c>
      <c r="AH546" s="16" t="e">
        <f t="shared" si="80"/>
        <v>#DIV/0!</v>
      </c>
      <c r="AI546" s="16" t="e">
        <f>ROUND(IF(C546&lt;16,$Q546/($D546^0.515518364833551)*'Hintergrund Berechnung'!$K$3165,$Q546/($D546^0.515518364833551)*'Hintergrund Berechnung'!$K$3166),0)</f>
        <v>#DIV/0!</v>
      </c>
      <c r="AJ546" s="16">
        <f>ROUND(IF(C546&lt;16,$R546*'Hintergrund Berechnung'!$L$3165,$R546*'Hintergrund Berechnung'!$L$3166),0)</f>
        <v>0</v>
      </c>
      <c r="AK546" s="16">
        <f>ROUND(IF(C546&lt;16,IF(S546&gt;0,(25-$S546)*'Hintergrund Berechnung'!$M$3165,0),IF(S546&gt;0,(25-$S546)*'Hintergrund Berechnung'!$M$3166,0)),0)</f>
        <v>0</v>
      </c>
      <c r="AL546" s="18" t="e">
        <f t="shared" si="81"/>
        <v>#DIV/0!</v>
      </c>
    </row>
    <row r="547" spans="21:38" x14ac:dyDescent="0.5">
      <c r="U547" s="16">
        <f t="shared" si="73"/>
        <v>0</v>
      </c>
      <c r="V547" s="16" t="e">
        <f>IF($A$3=FALSE,IF($C547&lt;16,E547/($D547^0.727399687532279)*'Hintergrund Berechnung'!$I$3165,E547/($D547^0.727399687532279)*'Hintergrund Berechnung'!$I$3166),IF($C547&lt;13,(E547/($D547^0.727399687532279)*'Hintergrund Berechnung'!$I$3165)*0.5,IF($C547&lt;16,(E547/($D547^0.727399687532279)*'Hintergrund Berechnung'!$I$3165)*0.67,E547/($D547^0.727399687532279)*'Hintergrund Berechnung'!$I$3166)))</f>
        <v>#DIV/0!</v>
      </c>
      <c r="W547" s="16" t="str">
        <f t="shared" si="74"/>
        <v/>
      </c>
      <c r="X547" s="16" t="e">
        <f>IF($A$3=FALSE,IF($C547&lt;16,G547/($D547^0.727399687532279)*'Hintergrund Berechnung'!$I$3165,G547/($D547^0.727399687532279)*'Hintergrund Berechnung'!$I$3166),IF($C547&lt;13,(G547/($D547^0.727399687532279)*'Hintergrund Berechnung'!$I$3165)*0.5,IF($C547&lt;16,(G547/($D547^0.727399687532279)*'Hintergrund Berechnung'!$I$3165)*0.67,G547/($D547^0.727399687532279)*'Hintergrund Berechnung'!$I$3166)))</f>
        <v>#DIV/0!</v>
      </c>
      <c r="Y547" s="16" t="str">
        <f t="shared" si="75"/>
        <v/>
      </c>
      <c r="Z547" s="16" t="e">
        <f>IF($A$3=FALSE,IF($C547&lt;16,I547/($D547^0.727399687532279)*'Hintergrund Berechnung'!$I$3165,I547/($D547^0.727399687532279)*'Hintergrund Berechnung'!$I$3166),IF($C547&lt;13,(I547/($D547^0.727399687532279)*'Hintergrund Berechnung'!$I$3165)*0.5,IF($C547&lt;16,(I547/($D547^0.727399687532279)*'Hintergrund Berechnung'!$I$3165)*0.67,I547/($D547^0.727399687532279)*'Hintergrund Berechnung'!$I$3166)))</f>
        <v>#DIV/0!</v>
      </c>
      <c r="AA547" s="16" t="str">
        <f t="shared" si="76"/>
        <v/>
      </c>
      <c r="AB547" s="16" t="e">
        <f>IF($A$3=FALSE,IF($C547&lt;16,K547/($D547^0.727399687532279)*'Hintergrund Berechnung'!$I$3165,K547/($D547^0.727399687532279)*'Hintergrund Berechnung'!$I$3166),IF($C547&lt;13,(K547/($D547^0.727399687532279)*'Hintergrund Berechnung'!$I$3165)*0.5,IF($C547&lt;16,(K547/($D547^0.727399687532279)*'Hintergrund Berechnung'!$I$3165)*0.67,K547/($D547^0.727399687532279)*'Hintergrund Berechnung'!$I$3166)))</f>
        <v>#DIV/0!</v>
      </c>
      <c r="AC547" s="16" t="str">
        <f t="shared" si="77"/>
        <v/>
      </c>
      <c r="AD547" s="16" t="e">
        <f>IF($A$3=FALSE,IF($C547&lt;16,M547/($D547^0.727399687532279)*'Hintergrund Berechnung'!$I$3165,M547/($D547^0.727399687532279)*'Hintergrund Berechnung'!$I$3166),IF($C547&lt;13,(M547/($D547^0.727399687532279)*'Hintergrund Berechnung'!$I$3165)*0.5,IF($C547&lt;16,(M547/($D547^0.727399687532279)*'Hintergrund Berechnung'!$I$3165)*0.67,M547/($D547^0.727399687532279)*'Hintergrund Berechnung'!$I$3166)))</f>
        <v>#DIV/0!</v>
      </c>
      <c r="AE547" s="16" t="str">
        <f t="shared" si="78"/>
        <v/>
      </c>
      <c r="AF547" s="16" t="e">
        <f>IF($A$3=FALSE,IF($C547&lt;16,O547/($D547^0.727399687532279)*'Hintergrund Berechnung'!$I$3165,O547/($D547^0.727399687532279)*'Hintergrund Berechnung'!$I$3166),IF($C547&lt;13,(O547/($D547^0.727399687532279)*'Hintergrund Berechnung'!$I$3165)*0.5,IF($C547&lt;16,(O547/($D547^0.727399687532279)*'Hintergrund Berechnung'!$I$3165)*0.67,O547/($D547^0.727399687532279)*'Hintergrund Berechnung'!$I$3166)))</f>
        <v>#DIV/0!</v>
      </c>
      <c r="AG547" s="16" t="str">
        <f t="shared" si="79"/>
        <v/>
      </c>
      <c r="AH547" s="16" t="e">
        <f t="shared" si="80"/>
        <v>#DIV/0!</v>
      </c>
      <c r="AI547" s="16" t="e">
        <f>ROUND(IF(C547&lt;16,$Q547/($D547^0.515518364833551)*'Hintergrund Berechnung'!$K$3165,$Q547/($D547^0.515518364833551)*'Hintergrund Berechnung'!$K$3166),0)</f>
        <v>#DIV/0!</v>
      </c>
      <c r="AJ547" s="16">
        <f>ROUND(IF(C547&lt;16,$R547*'Hintergrund Berechnung'!$L$3165,$R547*'Hintergrund Berechnung'!$L$3166),0)</f>
        <v>0</v>
      </c>
      <c r="AK547" s="16">
        <f>ROUND(IF(C547&lt;16,IF(S547&gt;0,(25-$S547)*'Hintergrund Berechnung'!$M$3165,0),IF(S547&gt;0,(25-$S547)*'Hintergrund Berechnung'!$M$3166,0)),0)</f>
        <v>0</v>
      </c>
      <c r="AL547" s="18" t="e">
        <f t="shared" si="81"/>
        <v>#DIV/0!</v>
      </c>
    </row>
    <row r="548" spans="21:38" x14ac:dyDescent="0.5">
      <c r="U548" s="16">
        <f t="shared" si="73"/>
        <v>0</v>
      </c>
      <c r="V548" s="16" t="e">
        <f>IF($A$3=FALSE,IF($C548&lt;16,E548/($D548^0.727399687532279)*'Hintergrund Berechnung'!$I$3165,E548/($D548^0.727399687532279)*'Hintergrund Berechnung'!$I$3166),IF($C548&lt;13,(E548/($D548^0.727399687532279)*'Hintergrund Berechnung'!$I$3165)*0.5,IF($C548&lt;16,(E548/($D548^0.727399687532279)*'Hintergrund Berechnung'!$I$3165)*0.67,E548/($D548^0.727399687532279)*'Hintergrund Berechnung'!$I$3166)))</f>
        <v>#DIV/0!</v>
      </c>
      <c r="W548" s="16" t="str">
        <f t="shared" si="74"/>
        <v/>
      </c>
      <c r="X548" s="16" t="e">
        <f>IF($A$3=FALSE,IF($C548&lt;16,G548/($D548^0.727399687532279)*'Hintergrund Berechnung'!$I$3165,G548/($D548^0.727399687532279)*'Hintergrund Berechnung'!$I$3166),IF($C548&lt;13,(G548/($D548^0.727399687532279)*'Hintergrund Berechnung'!$I$3165)*0.5,IF($C548&lt;16,(G548/($D548^0.727399687532279)*'Hintergrund Berechnung'!$I$3165)*0.67,G548/($D548^0.727399687532279)*'Hintergrund Berechnung'!$I$3166)))</f>
        <v>#DIV/0!</v>
      </c>
      <c r="Y548" s="16" t="str">
        <f t="shared" si="75"/>
        <v/>
      </c>
      <c r="Z548" s="16" t="e">
        <f>IF($A$3=FALSE,IF($C548&lt;16,I548/($D548^0.727399687532279)*'Hintergrund Berechnung'!$I$3165,I548/($D548^0.727399687532279)*'Hintergrund Berechnung'!$I$3166),IF($C548&lt;13,(I548/($D548^0.727399687532279)*'Hintergrund Berechnung'!$I$3165)*0.5,IF($C548&lt;16,(I548/($D548^0.727399687532279)*'Hintergrund Berechnung'!$I$3165)*0.67,I548/($D548^0.727399687532279)*'Hintergrund Berechnung'!$I$3166)))</f>
        <v>#DIV/0!</v>
      </c>
      <c r="AA548" s="16" t="str">
        <f t="shared" si="76"/>
        <v/>
      </c>
      <c r="AB548" s="16" t="e">
        <f>IF($A$3=FALSE,IF($C548&lt;16,K548/($D548^0.727399687532279)*'Hintergrund Berechnung'!$I$3165,K548/($D548^0.727399687532279)*'Hintergrund Berechnung'!$I$3166),IF($C548&lt;13,(K548/($D548^0.727399687532279)*'Hintergrund Berechnung'!$I$3165)*0.5,IF($C548&lt;16,(K548/($D548^0.727399687532279)*'Hintergrund Berechnung'!$I$3165)*0.67,K548/($D548^0.727399687532279)*'Hintergrund Berechnung'!$I$3166)))</f>
        <v>#DIV/0!</v>
      </c>
      <c r="AC548" s="16" t="str">
        <f t="shared" si="77"/>
        <v/>
      </c>
      <c r="AD548" s="16" t="e">
        <f>IF($A$3=FALSE,IF($C548&lt;16,M548/($D548^0.727399687532279)*'Hintergrund Berechnung'!$I$3165,M548/($D548^0.727399687532279)*'Hintergrund Berechnung'!$I$3166),IF($C548&lt;13,(M548/($D548^0.727399687532279)*'Hintergrund Berechnung'!$I$3165)*0.5,IF($C548&lt;16,(M548/($D548^0.727399687532279)*'Hintergrund Berechnung'!$I$3165)*0.67,M548/($D548^0.727399687532279)*'Hintergrund Berechnung'!$I$3166)))</f>
        <v>#DIV/0!</v>
      </c>
      <c r="AE548" s="16" t="str">
        <f t="shared" si="78"/>
        <v/>
      </c>
      <c r="AF548" s="16" t="e">
        <f>IF($A$3=FALSE,IF($C548&lt;16,O548/($D548^0.727399687532279)*'Hintergrund Berechnung'!$I$3165,O548/($D548^0.727399687532279)*'Hintergrund Berechnung'!$I$3166),IF($C548&lt;13,(O548/($D548^0.727399687532279)*'Hintergrund Berechnung'!$I$3165)*0.5,IF($C548&lt;16,(O548/($D548^0.727399687532279)*'Hintergrund Berechnung'!$I$3165)*0.67,O548/($D548^0.727399687532279)*'Hintergrund Berechnung'!$I$3166)))</f>
        <v>#DIV/0!</v>
      </c>
      <c r="AG548" s="16" t="str">
        <f t="shared" si="79"/>
        <v/>
      </c>
      <c r="AH548" s="16" t="e">
        <f t="shared" si="80"/>
        <v>#DIV/0!</v>
      </c>
      <c r="AI548" s="16" t="e">
        <f>ROUND(IF(C548&lt;16,$Q548/($D548^0.515518364833551)*'Hintergrund Berechnung'!$K$3165,$Q548/($D548^0.515518364833551)*'Hintergrund Berechnung'!$K$3166),0)</f>
        <v>#DIV/0!</v>
      </c>
      <c r="AJ548" s="16">
        <f>ROUND(IF(C548&lt;16,$R548*'Hintergrund Berechnung'!$L$3165,$R548*'Hintergrund Berechnung'!$L$3166),0)</f>
        <v>0</v>
      </c>
      <c r="AK548" s="16">
        <f>ROUND(IF(C548&lt;16,IF(S548&gt;0,(25-$S548)*'Hintergrund Berechnung'!$M$3165,0),IF(S548&gt;0,(25-$S548)*'Hintergrund Berechnung'!$M$3166,0)),0)</f>
        <v>0</v>
      </c>
      <c r="AL548" s="18" t="e">
        <f t="shared" si="81"/>
        <v>#DIV/0!</v>
      </c>
    </row>
    <row r="549" spans="21:38" x14ac:dyDescent="0.5">
      <c r="U549" s="16">
        <f t="shared" si="73"/>
        <v>0</v>
      </c>
      <c r="V549" s="16" t="e">
        <f>IF($A$3=FALSE,IF($C549&lt;16,E549/($D549^0.727399687532279)*'Hintergrund Berechnung'!$I$3165,E549/($D549^0.727399687532279)*'Hintergrund Berechnung'!$I$3166),IF($C549&lt;13,(E549/($D549^0.727399687532279)*'Hintergrund Berechnung'!$I$3165)*0.5,IF($C549&lt;16,(E549/($D549^0.727399687532279)*'Hintergrund Berechnung'!$I$3165)*0.67,E549/($D549^0.727399687532279)*'Hintergrund Berechnung'!$I$3166)))</f>
        <v>#DIV/0!</v>
      </c>
      <c r="W549" s="16" t="str">
        <f t="shared" si="74"/>
        <v/>
      </c>
      <c r="X549" s="16" t="e">
        <f>IF($A$3=FALSE,IF($C549&lt;16,G549/($D549^0.727399687532279)*'Hintergrund Berechnung'!$I$3165,G549/($D549^0.727399687532279)*'Hintergrund Berechnung'!$I$3166),IF($C549&lt;13,(G549/($D549^0.727399687532279)*'Hintergrund Berechnung'!$I$3165)*0.5,IF($C549&lt;16,(G549/($D549^0.727399687532279)*'Hintergrund Berechnung'!$I$3165)*0.67,G549/($D549^0.727399687532279)*'Hintergrund Berechnung'!$I$3166)))</f>
        <v>#DIV/0!</v>
      </c>
      <c r="Y549" s="16" t="str">
        <f t="shared" si="75"/>
        <v/>
      </c>
      <c r="Z549" s="16" t="e">
        <f>IF($A$3=FALSE,IF($C549&lt;16,I549/($D549^0.727399687532279)*'Hintergrund Berechnung'!$I$3165,I549/($D549^0.727399687532279)*'Hintergrund Berechnung'!$I$3166),IF($C549&lt;13,(I549/($D549^0.727399687532279)*'Hintergrund Berechnung'!$I$3165)*0.5,IF($C549&lt;16,(I549/($D549^0.727399687532279)*'Hintergrund Berechnung'!$I$3165)*0.67,I549/($D549^0.727399687532279)*'Hintergrund Berechnung'!$I$3166)))</f>
        <v>#DIV/0!</v>
      </c>
      <c r="AA549" s="16" t="str">
        <f t="shared" si="76"/>
        <v/>
      </c>
      <c r="AB549" s="16" t="e">
        <f>IF($A$3=FALSE,IF($C549&lt;16,K549/($D549^0.727399687532279)*'Hintergrund Berechnung'!$I$3165,K549/($D549^0.727399687532279)*'Hintergrund Berechnung'!$I$3166),IF($C549&lt;13,(K549/($D549^0.727399687532279)*'Hintergrund Berechnung'!$I$3165)*0.5,IF($C549&lt;16,(K549/($D549^0.727399687532279)*'Hintergrund Berechnung'!$I$3165)*0.67,K549/($D549^0.727399687532279)*'Hintergrund Berechnung'!$I$3166)))</f>
        <v>#DIV/0!</v>
      </c>
      <c r="AC549" s="16" t="str">
        <f t="shared" si="77"/>
        <v/>
      </c>
      <c r="AD549" s="16" t="e">
        <f>IF($A$3=FALSE,IF($C549&lt;16,M549/($D549^0.727399687532279)*'Hintergrund Berechnung'!$I$3165,M549/($D549^0.727399687532279)*'Hintergrund Berechnung'!$I$3166),IF($C549&lt;13,(M549/($D549^0.727399687532279)*'Hintergrund Berechnung'!$I$3165)*0.5,IF($C549&lt;16,(M549/($D549^0.727399687532279)*'Hintergrund Berechnung'!$I$3165)*0.67,M549/($D549^0.727399687532279)*'Hintergrund Berechnung'!$I$3166)))</f>
        <v>#DIV/0!</v>
      </c>
      <c r="AE549" s="16" t="str">
        <f t="shared" si="78"/>
        <v/>
      </c>
      <c r="AF549" s="16" t="e">
        <f>IF($A$3=FALSE,IF($C549&lt;16,O549/($D549^0.727399687532279)*'Hintergrund Berechnung'!$I$3165,O549/($D549^0.727399687532279)*'Hintergrund Berechnung'!$I$3166),IF($C549&lt;13,(O549/($D549^0.727399687532279)*'Hintergrund Berechnung'!$I$3165)*0.5,IF($C549&lt;16,(O549/($D549^0.727399687532279)*'Hintergrund Berechnung'!$I$3165)*0.67,O549/($D549^0.727399687532279)*'Hintergrund Berechnung'!$I$3166)))</f>
        <v>#DIV/0!</v>
      </c>
      <c r="AG549" s="16" t="str">
        <f t="shared" si="79"/>
        <v/>
      </c>
      <c r="AH549" s="16" t="e">
        <f t="shared" si="80"/>
        <v>#DIV/0!</v>
      </c>
      <c r="AI549" s="16" t="e">
        <f>ROUND(IF(C549&lt;16,$Q549/($D549^0.515518364833551)*'Hintergrund Berechnung'!$K$3165,$Q549/($D549^0.515518364833551)*'Hintergrund Berechnung'!$K$3166),0)</f>
        <v>#DIV/0!</v>
      </c>
      <c r="AJ549" s="16">
        <f>ROUND(IF(C549&lt;16,$R549*'Hintergrund Berechnung'!$L$3165,$R549*'Hintergrund Berechnung'!$L$3166),0)</f>
        <v>0</v>
      </c>
      <c r="AK549" s="16">
        <f>ROUND(IF(C549&lt;16,IF(S549&gt;0,(25-$S549)*'Hintergrund Berechnung'!$M$3165,0),IF(S549&gt;0,(25-$S549)*'Hintergrund Berechnung'!$M$3166,0)),0)</f>
        <v>0</v>
      </c>
      <c r="AL549" s="18" t="e">
        <f t="shared" si="81"/>
        <v>#DIV/0!</v>
      </c>
    </row>
    <row r="550" spans="21:38" x14ac:dyDescent="0.5">
      <c r="U550" s="16">
        <f t="shared" si="73"/>
        <v>0</v>
      </c>
      <c r="V550" s="16" t="e">
        <f>IF($A$3=FALSE,IF($C550&lt;16,E550/($D550^0.727399687532279)*'Hintergrund Berechnung'!$I$3165,E550/($D550^0.727399687532279)*'Hintergrund Berechnung'!$I$3166),IF($C550&lt;13,(E550/($D550^0.727399687532279)*'Hintergrund Berechnung'!$I$3165)*0.5,IF($C550&lt;16,(E550/($D550^0.727399687532279)*'Hintergrund Berechnung'!$I$3165)*0.67,E550/($D550^0.727399687532279)*'Hintergrund Berechnung'!$I$3166)))</f>
        <v>#DIV/0!</v>
      </c>
      <c r="W550" s="16" t="str">
        <f t="shared" si="74"/>
        <v/>
      </c>
      <c r="X550" s="16" t="e">
        <f>IF($A$3=FALSE,IF($C550&lt;16,G550/($D550^0.727399687532279)*'Hintergrund Berechnung'!$I$3165,G550/($D550^0.727399687532279)*'Hintergrund Berechnung'!$I$3166),IF($C550&lt;13,(G550/($D550^0.727399687532279)*'Hintergrund Berechnung'!$I$3165)*0.5,IF($C550&lt;16,(G550/($D550^0.727399687532279)*'Hintergrund Berechnung'!$I$3165)*0.67,G550/($D550^0.727399687532279)*'Hintergrund Berechnung'!$I$3166)))</f>
        <v>#DIV/0!</v>
      </c>
      <c r="Y550" s="16" t="str">
        <f t="shared" si="75"/>
        <v/>
      </c>
      <c r="Z550" s="16" t="e">
        <f>IF($A$3=FALSE,IF($C550&lt;16,I550/($D550^0.727399687532279)*'Hintergrund Berechnung'!$I$3165,I550/($D550^0.727399687532279)*'Hintergrund Berechnung'!$I$3166),IF($C550&lt;13,(I550/($D550^0.727399687532279)*'Hintergrund Berechnung'!$I$3165)*0.5,IF($C550&lt;16,(I550/($D550^0.727399687532279)*'Hintergrund Berechnung'!$I$3165)*0.67,I550/($D550^0.727399687532279)*'Hintergrund Berechnung'!$I$3166)))</f>
        <v>#DIV/0!</v>
      </c>
      <c r="AA550" s="16" t="str">
        <f t="shared" si="76"/>
        <v/>
      </c>
      <c r="AB550" s="16" t="e">
        <f>IF($A$3=FALSE,IF($C550&lt;16,K550/($D550^0.727399687532279)*'Hintergrund Berechnung'!$I$3165,K550/($D550^0.727399687532279)*'Hintergrund Berechnung'!$I$3166),IF($C550&lt;13,(K550/($D550^0.727399687532279)*'Hintergrund Berechnung'!$I$3165)*0.5,IF($C550&lt;16,(K550/($D550^0.727399687532279)*'Hintergrund Berechnung'!$I$3165)*0.67,K550/($D550^0.727399687532279)*'Hintergrund Berechnung'!$I$3166)))</f>
        <v>#DIV/0!</v>
      </c>
      <c r="AC550" s="16" t="str">
        <f t="shared" si="77"/>
        <v/>
      </c>
      <c r="AD550" s="16" t="e">
        <f>IF($A$3=FALSE,IF($C550&lt;16,M550/($D550^0.727399687532279)*'Hintergrund Berechnung'!$I$3165,M550/($D550^0.727399687532279)*'Hintergrund Berechnung'!$I$3166),IF($C550&lt;13,(M550/($D550^0.727399687532279)*'Hintergrund Berechnung'!$I$3165)*0.5,IF($C550&lt;16,(M550/($D550^0.727399687532279)*'Hintergrund Berechnung'!$I$3165)*0.67,M550/($D550^0.727399687532279)*'Hintergrund Berechnung'!$I$3166)))</f>
        <v>#DIV/0!</v>
      </c>
      <c r="AE550" s="16" t="str">
        <f t="shared" si="78"/>
        <v/>
      </c>
      <c r="AF550" s="16" t="e">
        <f>IF($A$3=FALSE,IF($C550&lt;16,O550/($D550^0.727399687532279)*'Hintergrund Berechnung'!$I$3165,O550/($D550^0.727399687532279)*'Hintergrund Berechnung'!$I$3166),IF($C550&lt;13,(O550/($D550^0.727399687532279)*'Hintergrund Berechnung'!$I$3165)*0.5,IF($C550&lt;16,(O550/($D550^0.727399687532279)*'Hintergrund Berechnung'!$I$3165)*0.67,O550/($D550^0.727399687532279)*'Hintergrund Berechnung'!$I$3166)))</f>
        <v>#DIV/0!</v>
      </c>
      <c r="AG550" s="16" t="str">
        <f t="shared" si="79"/>
        <v/>
      </c>
      <c r="AH550" s="16" t="e">
        <f t="shared" si="80"/>
        <v>#DIV/0!</v>
      </c>
      <c r="AI550" s="16" t="e">
        <f>ROUND(IF(C550&lt;16,$Q550/($D550^0.515518364833551)*'Hintergrund Berechnung'!$K$3165,$Q550/($D550^0.515518364833551)*'Hintergrund Berechnung'!$K$3166),0)</f>
        <v>#DIV/0!</v>
      </c>
      <c r="AJ550" s="16">
        <f>ROUND(IF(C550&lt;16,$R550*'Hintergrund Berechnung'!$L$3165,$R550*'Hintergrund Berechnung'!$L$3166),0)</f>
        <v>0</v>
      </c>
      <c r="AK550" s="16">
        <f>ROUND(IF(C550&lt;16,IF(S550&gt;0,(25-$S550)*'Hintergrund Berechnung'!$M$3165,0),IF(S550&gt;0,(25-$S550)*'Hintergrund Berechnung'!$M$3166,0)),0)</f>
        <v>0</v>
      </c>
      <c r="AL550" s="18" t="e">
        <f t="shared" si="81"/>
        <v>#DIV/0!</v>
      </c>
    </row>
    <row r="551" spans="21:38" x14ac:dyDescent="0.5">
      <c r="U551" s="16">
        <f t="shared" si="73"/>
        <v>0</v>
      </c>
      <c r="V551" s="16" t="e">
        <f>IF($A$3=FALSE,IF($C551&lt;16,E551/($D551^0.727399687532279)*'Hintergrund Berechnung'!$I$3165,E551/($D551^0.727399687532279)*'Hintergrund Berechnung'!$I$3166),IF($C551&lt;13,(E551/($D551^0.727399687532279)*'Hintergrund Berechnung'!$I$3165)*0.5,IF($C551&lt;16,(E551/($D551^0.727399687532279)*'Hintergrund Berechnung'!$I$3165)*0.67,E551/($D551^0.727399687532279)*'Hintergrund Berechnung'!$I$3166)))</f>
        <v>#DIV/0!</v>
      </c>
      <c r="W551" s="16" t="str">
        <f t="shared" si="74"/>
        <v/>
      </c>
      <c r="X551" s="16" t="e">
        <f>IF($A$3=FALSE,IF($C551&lt;16,G551/($D551^0.727399687532279)*'Hintergrund Berechnung'!$I$3165,G551/($D551^0.727399687532279)*'Hintergrund Berechnung'!$I$3166),IF($C551&lt;13,(G551/($D551^0.727399687532279)*'Hintergrund Berechnung'!$I$3165)*0.5,IF($C551&lt;16,(G551/($D551^0.727399687532279)*'Hintergrund Berechnung'!$I$3165)*0.67,G551/($D551^0.727399687532279)*'Hintergrund Berechnung'!$I$3166)))</f>
        <v>#DIV/0!</v>
      </c>
      <c r="Y551" s="16" t="str">
        <f t="shared" si="75"/>
        <v/>
      </c>
      <c r="Z551" s="16" t="e">
        <f>IF($A$3=FALSE,IF($C551&lt;16,I551/($D551^0.727399687532279)*'Hintergrund Berechnung'!$I$3165,I551/($D551^0.727399687532279)*'Hintergrund Berechnung'!$I$3166),IF($C551&lt;13,(I551/($D551^0.727399687532279)*'Hintergrund Berechnung'!$I$3165)*0.5,IF($C551&lt;16,(I551/($D551^0.727399687532279)*'Hintergrund Berechnung'!$I$3165)*0.67,I551/($D551^0.727399687532279)*'Hintergrund Berechnung'!$I$3166)))</f>
        <v>#DIV/0!</v>
      </c>
      <c r="AA551" s="16" t="str">
        <f t="shared" si="76"/>
        <v/>
      </c>
      <c r="AB551" s="16" t="e">
        <f>IF($A$3=FALSE,IF($C551&lt;16,K551/($D551^0.727399687532279)*'Hintergrund Berechnung'!$I$3165,K551/($D551^0.727399687532279)*'Hintergrund Berechnung'!$I$3166),IF($C551&lt;13,(K551/($D551^0.727399687532279)*'Hintergrund Berechnung'!$I$3165)*0.5,IF($C551&lt;16,(K551/($D551^0.727399687532279)*'Hintergrund Berechnung'!$I$3165)*0.67,K551/($D551^0.727399687532279)*'Hintergrund Berechnung'!$I$3166)))</f>
        <v>#DIV/0!</v>
      </c>
      <c r="AC551" s="16" t="str">
        <f t="shared" si="77"/>
        <v/>
      </c>
      <c r="AD551" s="16" t="e">
        <f>IF($A$3=FALSE,IF($C551&lt;16,M551/($D551^0.727399687532279)*'Hintergrund Berechnung'!$I$3165,M551/($D551^0.727399687532279)*'Hintergrund Berechnung'!$I$3166),IF($C551&lt;13,(M551/($D551^0.727399687532279)*'Hintergrund Berechnung'!$I$3165)*0.5,IF($C551&lt;16,(M551/($D551^0.727399687532279)*'Hintergrund Berechnung'!$I$3165)*0.67,M551/($D551^0.727399687532279)*'Hintergrund Berechnung'!$I$3166)))</f>
        <v>#DIV/0!</v>
      </c>
      <c r="AE551" s="16" t="str">
        <f t="shared" si="78"/>
        <v/>
      </c>
      <c r="AF551" s="16" t="e">
        <f>IF($A$3=FALSE,IF($C551&lt;16,O551/($D551^0.727399687532279)*'Hintergrund Berechnung'!$I$3165,O551/($D551^0.727399687532279)*'Hintergrund Berechnung'!$I$3166),IF($C551&lt;13,(O551/($D551^0.727399687532279)*'Hintergrund Berechnung'!$I$3165)*0.5,IF($C551&lt;16,(O551/($D551^0.727399687532279)*'Hintergrund Berechnung'!$I$3165)*0.67,O551/($D551^0.727399687532279)*'Hintergrund Berechnung'!$I$3166)))</f>
        <v>#DIV/0!</v>
      </c>
      <c r="AG551" s="16" t="str">
        <f t="shared" si="79"/>
        <v/>
      </c>
      <c r="AH551" s="16" t="e">
        <f t="shared" si="80"/>
        <v>#DIV/0!</v>
      </c>
      <c r="AI551" s="16" t="e">
        <f>ROUND(IF(C551&lt;16,$Q551/($D551^0.515518364833551)*'Hintergrund Berechnung'!$K$3165,$Q551/($D551^0.515518364833551)*'Hintergrund Berechnung'!$K$3166),0)</f>
        <v>#DIV/0!</v>
      </c>
      <c r="AJ551" s="16">
        <f>ROUND(IF(C551&lt;16,$R551*'Hintergrund Berechnung'!$L$3165,$R551*'Hintergrund Berechnung'!$L$3166),0)</f>
        <v>0</v>
      </c>
      <c r="AK551" s="16">
        <f>ROUND(IF(C551&lt;16,IF(S551&gt;0,(25-$S551)*'Hintergrund Berechnung'!$M$3165,0),IF(S551&gt;0,(25-$S551)*'Hintergrund Berechnung'!$M$3166,0)),0)</f>
        <v>0</v>
      </c>
      <c r="AL551" s="18" t="e">
        <f t="shared" si="81"/>
        <v>#DIV/0!</v>
      </c>
    </row>
    <row r="552" spans="21:38" x14ac:dyDescent="0.5">
      <c r="U552" s="16">
        <f t="shared" si="73"/>
        <v>0</v>
      </c>
      <c r="V552" s="16" t="e">
        <f>IF($A$3=FALSE,IF($C552&lt;16,E552/($D552^0.727399687532279)*'Hintergrund Berechnung'!$I$3165,E552/($D552^0.727399687532279)*'Hintergrund Berechnung'!$I$3166),IF($C552&lt;13,(E552/($D552^0.727399687532279)*'Hintergrund Berechnung'!$I$3165)*0.5,IF($C552&lt;16,(E552/($D552^0.727399687532279)*'Hintergrund Berechnung'!$I$3165)*0.67,E552/($D552^0.727399687532279)*'Hintergrund Berechnung'!$I$3166)))</f>
        <v>#DIV/0!</v>
      </c>
      <c r="W552" s="16" t="str">
        <f t="shared" si="74"/>
        <v/>
      </c>
      <c r="X552" s="16" t="e">
        <f>IF($A$3=FALSE,IF($C552&lt;16,G552/($D552^0.727399687532279)*'Hintergrund Berechnung'!$I$3165,G552/($D552^0.727399687532279)*'Hintergrund Berechnung'!$I$3166),IF($C552&lt;13,(G552/($D552^0.727399687532279)*'Hintergrund Berechnung'!$I$3165)*0.5,IF($C552&lt;16,(G552/($D552^0.727399687532279)*'Hintergrund Berechnung'!$I$3165)*0.67,G552/($D552^0.727399687532279)*'Hintergrund Berechnung'!$I$3166)))</f>
        <v>#DIV/0!</v>
      </c>
      <c r="Y552" s="16" t="str">
        <f t="shared" si="75"/>
        <v/>
      </c>
      <c r="Z552" s="16" t="e">
        <f>IF($A$3=FALSE,IF($C552&lt;16,I552/($D552^0.727399687532279)*'Hintergrund Berechnung'!$I$3165,I552/($D552^0.727399687532279)*'Hintergrund Berechnung'!$I$3166),IF($C552&lt;13,(I552/($D552^0.727399687532279)*'Hintergrund Berechnung'!$I$3165)*0.5,IF($C552&lt;16,(I552/($D552^0.727399687532279)*'Hintergrund Berechnung'!$I$3165)*0.67,I552/($D552^0.727399687532279)*'Hintergrund Berechnung'!$I$3166)))</f>
        <v>#DIV/0!</v>
      </c>
      <c r="AA552" s="16" t="str">
        <f t="shared" si="76"/>
        <v/>
      </c>
      <c r="AB552" s="16" t="e">
        <f>IF($A$3=FALSE,IF($C552&lt;16,K552/($D552^0.727399687532279)*'Hintergrund Berechnung'!$I$3165,K552/($D552^0.727399687532279)*'Hintergrund Berechnung'!$I$3166),IF($C552&lt;13,(K552/($D552^0.727399687532279)*'Hintergrund Berechnung'!$I$3165)*0.5,IF($C552&lt;16,(K552/($D552^0.727399687532279)*'Hintergrund Berechnung'!$I$3165)*0.67,K552/($D552^0.727399687532279)*'Hintergrund Berechnung'!$I$3166)))</f>
        <v>#DIV/0!</v>
      </c>
      <c r="AC552" s="16" t="str">
        <f t="shared" si="77"/>
        <v/>
      </c>
      <c r="AD552" s="16" t="e">
        <f>IF($A$3=FALSE,IF($C552&lt;16,M552/($D552^0.727399687532279)*'Hintergrund Berechnung'!$I$3165,M552/($D552^0.727399687532279)*'Hintergrund Berechnung'!$I$3166),IF($C552&lt;13,(M552/($D552^0.727399687532279)*'Hintergrund Berechnung'!$I$3165)*0.5,IF($C552&lt;16,(M552/($D552^0.727399687532279)*'Hintergrund Berechnung'!$I$3165)*0.67,M552/($D552^0.727399687532279)*'Hintergrund Berechnung'!$I$3166)))</f>
        <v>#DIV/0!</v>
      </c>
      <c r="AE552" s="16" t="str">
        <f t="shared" si="78"/>
        <v/>
      </c>
      <c r="AF552" s="16" t="e">
        <f>IF($A$3=FALSE,IF($C552&lt;16,O552/($D552^0.727399687532279)*'Hintergrund Berechnung'!$I$3165,O552/($D552^0.727399687532279)*'Hintergrund Berechnung'!$I$3166),IF($C552&lt;13,(O552/($D552^0.727399687532279)*'Hintergrund Berechnung'!$I$3165)*0.5,IF($C552&lt;16,(O552/($D552^0.727399687532279)*'Hintergrund Berechnung'!$I$3165)*0.67,O552/($D552^0.727399687532279)*'Hintergrund Berechnung'!$I$3166)))</f>
        <v>#DIV/0!</v>
      </c>
      <c r="AG552" s="16" t="str">
        <f t="shared" si="79"/>
        <v/>
      </c>
      <c r="AH552" s="16" t="e">
        <f t="shared" si="80"/>
        <v>#DIV/0!</v>
      </c>
      <c r="AI552" s="16" t="e">
        <f>ROUND(IF(C552&lt;16,$Q552/($D552^0.515518364833551)*'Hintergrund Berechnung'!$K$3165,$Q552/($D552^0.515518364833551)*'Hintergrund Berechnung'!$K$3166),0)</f>
        <v>#DIV/0!</v>
      </c>
      <c r="AJ552" s="16">
        <f>ROUND(IF(C552&lt;16,$R552*'Hintergrund Berechnung'!$L$3165,$R552*'Hintergrund Berechnung'!$L$3166),0)</f>
        <v>0</v>
      </c>
      <c r="AK552" s="16">
        <f>ROUND(IF(C552&lt;16,IF(S552&gt;0,(25-$S552)*'Hintergrund Berechnung'!$M$3165,0),IF(S552&gt;0,(25-$S552)*'Hintergrund Berechnung'!$M$3166,0)),0)</f>
        <v>0</v>
      </c>
      <c r="AL552" s="18" t="e">
        <f t="shared" si="81"/>
        <v>#DIV/0!</v>
      </c>
    </row>
    <row r="553" spans="21:38" x14ac:dyDescent="0.5">
      <c r="U553" s="16">
        <f t="shared" si="73"/>
        <v>0</v>
      </c>
      <c r="V553" s="16" t="e">
        <f>IF($A$3=FALSE,IF($C553&lt;16,E553/($D553^0.727399687532279)*'Hintergrund Berechnung'!$I$3165,E553/($D553^0.727399687532279)*'Hintergrund Berechnung'!$I$3166),IF($C553&lt;13,(E553/($D553^0.727399687532279)*'Hintergrund Berechnung'!$I$3165)*0.5,IF($C553&lt;16,(E553/($D553^0.727399687532279)*'Hintergrund Berechnung'!$I$3165)*0.67,E553/($D553^0.727399687532279)*'Hintergrund Berechnung'!$I$3166)))</f>
        <v>#DIV/0!</v>
      </c>
      <c r="W553" s="16" t="str">
        <f t="shared" si="74"/>
        <v/>
      </c>
      <c r="X553" s="16" t="e">
        <f>IF($A$3=FALSE,IF($C553&lt;16,G553/($D553^0.727399687532279)*'Hintergrund Berechnung'!$I$3165,G553/($D553^0.727399687532279)*'Hintergrund Berechnung'!$I$3166),IF($C553&lt;13,(G553/($D553^0.727399687532279)*'Hintergrund Berechnung'!$I$3165)*0.5,IF($C553&lt;16,(G553/($D553^0.727399687532279)*'Hintergrund Berechnung'!$I$3165)*0.67,G553/($D553^0.727399687532279)*'Hintergrund Berechnung'!$I$3166)))</f>
        <v>#DIV/0!</v>
      </c>
      <c r="Y553" s="16" t="str">
        <f t="shared" si="75"/>
        <v/>
      </c>
      <c r="Z553" s="16" t="e">
        <f>IF($A$3=FALSE,IF($C553&lt;16,I553/($D553^0.727399687532279)*'Hintergrund Berechnung'!$I$3165,I553/($D553^0.727399687532279)*'Hintergrund Berechnung'!$I$3166),IF($C553&lt;13,(I553/($D553^0.727399687532279)*'Hintergrund Berechnung'!$I$3165)*0.5,IF($C553&lt;16,(I553/($D553^0.727399687532279)*'Hintergrund Berechnung'!$I$3165)*0.67,I553/($D553^0.727399687532279)*'Hintergrund Berechnung'!$I$3166)))</f>
        <v>#DIV/0!</v>
      </c>
      <c r="AA553" s="16" t="str">
        <f t="shared" si="76"/>
        <v/>
      </c>
      <c r="AB553" s="16" t="e">
        <f>IF($A$3=FALSE,IF($C553&lt;16,K553/($D553^0.727399687532279)*'Hintergrund Berechnung'!$I$3165,K553/($D553^0.727399687532279)*'Hintergrund Berechnung'!$I$3166),IF($C553&lt;13,(K553/($D553^0.727399687532279)*'Hintergrund Berechnung'!$I$3165)*0.5,IF($C553&lt;16,(K553/($D553^0.727399687532279)*'Hintergrund Berechnung'!$I$3165)*0.67,K553/($D553^0.727399687532279)*'Hintergrund Berechnung'!$I$3166)))</f>
        <v>#DIV/0!</v>
      </c>
      <c r="AC553" s="16" t="str">
        <f t="shared" si="77"/>
        <v/>
      </c>
      <c r="AD553" s="16" t="e">
        <f>IF($A$3=FALSE,IF($C553&lt;16,M553/($D553^0.727399687532279)*'Hintergrund Berechnung'!$I$3165,M553/($D553^0.727399687532279)*'Hintergrund Berechnung'!$I$3166),IF($C553&lt;13,(M553/($D553^0.727399687532279)*'Hintergrund Berechnung'!$I$3165)*0.5,IF($C553&lt;16,(M553/($D553^0.727399687532279)*'Hintergrund Berechnung'!$I$3165)*0.67,M553/($D553^0.727399687532279)*'Hintergrund Berechnung'!$I$3166)))</f>
        <v>#DIV/0!</v>
      </c>
      <c r="AE553" s="16" t="str">
        <f t="shared" si="78"/>
        <v/>
      </c>
      <c r="AF553" s="16" t="e">
        <f>IF($A$3=FALSE,IF($C553&lt;16,O553/($D553^0.727399687532279)*'Hintergrund Berechnung'!$I$3165,O553/($D553^0.727399687532279)*'Hintergrund Berechnung'!$I$3166),IF($C553&lt;13,(O553/($D553^0.727399687532279)*'Hintergrund Berechnung'!$I$3165)*0.5,IF($C553&lt;16,(O553/($D553^0.727399687532279)*'Hintergrund Berechnung'!$I$3165)*0.67,O553/($D553^0.727399687532279)*'Hintergrund Berechnung'!$I$3166)))</f>
        <v>#DIV/0!</v>
      </c>
      <c r="AG553" s="16" t="str">
        <f t="shared" si="79"/>
        <v/>
      </c>
      <c r="AH553" s="16" t="e">
        <f t="shared" si="80"/>
        <v>#DIV/0!</v>
      </c>
      <c r="AI553" s="16" t="e">
        <f>ROUND(IF(C553&lt;16,$Q553/($D553^0.515518364833551)*'Hintergrund Berechnung'!$K$3165,$Q553/($D553^0.515518364833551)*'Hintergrund Berechnung'!$K$3166),0)</f>
        <v>#DIV/0!</v>
      </c>
      <c r="AJ553" s="16">
        <f>ROUND(IF(C553&lt;16,$R553*'Hintergrund Berechnung'!$L$3165,$R553*'Hintergrund Berechnung'!$L$3166),0)</f>
        <v>0</v>
      </c>
      <c r="AK553" s="16">
        <f>ROUND(IF(C553&lt;16,IF(S553&gt;0,(25-$S553)*'Hintergrund Berechnung'!$M$3165,0),IF(S553&gt;0,(25-$S553)*'Hintergrund Berechnung'!$M$3166,0)),0)</f>
        <v>0</v>
      </c>
      <c r="AL553" s="18" t="e">
        <f t="shared" si="81"/>
        <v>#DIV/0!</v>
      </c>
    </row>
    <row r="554" spans="21:38" x14ac:dyDescent="0.5">
      <c r="U554" s="16">
        <f t="shared" si="73"/>
        <v>0</v>
      </c>
      <c r="V554" s="16" t="e">
        <f>IF($A$3=FALSE,IF($C554&lt;16,E554/($D554^0.727399687532279)*'Hintergrund Berechnung'!$I$3165,E554/($D554^0.727399687532279)*'Hintergrund Berechnung'!$I$3166),IF($C554&lt;13,(E554/($D554^0.727399687532279)*'Hintergrund Berechnung'!$I$3165)*0.5,IF($C554&lt;16,(E554/($D554^0.727399687532279)*'Hintergrund Berechnung'!$I$3165)*0.67,E554/($D554^0.727399687532279)*'Hintergrund Berechnung'!$I$3166)))</f>
        <v>#DIV/0!</v>
      </c>
      <c r="W554" s="16" t="str">
        <f t="shared" si="74"/>
        <v/>
      </c>
      <c r="X554" s="16" t="e">
        <f>IF($A$3=FALSE,IF($C554&lt;16,G554/($D554^0.727399687532279)*'Hintergrund Berechnung'!$I$3165,G554/($D554^0.727399687532279)*'Hintergrund Berechnung'!$I$3166),IF($C554&lt;13,(G554/($D554^0.727399687532279)*'Hintergrund Berechnung'!$I$3165)*0.5,IF($C554&lt;16,(G554/($D554^0.727399687532279)*'Hintergrund Berechnung'!$I$3165)*0.67,G554/($D554^0.727399687532279)*'Hintergrund Berechnung'!$I$3166)))</f>
        <v>#DIV/0!</v>
      </c>
      <c r="Y554" s="16" t="str">
        <f t="shared" si="75"/>
        <v/>
      </c>
      <c r="Z554" s="16" t="e">
        <f>IF($A$3=FALSE,IF($C554&lt;16,I554/($D554^0.727399687532279)*'Hintergrund Berechnung'!$I$3165,I554/($D554^0.727399687532279)*'Hintergrund Berechnung'!$I$3166),IF($C554&lt;13,(I554/($D554^0.727399687532279)*'Hintergrund Berechnung'!$I$3165)*0.5,IF($C554&lt;16,(I554/($D554^0.727399687532279)*'Hintergrund Berechnung'!$I$3165)*0.67,I554/($D554^0.727399687532279)*'Hintergrund Berechnung'!$I$3166)))</f>
        <v>#DIV/0!</v>
      </c>
      <c r="AA554" s="16" t="str">
        <f t="shared" si="76"/>
        <v/>
      </c>
      <c r="AB554" s="16" t="e">
        <f>IF($A$3=FALSE,IF($C554&lt;16,K554/($D554^0.727399687532279)*'Hintergrund Berechnung'!$I$3165,K554/($D554^0.727399687532279)*'Hintergrund Berechnung'!$I$3166),IF($C554&lt;13,(K554/($D554^0.727399687532279)*'Hintergrund Berechnung'!$I$3165)*0.5,IF($C554&lt;16,(K554/($D554^0.727399687532279)*'Hintergrund Berechnung'!$I$3165)*0.67,K554/($D554^0.727399687532279)*'Hintergrund Berechnung'!$I$3166)))</f>
        <v>#DIV/0!</v>
      </c>
      <c r="AC554" s="16" t="str">
        <f t="shared" si="77"/>
        <v/>
      </c>
      <c r="AD554" s="16" t="e">
        <f>IF($A$3=FALSE,IF($C554&lt;16,M554/($D554^0.727399687532279)*'Hintergrund Berechnung'!$I$3165,M554/($D554^0.727399687532279)*'Hintergrund Berechnung'!$I$3166),IF($C554&lt;13,(M554/($D554^0.727399687532279)*'Hintergrund Berechnung'!$I$3165)*0.5,IF($C554&lt;16,(M554/($D554^0.727399687532279)*'Hintergrund Berechnung'!$I$3165)*0.67,M554/($D554^0.727399687532279)*'Hintergrund Berechnung'!$I$3166)))</f>
        <v>#DIV/0!</v>
      </c>
      <c r="AE554" s="16" t="str">
        <f t="shared" si="78"/>
        <v/>
      </c>
      <c r="AF554" s="16" t="e">
        <f>IF($A$3=FALSE,IF($C554&lt;16,O554/($D554^0.727399687532279)*'Hintergrund Berechnung'!$I$3165,O554/($D554^0.727399687532279)*'Hintergrund Berechnung'!$I$3166),IF($C554&lt;13,(O554/($D554^0.727399687532279)*'Hintergrund Berechnung'!$I$3165)*0.5,IF($C554&lt;16,(O554/($D554^0.727399687532279)*'Hintergrund Berechnung'!$I$3165)*0.67,O554/($D554^0.727399687532279)*'Hintergrund Berechnung'!$I$3166)))</f>
        <v>#DIV/0!</v>
      </c>
      <c r="AG554" s="16" t="str">
        <f t="shared" si="79"/>
        <v/>
      </c>
      <c r="AH554" s="16" t="e">
        <f t="shared" si="80"/>
        <v>#DIV/0!</v>
      </c>
      <c r="AI554" s="16" t="e">
        <f>ROUND(IF(C554&lt;16,$Q554/($D554^0.515518364833551)*'Hintergrund Berechnung'!$K$3165,$Q554/($D554^0.515518364833551)*'Hintergrund Berechnung'!$K$3166),0)</f>
        <v>#DIV/0!</v>
      </c>
      <c r="AJ554" s="16">
        <f>ROUND(IF(C554&lt;16,$R554*'Hintergrund Berechnung'!$L$3165,$R554*'Hintergrund Berechnung'!$L$3166),0)</f>
        <v>0</v>
      </c>
      <c r="AK554" s="16">
        <f>ROUND(IF(C554&lt;16,IF(S554&gt;0,(25-$S554)*'Hintergrund Berechnung'!$M$3165,0),IF(S554&gt;0,(25-$S554)*'Hintergrund Berechnung'!$M$3166,0)),0)</f>
        <v>0</v>
      </c>
      <c r="AL554" s="18" t="e">
        <f t="shared" si="81"/>
        <v>#DIV/0!</v>
      </c>
    </row>
    <row r="555" spans="21:38" x14ac:dyDescent="0.5">
      <c r="U555" s="16">
        <f t="shared" si="73"/>
        <v>0</v>
      </c>
      <c r="V555" s="16" t="e">
        <f>IF($A$3=FALSE,IF($C555&lt;16,E555/($D555^0.727399687532279)*'Hintergrund Berechnung'!$I$3165,E555/($D555^0.727399687532279)*'Hintergrund Berechnung'!$I$3166),IF($C555&lt;13,(E555/($D555^0.727399687532279)*'Hintergrund Berechnung'!$I$3165)*0.5,IF($C555&lt;16,(E555/($D555^0.727399687532279)*'Hintergrund Berechnung'!$I$3165)*0.67,E555/($D555^0.727399687532279)*'Hintergrund Berechnung'!$I$3166)))</f>
        <v>#DIV/0!</v>
      </c>
      <c r="W555" s="16" t="str">
        <f t="shared" si="74"/>
        <v/>
      </c>
      <c r="X555" s="16" t="e">
        <f>IF($A$3=FALSE,IF($C555&lt;16,G555/($D555^0.727399687532279)*'Hintergrund Berechnung'!$I$3165,G555/($D555^0.727399687532279)*'Hintergrund Berechnung'!$I$3166),IF($C555&lt;13,(G555/($D555^0.727399687532279)*'Hintergrund Berechnung'!$I$3165)*0.5,IF($C555&lt;16,(G555/($D555^0.727399687532279)*'Hintergrund Berechnung'!$I$3165)*0.67,G555/($D555^0.727399687532279)*'Hintergrund Berechnung'!$I$3166)))</f>
        <v>#DIV/0!</v>
      </c>
      <c r="Y555" s="16" t="str">
        <f t="shared" si="75"/>
        <v/>
      </c>
      <c r="Z555" s="16" t="e">
        <f>IF($A$3=FALSE,IF($C555&lt;16,I555/($D555^0.727399687532279)*'Hintergrund Berechnung'!$I$3165,I555/($D555^0.727399687532279)*'Hintergrund Berechnung'!$I$3166),IF($C555&lt;13,(I555/($D555^0.727399687532279)*'Hintergrund Berechnung'!$I$3165)*0.5,IF($C555&lt;16,(I555/($D555^0.727399687532279)*'Hintergrund Berechnung'!$I$3165)*0.67,I555/($D555^0.727399687532279)*'Hintergrund Berechnung'!$I$3166)))</f>
        <v>#DIV/0!</v>
      </c>
      <c r="AA555" s="16" t="str">
        <f t="shared" si="76"/>
        <v/>
      </c>
      <c r="AB555" s="16" t="e">
        <f>IF($A$3=FALSE,IF($C555&lt;16,K555/($D555^0.727399687532279)*'Hintergrund Berechnung'!$I$3165,K555/($D555^0.727399687532279)*'Hintergrund Berechnung'!$I$3166),IF($C555&lt;13,(K555/($D555^0.727399687532279)*'Hintergrund Berechnung'!$I$3165)*0.5,IF($C555&lt;16,(K555/($D555^0.727399687532279)*'Hintergrund Berechnung'!$I$3165)*0.67,K555/($D555^0.727399687532279)*'Hintergrund Berechnung'!$I$3166)))</f>
        <v>#DIV/0!</v>
      </c>
      <c r="AC555" s="16" t="str">
        <f t="shared" si="77"/>
        <v/>
      </c>
      <c r="AD555" s="16" t="e">
        <f>IF($A$3=FALSE,IF($C555&lt;16,M555/($D555^0.727399687532279)*'Hintergrund Berechnung'!$I$3165,M555/($D555^0.727399687532279)*'Hintergrund Berechnung'!$I$3166),IF($C555&lt;13,(M555/($D555^0.727399687532279)*'Hintergrund Berechnung'!$I$3165)*0.5,IF($C555&lt;16,(M555/($D555^0.727399687532279)*'Hintergrund Berechnung'!$I$3165)*0.67,M555/($D555^0.727399687532279)*'Hintergrund Berechnung'!$I$3166)))</f>
        <v>#DIV/0!</v>
      </c>
      <c r="AE555" s="16" t="str">
        <f t="shared" si="78"/>
        <v/>
      </c>
      <c r="AF555" s="16" t="e">
        <f>IF($A$3=FALSE,IF($C555&lt;16,O555/($D555^0.727399687532279)*'Hintergrund Berechnung'!$I$3165,O555/($D555^0.727399687532279)*'Hintergrund Berechnung'!$I$3166),IF($C555&lt;13,(O555/($D555^0.727399687532279)*'Hintergrund Berechnung'!$I$3165)*0.5,IF($C555&lt;16,(O555/($D555^0.727399687532279)*'Hintergrund Berechnung'!$I$3165)*0.67,O555/($D555^0.727399687532279)*'Hintergrund Berechnung'!$I$3166)))</f>
        <v>#DIV/0!</v>
      </c>
      <c r="AG555" s="16" t="str">
        <f t="shared" si="79"/>
        <v/>
      </c>
      <c r="AH555" s="16" t="e">
        <f t="shared" si="80"/>
        <v>#DIV/0!</v>
      </c>
      <c r="AI555" s="16" t="e">
        <f>ROUND(IF(C555&lt;16,$Q555/($D555^0.515518364833551)*'Hintergrund Berechnung'!$K$3165,$Q555/($D555^0.515518364833551)*'Hintergrund Berechnung'!$K$3166),0)</f>
        <v>#DIV/0!</v>
      </c>
      <c r="AJ555" s="16">
        <f>ROUND(IF(C555&lt;16,$R555*'Hintergrund Berechnung'!$L$3165,$R555*'Hintergrund Berechnung'!$L$3166),0)</f>
        <v>0</v>
      </c>
      <c r="AK555" s="16">
        <f>ROUND(IF(C555&lt;16,IF(S555&gt;0,(25-$S555)*'Hintergrund Berechnung'!$M$3165,0),IF(S555&gt;0,(25-$S555)*'Hintergrund Berechnung'!$M$3166,0)),0)</f>
        <v>0</v>
      </c>
      <c r="AL555" s="18" t="e">
        <f t="shared" si="81"/>
        <v>#DIV/0!</v>
      </c>
    </row>
    <row r="556" spans="21:38" x14ac:dyDescent="0.5">
      <c r="U556" s="16">
        <f t="shared" si="73"/>
        <v>0</v>
      </c>
      <c r="V556" s="16" t="e">
        <f>IF($A$3=FALSE,IF($C556&lt;16,E556/($D556^0.727399687532279)*'Hintergrund Berechnung'!$I$3165,E556/($D556^0.727399687532279)*'Hintergrund Berechnung'!$I$3166),IF($C556&lt;13,(E556/($D556^0.727399687532279)*'Hintergrund Berechnung'!$I$3165)*0.5,IF($C556&lt;16,(E556/($D556^0.727399687532279)*'Hintergrund Berechnung'!$I$3165)*0.67,E556/($D556^0.727399687532279)*'Hintergrund Berechnung'!$I$3166)))</f>
        <v>#DIV/0!</v>
      </c>
      <c r="W556" s="16" t="str">
        <f t="shared" si="74"/>
        <v/>
      </c>
      <c r="X556" s="16" t="e">
        <f>IF($A$3=FALSE,IF($C556&lt;16,G556/($D556^0.727399687532279)*'Hintergrund Berechnung'!$I$3165,G556/($D556^0.727399687532279)*'Hintergrund Berechnung'!$I$3166),IF($C556&lt;13,(G556/($D556^0.727399687532279)*'Hintergrund Berechnung'!$I$3165)*0.5,IF($C556&lt;16,(G556/($D556^0.727399687532279)*'Hintergrund Berechnung'!$I$3165)*0.67,G556/($D556^0.727399687532279)*'Hintergrund Berechnung'!$I$3166)))</f>
        <v>#DIV/0!</v>
      </c>
      <c r="Y556" s="16" t="str">
        <f t="shared" si="75"/>
        <v/>
      </c>
      <c r="Z556" s="16" t="e">
        <f>IF($A$3=FALSE,IF($C556&lt;16,I556/($D556^0.727399687532279)*'Hintergrund Berechnung'!$I$3165,I556/($D556^0.727399687532279)*'Hintergrund Berechnung'!$I$3166),IF($C556&lt;13,(I556/($D556^0.727399687532279)*'Hintergrund Berechnung'!$I$3165)*0.5,IF($C556&lt;16,(I556/($D556^0.727399687532279)*'Hintergrund Berechnung'!$I$3165)*0.67,I556/($D556^0.727399687532279)*'Hintergrund Berechnung'!$I$3166)))</f>
        <v>#DIV/0!</v>
      </c>
      <c r="AA556" s="16" t="str">
        <f t="shared" si="76"/>
        <v/>
      </c>
      <c r="AB556" s="16" t="e">
        <f>IF($A$3=FALSE,IF($C556&lt;16,K556/($D556^0.727399687532279)*'Hintergrund Berechnung'!$I$3165,K556/($D556^0.727399687532279)*'Hintergrund Berechnung'!$I$3166),IF($C556&lt;13,(K556/($D556^0.727399687532279)*'Hintergrund Berechnung'!$I$3165)*0.5,IF($C556&lt;16,(K556/($D556^0.727399687532279)*'Hintergrund Berechnung'!$I$3165)*0.67,K556/($D556^0.727399687532279)*'Hintergrund Berechnung'!$I$3166)))</f>
        <v>#DIV/0!</v>
      </c>
      <c r="AC556" s="16" t="str">
        <f t="shared" si="77"/>
        <v/>
      </c>
      <c r="AD556" s="16" t="e">
        <f>IF($A$3=FALSE,IF($C556&lt;16,M556/($D556^0.727399687532279)*'Hintergrund Berechnung'!$I$3165,M556/($D556^0.727399687532279)*'Hintergrund Berechnung'!$I$3166),IF($C556&lt;13,(M556/($D556^0.727399687532279)*'Hintergrund Berechnung'!$I$3165)*0.5,IF($C556&lt;16,(M556/($D556^0.727399687532279)*'Hintergrund Berechnung'!$I$3165)*0.67,M556/($D556^0.727399687532279)*'Hintergrund Berechnung'!$I$3166)))</f>
        <v>#DIV/0!</v>
      </c>
      <c r="AE556" s="16" t="str">
        <f t="shared" si="78"/>
        <v/>
      </c>
      <c r="AF556" s="16" t="e">
        <f>IF($A$3=FALSE,IF($C556&lt;16,O556/($D556^0.727399687532279)*'Hintergrund Berechnung'!$I$3165,O556/($D556^0.727399687532279)*'Hintergrund Berechnung'!$I$3166),IF($C556&lt;13,(O556/($D556^0.727399687532279)*'Hintergrund Berechnung'!$I$3165)*0.5,IF($C556&lt;16,(O556/($D556^0.727399687532279)*'Hintergrund Berechnung'!$I$3165)*0.67,O556/($D556^0.727399687532279)*'Hintergrund Berechnung'!$I$3166)))</f>
        <v>#DIV/0!</v>
      </c>
      <c r="AG556" s="16" t="str">
        <f t="shared" si="79"/>
        <v/>
      </c>
      <c r="AH556" s="16" t="e">
        <f t="shared" si="80"/>
        <v>#DIV/0!</v>
      </c>
      <c r="AI556" s="16" t="e">
        <f>ROUND(IF(C556&lt;16,$Q556/($D556^0.515518364833551)*'Hintergrund Berechnung'!$K$3165,$Q556/($D556^0.515518364833551)*'Hintergrund Berechnung'!$K$3166),0)</f>
        <v>#DIV/0!</v>
      </c>
      <c r="AJ556" s="16">
        <f>ROUND(IF(C556&lt;16,$R556*'Hintergrund Berechnung'!$L$3165,$R556*'Hintergrund Berechnung'!$L$3166),0)</f>
        <v>0</v>
      </c>
      <c r="AK556" s="16">
        <f>ROUND(IF(C556&lt;16,IF(S556&gt;0,(25-$S556)*'Hintergrund Berechnung'!$M$3165,0),IF(S556&gt;0,(25-$S556)*'Hintergrund Berechnung'!$M$3166,0)),0)</f>
        <v>0</v>
      </c>
      <c r="AL556" s="18" t="e">
        <f t="shared" si="81"/>
        <v>#DIV/0!</v>
      </c>
    </row>
    <row r="557" spans="21:38" x14ac:dyDescent="0.5">
      <c r="U557" s="16">
        <f t="shared" si="73"/>
        <v>0</v>
      </c>
      <c r="V557" s="16" t="e">
        <f>IF($A$3=FALSE,IF($C557&lt;16,E557/($D557^0.727399687532279)*'Hintergrund Berechnung'!$I$3165,E557/($D557^0.727399687532279)*'Hintergrund Berechnung'!$I$3166),IF($C557&lt;13,(E557/($D557^0.727399687532279)*'Hintergrund Berechnung'!$I$3165)*0.5,IF($C557&lt;16,(E557/($D557^0.727399687532279)*'Hintergrund Berechnung'!$I$3165)*0.67,E557/($D557^0.727399687532279)*'Hintergrund Berechnung'!$I$3166)))</f>
        <v>#DIV/0!</v>
      </c>
      <c r="W557" s="16" t="str">
        <f t="shared" si="74"/>
        <v/>
      </c>
      <c r="X557" s="16" t="e">
        <f>IF($A$3=FALSE,IF($C557&lt;16,G557/($D557^0.727399687532279)*'Hintergrund Berechnung'!$I$3165,G557/($D557^0.727399687532279)*'Hintergrund Berechnung'!$I$3166),IF($C557&lt;13,(G557/($D557^0.727399687532279)*'Hintergrund Berechnung'!$I$3165)*0.5,IF($C557&lt;16,(G557/($D557^0.727399687532279)*'Hintergrund Berechnung'!$I$3165)*0.67,G557/($D557^0.727399687532279)*'Hintergrund Berechnung'!$I$3166)))</f>
        <v>#DIV/0!</v>
      </c>
      <c r="Y557" s="16" t="str">
        <f t="shared" si="75"/>
        <v/>
      </c>
      <c r="Z557" s="16" t="e">
        <f>IF($A$3=FALSE,IF($C557&lt;16,I557/($D557^0.727399687532279)*'Hintergrund Berechnung'!$I$3165,I557/($D557^0.727399687532279)*'Hintergrund Berechnung'!$I$3166),IF($C557&lt;13,(I557/($D557^0.727399687532279)*'Hintergrund Berechnung'!$I$3165)*0.5,IF($C557&lt;16,(I557/($D557^0.727399687532279)*'Hintergrund Berechnung'!$I$3165)*0.67,I557/($D557^0.727399687532279)*'Hintergrund Berechnung'!$I$3166)))</f>
        <v>#DIV/0!</v>
      </c>
      <c r="AA557" s="16" t="str">
        <f t="shared" si="76"/>
        <v/>
      </c>
      <c r="AB557" s="16" t="e">
        <f>IF($A$3=FALSE,IF($C557&lt;16,K557/($D557^0.727399687532279)*'Hintergrund Berechnung'!$I$3165,K557/($D557^0.727399687532279)*'Hintergrund Berechnung'!$I$3166),IF($C557&lt;13,(K557/($D557^0.727399687532279)*'Hintergrund Berechnung'!$I$3165)*0.5,IF($C557&lt;16,(K557/($D557^0.727399687532279)*'Hintergrund Berechnung'!$I$3165)*0.67,K557/($D557^0.727399687532279)*'Hintergrund Berechnung'!$I$3166)))</f>
        <v>#DIV/0!</v>
      </c>
      <c r="AC557" s="16" t="str">
        <f t="shared" si="77"/>
        <v/>
      </c>
      <c r="AD557" s="16" t="e">
        <f>IF($A$3=FALSE,IF($C557&lt;16,M557/($D557^0.727399687532279)*'Hintergrund Berechnung'!$I$3165,M557/($D557^0.727399687532279)*'Hintergrund Berechnung'!$I$3166),IF($C557&lt;13,(M557/($D557^0.727399687532279)*'Hintergrund Berechnung'!$I$3165)*0.5,IF($C557&lt;16,(M557/($D557^0.727399687532279)*'Hintergrund Berechnung'!$I$3165)*0.67,M557/($D557^0.727399687532279)*'Hintergrund Berechnung'!$I$3166)))</f>
        <v>#DIV/0!</v>
      </c>
      <c r="AE557" s="16" t="str">
        <f t="shared" si="78"/>
        <v/>
      </c>
      <c r="AF557" s="16" t="e">
        <f>IF($A$3=FALSE,IF($C557&lt;16,O557/($D557^0.727399687532279)*'Hintergrund Berechnung'!$I$3165,O557/($D557^0.727399687532279)*'Hintergrund Berechnung'!$I$3166),IF($C557&lt;13,(O557/($D557^0.727399687532279)*'Hintergrund Berechnung'!$I$3165)*0.5,IF($C557&lt;16,(O557/($D557^0.727399687532279)*'Hintergrund Berechnung'!$I$3165)*0.67,O557/($D557^0.727399687532279)*'Hintergrund Berechnung'!$I$3166)))</f>
        <v>#DIV/0!</v>
      </c>
      <c r="AG557" s="16" t="str">
        <f t="shared" si="79"/>
        <v/>
      </c>
      <c r="AH557" s="16" t="e">
        <f t="shared" si="80"/>
        <v>#DIV/0!</v>
      </c>
      <c r="AI557" s="16" t="e">
        <f>ROUND(IF(C557&lt;16,$Q557/($D557^0.515518364833551)*'Hintergrund Berechnung'!$K$3165,$Q557/($D557^0.515518364833551)*'Hintergrund Berechnung'!$K$3166),0)</f>
        <v>#DIV/0!</v>
      </c>
      <c r="AJ557" s="16">
        <f>ROUND(IF(C557&lt;16,$R557*'Hintergrund Berechnung'!$L$3165,$R557*'Hintergrund Berechnung'!$L$3166),0)</f>
        <v>0</v>
      </c>
      <c r="AK557" s="16">
        <f>ROUND(IF(C557&lt;16,IF(S557&gt;0,(25-$S557)*'Hintergrund Berechnung'!$M$3165,0),IF(S557&gt;0,(25-$S557)*'Hintergrund Berechnung'!$M$3166,0)),0)</f>
        <v>0</v>
      </c>
      <c r="AL557" s="18" t="e">
        <f t="shared" si="81"/>
        <v>#DIV/0!</v>
      </c>
    </row>
    <row r="558" spans="21:38" x14ac:dyDescent="0.5">
      <c r="U558" s="16">
        <f t="shared" si="73"/>
        <v>0</v>
      </c>
      <c r="V558" s="16" t="e">
        <f>IF($A$3=FALSE,IF($C558&lt;16,E558/($D558^0.727399687532279)*'Hintergrund Berechnung'!$I$3165,E558/($D558^0.727399687532279)*'Hintergrund Berechnung'!$I$3166),IF($C558&lt;13,(E558/($D558^0.727399687532279)*'Hintergrund Berechnung'!$I$3165)*0.5,IF($C558&lt;16,(E558/($D558^0.727399687532279)*'Hintergrund Berechnung'!$I$3165)*0.67,E558/($D558^0.727399687532279)*'Hintergrund Berechnung'!$I$3166)))</f>
        <v>#DIV/0!</v>
      </c>
      <c r="W558" s="16" t="str">
        <f t="shared" si="74"/>
        <v/>
      </c>
      <c r="X558" s="16" t="e">
        <f>IF($A$3=FALSE,IF($C558&lt;16,G558/($D558^0.727399687532279)*'Hintergrund Berechnung'!$I$3165,G558/($D558^0.727399687532279)*'Hintergrund Berechnung'!$I$3166),IF($C558&lt;13,(G558/($D558^0.727399687532279)*'Hintergrund Berechnung'!$I$3165)*0.5,IF($C558&lt;16,(G558/($D558^0.727399687532279)*'Hintergrund Berechnung'!$I$3165)*0.67,G558/($D558^0.727399687532279)*'Hintergrund Berechnung'!$I$3166)))</f>
        <v>#DIV/0!</v>
      </c>
      <c r="Y558" s="16" t="str">
        <f t="shared" si="75"/>
        <v/>
      </c>
      <c r="Z558" s="16" t="e">
        <f>IF($A$3=FALSE,IF($C558&lt;16,I558/($D558^0.727399687532279)*'Hintergrund Berechnung'!$I$3165,I558/($D558^0.727399687532279)*'Hintergrund Berechnung'!$I$3166),IF($C558&lt;13,(I558/($D558^0.727399687532279)*'Hintergrund Berechnung'!$I$3165)*0.5,IF($C558&lt;16,(I558/($D558^0.727399687532279)*'Hintergrund Berechnung'!$I$3165)*0.67,I558/($D558^0.727399687532279)*'Hintergrund Berechnung'!$I$3166)))</f>
        <v>#DIV/0!</v>
      </c>
      <c r="AA558" s="16" t="str">
        <f t="shared" si="76"/>
        <v/>
      </c>
      <c r="AB558" s="16" t="e">
        <f>IF($A$3=FALSE,IF($C558&lt;16,K558/($D558^0.727399687532279)*'Hintergrund Berechnung'!$I$3165,K558/($D558^0.727399687532279)*'Hintergrund Berechnung'!$I$3166),IF($C558&lt;13,(K558/($D558^0.727399687532279)*'Hintergrund Berechnung'!$I$3165)*0.5,IF($C558&lt;16,(K558/($D558^0.727399687532279)*'Hintergrund Berechnung'!$I$3165)*0.67,K558/($D558^0.727399687532279)*'Hintergrund Berechnung'!$I$3166)))</f>
        <v>#DIV/0!</v>
      </c>
      <c r="AC558" s="16" t="str">
        <f t="shared" si="77"/>
        <v/>
      </c>
      <c r="AD558" s="16" t="e">
        <f>IF($A$3=FALSE,IF($C558&lt;16,M558/($D558^0.727399687532279)*'Hintergrund Berechnung'!$I$3165,M558/($D558^0.727399687532279)*'Hintergrund Berechnung'!$I$3166),IF($C558&lt;13,(M558/($D558^0.727399687532279)*'Hintergrund Berechnung'!$I$3165)*0.5,IF($C558&lt;16,(M558/($D558^0.727399687532279)*'Hintergrund Berechnung'!$I$3165)*0.67,M558/($D558^0.727399687532279)*'Hintergrund Berechnung'!$I$3166)))</f>
        <v>#DIV/0!</v>
      </c>
      <c r="AE558" s="16" t="str">
        <f t="shared" si="78"/>
        <v/>
      </c>
      <c r="AF558" s="16" t="e">
        <f>IF($A$3=FALSE,IF($C558&lt;16,O558/($D558^0.727399687532279)*'Hintergrund Berechnung'!$I$3165,O558/($D558^0.727399687532279)*'Hintergrund Berechnung'!$I$3166),IF($C558&lt;13,(O558/($D558^0.727399687532279)*'Hintergrund Berechnung'!$I$3165)*0.5,IF($C558&lt;16,(O558/($D558^0.727399687532279)*'Hintergrund Berechnung'!$I$3165)*0.67,O558/($D558^0.727399687532279)*'Hintergrund Berechnung'!$I$3166)))</f>
        <v>#DIV/0!</v>
      </c>
      <c r="AG558" s="16" t="str">
        <f t="shared" si="79"/>
        <v/>
      </c>
      <c r="AH558" s="16" t="e">
        <f t="shared" si="80"/>
        <v>#DIV/0!</v>
      </c>
      <c r="AI558" s="16" t="e">
        <f>ROUND(IF(C558&lt;16,$Q558/($D558^0.515518364833551)*'Hintergrund Berechnung'!$K$3165,$Q558/($D558^0.515518364833551)*'Hintergrund Berechnung'!$K$3166),0)</f>
        <v>#DIV/0!</v>
      </c>
      <c r="AJ558" s="16">
        <f>ROUND(IF(C558&lt;16,$R558*'Hintergrund Berechnung'!$L$3165,$R558*'Hintergrund Berechnung'!$L$3166),0)</f>
        <v>0</v>
      </c>
      <c r="AK558" s="16">
        <f>ROUND(IF(C558&lt;16,IF(S558&gt;0,(25-$S558)*'Hintergrund Berechnung'!$M$3165,0),IF(S558&gt;0,(25-$S558)*'Hintergrund Berechnung'!$M$3166,0)),0)</f>
        <v>0</v>
      </c>
      <c r="AL558" s="18" t="e">
        <f t="shared" si="81"/>
        <v>#DIV/0!</v>
      </c>
    </row>
    <row r="559" spans="21:38" x14ac:dyDescent="0.5">
      <c r="U559" s="16">
        <f t="shared" si="73"/>
        <v>0</v>
      </c>
      <c r="V559" s="16" t="e">
        <f>IF($A$3=FALSE,IF($C559&lt;16,E559/($D559^0.727399687532279)*'Hintergrund Berechnung'!$I$3165,E559/($D559^0.727399687532279)*'Hintergrund Berechnung'!$I$3166),IF($C559&lt;13,(E559/($D559^0.727399687532279)*'Hintergrund Berechnung'!$I$3165)*0.5,IF($C559&lt;16,(E559/($D559^0.727399687532279)*'Hintergrund Berechnung'!$I$3165)*0.67,E559/($D559^0.727399687532279)*'Hintergrund Berechnung'!$I$3166)))</f>
        <v>#DIV/0!</v>
      </c>
      <c r="W559" s="16" t="str">
        <f t="shared" si="74"/>
        <v/>
      </c>
      <c r="X559" s="16" t="e">
        <f>IF($A$3=FALSE,IF($C559&lt;16,G559/($D559^0.727399687532279)*'Hintergrund Berechnung'!$I$3165,G559/($D559^0.727399687532279)*'Hintergrund Berechnung'!$I$3166),IF($C559&lt;13,(G559/($D559^0.727399687532279)*'Hintergrund Berechnung'!$I$3165)*0.5,IF($C559&lt;16,(G559/($D559^0.727399687532279)*'Hintergrund Berechnung'!$I$3165)*0.67,G559/($D559^0.727399687532279)*'Hintergrund Berechnung'!$I$3166)))</f>
        <v>#DIV/0!</v>
      </c>
      <c r="Y559" s="16" t="str">
        <f t="shared" si="75"/>
        <v/>
      </c>
      <c r="Z559" s="16" t="e">
        <f>IF($A$3=FALSE,IF($C559&lt;16,I559/($D559^0.727399687532279)*'Hintergrund Berechnung'!$I$3165,I559/($D559^0.727399687532279)*'Hintergrund Berechnung'!$I$3166),IF($C559&lt;13,(I559/($D559^0.727399687532279)*'Hintergrund Berechnung'!$I$3165)*0.5,IF($C559&lt;16,(I559/($D559^0.727399687532279)*'Hintergrund Berechnung'!$I$3165)*0.67,I559/($D559^0.727399687532279)*'Hintergrund Berechnung'!$I$3166)))</f>
        <v>#DIV/0!</v>
      </c>
      <c r="AA559" s="16" t="str">
        <f t="shared" si="76"/>
        <v/>
      </c>
      <c r="AB559" s="16" t="e">
        <f>IF($A$3=FALSE,IF($C559&lt;16,K559/($D559^0.727399687532279)*'Hintergrund Berechnung'!$I$3165,K559/($D559^0.727399687532279)*'Hintergrund Berechnung'!$I$3166),IF($C559&lt;13,(K559/($D559^0.727399687532279)*'Hintergrund Berechnung'!$I$3165)*0.5,IF($C559&lt;16,(K559/($D559^0.727399687532279)*'Hintergrund Berechnung'!$I$3165)*0.67,K559/($D559^0.727399687532279)*'Hintergrund Berechnung'!$I$3166)))</f>
        <v>#DIV/0!</v>
      </c>
      <c r="AC559" s="16" t="str">
        <f t="shared" si="77"/>
        <v/>
      </c>
      <c r="AD559" s="16" t="e">
        <f>IF($A$3=FALSE,IF($C559&lt;16,M559/($D559^0.727399687532279)*'Hintergrund Berechnung'!$I$3165,M559/($D559^0.727399687532279)*'Hintergrund Berechnung'!$I$3166),IF($C559&lt;13,(M559/($D559^0.727399687532279)*'Hintergrund Berechnung'!$I$3165)*0.5,IF($C559&lt;16,(M559/($D559^0.727399687532279)*'Hintergrund Berechnung'!$I$3165)*0.67,M559/($D559^0.727399687532279)*'Hintergrund Berechnung'!$I$3166)))</f>
        <v>#DIV/0!</v>
      </c>
      <c r="AE559" s="16" t="str">
        <f t="shared" si="78"/>
        <v/>
      </c>
      <c r="AF559" s="16" t="e">
        <f>IF($A$3=FALSE,IF($C559&lt;16,O559/($D559^0.727399687532279)*'Hintergrund Berechnung'!$I$3165,O559/($D559^0.727399687532279)*'Hintergrund Berechnung'!$I$3166),IF($C559&lt;13,(O559/($D559^0.727399687532279)*'Hintergrund Berechnung'!$I$3165)*0.5,IF($C559&lt;16,(O559/($D559^0.727399687532279)*'Hintergrund Berechnung'!$I$3165)*0.67,O559/($D559^0.727399687532279)*'Hintergrund Berechnung'!$I$3166)))</f>
        <v>#DIV/0!</v>
      </c>
      <c r="AG559" s="16" t="str">
        <f t="shared" si="79"/>
        <v/>
      </c>
      <c r="AH559" s="16" t="e">
        <f t="shared" si="80"/>
        <v>#DIV/0!</v>
      </c>
      <c r="AI559" s="16" t="e">
        <f>ROUND(IF(C559&lt;16,$Q559/($D559^0.515518364833551)*'Hintergrund Berechnung'!$K$3165,$Q559/($D559^0.515518364833551)*'Hintergrund Berechnung'!$K$3166),0)</f>
        <v>#DIV/0!</v>
      </c>
      <c r="AJ559" s="16">
        <f>ROUND(IF(C559&lt;16,$R559*'Hintergrund Berechnung'!$L$3165,$R559*'Hintergrund Berechnung'!$L$3166),0)</f>
        <v>0</v>
      </c>
      <c r="AK559" s="16">
        <f>ROUND(IF(C559&lt;16,IF(S559&gt;0,(25-$S559)*'Hintergrund Berechnung'!$M$3165,0),IF(S559&gt;0,(25-$S559)*'Hintergrund Berechnung'!$M$3166,0)),0)</f>
        <v>0</v>
      </c>
      <c r="AL559" s="18" t="e">
        <f t="shared" si="81"/>
        <v>#DIV/0!</v>
      </c>
    </row>
    <row r="560" spans="21:38" x14ac:dyDescent="0.5">
      <c r="U560" s="16">
        <f t="shared" si="73"/>
        <v>0</v>
      </c>
      <c r="V560" s="16" t="e">
        <f>IF($A$3=FALSE,IF($C560&lt;16,E560/($D560^0.727399687532279)*'Hintergrund Berechnung'!$I$3165,E560/($D560^0.727399687532279)*'Hintergrund Berechnung'!$I$3166),IF($C560&lt;13,(E560/($D560^0.727399687532279)*'Hintergrund Berechnung'!$I$3165)*0.5,IF($C560&lt;16,(E560/($D560^0.727399687532279)*'Hintergrund Berechnung'!$I$3165)*0.67,E560/($D560^0.727399687532279)*'Hintergrund Berechnung'!$I$3166)))</f>
        <v>#DIV/0!</v>
      </c>
      <c r="W560" s="16" t="str">
        <f t="shared" si="74"/>
        <v/>
      </c>
      <c r="X560" s="16" t="e">
        <f>IF($A$3=FALSE,IF($C560&lt;16,G560/($D560^0.727399687532279)*'Hintergrund Berechnung'!$I$3165,G560/($D560^0.727399687532279)*'Hintergrund Berechnung'!$I$3166),IF($C560&lt;13,(G560/($D560^0.727399687532279)*'Hintergrund Berechnung'!$I$3165)*0.5,IF($C560&lt;16,(G560/($D560^0.727399687532279)*'Hintergrund Berechnung'!$I$3165)*0.67,G560/($D560^0.727399687532279)*'Hintergrund Berechnung'!$I$3166)))</f>
        <v>#DIV/0!</v>
      </c>
      <c r="Y560" s="16" t="str">
        <f t="shared" si="75"/>
        <v/>
      </c>
      <c r="Z560" s="16" t="e">
        <f>IF($A$3=FALSE,IF($C560&lt;16,I560/($D560^0.727399687532279)*'Hintergrund Berechnung'!$I$3165,I560/($D560^0.727399687532279)*'Hintergrund Berechnung'!$I$3166),IF($C560&lt;13,(I560/($D560^0.727399687532279)*'Hintergrund Berechnung'!$I$3165)*0.5,IF($C560&lt;16,(I560/($D560^0.727399687532279)*'Hintergrund Berechnung'!$I$3165)*0.67,I560/($D560^0.727399687532279)*'Hintergrund Berechnung'!$I$3166)))</f>
        <v>#DIV/0!</v>
      </c>
      <c r="AA560" s="16" t="str">
        <f t="shared" si="76"/>
        <v/>
      </c>
      <c r="AB560" s="16" t="e">
        <f>IF($A$3=FALSE,IF($C560&lt;16,K560/($D560^0.727399687532279)*'Hintergrund Berechnung'!$I$3165,K560/($D560^0.727399687532279)*'Hintergrund Berechnung'!$I$3166),IF($C560&lt;13,(K560/($D560^0.727399687532279)*'Hintergrund Berechnung'!$I$3165)*0.5,IF($C560&lt;16,(K560/($D560^0.727399687532279)*'Hintergrund Berechnung'!$I$3165)*0.67,K560/($D560^0.727399687532279)*'Hintergrund Berechnung'!$I$3166)))</f>
        <v>#DIV/0!</v>
      </c>
      <c r="AC560" s="16" t="str">
        <f t="shared" si="77"/>
        <v/>
      </c>
      <c r="AD560" s="16" t="e">
        <f>IF($A$3=FALSE,IF($C560&lt;16,M560/($D560^0.727399687532279)*'Hintergrund Berechnung'!$I$3165,M560/($D560^0.727399687532279)*'Hintergrund Berechnung'!$I$3166),IF($C560&lt;13,(M560/($D560^0.727399687532279)*'Hintergrund Berechnung'!$I$3165)*0.5,IF($C560&lt;16,(M560/($D560^0.727399687532279)*'Hintergrund Berechnung'!$I$3165)*0.67,M560/($D560^0.727399687532279)*'Hintergrund Berechnung'!$I$3166)))</f>
        <v>#DIV/0!</v>
      </c>
      <c r="AE560" s="16" t="str">
        <f t="shared" si="78"/>
        <v/>
      </c>
      <c r="AF560" s="16" t="e">
        <f>IF($A$3=FALSE,IF($C560&lt;16,O560/($D560^0.727399687532279)*'Hintergrund Berechnung'!$I$3165,O560/($D560^0.727399687532279)*'Hintergrund Berechnung'!$I$3166),IF($C560&lt;13,(O560/($D560^0.727399687532279)*'Hintergrund Berechnung'!$I$3165)*0.5,IF($C560&lt;16,(O560/($D560^0.727399687532279)*'Hintergrund Berechnung'!$I$3165)*0.67,O560/($D560^0.727399687532279)*'Hintergrund Berechnung'!$I$3166)))</f>
        <v>#DIV/0!</v>
      </c>
      <c r="AG560" s="16" t="str">
        <f t="shared" si="79"/>
        <v/>
      </c>
      <c r="AH560" s="16" t="e">
        <f t="shared" si="80"/>
        <v>#DIV/0!</v>
      </c>
      <c r="AI560" s="16" t="e">
        <f>ROUND(IF(C560&lt;16,$Q560/($D560^0.515518364833551)*'Hintergrund Berechnung'!$K$3165,$Q560/($D560^0.515518364833551)*'Hintergrund Berechnung'!$K$3166),0)</f>
        <v>#DIV/0!</v>
      </c>
      <c r="AJ560" s="16">
        <f>ROUND(IF(C560&lt;16,$R560*'Hintergrund Berechnung'!$L$3165,$R560*'Hintergrund Berechnung'!$L$3166),0)</f>
        <v>0</v>
      </c>
      <c r="AK560" s="16">
        <f>ROUND(IF(C560&lt;16,IF(S560&gt;0,(25-$S560)*'Hintergrund Berechnung'!$M$3165,0),IF(S560&gt;0,(25-$S560)*'Hintergrund Berechnung'!$M$3166,0)),0)</f>
        <v>0</v>
      </c>
      <c r="AL560" s="18" t="e">
        <f t="shared" si="81"/>
        <v>#DIV/0!</v>
      </c>
    </row>
    <row r="561" spans="21:38" x14ac:dyDescent="0.5">
      <c r="U561" s="16">
        <f t="shared" si="73"/>
        <v>0</v>
      </c>
      <c r="V561" s="16" t="e">
        <f>IF($A$3=FALSE,IF($C561&lt;16,E561/($D561^0.727399687532279)*'Hintergrund Berechnung'!$I$3165,E561/($D561^0.727399687532279)*'Hintergrund Berechnung'!$I$3166),IF($C561&lt;13,(E561/($D561^0.727399687532279)*'Hintergrund Berechnung'!$I$3165)*0.5,IF($C561&lt;16,(E561/($D561^0.727399687532279)*'Hintergrund Berechnung'!$I$3165)*0.67,E561/($D561^0.727399687532279)*'Hintergrund Berechnung'!$I$3166)))</f>
        <v>#DIV/0!</v>
      </c>
      <c r="W561" s="16" t="str">
        <f t="shared" si="74"/>
        <v/>
      </c>
      <c r="X561" s="16" t="e">
        <f>IF($A$3=FALSE,IF($C561&lt;16,G561/($D561^0.727399687532279)*'Hintergrund Berechnung'!$I$3165,G561/($D561^0.727399687532279)*'Hintergrund Berechnung'!$I$3166),IF($C561&lt;13,(G561/($D561^0.727399687532279)*'Hintergrund Berechnung'!$I$3165)*0.5,IF($C561&lt;16,(G561/($D561^0.727399687532279)*'Hintergrund Berechnung'!$I$3165)*0.67,G561/($D561^0.727399687532279)*'Hintergrund Berechnung'!$I$3166)))</f>
        <v>#DIV/0!</v>
      </c>
      <c r="Y561" s="16" t="str">
        <f t="shared" si="75"/>
        <v/>
      </c>
      <c r="Z561" s="16" t="e">
        <f>IF($A$3=FALSE,IF($C561&lt;16,I561/($D561^0.727399687532279)*'Hintergrund Berechnung'!$I$3165,I561/($D561^0.727399687532279)*'Hintergrund Berechnung'!$I$3166),IF($C561&lt;13,(I561/($D561^0.727399687532279)*'Hintergrund Berechnung'!$I$3165)*0.5,IF($C561&lt;16,(I561/($D561^0.727399687532279)*'Hintergrund Berechnung'!$I$3165)*0.67,I561/($D561^0.727399687532279)*'Hintergrund Berechnung'!$I$3166)))</f>
        <v>#DIV/0!</v>
      </c>
      <c r="AA561" s="16" t="str">
        <f t="shared" si="76"/>
        <v/>
      </c>
      <c r="AB561" s="16" t="e">
        <f>IF($A$3=FALSE,IF($C561&lt;16,K561/($D561^0.727399687532279)*'Hintergrund Berechnung'!$I$3165,K561/($D561^0.727399687532279)*'Hintergrund Berechnung'!$I$3166),IF($C561&lt;13,(K561/($D561^0.727399687532279)*'Hintergrund Berechnung'!$I$3165)*0.5,IF($C561&lt;16,(K561/($D561^0.727399687532279)*'Hintergrund Berechnung'!$I$3165)*0.67,K561/($D561^0.727399687532279)*'Hintergrund Berechnung'!$I$3166)))</f>
        <v>#DIV/0!</v>
      </c>
      <c r="AC561" s="16" t="str">
        <f t="shared" si="77"/>
        <v/>
      </c>
      <c r="AD561" s="16" t="e">
        <f>IF($A$3=FALSE,IF($C561&lt;16,M561/($D561^0.727399687532279)*'Hintergrund Berechnung'!$I$3165,M561/($D561^0.727399687532279)*'Hintergrund Berechnung'!$I$3166),IF($C561&lt;13,(M561/($D561^0.727399687532279)*'Hintergrund Berechnung'!$I$3165)*0.5,IF($C561&lt;16,(M561/($D561^0.727399687532279)*'Hintergrund Berechnung'!$I$3165)*0.67,M561/($D561^0.727399687532279)*'Hintergrund Berechnung'!$I$3166)))</f>
        <v>#DIV/0!</v>
      </c>
      <c r="AE561" s="16" t="str">
        <f t="shared" si="78"/>
        <v/>
      </c>
      <c r="AF561" s="16" t="e">
        <f>IF($A$3=FALSE,IF($C561&lt;16,O561/($D561^0.727399687532279)*'Hintergrund Berechnung'!$I$3165,O561/($D561^0.727399687532279)*'Hintergrund Berechnung'!$I$3166),IF($C561&lt;13,(O561/($D561^0.727399687532279)*'Hintergrund Berechnung'!$I$3165)*0.5,IF($C561&lt;16,(O561/($D561^0.727399687532279)*'Hintergrund Berechnung'!$I$3165)*0.67,O561/($D561^0.727399687532279)*'Hintergrund Berechnung'!$I$3166)))</f>
        <v>#DIV/0!</v>
      </c>
      <c r="AG561" s="16" t="str">
        <f t="shared" si="79"/>
        <v/>
      </c>
      <c r="AH561" s="16" t="e">
        <f t="shared" si="80"/>
        <v>#DIV/0!</v>
      </c>
      <c r="AI561" s="16" t="e">
        <f>ROUND(IF(C561&lt;16,$Q561/($D561^0.515518364833551)*'Hintergrund Berechnung'!$K$3165,$Q561/($D561^0.515518364833551)*'Hintergrund Berechnung'!$K$3166),0)</f>
        <v>#DIV/0!</v>
      </c>
      <c r="AJ561" s="16">
        <f>ROUND(IF(C561&lt;16,$R561*'Hintergrund Berechnung'!$L$3165,$R561*'Hintergrund Berechnung'!$L$3166),0)</f>
        <v>0</v>
      </c>
      <c r="AK561" s="16">
        <f>ROUND(IF(C561&lt;16,IF(S561&gt;0,(25-$S561)*'Hintergrund Berechnung'!$M$3165,0),IF(S561&gt;0,(25-$S561)*'Hintergrund Berechnung'!$M$3166,0)),0)</f>
        <v>0</v>
      </c>
      <c r="AL561" s="18" t="e">
        <f t="shared" si="81"/>
        <v>#DIV/0!</v>
      </c>
    </row>
    <row r="562" spans="21:38" x14ac:dyDescent="0.5">
      <c r="U562" s="16">
        <f t="shared" si="73"/>
        <v>0</v>
      </c>
      <c r="V562" s="16" t="e">
        <f>IF($A$3=FALSE,IF($C562&lt;16,E562/($D562^0.727399687532279)*'Hintergrund Berechnung'!$I$3165,E562/($D562^0.727399687532279)*'Hintergrund Berechnung'!$I$3166),IF($C562&lt;13,(E562/($D562^0.727399687532279)*'Hintergrund Berechnung'!$I$3165)*0.5,IF($C562&lt;16,(E562/($D562^0.727399687532279)*'Hintergrund Berechnung'!$I$3165)*0.67,E562/($D562^0.727399687532279)*'Hintergrund Berechnung'!$I$3166)))</f>
        <v>#DIV/0!</v>
      </c>
      <c r="W562" s="16" t="str">
        <f t="shared" si="74"/>
        <v/>
      </c>
      <c r="X562" s="16" t="e">
        <f>IF($A$3=FALSE,IF($C562&lt;16,G562/($D562^0.727399687532279)*'Hintergrund Berechnung'!$I$3165,G562/($D562^0.727399687532279)*'Hintergrund Berechnung'!$I$3166),IF($C562&lt;13,(G562/($D562^0.727399687532279)*'Hintergrund Berechnung'!$I$3165)*0.5,IF($C562&lt;16,(G562/($D562^0.727399687532279)*'Hintergrund Berechnung'!$I$3165)*0.67,G562/($D562^0.727399687532279)*'Hintergrund Berechnung'!$I$3166)))</f>
        <v>#DIV/0!</v>
      </c>
      <c r="Y562" s="16" t="str">
        <f t="shared" si="75"/>
        <v/>
      </c>
      <c r="Z562" s="16" t="e">
        <f>IF($A$3=FALSE,IF($C562&lt;16,I562/($D562^0.727399687532279)*'Hintergrund Berechnung'!$I$3165,I562/($D562^0.727399687532279)*'Hintergrund Berechnung'!$I$3166),IF($C562&lt;13,(I562/($D562^0.727399687532279)*'Hintergrund Berechnung'!$I$3165)*0.5,IF($C562&lt;16,(I562/($D562^0.727399687532279)*'Hintergrund Berechnung'!$I$3165)*0.67,I562/($D562^0.727399687532279)*'Hintergrund Berechnung'!$I$3166)))</f>
        <v>#DIV/0!</v>
      </c>
      <c r="AA562" s="16" t="str">
        <f t="shared" si="76"/>
        <v/>
      </c>
      <c r="AB562" s="16" t="e">
        <f>IF($A$3=FALSE,IF($C562&lt;16,K562/($D562^0.727399687532279)*'Hintergrund Berechnung'!$I$3165,K562/($D562^0.727399687532279)*'Hintergrund Berechnung'!$I$3166),IF($C562&lt;13,(K562/($D562^0.727399687532279)*'Hintergrund Berechnung'!$I$3165)*0.5,IF($C562&lt;16,(K562/($D562^0.727399687532279)*'Hintergrund Berechnung'!$I$3165)*0.67,K562/($D562^0.727399687532279)*'Hintergrund Berechnung'!$I$3166)))</f>
        <v>#DIV/0!</v>
      </c>
      <c r="AC562" s="16" t="str">
        <f t="shared" si="77"/>
        <v/>
      </c>
      <c r="AD562" s="16" t="e">
        <f>IF($A$3=FALSE,IF($C562&lt;16,M562/($D562^0.727399687532279)*'Hintergrund Berechnung'!$I$3165,M562/($D562^0.727399687532279)*'Hintergrund Berechnung'!$I$3166),IF($C562&lt;13,(M562/($D562^0.727399687532279)*'Hintergrund Berechnung'!$I$3165)*0.5,IF($C562&lt;16,(M562/($D562^0.727399687532279)*'Hintergrund Berechnung'!$I$3165)*0.67,M562/($D562^0.727399687532279)*'Hintergrund Berechnung'!$I$3166)))</f>
        <v>#DIV/0!</v>
      </c>
      <c r="AE562" s="16" t="str">
        <f t="shared" si="78"/>
        <v/>
      </c>
      <c r="AF562" s="16" t="e">
        <f>IF($A$3=FALSE,IF($C562&lt;16,O562/($D562^0.727399687532279)*'Hintergrund Berechnung'!$I$3165,O562/($D562^0.727399687532279)*'Hintergrund Berechnung'!$I$3166),IF($C562&lt;13,(O562/($D562^0.727399687532279)*'Hintergrund Berechnung'!$I$3165)*0.5,IF($C562&lt;16,(O562/($D562^0.727399687532279)*'Hintergrund Berechnung'!$I$3165)*0.67,O562/($D562^0.727399687532279)*'Hintergrund Berechnung'!$I$3166)))</f>
        <v>#DIV/0!</v>
      </c>
      <c r="AG562" s="16" t="str">
        <f t="shared" si="79"/>
        <v/>
      </c>
      <c r="AH562" s="16" t="e">
        <f t="shared" si="80"/>
        <v>#DIV/0!</v>
      </c>
      <c r="AI562" s="16" t="e">
        <f>ROUND(IF(C562&lt;16,$Q562/($D562^0.515518364833551)*'Hintergrund Berechnung'!$K$3165,$Q562/($D562^0.515518364833551)*'Hintergrund Berechnung'!$K$3166),0)</f>
        <v>#DIV/0!</v>
      </c>
      <c r="AJ562" s="16">
        <f>ROUND(IF(C562&lt;16,$R562*'Hintergrund Berechnung'!$L$3165,$R562*'Hintergrund Berechnung'!$L$3166),0)</f>
        <v>0</v>
      </c>
      <c r="AK562" s="16">
        <f>ROUND(IF(C562&lt;16,IF(S562&gt;0,(25-$S562)*'Hintergrund Berechnung'!$M$3165,0),IF(S562&gt;0,(25-$S562)*'Hintergrund Berechnung'!$M$3166,0)),0)</f>
        <v>0</v>
      </c>
      <c r="AL562" s="18" t="e">
        <f t="shared" si="81"/>
        <v>#DIV/0!</v>
      </c>
    </row>
    <row r="563" spans="21:38" x14ac:dyDescent="0.5">
      <c r="U563" s="16">
        <f t="shared" si="73"/>
        <v>0</v>
      </c>
      <c r="V563" s="16" t="e">
        <f>IF($A$3=FALSE,IF($C563&lt;16,E563/($D563^0.727399687532279)*'Hintergrund Berechnung'!$I$3165,E563/($D563^0.727399687532279)*'Hintergrund Berechnung'!$I$3166),IF($C563&lt;13,(E563/($D563^0.727399687532279)*'Hintergrund Berechnung'!$I$3165)*0.5,IF($C563&lt;16,(E563/($D563^0.727399687532279)*'Hintergrund Berechnung'!$I$3165)*0.67,E563/($D563^0.727399687532279)*'Hintergrund Berechnung'!$I$3166)))</f>
        <v>#DIV/0!</v>
      </c>
      <c r="W563" s="16" t="str">
        <f t="shared" si="74"/>
        <v/>
      </c>
      <c r="X563" s="16" t="e">
        <f>IF($A$3=FALSE,IF($C563&lt;16,G563/($D563^0.727399687532279)*'Hintergrund Berechnung'!$I$3165,G563/($D563^0.727399687532279)*'Hintergrund Berechnung'!$I$3166),IF($C563&lt;13,(G563/($D563^0.727399687532279)*'Hintergrund Berechnung'!$I$3165)*0.5,IF($C563&lt;16,(G563/($D563^0.727399687532279)*'Hintergrund Berechnung'!$I$3165)*0.67,G563/($D563^0.727399687532279)*'Hintergrund Berechnung'!$I$3166)))</f>
        <v>#DIV/0!</v>
      </c>
      <c r="Y563" s="16" t="str">
        <f t="shared" si="75"/>
        <v/>
      </c>
      <c r="Z563" s="16" t="e">
        <f>IF($A$3=FALSE,IF($C563&lt;16,I563/($D563^0.727399687532279)*'Hintergrund Berechnung'!$I$3165,I563/($D563^0.727399687532279)*'Hintergrund Berechnung'!$I$3166),IF($C563&lt;13,(I563/($D563^0.727399687532279)*'Hintergrund Berechnung'!$I$3165)*0.5,IF($C563&lt;16,(I563/($D563^0.727399687532279)*'Hintergrund Berechnung'!$I$3165)*0.67,I563/($D563^0.727399687532279)*'Hintergrund Berechnung'!$I$3166)))</f>
        <v>#DIV/0!</v>
      </c>
      <c r="AA563" s="16" t="str">
        <f t="shared" si="76"/>
        <v/>
      </c>
      <c r="AB563" s="16" t="e">
        <f>IF($A$3=FALSE,IF($C563&lt;16,K563/($D563^0.727399687532279)*'Hintergrund Berechnung'!$I$3165,K563/($D563^0.727399687532279)*'Hintergrund Berechnung'!$I$3166),IF($C563&lt;13,(K563/($D563^0.727399687532279)*'Hintergrund Berechnung'!$I$3165)*0.5,IF($C563&lt;16,(K563/($D563^0.727399687532279)*'Hintergrund Berechnung'!$I$3165)*0.67,K563/($D563^0.727399687532279)*'Hintergrund Berechnung'!$I$3166)))</f>
        <v>#DIV/0!</v>
      </c>
      <c r="AC563" s="16" t="str">
        <f t="shared" si="77"/>
        <v/>
      </c>
      <c r="AD563" s="16" t="e">
        <f>IF($A$3=FALSE,IF($C563&lt;16,M563/($D563^0.727399687532279)*'Hintergrund Berechnung'!$I$3165,M563/($D563^0.727399687532279)*'Hintergrund Berechnung'!$I$3166),IF($C563&lt;13,(M563/($D563^0.727399687532279)*'Hintergrund Berechnung'!$I$3165)*0.5,IF($C563&lt;16,(M563/($D563^0.727399687532279)*'Hintergrund Berechnung'!$I$3165)*0.67,M563/($D563^0.727399687532279)*'Hintergrund Berechnung'!$I$3166)))</f>
        <v>#DIV/0!</v>
      </c>
      <c r="AE563" s="16" t="str">
        <f t="shared" si="78"/>
        <v/>
      </c>
      <c r="AF563" s="16" t="e">
        <f>IF($A$3=FALSE,IF($C563&lt;16,O563/($D563^0.727399687532279)*'Hintergrund Berechnung'!$I$3165,O563/($D563^0.727399687532279)*'Hintergrund Berechnung'!$I$3166),IF($C563&lt;13,(O563/($D563^0.727399687532279)*'Hintergrund Berechnung'!$I$3165)*0.5,IF($C563&lt;16,(O563/($D563^0.727399687532279)*'Hintergrund Berechnung'!$I$3165)*0.67,O563/($D563^0.727399687532279)*'Hintergrund Berechnung'!$I$3166)))</f>
        <v>#DIV/0!</v>
      </c>
      <c r="AG563" s="16" t="str">
        <f t="shared" si="79"/>
        <v/>
      </c>
      <c r="AH563" s="16" t="e">
        <f t="shared" si="80"/>
        <v>#DIV/0!</v>
      </c>
      <c r="AI563" s="16" t="e">
        <f>ROUND(IF(C563&lt;16,$Q563/($D563^0.515518364833551)*'Hintergrund Berechnung'!$K$3165,$Q563/($D563^0.515518364833551)*'Hintergrund Berechnung'!$K$3166),0)</f>
        <v>#DIV/0!</v>
      </c>
      <c r="AJ563" s="16">
        <f>ROUND(IF(C563&lt;16,$R563*'Hintergrund Berechnung'!$L$3165,$R563*'Hintergrund Berechnung'!$L$3166),0)</f>
        <v>0</v>
      </c>
      <c r="AK563" s="16">
        <f>ROUND(IF(C563&lt;16,IF(S563&gt;0,(25-$S563)*'Hintergrund Berechnung'!$M$3165,0),IF(S563&gt;0,(25-$S563)*'Hintergrund Berechnung'!$M$3166,0)),0)</f>
        <v>0</v>
      </c>
      <c r="AL563" s="18" t="e">
        <f t="shared" si="81"/>
        <v>#DIV/0!</v>
      </c>
    </row>
    <row r="564" spans="21:38" x14ac:dyDescent="0.5">
      <c r="U564" s="16">
        <f t="shared" si="73"/>
        <v>0</v>
      </c>
      <c r="V564" s="16" t="e">
        <f>IF($A$3=FALSE,IF($C564&lt;16,E564/($D564^0.727399687532279)*'Hintergrund Berechnung'!$I$3165,E564/($D564^0.727399687532279)*'Hintergrund Berechnung'!$I$3166),IF($C564&lt;13,(E564/($D564^0.727399687532279)*'Hintergrund Berechnung'!$I$3165)*0.5,IF($C564&lt;16,(E564/($D564^0.727399687532279)*'Hintergrund Berechnung'!$I$3165)*0.67,E564/($D564^0.727399687532279)*'Hintergrund Berechnung'!$I$3166)))</f>
        <v>#DIV/0!</v>
      </c>
      <c r="W564" s="16" t="str">
        <f t="shared" si="74"/>
        <v/>
      </c>
      <c r="X564" s="16" t="e">
        <f>IF($A$3=FALSE,IF($C564&lt;16,G564/($D564^0.727399687532279)*'Hintergrund Berechnung'!$I$3165,G564/($D564^0.727399687532279)*'Hintergrund Berechnung'!$I$3166),IF($C564&lt;13,(G564/($D564^0.727399687532279)*'Hintergrund Berechnung'!$I$3165)*0.5,IF($C564&lt;16,(G564/($D564^0.727399687532279)*'Hintergrund Berechnung'!$I$3165)*0.67,G564/($D564^0.727399687532279)*'Hintergrund Berechnung'!$I$3166)))</f>
        <v>#DIV/0!</v>
      </c>
      <c r="Y564" s="16" t="str">
        <f t="shared" si="75"/>
        <v/>
      </c>
      <c r="Z564" s="16" t="e">
        <f>IF($A$3=FALSE,IF($C564&lt;16,I564/($D564^0.727399687532279)*'Hintergrund Berechnung'!$I$3165,I564/($D564^0.727399687532279)*'Hintergrund Berechnung'!$I$3166),IF($C564&lt;13,(I564/($D564^0.727399687532279)*'Hintergrund Berechnung'!$I$3165)*0.5,IF($C564&lt;16,(I564/($D564^0.727399687532279)*'Hintergrund Berechnung'!$I$3165)*0.67,I564/($D564^0.727399687532279)*'Hintergrund Berechnung'!$I$3166)))</f>
        <v>#DIV/0!</v>
      </c>
      <c r="AA564" s="16" t="str">
        <f t="shared" si="76"/>
        <v/>
      </c>
      <c r="AB564" s="16" t="e">
        <f>IF($A$3=FALSE,IF($C564&lt;16,K564/($D564^0.727399687532279)*'Hintergrund Berechnung'!$I$3165,K564/($D564^0.727399687532279)*'Hintergrund Berechnung'!$I$3166),IF($C564&lt;13,(K564/($D564^0.727399687532279)*'Hintergrund Berechnung'!$I$3165)*0.5,IF($C564&lt;16,(K564/($D564^0.727399687532279)*'Hintergrund Berechnung'!$I$3165)*0.67,K564/($D564^0.727399687532279)*'Hintergrund Berechnung'!$I$3166)))</f>
        <v>#DIV/0!</v>
      </c>
      <c r="AC564" s="16" t="str">
        <f t="shared" si="77"/>
        <v/>
      </c>
      <c r="AD564" s="16" t="e">
        <f>IF($A$3=FALSE,IF($C564&lt;16,M564/($D564^0.727399687532279)*'Hintergrund Berechnung'!$I$3165,M564/($D564^0.727399687532279)*'Hintergrund Berechnung'!$I$3166),IF($C564&lt;13,(M564/($D564^0.727399687532279)*'Hintergrund Berechnung'!$I$3165)*0.5,IF($C564&lt;16,(M564/($D564^0.727399687532279)*'Hintergrund Berechnung'!$I$3165)*0.67,M564/($D564^0.727399687532279)*'Hintergrund Berechnung'!$I$3166)))</f>
        <v>#DIV/0!</v>
      </c>
      <c r="AE564" s="16" t="str">
        <f t="shared" si="78"/>
        <v/>
      </c>
      <c r="AF564" s="16" t="e">
        <f>IF($A$3=FALSE,IF($C564&lt;16,O564/($D564^0.727399687532279)*'Hintergrund Berechnung'!$I$3165,O564/($D564^0.727399687532279)*'Hintergrund Berechnung'!$I$3166),IF($C564&lt;13,(O564/($D564^0.727399687532279)*'Hintergrund Berechnung'!$I$3165)*0.5,IF($C564&lt;16,(O564/($D564^0.727399687532279)*'Hintergrund Berechnung'!$I$3165)*0.67,O564/($D564^0.727399687532279)*'Hintergrund Berechnung'!$I$3166)))</f>
        <v>#DIV/0!</v>
      </c>
      <c r="AG564" s="16" t="str">
        <f t="shared" si="79"/>
        <v/>
      </c>
      <c r="AH564" s="16" t="e">
        <f t="shared" si="80"/>
        <v>#DIV/0!</v>
      </c>
      <c r="AI564" s="16" t="e">
        <f>ROUND(IF(C564&lt;16,$Q564/($D564^0.515518364833551)*'Hintergrund Berechnung'!$K$3165,$Q564/($D564^0.515518364833551)*'Hintergrund Berechnung'!$K$3166),0)</f>
        <v>#DIV/0!</v>
      </c>
      <c r="AJ564" s="16">
        <f>ROUND(IF(C564&lt;16,$R564*'Hintergrund Berechnung'!$L$3165,$R564*'Hintergrund Berechnung'!$L$3166),0)</f>
        <v>0</v>
      </c>
      <c r="AK564" s="16">
        <f>ROUND(IF(C564&lt;16,IF(S564&gt;0,(25-$S564)*'Hintergrund Berechnung'!$M$3165,0),IF(S564&gt;0,(25-$S564)*'Hintergrund Berechnung'!$M$3166,0)),0)</f>
        <v>0</v>
      </c>
      <c r="AL564" s="18" t="e">
        <f t="shared" si="81"/>
        <v>#DIV/0!</v>
      </c>
    </row>
    <row r="565" spans="21:38" x14ac:dyDescent="0.5">
      <c r="U565" s="16">
        <f t="shared" si="73"/>
        <v>0</v>
      </c>
      <c r="V565" s="16" t="e">
        <f>IF($A$3=FALSE,IF($C565&lt;16,E565/($D565^0.727399687532279)*'Hintergrund Berechnung'!$I$3165,E565/($D565^0.727399687532279)*'Hintergrund Berechnung'!$I$3166),IF($C565&lt;13,(E565/($D565^0.727399687532279)*'Hintergrund Berechnung'!$I$3165)*0.5,IF($C565&lt;16,(E565/($D565^0.727399687532279)*'Hintergrund Berechnung'!$I$3165)*0.67,E565/($D565^0.727399687532279)*'Hintergrund Berechnung'!$I$3166)))</f>
        <v>#DIV/0!</v>
      </c>
      <c r="W565" s="16" t="str">
        <f t="shared" si="74"/>
        <v/>
      </c>
      <c r="X565" s="16" t="e">
        <f>IF($A$3=FALSE,IF($C565&lt;16,G565/($D565^0.727399687532279)*'Hintergrund Berechnung'!$I$3165,G565/($D565^0.727399687532279)*'Hintergrund Berechnung'!$I$3166),IF($C565&lt;13,(G565/($D565^0.727399687532279)*'Hintergrund Berechnung'!$I$3165)*0.5,IF($C565&lt;16,(G565/($D565^0.727399687532279)*'Hintergrund Berechnung'!$I$3165)*0.67,G565/($D565^0.727399687532279)*'Hintergrund Berechnung'!$I$3166)))</f>
        <v>#DIV/0!</v>
      </c>
      <c r="Y565" s="16" t="str">
        <f t="shared" si="75"/>
        <v/>
      </c>
      <c r="Z565" s="16" t="e">
        <f>IF($A$3=FALSE,IF($C565&lt;16,I565/($D565^0.727399687532279)*'Hintergrund Berechnung'!$I$3165,I565/($D565^0.727399687532279)*'Hintergrund Berechnung'!$I$3166),IF($C565&lt;13,(I565/($D565^0.727399687532279)*'Hintergrund Berechnung'!$I$3165)*0.5,IF($C565&lt;16,(I565/($D565^0.727399687532279)*'Hintergrund Berechnung'!$I$3165)*0.67,I565/($D565^0.727399687532279)*'Hintergrund Berechnung'!$I$3166)))</f>
        <v>#DIV/0!</v>
      </c>
      <c r="AA565" s="16" t="str">
        <f t="shared" si="76"/>
        <v/>
      </c>
      <c r="AB565" s="16" t="e">
        <f>IF($A$3=FALSE,IF($C565&lt;16,K565/($D565^0.727399687532279)*'Hintergrund Berechnung'!$I$3165,K565/($D565^0.727399687532279)*'Hintergrund Berechnung'!$I$3166),IF($C565&lt;13,(K565/($D565^0.727399687532279)*'Hintergrund Berechnung'!$I$3165)*0.5,IF($C565&lt;16,(K565/($D565^0.727399687532279)*'Hintergrund Berechnung'!$I$3165)*0.67,K565/($D565^0.727399687532279)*'Hintergrund Berechnung'!$I$3166)))</f>
        <v>#DIV/0!</v>
      </c>
      <c r="AC565" s="16" t="str">
        <f t="shared" si="77"/>
        <v/>
      </c>
      <c r="AD565" s="16" t="e">
        <f>IF($A$3=FALSE,IF($C565&lt;16,M565/($D565^0.727399687532279)*'Hintergrund Berechnung'!$I$3165,M565/($D565^0.727399687532279)*'Hintergrund Berechnung'!$I$3166),IF($C565&lt;13,(M565/($D565^0.727399687532279)*'Hintergrund Berechnung'!$I$3165)*0.5,IF($C565&lt;16,(M565/($D565^0.727399687532279)*'Hintergrund Berechnung'!$I$3165)*0.67,M565/($D565^0.727399687532279)*'Hintergrund Berechnung'!$I$3166)))</f>
        <v>#DIV/0!</v>
      </c>
      <c r="AE565" s="16" t="str">
        <f t="shared" si="78"/>
        <v/>
      </c>
      <c r="AF565" s="16" t="e">
        <f>IF($A$3=FALSE,IF($C565&lt;16,O565/($D565^0.727399687532279)*'Hintergrund Berechnung'!$I$3165,O565/($D565^0.727399687532279)*'Hintergrund Berechnung'!$I$3166),IF($C565&lt;13,(O565/($D565^0.727399687532279)*'Hintergrund Berechnung'!$I$3165)*0.5,IF($C565&lt;16,(O565/($D565^0.727399687532279)*'Hintergrund Berechnung'!$I$3165)*0.67,O565/($D565^0.727399687532279)*'Hintergrund Berechnung'!$I$3166)))</f>
        <v>#DIV/0!</v>
      </c>
      <c r="AG565" s="16" t="str">
        <f t="shared" si="79"/>
        <v/>
      </c>
      <c r="AH565" s="16" t="e">
        <f t="shared" si="80"/>
        <v>#DIV/0!</v>
      </c>
      <c r="AI565" s="16" t="e">
        <f>ROUND(IF(C565&lt;16,$Q565/($D565^0.515518364833551)*'Hintergrund Berechnung'!$K$3165,$Q565/($D565^0.515518364833551)*'Hintergrund Berechnung'!$K$3166),0)</f>
        <v>#DIV/0!</v>
      </c>
      <c r="AJ565" s="16">
        <f>ROUND(IF(C565&lt;16,$R565*'Hintergrund Berechnung'!$L$3165,$R565*'Hintergrund Berechnung'!$L$3166),0)</f>
        <v>0</v>
      </c>
      <c r="AK565" s="16">
        <f>ROUND(IF(C565&lt;16,IF(S565&gt;0,(25-$S565)*'Hintergrund Berechnung'!$M$3165,0),IF(S565&gt;0,(25-$S565)*'Hintergrund Berechnung'!$M$3166,0)),0)</f>
        <v>0</v>
      </c>
      <c r="AL565" s="18" t="e">
        <f t="shared" si="81"/>
        <v>#DIV/0!</v>
      </c>
    </row>
    <row r="566" spans="21:38" x14ac:dyDescent="0.5">
      <c r="U566" s="16">
        <f t="shared" si="73"/>
        <v>0</v>
      </c>
      <c r="V566" s="16" t="e">
        <f>IF($A$3=FALSE,IF($C566&lt;16,E566/($D566^0.727399687532279)*'Hintergrund Berechnung'!$I$3165,E566/($D566^0.727399687532279)*'Hintergrund Berechnung'!$I$3166),IF($C566&lt;13,(E566/($D566^0.727399687532279)*'Hintergrund Berechnung'!$I$3165)*0.5,IF($C566&lt;16,(E566/($D566^0.727399687532279)*'Hintergrund Berechnung'!$I$3165)*0.67,E566/($D566^0.727399687532279)*'Hintergrund Berechnung'!$I$3166)))</f>
        <v>#DIV/0!</v>
      </c>
      <c r="W566" s="16" t="str">
        <f t="shared" si="74"/>
        <v/>
      </c>
      <c r="X566" s="16" t="e">
        <f>IF($A$3=FALSE,IF($C566&lt;16,G566/($D566^0.727399687532279)*'Hintergrund Berechnung'!$I$3165,G566/($D566^0.727399687532279)*'Hintergrund Berechnung'!$I$3166),IF($C566&lt;13,(G566/($D566^0.727399687532279)*'Hintergrund Berechnung'!$I$3165)*0.5,IF($C566&lt;16,(G566/($D566^0.727399687532279)*'Hintergrund Berechnung'!$I$3165)*0.67,G566/($D566^0.727399687532279)*'Hintergrund Berechnung'!$I$3166)))</f>
        <v>#DIV/0!</v>
      </c>
      <c r="Y566" s="16" t="str">
        <f t="shared" si="75"/>
        <v/>
      </c>
      <c r="Z566" s="16" t="e">
        <f>IF($A$3=FALSE,IF($C566&lt;16,I566/($D566^0.727399687532279)*'Hintergrund Berechnung'!$I$3165,I566/($D566^0.727399687532279)*'Hintergrund Berechnung'!$I$3166),IF($C566&lt;13,(I566/($D566^0.727399687532279)*'Hintergrund Berechnung'!$I$3165)*0.5,IF($C566&lt;16,(I566/($D566^0.727399687532279)*'Hintergrund Berechnung'!$I$3165)*0.67,I566/($D566^0.727399687532279)*'Hintergrund Berechnung'!$I$3166)))</f>
        <v>#DIV/0!</v>
      </c>
      <c r="AA566" s="16" t="str">
        <f t="shared" si="76"/>
        <v/>
      </c>
      <c r="AB566" s="16" t="e">
        <f>IF($A$3=FALSE,IF($C566&lt;16,K566/($D566^0.727399687532279)*'Hintergrund Berechnung'!$I$3165,K566/($D566^0.727399687532279)*'Hintergrund Berechnung'!$I$3166),IF($C566&lt;13,(K566/($D566^0.727399687532279)*'Hintergrund Berechnung'!$I$3165)*0.5,IF($C566&lt;16,(K566/($D566^0.727399687532279)*'Hintergrund Berechnung'!$I$3165)*0.67,K566/($D566^0.727399687532279)*'Hintergrund Berechnung'!$I$3166)))</f>
        <v>#DIV/0!</v>
      </c>
      <c r="AC566" s="16" t="str">
        <f t="shared" si="77"/>
        <v/>
      </c>
      <c r="AD566" s="16" t="e">
        <f>IF($A$3=FALSE,IF($C566&lt;16,M566/($D566^0.727399687532279)*'Hintergrund Berechnung'!$I$3165,M566/($D566^0.727399687532279)*'Hintergrund Berechnung'!$I$3166),IF($C566&lt;13,(M566/($D566^0.727399687532279)*'Hintergrund Berechnung'!$I$3165)*0.5,IF($C566&lt;16,(M566/($D566^0.727399687532279)*'Hintergrund Berechnung'!$I$3165)*0.67,M566/($D566^0.727399687532279)*'Hintergrund Berechnung'!$I$3166)))</f>
        <v>#DIV/0!</v>
      </c>
      <c r="AE566" s="16" t="str">
        <f t="shared" si="78"/>
        <v/>
      </c>
      <c r="AF566" s="16" t="e">
        <f>IF($A$3=FALSE,IF($C566&lt;16,O566/($D566^0.727399687532279)*'Hintergrund Berechnung'!$I$3165,O566/($D566^0.727399687532279)*'Hintergrund Berechnung'!$I$3166),IF($C566&lt;13,(O566/($D566^0.727399687532279)*'Hintergrund Berechnung'!$I$3165)*0.5,IF($C566&lt;16,(O566/($D566^0.727399687532279)*'Hintergrund Berechnung'!$I$3165)*0.67,O566/($D566^0.727399687532279)*'Hintergrund Berechnung'!$I$3166)))</f>
        <v>#DIV/0!</v>
      </c>
      <c r="AG566" s="16" t="str">
        <f t="shared" si="79"/>
        <v/>
      </c>
      <c r="AH566" s="16" t="e">
        <f t="shared" si="80"/>
        <v>#DIV/0!</v>
      </c>
      <c r="AI566" s="16" t="e">
        <f>ROUND(IF(C566&lt;16,$Q566/($D566^0.515518364833551)*'Hintergrund Berechnung'!$K$3165,$Q566/($D566^0.515518364833551)*'Hintergrund Berechnung'!$K$3166),0)</f>
        <v>#DIV/0!</v>
      </c>
      <c r="AJ566" s="16">
        <f>ROUND(IF(C566&lt;16,$R566*'Hintergrund Berechnung'!$L$3165,$R566*'Hintergrund Berechnung'!$L$3166),0)</f>
        <v>0</v>
      </c>
      <c r="AK566" s="16">
        <f>ROUND(IF(C566&lt;16,IF(S566&gt;0,(25-$S566)*'Hintergrund Berechnung'!$M$3165,0),IF(S566&gt;0,(25-$S566)*'Hintergrund Berechnung'!$M$3166,0)),0)</f>
        <v>0</v>
      </c>
      <c r="AL566" s="18" t="e">
        <f t="shared" si="81"/>
        <v>#DIV/0!</v>
      </c>
    </row>
    <row r="567" spans="21:38" x14ac:dyDescent="0.5">
      <c r="U567" s="16">
        <f t="shared" si="73"/>
        <v>0</v>
      </c>
      <c r="V567" s="16" t="e">
        <f>IF($A$3=FALSE,IF($C567&lt;16,E567/($D567^0.727399687532279)*'Hintergrund Berechnung'!$I$3165,E567/($D567^0.727399687532279)*'Hintergrund Berechnung'!$I$3166),IF($C567&lt;13,(E567/($D567^0.727399687532279)*'Hintergrund Berechnung'!$I$3165)*0.5,IF($C567&lt;16,(E567/($D567^0.727399687532279)*'Hintergrund Berechnung'!$I$3165)*0.67,E567/($D567^0.727399687532279)*'Hintergrund Berechnung'!$I$3166)))</f>
        <v>#DIV/0!</v>
      </c>
      <c r="W567" s="16" t="str">
        <f t="shared" si="74"/>
        <v/>
      </c>
      <c r="X567" s="16" t="e">
        <f>IF($A$3=FALSE,IF($C567&lt;16,G567/($D567^0.727399687532279)*'Hintergrund Berechnung'!$I$3165,G567/($D567^0.727399687532279)*'Hintergrund Berechnung'!$I$3166),IF($C567&lt;13,(G567/($D567^0.727399687532279)*'Hintergrund Berechnung'!$I$3165)*0.5,IF($C567&lt;16,(G567/($D567^0.727399687532279)*'Hintergrund Berechnung'!$I$3165)*0.67,G567/($D567^0.727399687532279)*'Hintergrund Berechnung'!$I$3166)))</f>
        <v>#DIV/0!</v>
      </c>
      <c r="Y567" s="16" t="str">
        <f t="shared" si="75"/>
        <v/>
      </c>
      <c r="Z567" s="16" t="e">
        <f>IF($A$3=FALSE,IF($C567&lt;16,I567/($D567^0.727399687532279)*'Hintergrund Berechnung'!$I$3165,I567/($D567^0.727399687532279)*'Hintergrund Berechnung'!$I$3166),IF($C567&lt;13,(I567/($D567^0.727399687532279)*'Hintergrund Berechnung'!$I$3165)*0.5,IF($C567&lt;16,(I567/($D567^0.727399687532279)*'Hintergrund Berechnung'!$I$3165)*0.67,I567/($D567^0.727399687532279)*'Hintergrund Berechnung'!$I$3166)))</f>
        <v>#DIV/0!</v>
      </c>
      <c r="AA567" s="16" t="str">
        <f t="shared" si="76"/>
        <v/>
      </c>
      <c r="AB567" s="16" t="e">
        <f>IF($A$3=FALSE,IF($C567&lt;16,K567/($D567^0.727399687532279)*'Hintergrund Berechnung'!$I$3165,K567/($D567^0.727399687532279)*'Hintergrund Berechnung'!$I$3166),IF($C567&lt;13,(K567/($D567^0.727399687532279)*'Hintergrund Berechnung'!$I$3165)*0.5,IF($C567&lt;16,(K567/($D567^0.727399687532279)*'Hintergrund Berechnung'!$I$3165)*0.67,K567/($D567^0.727399687532279)*'Hintergrund Berechnung'!$I$3166)))</f>
        <v>#DIV/0!</v>
      </c>
      <c r="AC567" s="16" t="str">
        <f t="shared" si="77"/>
        <v/>
      </c>
      <c r="AD567" s="16" t="e">
        <f>IF($A$3=FALSE,IF($C567&lt;16,M567/($D567^0.727399687532279)*'Hintergrund Berechnung'!$I$3165,M567/($D567^0.727399687532279)*'Hintergrund Berechnung'!$I$3166),IF($C567&lt;13,(M567/($D567^0.727399687532279)*'Hintergrund Berechnung'!$I$3165)*0.5,IF($C567&lt;16,(M567/($D567^0.727399687532279)*'Hintergrund Berechnung'!$I$3165)*0.67,M567/($D567^0.727399687532279)*'Hintergrund Berechnung'!$I$3166)))</f>
        <v>#DIV/0!</v>
      </c>
      <c r="AE567" s="16" t="str">
        <f t="shared" si="78"/>
        <v/>
      </c>
      <c r="AF567" s="16" t="e">
        <f>IF($A$3=FALSE,IF($C567&lt;16,O567/($D567^0.727399687532279)*'Hintergrund Berechnung'!$I$3165,O567/($D567^0.727399687532279)*'Hintergrund Berechnung'!$I$3166),IF($C567&lt;13,(O567/($D567^0.727399687532279)*'Hintergrund Berechnung'!$I$3165)*0.5,IF($C567&lt;16,(O567/($D567^0.727399687532279)*'Hintergrund Berechnung'!$I$3165)*0.67,O567/($D567^0.727399687532279)*'Hintergrund Berechnung'!$I$3166)))</f>
        <v>#DIV/0!</v>
      </c>
      <c r="AG567" s="16" t="str">
        <f t="shared" si="79"/>
        <v/>
      </c>
      <c r="AH567" s="16" t="e">
        <f t="shared" si="80"/>
        <v>#DIV/0!</v>
      </c>
      <c r="AI567" s="16" t="e">
        <f>ROUND(IF(C567&lt;16,$Q567/($D567^0.515518364833551)*'Hintergrund Berechnung'!$K$3165,$Q567/($D567^0.515518364833551)*'Hintergrund Berechnung'!$K$3166),0)</f>
        <v>#DIV/0!</v>
      </c>
      <c r="AJ567" s="16">
        <f>ROUND(IF(C567&lt;16,$R567*'Hintergrund Berechnung'!$L$3165,$R567*'Hintergrund Berechnung'!$L$3166),0)</f>
        <v>0</v>
      </c>
      <c r="AK567" s="16">
        <f>ROUND(IF(C567&lt;16,IF(S567&gt;0,(25-$S567)*'Hintergrund Berechnung'!$M$3165,0),IF(S567&gt;0,(25-$S567)*'Hintergrund Berechnung'!$M$3166,0)),0)</f>
        <v>0</v>
      </c>
      <c r="AL567" s="18" t="e">
        <f t="shared" si="81"/>
        <v>#DIV/0!</v>
      </c>
    </row>
    <row r="568" spans="21:38" x14ac:dyDescent="0.5">
      <c r="U568" s="16">
        <f t="shared" si="73"/>
        <v>0</v>
      </c>
      <c r="V568" s="16" t="e">
        <f>IF($A$3=FALSE,IF($C568&lt;16,E568/($D568^0.727399687532279)*'Hintergrund Berechnung'!$I$3165,E568/($D568^0.727399687532279)*'Hintergrund Berechnung'!$I$3166),IF($C568&lt;13,(E568/($D568^0.727399687532279)*'Hintergrund Berechnung'!$I$3165)*0.5,IF($C568&lt;16,(E568/($D568^0.727399687532279)*'Hintergrund Berechnung'!$I$3165)*0.67,E568/($D568^0.727399687532279)*'Hintergrund Berechnung'!$I$3166)))</f>
        <v>#DIV/0!</v>
      </c>
      <c r="W568" s="16" t="str">
        <f t="shared" si="74"/>
        <v/>
      </c>
      <c r="X568" s="16" t="e">
        <f>IF($A$3=FALSE,IF($C568&lt;16,G568/($D568^0.727399687532279)*'Hintergrund Berechnung'!$I$3165,G568/($D568^0.727399687532279)*'Hintergrund Berechnung'!$I$3166),IF($C568&lt;13,(G568/($D568^0.727399687532279)*'Hintergrund Berechnung'!$I$3165)*0.5,IF($C568&lt;16,(G568/($D568^0.727399687532279)*'Hintergrund Berechnung'!$I$3165)*0.67,G568/($D568^0.727399687532279)*'Hintergrund Berechnung'!$I$3166)))</f>
        <v>#DIV/0!</v>
      </c>
      <c r="Y568" s="16" t="str">
        <f t="shared" si="75"/>
        <v/>
      </c>
      <c r="Z568" s="16" t="e">
        <f>IF($A$3=FALSE,IF($C568&lt;16,I568/($D568^0.727399687532279)*'Hintergrund Berechnung'!$I$3165,I568/($D568^0.727399687532279)*'Hintergrund Berechnung'!$I$3166),IF($C568&lt;13,(I568/($D568^0.727399687532279)*'Hintergrund Berechnung'!$I$3165)*0.5,IF($C568&lt;16,(I568/($D568^0.727399687532279)*'Hintergrund Berechnung'!$I$3165)*0.67,I568/($D568^0.727399687532279)*'Hintergrund Berechnung'!$I$3166)))</f>
        <v>#DIV/0!</v>
      </c>
      <c r="AA568" s="16" t="str">
        <f t="shared" si="76"/>
        <v/>
      </c>
      <c r="AB568" s="16" t="e">
        <f>IF($A$3=FALSE,IF($C568&lt;16,K568/($D568^0.727399687532279)*'Hintergrund Berechnung'!$I$3165,K568/($D568^0.727399687532279)*'Hintergrund Berechnung'!$I$3166),IF($C568&lt;13,(K568/($D568^0.727399687532279)*'Hintergrund Berechnung'!$I$3165)*0.5,IF($C568&lt;16,(K568/($D568^0.727399687532279)*'Hintergrund Berechnung'!$I$3165)*0.67,K568/($D568^0.727399687532279)*'Hintergrund Berechnung'!$I$3166)))</f>
        <v>#DIV/0!</v>
      </c>
      <c r="AC568" s="16" t="str">
        <f t="shared" si="77"/>
        <v/>
      </c>
      <c r="AD568" s="16" t="e">
        <f>IF($A$3=FALSE,IF($C568&lt;16,M568/($D568^0.727399687532279)*'Hintergrund Berechnung'!$I$3165,M568/($D568^0.727399687532279)*'Hintergrund Berechnung'!$I$3166),IF($C568&lt;13,(M568/($D568^0.727399687532279)*'Hintergrund Berechnung'!$I$3165)*0.5,IF($C568&lt;16,(M568/($D568^0.727399687532279)*'Hintergrund Berechnung'!$I$3165)*0.67,M568/($D568^0.727399687532279)*'Hintergrund Berechnung'!$I$3166)))</f>
        <v>#DIV/0!</v>
      </c>
      <c r="AE568" s="16" t="str">
        <f t="shared" si="78"/>
        <v/>
      </c>
      <c r="AF568" s="16" t="e">
        <f>IF($A$3=FALSE,IF($C568&lt;16,O568/($D568^0.727399687532279)*'Hintergrund Berechnung'!$I$3165,O568/($D568^0.727399687532279)*'Hintergrund Berechnung'!$I$3166),IF($C568&lt;13,(O568/($D568^0.727399687532279)*'Hintergrund Berechnung'!$I$3165)*0.5,IF($C568&lt;16,(O568/($D568^0.727399687532279)*'Hintergrund Berechnung'!$I$3165)*0.67,O568/($D568^0.727399687532279)*'Hintergrund Berechnung'!$I$3166)))</f>
        <v>#DIV/0!</v>
      </c>
      <c r="AG568" s="16" t="str">
        <f t="shared" si="79"/>
        <v/>
      </c>
      <c r="AH568" s="16" t="e">
        <f t="shared" si="80"/>
        <v>#DIV/0!</v>
      </c>
      <c r="AI568" s="16" t="e">
        <f>ROUND(IF(C568&lt;16,$Q568/($D568^0.515518364833551)*'Hintergrund Berechnung'!$K$3165,$Q568/($D568^0.515518364833551)*'Hintergrund Berechnung'!$K$3166),0)</f>
        <v>#DIV/0!</v>
      </c>
      <c r="AJ568" s="16">
        <f>ROUND(IF(C568&lt;16,$R568*'Hintergrund Berechnung'!$L$3165,$R568*'Hintergrund Berechnung'!$L$3166),0)</f>
        <v>0</v>
      </c>
      <c r="AK568" s="16">
        <f>ROUND(IF(C568&lt;16,IF(S568&gt;0,(25-$S568)*'Hintergrund Berechnung'!$M$3165,0),IF(S568&gt;0,(25-$S568)*'Hintergrund Berechnung'!$M$3166,0)),0)</f>
        <v>0</v>
      </c>
      <c r="AL568" s="18" t="e">
        <f t="shared" si="81"/>
        <v>#DIV/0!</v>
      </c>
    </row>
    <row r="569" spans="21:38" x14ac:dyDescent="0.5">
      <c r="U569" s="16">
        <f t="shared" si="73"/>
        <v>0</v>
      </c>
      <c r="V569" s="16" t="e">
        <f>IF($A$3=FALSE,IF($C569&lt;16,E569/($D569^0.727399687532279)*'Hintergrund Berechnung'!$I$3165,E569/($D569^0.727399687532279)*'Hintergrund Berechnung'!$I$3166),IF($C569&lt;13,(E569/($D569^0.727399687532279)*'Hintergrund Berechnung'!$I$3165)*0.5,IF($C569&lt;16,(E569/($D569^0.727399687532279)*'Hintergrund Berechnung'!$I$3165)*0.67,E569/($D569^0.727399687532279)*'Hintergrund Berechnung'!$I$3166)))</f>
        <v>#DIV/0!</v>
      </c>
      <c r="W569" s="16" t="str">
        <f t="shared" si="74"/>
        <v/>
      </c>
      <c r="X569" s="16" t="e">
        <f>IF($A$3=FALSE,IF($C569&lt;16,G569/($D569^0.727399687532279)*'Hintergrund Berechnung'!$I$3165,G569/($D569^0.727399687532279)*'Hintergrund Berechnung'!$I$3166),IF($C569&lt;13,(G569/($D569^0.727399687532279)*'Hintergrund Berechnung'!$I$3165)*0.5,IF($C569&lt;16,(G569/($D569^0.727399687532279)*'Hintergrund Berechnung'!$I$3165)*0.67,G569/($D569^0.727399687532279)*'Hintergrund Berechnung'!$I$3166)))</f>
        <v>#DIV/0!</v>
      </c>
      <c r="Y569" s="16" t="str">
        <f t="shared" si="75"/>
        <v/>
      </c>
      <c r="Z569" s="16" t="e">
        <f>IF($A$3=FALSE,IF($C569&lt;16,I569/($D569^0.727399687532279)*'Hintergrund Berechnung'!$I$3165,I569/($D569^0.727399687532279)*'Hintergrund Berechnung'!$I$3166),IF($C569&lt;13,(I569/($D569^0.727399687532279)*'Hintergrund Berechnung'!$I$3165)*0.5,IF($C569&lt;16,(I569/($D569^0.727399687532279)*'Hintergrund Berechnung'!$I$3165)*0.67,I569/($D569^0.727399687532279)*'Hintergrund Berechnung'!$I$3166)))</f>
        <v>#DIV/0!</v>
      </c>
      <c r="AA569" s="16" t="str">
        <f t="shared" si="76"/>
        <v/>
      </c>
      <c r="AB569" s="16" t="e">
        <f>IF($A$3=FALSE,IF($C569&lt;16,K569/($D569^0.727399687532279)*'Hintergrund Berechnung'!$I$3165,K569/($D569^0.727399687532279)*'Hintergrund Berechnung'!$I$3166),IF($C569&lt;13,(K569/($D569^0.727399687532279)*'Hintergrund Berechnung'!$I$3165)*0.5,IF($C569&lt;16,(K569/($D569^0.727399687532279)*'Hintergrund Berechnung'!$I$3165)*0.67,K569/($D569^0.727399687532279)*'Hintergrund Berechnung'!$I$3166)))</f>
        <v>#DIV/0!</v>
      </c>
      <c r="AC569" s="16" t="str">
        <f t="shared" si="77"/>
        <v/>
      </c>
      <c r="AD569" s="16" t="e">
        <f>IF($A$3=FALSE,IF($C569&lt;16,M569/($D569^0.727399687532279)*'Hintergrund Berechnung'!$I$3165,M569/($D569^0.727399687532279)*'Hintergrund Berechnung'!$I$3166),IF($C569&lt;13,(M569/($D569^0.727399687532279)*'Hintergrund Berechnung'!$I$3165)*0.5,IF($C569&lt;16,(M569/($D569^0.727399687532279)*'Hintergrund Berechnung'!$I$3165)*0.67,M569/($D569^0.727399687532279)*'Hintergrund Berechnung'!$I$3166)))</f>
        <v>#DIV/0!</v>
      </c>
      <c r="AE569" s="16" t="str">
        <f t="shared" si="78"/>
        <v/>
      </c>
      <c r="AF569" s="16" t="e">
        <f>IF($A$3=FALSE,IF($C569&lt;16,O569/($D569^0.727399687532279)*'Hintergrund Berechnung'!$I$3165,O569/($D569^0.727399687532279)*'Hintergrund Berechnung'!$I$3166),IF($C569&lt;13,(O569/($D569^0.727399687532279)*'Hintergrund Berechnung'!$I$3165)*0.5,IF($C569&lt;16,(O569/($D569^0.727399687532279)*'Hintergrund Berechnung'!$I$3165)*0.67,O569/($D569^0.727399687532279)*'Hintergrund Berechnung'!$I$3166)))</f>
        <v>#DIV/0!</v>
      </c>
      <c r="AG569" s="16" t="str">
        <f t="shared" si="79"/>
        <v/>
      </c>
      <c r="AH569" s="16" t="e">
        <f t="shared" si="80"/>
        <v>#DIV/0!</v>
      </c>
      <c r="AI569" s="16" t="e">
        <f>ROUND(IF(C569&lt;16,$Q569/($D569^0.515518364833551)*'Hintergrund Berechnung'!$K$3165,$Q569/($D569^0.515518364833551)*'Hintergrund Berechnung'!$K$3166),0)</f>
        <v>#DIV/0!</v>
      </c>
      <c r="AJ569" s="16">
        <f>ROUND(IF(C569&lt;16,$R569*'Hintergrund Berechnung'!$L$3165,$R569*'Hintergrund Berechnung'!$L$3166),0)</f>
        <v>0</v>
      </c>
      <c r="AK569" s="16">
        <f>ROUND(IF(C569&lt;16,IF(S569&gt;0,(25-$S569)*'Hintergrund Berechnung'!$M$3165,0),IF(S569&gt;0,(25-$S569)*'Hintergrund Berechnung'!$M$3166,0)),0)</f>
        <v>0</v>
      </c>
      <c r="AL569" s="18" t="e">
        <f t="shared" si="81"/>
        <v>#DIV/0!</v>
      </c>
    </row>
    <row r="570" spans="21:38" x14ac:dyDescent="0.5">
      <c r="U570" s="16">
        <f t="shared" si="73"/>
        <v>0</v>
      </c>
      <c r="V570" s="16" t="e">
        <f>IF($A$3=FALSE,IF($C570&lt;16,E570/($D570^0.727399687532279)*'Hintergrund Berechnung'!$I$3165,E570/($D570^0.727399687532279)*'Hintergrund Berechnung'!$I$3166),IF($C570&lt;13,(E570/($D570^0.727399687532279)*'Hintergrund Berechnung'!$I$3165)*0.5,IF($C570&lt;16,(E570/($D570^0.727399687532279)*'Hintergrund Berechnung'!$I$3165)*0.67,E570/($D570^0.727399687532279)*'Hintergrund Berechnung'!$I$3166)))</f>
        <v>#DIV/0!</v>
      </c>
      <c r="W570" s="16" t="str">
        <f t="shared" si="74"/>
        <v/>
      </c>
      <c r="X570" s="16" t="e">
        <f>IF($A$3=FALSE,IF($C570&lt;16,G570/($D570^0.727399687532279)*'Hintergrund Berechnung'!$I$3165,G570/($D570^0.727399687532279)*'Hintergrund Berechnung'!$I$3166),IF($C570&lt;13,(G570/($D570^0.727399687532279)*'Hintergrund Berechnung'!$I$3165)*0.5,IF($C570&lt;16,(G570/($D570^0.727399687532279)*'Hintergrund Berechnung'!$I$3165)*0.67,G570/($D570^0.727399687532279)*'Hintergrund Berechnung'!$I$3166)))</f>
        <v>#DIV/0!</v>
      </c>
      <c r="Y570" s="16" t="str">
        <f t="shared" si="75"/>
        <v/>
      </c>
      <c r="Z570" s="16" t="e">
        <f>IF($A$3=FALSE,IF($C570&lt;16,I570/($D570^0.727399687532279)*'Hintergrund Berechnung'!$I$3165,I570/($D570^0.727399687532279)*'Hintergrund Berechnung'!$I$3166),IF($C570&lt;13,(I570/($D570^0.727399687532279)*'Hintergrund Berechnung'!$I$3165)*0.5,IF($C570&lt;16,(I570/($D570^0.727399687532279)*'Hintergrund Berechnung'!$I$3165)*0.67,I570/($D570^0.727399687532279)*'Hintergrund Berechnung'!$I$3166)))</f>
        <v>#DIV/0!</v>
      </c>
      <c r="AA570" s="16" t="str">
        <f t="shared" si="76"/>
        <v/>
      </c>
      <c r="AB570" s="16" t="e">
        <f>IF($A$3=FALSE,IF($C570&lt;16,K570/($D570^0.727399687532279)*'Hintergrund Berechnung'!$I$3165,K570/($D570^0.727399687532279)*'Hintergrund Berechnung'!$I$3166),IF($C570&lt;13,(K570/($D570^0.727399687532279)*'Hintergrund Berechnung'!$I$3165)*0.5,IF($C570&lt;16,(K570/($D570^0.727399687532279)*'Hintergrund Berechnung'!$I$3165)*0.67,K570/($D570^0.727399687532279)*'Hintergrund Berechnung'!$I$3166)))</f>
        <v>#DIV/0!</v>
      </c>
      <c r="AC570" s="16" t="str">
        <f t="shared" si="77"/>
        <v/>
      </c>
      <c r="AD570" s="16" t="e">
        <f>IF($A$3=FALSE,IF($C570&lt;16,M570/($D570^0.727399687532279)*'Hintergrund Berechnung'!$I$3165,M570/($D570^0.727399687532279)*'Hintergrund Berechnung'!$I$3166),IF($C570&lt;13,(M570/($D570^0.727399687532279)*'Hintergrund Berechnung'!$I$3165)*0.5,IF($C570&lt;16,(M570/($D570^0.727399687532279)*'Hintergrund Berechnung'!$I$3165)*0.67,M570/($D570^0.727399687532279)*'Hintergrund Berechnung'!$I$3166)))</f>
        <v>#DIV/0!</v>
      </c>
      <c r="AE570" s="16" t="str">
        <f t="shared" si="78"/>
        <v/>
      </c>
      <c r="AF570" s="16" t="e">
        <f>IF($A$3=FALSE,IF($C570&lt;16,O570/($D570^0.727399687532279)*'Hintergrund Berechnung'!$I$3165,O570/($D570^0.727399687532279)*'Hintergrund Berechnung'!$I$3166),IF($C570&lt;13,(O570/($D570^0.727399687532279)*'Hintergrund Berechnung'!$I$3165)*0.5,IF($C570&lt;16,(O570/($D570^0.727399687532279)*'Hintergrund Berechnung'!$I$3165)*0.67,O570/($D570^0.727399687532279)*'Hintergrund Berechnung'!$I$3166)))</f>
        <v>#DIV/0!</v>
      </c>
      <c r="AG570" s="16" t="str">
        <f t="shared" si="79"/>
        <v/>
      </c>
      <c r="AH570" s="16" t="e">
        <f t="shared" si="80"/>
        <v>#DIV/0!</v>
      </c>
      <c r="AI570" s="16" t="e">
        <f>ROUND(IF(C570&lt;16,$Q570/($D570^0.515518364833551)*'Hintergrund Berechnung'!$K$3165,$Q570/($D570^0.515518364833551)*'Hintergrund Berechnung'!$K$3166),0)</f>
        <v>#DIV/0!</v>
      </c>
      <c r="AJ570" s="16">
        <f>ROUND(IF(C570&lt;16,$R570*'Hintergrund Berechnung'!$L$3165,$R570*'Hintergrund Berechnung'!$L$3166),0)</f>
        <v>0</v>
      </c>
      <c r="AK570" s="16">
        <f>ROUND(IF(C570&lt;16,IF(S570&gt;0,(25-$S570)*'Hintergrund Berechnung'!$M$3165,0),IF(S570&gt;0,(25-$S570)*'Hintergrund Berechnung'!$M$3166,0)),0)</f>
        <v>0</v>
      </c>
      <c r="AL570" s="18" t="e">
        <f t="shared" si="81"/>
        <v>#DIV/0!</v>
      </c>
    </row>
    <row r="571" spans="21:38" x14ac:dyDescent="0.5">
      <c r="U571" s="16">
        <f t="shared" si="73"/>
        <v>0</v>
      </c>
      <c r="V571" s="16" t="e">
        <f>IF($A$3=FALSE,IF($C571&lt;16,E571/($D571^0.727399687532279)*'Hintergrund Berechnung'!$I$3165,E571/($D571^0.727399687532279)*'Hintergrund Berechnung'!$I$3166),IF($C571&lt;13,(E571/($D571^0.727399687532279)*'Hintergrund Berechnung'!$I$3165)*0.5,IF($C571&lt;16,(E571/($D571^0.727399687532279)*'Hintergrund Berechnung'!$I$3165)*0.67,E571/($D571^0.727399687532279)*'Hintergrund Berechnung'!$I$3166)))</f>
        <v>#DIV/0!</v>
      </c>
      <c r="W571" s="16" t="str">
        <f t="shared" si="74"/>
        <v/>
      </c>
      <c r="X571" s="16" t="e">
        <f>IF($A$3=FALSE,IF($C571&lt;16,G571/($D571^0.727399687532279)*'Hintergrund Berechnung'!$I$3165,G571/($D571^0.727399687532279)*'Hintergrund Berechnung'!$I$3166),IF($C571&lt;13,(G571/($D571^0.727399687532279)*'Hintergrund Berechnung'!$I$3165)*0.5,IF($C571&lt;16,(G571/($D571^0.727399687532279)*'Hintergrund Berechnung'!$I$3165)*0.67,G571/($D571^0.727399687532279)*'Hintergrund Berechnung'!$I$3166)))</f>
        <v>#DIV/0!</v>
      </c>
      <c r="Y571" s="16" t="str">
        <f t="shared" si="75"/>
        <v/>
      </c>
      <c r="Z571" s="16" t="e">
        <f>IF($A$3=FALSE,IF($C571&lt;16,I571/($D571^0.727399687532279)*'Hintergrund Berechnung'!$I$3165,I571/($D571^0.727399687532279)*'Hintergrund Berechnung'!$I$3166),IF($C571&lt;13,(I571/($D571^0.727399687532279)*'Hintergrund Berechnung'!$I$3165)*0.5,IF($C571&lt;16,(I571/($D571^0.727399687532279)*'Hintergrund Berechnung'!$I$3165)*0.67,I571/($D571^0.727399687532279)*'Hintergrund Berechnung'!$I$3166)))</f>
        <v>#DIV/0!</v>
      </c>
      <c r="AA571" s="16" t="str">
        <f t="shared" si="76"/>
        <v/>
      </c>
      <c r="AB571" s="16" t="e">
        <f>IF($A$3=FALSE,IF($C571&lt;16,K571/($D571^0.727399687532279)*'Hintergrund Berechnung'!$I$3165,K571/($D571^0.727399687532279)*'Hintergrund Berechnung'!$I$3166),IF($C571&lt;13,(K571/($D571^0.727399687532279)*'Hintergrund Berechnung'!$I$3165)*0.5,IF($C571&lt;16,(K571/($D571^0.727399687532279)*'Hintergrund Berechnung'!$I$3165)*0.67,K571/($D571^0.727399687532279)*'Hintergrund Berechnung'!$I$3166)))</f>
        <v>#DIV/0!</v>
      </c>
      <c r="AC571" s="16" t="str">
        <f t="shared" si="77"/>
        <v/>
      </c>
      <c r="AD571" s="16" t="e">
        <f>IF($A$3=FALSE,IF($C571&lt;16,M571/($D571^0.727399687532279)*'Hintergrund Berechnung'!$I$3165,M571/($D571^0.727399687532279)*'Hintergrund Berechnung'!$I$3166),IF($C571&lt;13,(M571/($D571^0.727399687532279)*'Hintergrund Berechnung'!$I$3165)*0.5,IF($C571&lt;16,(M571/($D571^0.727399687532279)*'Hintergrund Berechnung'!$I$3165)*0.67,M571/($D571^0.727399687532279)*'Hintergrund Berechnung'!$I$3166)))</f>
        <v>#DIV/0!</v>
      </c>
      <c r="AE571" s="16" t="str">
        <f t="shared" si="78"/>
        <v/>
      </c>
      <c r="AF571" s="16" t="e">
        <f>IF($A$3=FALSE,IF($C571&lt;16,O571/($D571^0.727399687532279)*'Hintergrund Berechnung'!$I$3165,O571/($D571^0.727399687532279)*'Hintergrund Berechnung'!$I$3166),IF($C571&lt;13,(O571/($D571^0.727399687532279)*'Hintergrund Berechnung'!$I$3165)*0.5,IF($C571&lt;16,(O571/($D571^0.727399687532279)*'Hintergrund Berechnung'!$I$3165)*0.67,O571/($D571^0.727399687532279)*'Hintergrund Berechnung'!$I$3166)))</f>
        <v>#DIV/0!</v>
      </c>
      <c r="AG571" s="16" t="str">
        <f t="shared" si="79"/>
        <v/>
      </c>
      <c r="AH571" s="16" t="e">
        <f t="shared" si="80"/>
        <v>#DIV/0!</v>
      </c>
      <c r="AI571" s="16" t="e">
        <f>ROUND(IF(C571&lt;16,$Q571/($D571^0.515518364833551)*'Hintergrund Berechnung'!$K$3165,$Q571/($D571^0.515518364833551)*'Hintergrund Berechnung'!$K$3166),0)</f>
        <v>#DIV/0!</v>
      </c>
      <c r="AJ571" s="16">
        <f>ROUND(IF(C571&lt;16,$R571*'Hintergrund Berechnung'!$L$3165,$R571*'Hintergrund Berechnung'!$L$3166),0)</f>
        <v>0</v>
      </c>
      <c r="AK571" s="16">
        <f>ROUND(IF(C571&lt;16,IF(S571&gt;0,(25-$S571)*'Hintergrund Berechnung'!$M$3165,0),IF(S571&gt;0,(25-$S571)*'Hintergrund Berechnung'!$M$3166,0)),0)</f>
        <v>0</v>
      </c>
      <c r="AL571" s="18" t="e">
        <f t="shared" si="81"/>
        <v>#DIV/0!</v>
      </c>
    </row>
    <row r="572" spans="21:38" x14ac:dyDescent="0.5">
      <c r="U572" s="16">
        <f t="shared" si="73"/>
        <v>0</v>
      </c>
      <c r="V572" s="16" t="e">
        <f>IF($A$3=FALSE,IF($C572&lt;16,E572/($D572^0.727399687532279)*'Hintergrund Berechnung'!$I$3165,E572/($D572^0.727399687532279)*'Hintergrund Berechnung'!$I$3166),IF($C572&lt;13,(E572/($D572^0.727399687532279)*'Hintergrund Berechnung'!$I$3165)*0.5,IF($C572&lt;16,(E572/($D572^0.727399687532279)*'Hintergrund Berechnung'!$I$3165)*0.67,E572/($D572^0.727399687532279)*'Hintergrund Berechnung'!$I$3166)))</f>
        <v>#DIV/0!</v>
      </c>
      <c r="W572" s="16" t="str">
        <f t="shared" si="74"/>
        <v/>
      </c>
      <c r="X572" s="16" t="e">
        <f>IF($A$3=FALSE,IF($C572&lt;16,G572/($D572^0.727399687532279)*'Hintergrund Berechnung'!$I$3165,G572/($D572^0.727399687532279)*'Hintergrund Berechnung'!$I$3166),IF($C572&lt;13,(G572/($D572^0.727399687532279)*'Hintergrund Berechnung'!$I$3165)*0.5,IF($C572&lt;16,(G572/($D572^0.727399687532279)*'Hintergrund Berechnung'!$I$3165)*0.67,G572/($D572^0.727399687532279)*'Hintergrund Berechnung'!$I$3166)))</f>
        <v>#DIV/0!</v>
      </c>
      <c r="Y572" s="16" t="str">
        <f t="shared" si="75"/>
        <v/>
      </c>
      <c r="Z572" s="16" t="e">
        <f>IF($A$3=FALSE,IF($C572&lt;16,I572/($D572^0.727399687532279)*'Hintergrund Berechnung'!$I$3165,I572/($D572^0.727399687532279)*'Hintergrund Berechnung'!$I$3166),IF($C572&lt;13,(I572/($D572^0.727399687532279)*'Hintergrund Berechnung'!$I$3165)*0.5,IF($C572&lt;16,(I572/($D572^0.727399687532279)*'Hintergrund Berechnung'!$I$3165)*0.67,I572/($D572^0.727399687532279)*'Hintergrund Berechnung'!$I$3166)))</f>
        <v>#DIV/0!</v>
      </c>
      <c r="AA572" s="16" t="str">
        <f t="shared" si="76"/>
        <v/>
      </c>
      <c r="AB572" s="16" t="e">
        <f>IF($A$3=FALSE,IF($C572&lt;16,K572/($D572^0.727399687532279)*'Hintergrund Berechnung'!$I$3165,K572/($D572^0.727399687532279)*'Hintergrund Berechnung'!$I$3166),IF($C572&lt;13,(K572/($D572^0.727399687532279)*'Hintergrund Berechnung'!$I$3165)*0.5,IF($C572&lt;16,(K572/($D572^0.727399687532279)*'Hintergrund Berechnung'!$I$3165)*0.67,K572/($D572^0.727399687532279)*'Hintergrund Berechnung'!$I$3166)))</f>
        <v>#DIV/0!</v>
      </c>
      <c r="AC572" s="16" t="str">
        <f t="shared" si="77"/>
        <v/>
      </c>
      <c r="AD572" s="16" t="e">
        <f>IF($A$3=FALSE,IF($C572&lt;16,M572/($D572^0.727399687532279)*'Hintergrund Berechnung'!$I$3165,M572/($D572^0.727399687532279)*'Hintergrund Berechnung'!$I$3166),IF($C572&lt;13,(M572/($D572^0.727399687532279)*'Hintergrund Berechnung'!$I$3165)*0.5,IF($C572&lt;16,(M572/($D572^0.727399687532279)*'Hintergrund Berechnung'!$I$3165)*0.67,M572/($D572^0.727399687532279)*'Hintergrund Berechnung'!$I$3166)))</f>
        <v>#DIV/0!</v>
      </c>
      <c r="AE572" s="16" t="str">
        <f t="shared" si="78"/>
        <v/>
      </c>
      <c r="AF572" s="16" t="e">
        <f>IF($A$3=FALSE,IF($C572&lt;16,O572/($D572^0.727399687532279)*'Hintergrund Berechnung'!$I$3165,O572/($D572^0.727399687532279)*'Hintergrund Berechnung'!$I$3166),IF($C572&lt;13,(O572/($D572^0.727399687532279)*'Hintergrund Berechnung'!$I$3165)*0.5,IF($C572&lt;16,(O572/($D572^0.727399687532279)*'Hintergrund Berechnung'!$I$3165)*0.67,O572/($D572^0.727399687532279)*'Hintergrund Berechnung'!$I$3166)))</f>
        <v>#DIV/0!</v>
      </c>
      <c r="AG572" s="16" t="str">
        <f t="shared" si="79"/>
        <v/>
      </c>
      <c r="AH572" s="16" t="e">
        <f t="shared" si="80"/>
        <v>#DIV/0!</v>
      </c>
      <c r="AI572" s="16" t="e">
        <f>ROUND(IF(C572&lt;16,$Q572/($D572^0.515518364833551)*'Hintergrund Berechnung'!$K$3165,$Q572/($D572^0.515518364833551)*'Hintergrund Berechnung'!$K$3166),0)</f>
        <v>#DIV/0!</v>
      </c>
      <c r="AJ572" s="16">
        <f>ROUND(IF(C572&lt;16,$R572*'Hintergrund Berechnung'!$L$3165,$R572*'Hintergrund Berechnung'!$L$3166),0)</f>
        <v>0</v>
      </c>
      <c r="AK572" s="16">
        <f>ROUND(IF(C572&lt;16,IF(S572&gt;0,(25-$S572)*'Hintergrund Berechnung'!$M$3165,0),IF(S572&gt;0,(25-$S572)*'Hintergrund Berechnung'!$M$3166,0)),0)</f>
        <v>0</v>
      </c>
      <c r="AL572" s="18" t="e">
        <f t="shared" si="81"/>
        <v>#DIV/0!</v>
      </c>
    </row>
    <row r="573" spans="21:38" x14ac:dyDescent="0.5">
      <c r="U573" s="16">
        <f t="shared" si="73"/>
        <v>0</v>
      </c>
      <c r="V573" s="16" t="e">
        <f>IF($A$3=FALSE,IF($C573&lt;16,E573/($D573^0.727399687532279)*'Hintergrund Berechnung'!$I$3165,E573/($D573^0.727399687532279)*'Hintergrund Berechnung'!$I$3166),IF($C573&lt;13,(E573/($D573^0.727399687532279)*'Hintergrund Berechnung'!$I$3165)*0.5,IF($C573&lt;16,(E573/($D573^0.727399687532279)*'Hintergrund Berechnung'!$I$3165)*0.67,E573/($D573^0.727399687532279)*'Hintergrund Berechnung'!$I$3166)))</f>
        <v>#DIV/0!</v>
      </c>
      <c r="W573" s="16" t="str">
        <f t="shared" si="74"/>
        <v/>
      </c>
      <c r="X573" s="16" t="e">
        <f>IF($A$3=FALSE,IF($C573&lt;16,G573/($D573^0.727399687532279)*'Hintergrund Berechnung'!$I$3165,G573/($D573^0.727399687532279)*'Hintergrund Berechnung'!$I$3166),IF($C573&lt;13,(G573/($D573^0.727399687532279)*'Hintergrund Berechnung'!$I$3165)*0.5,IF($C573&lt;16,(G573/($D573^0.727399687532279)*'Hintergrund Berechnung'!$I$3165)*0.67,G573/($D573^0.727399687532279)*'Hintergrund Berechnung'!$I$3166)))</f>
        <v>#DIV/0!</v>
      </c>
      <c r="Y573" s="16" t="str">
        <f t="shared" si="75"/>
        <v/>
      </c>
      <c r="Z573" s="16" t="e">
        <f>IF($A$3=FALSE,IF($C573&lt;16,I573/($D573^0.727399687532279)*'Hintergrund Berechnung'!$I$3165,I573/($D573^0.727399687532279)*'Hintergrund Berechnung'!$I$3166),IF($C573&lt;13,(I573/($D573^0.727399687532279)*'Hintergrund Berechnung'!$I$3165)*0.5,IF($C573&lt;16,(I573/($D573^0.727399687532279)*'Hintergrund Berechnung'!$I$3165)*0.67,I573/($D573^0.727399687532279)*'Hintergrund Berechnung'!$I$3166)))</f>
        <v>#DIV/0!</v>
      </c>
      <c r="AA573" s="16" t="str">
        <f t="shared" si="76"/>
        <v/>
      </c>
      <c r="AB573" s="16" t="e">
        <f>IF($A$3=FALSE,IF($C573&lt;16,K573/($D573^0.727399687532279)*'Hintergrund Berechnung'!$I$3165,K573/($D573^0.727399687532279)*'Hintergrund Berechnung'!$I$3166),IF($C573&lt;13,(K573/($D573^0.727399687532279)*'Hintergrund Berechnung'!$I$3165)*0.5,IF($C573&lt;16,(K573/($D573^0.727399687532279)*'Hintergrund Berechnung'!$I$3165)*0.67,K573/($D573^0.727399687532279)*'Hintergrund Berechnung'!$I$3166)))</f>
        <v>#DIV/0!</v>
      </c>
      <c r="AC573" s="16" t="str">
        <f t="shared" si="77"/>
        <v/>
      </c>
      <c r="AD573" s="16" t="e">
        <f>IF($A$3=FALSE,IF($C573&lt;16,M573/($D573^0.727399687532279)*'Hintergrund Berechnung'!$I$3165,M573/($D573^0.727399687532279)*'Hintergrund Berechnung'!$I$3166),IF($C573&lt;13,(M573/($D573^0.727399687532279)*'Hintergrund Berechnung'!$I$3165)*0.5,IF($C573&lt;16,(M573/($D573^0.727399687532279)*'Hintergrund Berechnung'!$I$3165)*0.67,M573/($D573^0.727399687532279)*'Hintergrund Berechnung'!$I$3166)))</f>
        <v>#DIV/0!</v>
      </c>
      <c r="AE573" s="16" t="str">
        <f t="shared" si="78"/>
        <v/>
      </c>
      <c r="AF573" s="16" t="e">
        <f>IF($A$3=FALSE,IF($C573&lt;16,O573/($D573^0.727399687532279)*'Hintergrund Berechnung'!$I$3165,O573/($D573^0.727399687532279)*'Hintergrund Berechnung'!$I$3166),IF($C573&lt;13,(O573/($D573^0.727399687532279)*'Hintergrund Berechnung'!$I$3165)*0.5,IF($C573&lt;16,(O573/($D573^0.727399687532279)*'Hintergrund Berechnung'!$I$3165)*0.67,O573/($D573^0.727399687532279)*'Hintergrund Berechnung'!$I$3166)))</f>
        <v>#DIV/0!</v>
      </c>
      <c r="AG573" s="16" t="str">
        <f t="shared" si="79"/>
        <v/>
      </c>
      <c r="AH573" s="16" t="e">
        <f t="shared" si="80"/>
        <v>#DIV/0!</v>
      </c>
      <c r="AI573" s="16" t="e">
        <f>ROUND(IF(C573&lt;16,$Q573/($D573^0.515518364833551)*'Hintergrund Berechnung'!$K$3165,$Q573/($D573^0.515518364833551)*'Hintergrund Berechnung'!$K$3166),0)</f>
        <v>#DIV/0!</v>
      </c>
      <c r="AJ573" s="16">
        <f>ROUND(IF(C573&lt;16,$R573*'Hintergrund Berechnung'!$L$3165,$R573*'Hintergrund Berechnung'!$L$3166),0)</f>
        <v>0</v>
      </c>
      <c r="AK573" s="16">
        <f>ROUND(IF(C573&lt;16,IF(S573&gt;0,(25-$S573)*'Hintergrund Berechnung'!$M$3165,0),IF(S573&gt;0,(25-$S573)*'Hintergrund Berechnung'!$M$3166,0)),0)</f>
        <v>0</v>
      </c>
      <c r="AL573" s="18" t="e">
        <f t="shared" si="81"/>
        <v>#DIV/0!</v>
      </c>
    </row>
    <row r="574" spans="21:38" x14ac:dyDescent="0.5">
      <c r="U574" s="16">
        <f t="shared" si="73"/>
        <v>0</v>
      </c>
      <c r="V574" s="16" t="e">
        <f>IF($A$3=FALSE,IF($C574&lt;16,E574/($D574^0.727399687532279)*'Hintergrund Berechnung'!$I$3165,E574/($D574^0.727399687532279)*'Hintergrund Berechnung'!$I$3166),IF($C574&lt;13,(E574/($D574^0.727399687532279)*'Hintergrund Berechnung'!$I$3165)*0.5,IF($C574&lt;16,(E574/($D574^0.727399687532279)*'Hintergrund Berechnung'!$I$3165)*0.67,E574/($D574^0.727399687532279)*'Hintergrund Berechnung'!$I$3166)))</f>
        <v>#DIV/0!</v>
      </c>
      <c r="W574" s="16" t="str">
        <f t="shared" si="74"/>
        <v/>
      </c>
      <c r="X574" s="16" t="e">
        <f>IF($A$3=FALSE,IF($C574&lt;16,G574/($D574^0.727399687532279)*'Hintergrund Berechnung'!$I$3165,G574/($D574^0.727399687532279)*'Hintergrund Berechnung'!$I$3166),IF($C574&lt;13,(G574/($D574^0.727399687532279)*'Hintergrund Berechnung'!$I$3165)*0.5,IF($C574&lt;16,(G574/($D574^0.727399687532279)*'Hintergrund Berechnung'!$I$3165)*0.67,G574/($D574^0.727399687532279)*'Hintergrund Berechnung'!$I$3166)))</f>
        <v>#DIV/0!</v>
      </c>
      <c r="Y574" s="16" t="str">
        <f t="shared" si="75"/>
        <v/>
      </c>
      <c r="Z574" s="16" t="e">
        <f>IF($A$3=FALSE,IF($C574&lt;16,I574/($D574^0.727399687532279)*'Hintergrund Berechnung'!$I$3165,I574/($D574^0.727399687532279)*'Hintergrund Berechnung'!$I$3166),IF($C574&lt;13,(I574/($D574^0.727399687532279)*'Hintergrund Berechnung'!$I$3165)*0.5,IF($C574&lt;16,(I574/($D574^0.727399687532279)*'Hintergrund Berechnung'!$I$3165)*0.67,I574/($D574^0.727399687532279)*'Hintergrund Berechnung'!$I$3166)))</f>
        <v>#DIV/0!</v>
      </c>
      <c r="AA574" s="16" t="str">
        <f t="shared" si="76"/>
        <v/>
      </c>
      <c r="AB574" s="16" t="e">
        <f>IF($A$3=FALSE,IF($C574&lt;16,K574/($D574^0.727399687532279)*'Hintergrund Berechnung'!$I$3165,K574/($D574^0.727399687532279)*'Hintergrund Berechnung'!$I$3166),IF($C574&lt;13,(K574/($D574^0.727399687532279)*'Hintergrund Berechnung'!$I$3165)*0.5,IF($C574&lt;16,(K574/($D574^0.727399687532279)*'Hintergrund Berechnung'!$I$3165)*0.67,K574/($D574^0.727399687532279)*'Hintergrund Berechnung'!$I$3166)))</f>
        <v>#DIV/0!</v>
      </c>
      <c r="AC574" s="16" t="str">
        <f t="shared" si="77"/>
        <v/>
      </c>
      <c r="AD574" s="16" t="e">
        <f>IF($A$3=FALSE,IF($C574&lt;16,M574/($D574^0.727399687532279)*'Hintergrund Berechnung'!$I$3165,M574/($D574^0.727399687532279)*'Hintergrund Berechnung'!$I$3166),IF($C574&lt;13,(M574/($D574^0.727399687532279)*'Hintergrund Berechnung'!$I$3165)*0.5,IF($C574&lt;16,(M574/($D574^0.727399687532279)*'Hintergrund Berechnung'!$I$3165)*0.67,M574/($D574^0.727399687532279)*'Hintergrund Berechnung'!$I$3166)))</f>
        <v>#DIV/0!</v>
      </c>
      <c r="AE574" s="16" t="str">
        <f t="shared" si="78"/>
        <v/>
      </c>
      <c r="AF574" s="16" t="e">
        <f>IF($A$3=FALSE,IF($C574&lt;16,O574/($D574^0.727399687532279)*'Hintergrund Berechnung'!$I$3165,O574/($D574^0.727399687532279)*'Hintergrund Berechnung'!$I$3166),IF($C574&lt;13,(O574/($D574^0.727399687532279)*'Hintergrund Berechnung'!$I$3165)*0.5,IF($C574&lt;16,(O574/($D574^0.727399687532279)*'Hintergrund Berechnung'!$I$3165)*0.67,O574/($D574^0.727399687532279)*'Hintergrund Berechnung'!$I$3166)))</f>
        <v>#DIV/0!</v>
      </c>
      <c r="AG574" s="16" t="str">
        <f t="shared" si="79"/>
        <v/>
      </c>
      <c r="AH574" s="16" t="e">
        <f t="shared" si="80"/>
        <v>#DIV/0!</v>
      </c>
      <c r="AI574" s="16" t="e">
        <f>ROUND(IF(C574&lt;16,$Q574/($D574^0.515518364833551)*'Hintergrund Berechnung'!$K$3165,$Q574/($D574^0.515518364833551)*'Hintergrund Berechnung'!$K$3166),0)</f>
        <v>#DIV/0!</v>
      </c>
      <c r="AJ574" s="16">
        <f>ROUND(IF(C574&lt;16,$R574*'Hintergrund Berechnung'!$L$3165,$R574*'Hintergrund Berechnung'!$L$3166),0)</f>
        <v>0</v>
      </c>
      <c r="AK574" s="16">
        <f>ROUND(IF(C574&lt;16,IF(S574&gt;0,(25-$S574)*'Hintergrund Berechnung'!$M$3165,0),IF(S574&gt;0,(25-$S574)*'Hintergrund Berechnung'!$M$3166,0)),0)</f>
        <v>0</v>
      </c>
      <c r="AL574" s="18" t="e">
        <f t="shared" si="81"/>
        <v>#DIV/0!</v>
      </c>
    </row>
    <row r="575" spans="21:38" x14ac:dyDescent="0.5">
      <c r="U575" s="16">
        <f t="shared" si="73"/>
        <v>0</v>
      </c>
      <c r="V575" s="16" t="e">
        <f>IF($A$3=FALSE,IF($C575&lt;16,E575/($D575^0.727399687532279)*'Hintergrund Berechnung'!$I$3165,E575/($D575^0.727399687532279)*'Hintergrund Berechnung'!$I$3166),IF($C575&lt;13,(E575/($D575^0.727399687532279)*'Hintergrund Berechnung'!$I$3165)*0.5,IF($C575&lt;16,(E575/($D575^0.727399687532279)*'Hintergrund Berechnung'!$I$3165)*0.67,E575/($D575^0.727399687532279)*'Hintergrund Berechnung'!$I$3166)))</f>
        <v>#DIV/0!</v>
      </c>
      <c r="W575" s="16" t="str">
        <f t="shared" si="74"/>
        <v/>
      </c>
      <c r="X575" s="16" t="e">
        <f>IF($A$3=FALSE,IF($C575&lt;16,G575/($D575^0.727399687532279)*'Hintergrund Berechnung'!$I$3165,G575/($D575^0.727399687532279)*'Hintergrund Berechnung'!$I$3166),IF($C575&lt;13,(G575/($D575^0.727399687532279)*'Hintergrund Berechnung'!$I$3165)*0.5,IF($C575&lt;16,(G575/($D575^0.727399687532279)*'Hintergrund Berechnung'!$I$3165)*0.67,G575/($D575^0.727399687532279)*'Hintergrund Berechnung'!$I$3166)))</f>
        <v>#DIV/0!</v>
      </c>
      <c r="Y575" s="16" t="str">
        <f t="shared" si="75"/>
        <v/>
      </c>
      <c r="Z575" s="16" t="e">
        <f>IF($A$3=FALSE,IF($C575&lt;16,I575/($D575^0.727399687532279)*'Hintergrund Berechnung'!$I$3165,I575/($D575^0.727399687532279)*'Hintergrund Berechnung'!$I$3166),IF($C575&lt;13,(I575/($D575^0.727399687532279)*'Hintergrund Berechnung'!$I$3165)*0.5,IF($C575&lt;16,(I575/($D575^0.727399687532279)*'Hintergrund Berechnung'!$I$3165)*0.67,I575/($D575^0.727399687532279)*'Hintergrund Berechnung'!$I$3166)))</f>
        <v>#DIV/0!</v>
      </c>
      <c r="AA575" s="16" t="str">
        <f t="shared" si="76"/>
        <v/>
      </c>
      <c r="AB575" s="16" t="e">
        <f>IF($A$3=FALSE,IF($C575&lt;16,K575/($D575^0.727399687532279)*'Hintergrund Berechnung'!$I$3165,K575/($D575^0.727399687532279)*'Hintergrund Berechnung'!$I$3166),IF($C575&lt;13,(K575/($D575^0.727399687532279)*'Hintergrund Berechnung'!$I$3165)*0.5,IF($C575&lt;16,(K575/($D575^0.727399687532279)*'Hintergrund Berechnung'!$I$3165)*0.67,K575/($D575^0.727399687532279)*'Hintergrund Berechnung'!$I$3166)))</f>
        <v>#DIV/0!</v>
      </c>
      <c r="AC575" s="16" t="str">
        <f t="shared" si="77"/>
        <v/>
      </c>
      <c r="AD575" s="16" t="e">
        <f>IF($A$3=FALSE,IF($C575&lt;16,M575/($D575^0.727399687532279)*'Hintergrund Berechnung'!$I$3165,M575/($D575^0.727399687532279)*'Hintergrund Berechnung'!$I$3166),IF($C575&lt;13,(M575/($D575^0.727399687532279)*'Hintergrund Berechnung'!$I$3165)*0.5,IF($C575&lt;16,(M575/($D575^0.727399687532279)*'Hintergrund Berechnung'!$I$3165)*0.67,M575/($D575^0.727399687532279)*'Hintergrund Berechnung'!$I$3166)))</f>
        <v>#DIV/0!</v>
      </c>
      <c r="AE575" s="16" t="str">
        <f t="shared" si="78"/>
        <v/>
      </c>
      <c r="AF575" s="16" t="e">
        <f>IF($A$3=FALSE,IF($C575&lt;16,O575/($D575^0.727399687532279)*'Hintergrund Berechnung'!$I$3165,O575/($D575^0.727399687532279)*'Hintergrund Berechnung'!$I$3166),IF($C575&lt;13,(O575/($D575^0.727399687532279)*'Hintergrund Berechnung'!$I$3165)*0.5,IF($C575&lt;16,(O575/($D575^0.727399687532279)*'Hintergrund Berechnung'!$I$3165)*0.67,O575/($D575^0.727399687532279)*'Hintergrund Berechnung'!$I$3166)))</f>
        <v>#DIV/0!</v>
      </c>
      <c r="AG575" s="16" t="str">
        <f t="shared" si="79"/>
        <v/>
      </c>
      <c r="AH575" s="16" t="e">
        <f t="shared" si="80"/>
        <v>#DIV/0!</v>
      </c>
      <c r="AI575" s="16" t="e">
        <f>ROUND(IF(C575&lt;16,$Q575/($D575^0.515518364833551)*'Hintergrund Berechnung'!$K$3165,$Q575/($D575^0.515518364833551)*'Hintergrund Berechnung'!$K$3166),0)</f>
        <v>#DIV/0!</v>
      </c>
      <c r="AJ575" s="16">
        <f>ROUND(IF(C575&lt;16,$R575*'Hintergrund Berechnung'!$L$3165,$R575*'Hintergrund Berechnung'!$L$3166),0)</f>
        <v>0</v>
      </c>
      <c r="AK575" s="16">
        <f>ROUND(IF(C575&lt;16,IF(S575&gt;0,(25-$S575)*'Hintergrund Berechnung'!$M$3165,0),IF(S575&gt;0,(25-$S575)*'Hintergrund Berechnung'!$M$3166,0)),0)</f>
        <v>0</v>
      </c>
      <c r="AL575" s="18" t="e">
        <f t="shared" si="81"/>
        <v>#DIV/0!</v>
      </c>
    </row>
    <row r="576" spans="21:38" x14ac:dyDescent="0.5">
      <c r="U576" s="16">
        <f t="shared" si="73"/>
        <v>0</v>
      </c>
      <c r="V576" s="16" t="e">
        <f>IF($A$3=FALSE,IF($C576&lt;16,E576/($D576^0.727399687532279)*'Hintergrund Berechnung'!$I$3165,E576/($D576^0.727399687532279)*'Hintergrund Berechnung'!$I$3166),IF($C576&lt;13,(E576/($D576^0.727399687532279)*'Hintergrund Berechnung'!$I$3165)*0.5,IF($C576&lt;16,(E576/($D576^0.727399687532279)*'Hintergrund Berechnung'!$I$3165)*0.67,E576/($D576^0.727399687532279)*'Hintergrund Berechnung'!$I$3166)))</f>
        <v>#DIV/0!</v>
      </c>
      <c r="W576" s="16" t="str">
        <f t="shared" si="74"/>
        <v/>
      </c>
      <c r="X576" s="16" t="e">
        <f>IF($A$3=FALSE,IF($C576&lt;16,G576/($D576^0.727399687532279)*'Hintergrund Berechnung'!$I$3165,G576/($D576^0.727399687532279)*'Hintergrund Berechnung'!$I$3166),IF($C576&lt;13,(G576/($D576^0.727399687532279)*'Hintergrund Berechnung'!$I$3165)*0.5,IF($C576&lt;16,(G576/($D576^0.727399687532279)*'Hintergrund Berechnung'!$I$3165)*0.67,G576/($D576^0.727399687532279)*'Hintergrund Berechnung'!$I$3166)))</f>
        <v>#DIV/0!</v>
      </c>
      <c r="Y576" s="16" t="str">
        <f t="shared" si="75"/>
        <v/>
      </c>
      <c r="Z576" s="16" t="e">
        <f>IF($A$3=FALSE,IF($C576&lt;16,I576/($D576^0.727399687532279)*'Hintergrund Berechnung'!$I$3165,I576/($D576^0.727399687532279)*'Hintergrund Berechnung'!$I$3166),IF($C576&lt;13,(I576/($D576^0.727399687532279)*'Hintergrund Berechnung'!$I$3165)*0.5,IF($C576&lt;16,(I576/($D576^0.727399687532279)*'Hintergrund Berechnung'!$I$3165)*0.67,I576/($D576^0.727399687532279)*'Hintergrund Berechnung'!$I$3166)))</f>
        <v>#DIV/0!</v>
      </c>
      <c r="AA576" s="16" t="str">
        <f t="shared" si="76"/>
        <v/>
      </c>
      <c r="AB576" s="16" t="e">
        <f>IF($A$3=FALSE,IF($C576&lt;16,K576/($D576^0.727399687532279)*'Hintergrund Berechnung'!$I$3165,K576/($D576^0.727399687532279)*'Hintergrund Berechnung'!$I$3166),IF($C576&lt;13,(K576/($D576^0.727399687532279)*'Hintergrund Berechnung'!$I$3165)*0.5,IF($C576&lt;16,(K576/($D576^0.727399687532279)*'Hintergrund Berechnung'!$I$3165)*0.67,K576/($D576^0.727399687532279)*'Hintergrund Berechnung'!$I$3166)))</f>
        <v>#DIV/0!</v>
      </c>
      <c r="AC576" s="16" t="str">
        <f t="shared" si="77"/>
        <v/>
      </c>
      <c r="AD576" s="16" t="e">
        <f>IF($A$3=FALSE,IF($C576&lt;16,M576/($D576^0.727399687532279)*'Hintergrund Berechnung'!$I$3165,M576/($D576^0.727399687532279)*'Hintergrund Berechnung'!$I$3166),IF($C576&lt;13,(M576/($D576^0.727399687532279)*'Hintergrund Berechnung'!$I$3165)*0.5,IF($C576&lt;16,(M576/($D576^0.727399687532279)*'Hintergrund Berechnung'!$I$3165)*0.67,M576/($D576^0.727399687532279)*'Hintergrund Berechnung'!$I$3166)))</f>
        <v>#DIV/0!</v>
      </c>
      <c r="AE576" s="16" t="str">
        <f t="shared" si="78"/>
        <v/>
      </c>
      <c r="AF576" s="16" t="e">
        <f>IF($A$3=FALSE,IF($C576&lt;16,O576/($D576^0.727399687532279)*'Hintergrund Berechnung'!$I$3165,O576/($D576^0.727399687532279)*'Hintergrund Berechnung'!$I$3166),IF($C576&lt;13,(O576/($D576^0.727399687532279)*'Hintergrund Berechnung'!$I$3165)*0.5,IF($C576&lt;16,(O576/($D576^0.727399687532279)*'Hintergrund Berechnung'!$I$3165)*0.67,O576/($D576^0.727399687532279)*'Hintergrund Berechnung'!$I$3166)))</f>
        <v>#DIV/0!</v>
      </c>
      <c r="AG576" s="16" t="str">
        <f t="shared" si="79"/>
        <v/>
      </c>
      <c r="AH576" s="16" t="e">
        <f t="shared" si="80"/>
        <v>#DIV/0!</v>
      </c>
      <c r="AI576" s="16" t="e">
        <f>ROUND(IF(C576&lt;16,$Q576/($D576^0.515518364833551)*'Hintergrund Berechnung'!$K$3165,$Q576/($D576^0.515518364833551)*'Hintergrund Berechnung'!$K$3166),0)</f>
        <v>#DIV/0!</v>
      </c>
      <c r="AJ576" s="16">
        <f>ROUND(IF(C576&lt;16,$R576*'Hintergrund Berechnung'!$L$3165,$R576*'Hintergrund Berechnung'!$L$3166),0)</f>
        <v>0</v>
      </c>
      <c r="AK576" s="16">
        <f>ROUND(IF(C576&lt;16,IF(S576&gt;0,(25-$S576)*'Hintergrund Berechnung'!$M$3165,0),IF(S576&gt;0,(25-$S576)*'Hintergrund Berechnung'!$M$3166,0)),0)</f>
        <v>0</v>
      </c>
      <c r="AL576" s="18" t="e">
        <f t="shared" si="81"/>
        <v>#DIV/0!</v>
      </c>
    </row>
    <row r="577" spans="21:38" x14ac:dyDescent="0.5">
      <c r="U577" s="16">
        <f t="shared" si="73"/>
        <v>0</v>
      </c>
      <c r="V577" s="16" t="e">
        <f>IF($A$3=FALSE,IF($C577&lt;16,E577/($D577^0.727399687532279)*'Hintergrund Berechnung'!$I$3165,E577/($D577^0.727399687532279)*'Hintergrund Berechnung'!$I$3166),IF($C577&lt;13,(E577/($D577^0.727399687532279)*'Hintergrund Berechnung'!$I$3165)*0.5,IF($C577&lt;16,(E577/($D577^0.727399687532279)*'Hintergrund Berechnung'!$I$3165)*0.67,E577/($D577^0.727399687532279)*'Hintergrund Berechnung'!$I$3166)))</f>
        <v>#DIV/0!</v>
      </c>
      <c r="W577" s="16" t="str">
        <f t="shared" si="74"/>
        <v/>
      </c>
      <c r="X577" s="16" t="e">
        <f>IF($A$3=FALSE,IF($C577&lt;16,G577/($D577^0.727399687532279)*'Hintergrund Berechnung'!$I$3165,G577/($D577^0.727399687532279)*'Hintergrund Berechnung'!$I$3166),IF($C577&lt;13,(G577/($D577^0.727399687532279)*'Hintergrund Berechnung'!$I$3165)*0.5,IF($C577&lt;16,(G577/($D577^0.727399687532279)*'Hintergrund Berechnung'!$I$3165)*0.67,G577/($D577^0.727399687532279)*'Hintergrund Berechnung'!$I$3166)))</f>
        <v>#DIV/0!</v>
      </c>
      <c r="Y577" s="16" t="str">
        <f t="shared" si="75"/>
        <v/>
      </c>
      <c r="Z577" s="16" t="e">
        <f>IF($A$3=FALSE,IF($C577&lt;16,I577/($D577^0.727399687532279)*'Hintergrund Berechnung'!$I$3165,I577/($D577^0.727399687532279)*'Hintergrund Berechnung'!$I$3166),IF($C577&lt;13,(I577/($D577^0.727399687532279)*'Hintergrund Berechnung'!$I$3165)*0.5,IF($C577&lt;16,(I577/($D577^0.727399687532279)*'Hintergrund Berechnung'!$I$3165)*0.67,I577/($D577^0.727399687532279)*'Hintergrund Berechnung'!$I$3166)))</f>
        <v>#DIV/0!</v>
      </c>
      <c r="AA577" s="16" t="str">
        <f t="shared" si="76"/>
        <v/>
      </c>
      <c r="AB577" s="16" t="e">
        <f>IF($A$3=FALSE,IF($C577&lt;16,K577/($D577^0.727399687532279)*'Hintergrund Berechnung'!$I$3165,K577/($D577^0.727399687532279)*'Hintergrund Berechnung'!$I$3166),IF($C577&lt;13,(K577/($D577^0.727399687532279)*'Hintergrund Berechnung'!$I$3165)*0.5,IF($C577&lt;16,(K577/($D577^0.727399687532279)*'Hintergrund Berechnung'!$I$3165)*0.67,K577/($D577^0.727399687532279)*'Hintergrund Berechnung'!$I$3166)))</f>
        <v>#DIV/0!</v>
      </c>
      <c r="AC577" s="16" t="str">
        <f t="shared" si="77"/>
        <v/>
      </c>
      <c r="AD577" s="16" t="e">
        <f>IF($A$3=FALSE,IF($C577&lt;16,M577/($D577^0.727399687532279)*'Hintergrund Berechnung'!$I$3165,M577/($D577^0.727399687532279)*'Hintergrund Berechnung'!$I$3166),IF($C577&lt;13,(M577/($D577^0.727399687532279)*'Hintergrund Berechnung'!$I$3165)*0.5,IF($C577&lt;16,(M577/($D577^0.727399687532279)*'Hintergrund Berechnung'!$I$3165)*0.67,M577/($D577^0.727399687532279)*'Hintergrund Berechnung'!$I$3166)))</f>
        <v>#DIV/0!</v>
      </c>
      <c r="AE577" s="16" t="str">
        <f t="shared" si="78"/>
        <v/>
      </c>
      <c r="AF577" s="16" t="e">
        <f>IF($A$3=FALSE,IF($C577&lt;16,O577/($D577^0.727399687532279)*'Hintergrund Berechnung'!$I$3165,O577/($D577^0.727399687532279)*'Hintergrund Berechnung'!$I$3166),IF($C577&lt;13,(O577/($D577^0.727399687532279)*'Hintergrund Berechnung'!$I$3165)*0.5,IF($C577&lt;16,(O577/($D577^0.727399687532279)*'Hintergrund Berechnung'!$I$3165)*0.67,O577/($D577^0.727399687532279)*'Hintergrund Berechnung'!$I$3166)))</f>
        <v>#DIV/0!</v>
      </c>
      <c r="AG577" s="16" t="str">
        <f t="shared" si="79"/>
        <v/>
      </c>
      <c r="AH577" s="16" t="e">
        <f t="shared" si="80"/>
        <v>#DIV/0!</v>
      </c>
      <c r="AI577" s="16" t="e">
        <f>ROUND(IF(C577&lt;16,$Q577/($D577^0.515518364833551)*'Hintergrund Berechnung'!$K$3165,$Q577/($D577^0.515518364833551)*'Hintergrund Berechnung'!$K$3166),0)</f>
        <v>#DIV/0!</v>
      </c>
      <c r="AJ577" s="16">
        <f>ROUND(IF(C577&lt;16,$R577*'Hintergrund Berechnung'!$L$3165,$R577*'Hintergrund Berechnung'!$L$3166),0)</f>
        <v>0</v>
      </c>
      <c r="AK577" s="16">
        <f>ROUND(IF(C577&lt;16,IF(S577&gt;0,(25-$S577)*'Hintergrund Berechnung'!$M$3165,0),IF(S577&gt;0,(25-$S577)*'Hintergrund Berechnung'!$M$3166,0)),0)</f>
        <v>0</v>
      </c>
      <c r="AL577" s="18" t="e">
        <f t="shared" si="81"/>
        <v>#DIV/0!</v>
      </c>
    </row>
    <row r="578" spans="21:38" x14ac:dyDescent="0.5">
      <c r="U578" s="16">
        <f t="shared" si="73"/>
        <v>0</v>
      </c>
      <c r="V578" s="16" t="e">
        <f>IF($A$3=FALSE,IF($C578&lt;16,E578/($D578^0.727399687532279)*'Hintergrund Berechnung'!$I$3165,E578/($D578^0.727399687532279)*'Hintergrund Berechnung'!$I$3166),IF($C578&lt;13,(E578/($D578^0.727399687532279)*'Hintergrund Berechnung'!$I$3165)*0.5,IF($C578&lt;16,(E578/($D578^0.727399687532279)*'Hintergrund Berechnung'!$I$3165)*0.67,E578/($D578^0.727399687532279)*'Hintergrund Berechnung'!$I$3166)))</f>
        <v>#DIV/0!</v>
      </c>
      <c r="W578" s="16" t="str">
        <f t="shared" si="74"/>
        <v/>
      </c>
      <c r="X578" s="16" t="e">
        <f>IF($A$3=FALSE,IF($C578&lt;16,G578/($D578^0.727399687532279)*'Hintergrund Berechnung'!$I$3165,G578/($D578^0.727399687532279)*'Hintergrund Berechnung'!$I$3166),IF($C578&lt;13,(G578/($D578^0.727399687532279)*'Hintergrund Berechnung'!$I$3165)*0.5,IF($C578&lt;16,(G578/($D578^0.727399687532279)*'Hintergrund Berechnung'!$I$3165)*0.67,G578/($D578^0.727399687532279)*'Hintergrund Berechnung'!$I$3166)))</f>
        <v>#DIV/0!</v>
      </c>
      <c r="Y578" s="16" t="str">
        <f t="shared" si="75"/>
        <v/>
      </c>
      <c r="Z578" s="16" t="e">
        <f>IF($A$3=FALSE,IF($C578&lt;16,I578/($D578^0.727399687532279)*'Hintergrund Berechnung'!$I$3165,I578/($D578^0.727399687532279)*'Hintergrund Berechnung'!$I$3166),IF($C578&lt;13,(I578/($D578^0.727399687532279)*'Hintergrund Berechnung'!$I$3165)*0.5,IF($C578&lt;16,(I578/($D578^0.727399687532279)*'Hintergrund Berechnung'!$I$3165)*0.67,I578/($D578^0.727399687532279)*'Hintergrund Berechnung'!$I$3166)))</f>
        <v>#DIV/0!</v>
      </c>
      <c r="AA578" s="16" t="str">
        <f t="shared" si="76"/>
        <v/>
      </c>
      <c r="AB578" s="16" t="e">
        <f>IF($A$3=FALSE,IF($C578&lt;16,K578/($D578^0.727399687532279)*'Hintergrund Berechnung'!$I$3165,K578/($D578^0.727399687532279)*'Hintergrund Berechnung'!$I$3166),IF($C578&lt;13,(K578/($D578^0.727399687532279)*'Hintergrund Berechnung'!$I$3165)*0.5,IF($C578&lt;16,(K578/($D578^0.727399687532279)*'Hintergrund Berechnung'!$I$3165)*0.67,K578/($D578^0.727399687532279)*'Hintergrund Berechnung'!$I$3166)))</f>
        <v>#DIV/0!</v>
      </c>
      <c r="AC578" s="16" t="str">
        <f t="shared" si="77"/>
        <v/>
      </c>
      <c r="AD578" s="16" t="e">
        <f>IF($A$3=FALSE,IF($C578&lt;16,M578/($D578^0.727399687532279)*'Hintergrund Berechnung'!$I$3165,M578/($D578^0.727399687532279)*'Hintergrund Berechnung'!$I$3166),IF($C578&lt;13,(M578/($D578^0.727399687532279)*'Hintergrund Berechnung'!$I$3165)*0.5,IF($C578&lt;16,(M578/($D578^0.727399687532279)*'Hintergrund Berechnung'!$I$3165)*0.67,M578/($D578^0.727399687532279)*'Hintergrund Berechnung'!$I$3166)))</f>
        <v>#DIV/0!</v>
      </c>
      <c r="AE578" s="16" t="str">
        <f t="shared" si="78"/>
        <v/>
      </c>
      <c r="AF578" s="16" t="e">
        <f>IF($A$3=FALSE,IF($C578&lt;16,O578/($D578^0.727399687532279)*'Hintergrund Berechnung'!$I$3165,O578/($D578^0.727399687532279)*'Hintergrund Berechnung'!$I$3166),IF($C578&lt;13,(O578/($D578^0.727399687532279)*'Hintergrund Berechnung'!$I$3165)*0.5,IF($C578&lt;16,(O578/($D578^0.727399687532279)*'Hintergrund Berechnung'!$I$3165)*0.67,O578/($D578^0.727399687532279)*'Hintergrund Berechnung'!$I$3166)))</f>
        <v>#DIV/0!</v>
      </c>
      <c r="AG578" s="16" t="str">
        <f t="shared" si="79"/>
        <v/>
      </c>
      <c r="AH578" s="16" t="e">
        <f t="shared" si="80"/>
        <v>#DIV/0!</v>
      </c>
      <c r="AI578" s="16" t="e">
        <f>ROUND(IF(C578&lt;16,$Q578/($D578^0.515518364833551)*'Hintergrund Berechnung'!$K$3165,$Q578/($D578^0.515518364833551)*'Hintergrund Berechnung'!$K$3166),0)</f>
        <v>#DIV/0!</v>
      </c>
      <c r="AJ578" s="16">
        <f>ROUND(IF(C578&lt;16,$R578*'Hintergrund Berechnung'!$L$3165,$R578*'Hintergrund Berechnung'!$L$3166),0)</f>
        <v>0</v>
      </c>
      <c r="AK578" s="16">
        <f>ROUND(IF(C578&lt;16,IF(S578&gt;0,(25-$S578)*'Hintergrund Berechnung'!$M$3165,0),IF(S578&gt;0,(25-$S578)*'Hintergrund Berechnung'!$M$3166,0)),0)</f>
        <v>0</v>
      </c>
      <c r="AL578" s="18" t="e">
        <f t="shared" si="81"/>
        <v>#DIV/0!</v>
      </c>
    </row>
    <row r="579" spans="21:38" x14ac:dyDescent="0.5">
      <c r="U579" s="16">
        <f t="shared" si="73"/>
        <v>0</v>
      </c>
      <c r="V579" s="16" t="e">
        <f>IF($A$3=FALSE,IF($C579&lt;16,E579/($D579^0.727399687532279)*'Hintergrund Berechnung'!$I$3165,E579/($D579^0.727399687532279)*'Hintergrund Berechnung'!$I$3166),IF($C579&lt;13,(E579/($D579^0.727399687532279)*'Hintergrund Berechnung'!$I$3165)*0.5,IF($C579&lt;16,(E579/($D579^0.727399687532279)*'Hintergrund Berechnung'!$I$3165)*0.67,E579/($D579^0.727399687532279)*'Hintergrund Berechnung'!$I$3166)))</f>
        <v>#DIV/0!</v>
      </c>
      <c r="W579" s="16" t="str">
        <f t="shared" si="74"/>
        <v/>
      </c>
      <c r="X579" s="16" t="e">
        <f>IF($A$3=FALSE,IF($C579&lt;16,G579/($D579^0.727399687532279)*'Hintergrund Berechnung'!$I$3165,G579/($D579^0.727399687532279)*'Hintergrund Berechnung'!$I$3166),IF($C579&lt;13,(G579/($D579^0.727399687532279)*'Hintergrund Berechnung'!$I$3165)*0.5,IF($C579&lt;16,(G579/($D579^0.727399687532279)*'Hintergrund Berechnung'!$I$3165)*0.67,G579/($D579^0.727399687532279)*'Hintergrund Berechnung'!$I$3166)))</f>
        <v>#DIV/0!</v>
      </c>
      <c r="Y579" s="16" t="str">
        <f t="shared" si="75"/>
        <v/>
      </c>
      <c r="Z579" s="16" t="e">
        <f>IF($A$3=FALSE,IF($C579&lt;16,I579/($D579^0.727399687532279)*'Hintergrund Berechnung'!$I$3165,I579/($D579^0.727399687532279)*'Hintergrund Berechnung'!$I$3166),IF($C579&lt;13,(I579/($D579^0.727399687532279)*'Hintergrund Berechnung'!$I$3165)*0.5,IF($C579&lt;16,(I579/($D579^0.727399687532279)*'Hintergrund Berechnung'!$I$3165)*0.67,I579/($D579^0.727399687532279)*'Hintergrund Berechnung'!$I$3166)))</f>
        <v>#DIV/0!</v>
      </c>
      <c r="AA579" s="16" t="str">
        <f t="shared" si="76"/>
        <v/>
      </c>
      <c r="AB579" s="16" t="e">
        <f>IF($A$3=FALSE,IF($C579&lt;16,K579/($D579^0.727399687532279)*'Hintergrund Berechnung'!$I$3165,K579/($D579^0.727399687532279)*'Hintergrund Berechnung'!$I$3166),IF($C579&lt;13,(K579/($D579^0.727399687532279)*'Hintergrund Berechnung'!$I$3165)*0.5,IF($C579&lt;16,(K579/($D579^0.727399687532279)*'Hintergrund Berechnung'!$I$3165)*0.67,K579/($D579^0.727399687532279)*'Hintergrund Berechnung'!$I$3166)))</f>
        <v>#DIV/0!</v>
      </c>
      <c r="AC579" s="16" t="str">
        <f t="shared" si="77"/>
        <v/>
      </c>
      <c r="AD579" s="16" t="e">
        <f>IF($A$3=FALSE,IF($C579&lt;16,M579/($D579^0.727399687532279)*'Hintergrund Berechnung'!$I$3165,M579/($D579^0.727399687532279)*'Hintergrund Berechnung'!$I$3166),IF($C579&lt;13,(M579/($D579^0.727399687532279)*'Hintergrund Berechnung'!$I$3165)*0.5,IF($C579&lt;16,(M579/($D579^0.727399687532279)*'Hintergrund Berechnung'!$I$3165)*0.67,M579/($D579^0.727399687532279)*'Hintergrund Berechnung'!$I$3166)))</f>
        <v>#DIV/0!</v>
      </c>
      <c r="AE579" s="16" t="str">
        <f t="shared" si="78"/>
        <v/>
      </c>
      <c r="AF579" s="16" t="e">
        <f>IF($A$3=FALSE,IF($C579&lt;16,O579/($D579^0.727399687532279)*'Hintergrund Berechnung'!$I$3165,O579/($D579^0.727399687532279)*'Hintergrund Berechnung'!$I$3166),IF($C579&lt;13,(O579/($D579^0.727399687532279)*'Hintergrund Berechnung'!$I$3165)*0.5,IF($C579&lt;16,(O579/($D579^0.727399687532279)*'Hintergrund Berechnung'!$I$3165)*0.67,O579/($D579^0.727399687532279)*'Hintergrund Berechnung'!$I$3166)))</f>
        <v>#DIV/0!</v>
      </c>
      <c r="AG579" s="16" t="str">
        <f t="shared" si="79"/>
        <v/>
      </c>
      <c r="AH579" s="16" t="e">
        <f t="shared" si="80"/>
        <v>#DIV/0!</v>
      </c>
      <c r="AI579" s="16" t="e">
        <f>ROUND(IF(C579&lt;16,$Q579/($D579^0.515518364833551)*'Hintergrund Berechnung'!$K$3165,$Q579/($D579^0.515518364833551)*'Hintergrund Berechnung'!$K$3166),0)</f>
        <v>#DIV/0!</v>
      </c>
      <c r="AJ579" s="16">
        <f>ROUND(IF(C579&lt;16,$R579*'Hintergrund Berechnung'!$L$3165,$R579*'Hintergrund Berechnung'!$L$3166),0)</f>
        <v>0</v>
      </c>
      <c r="AK579" s="16">
        <f>ROUND(IF(C579&lt;16,IF(S579&gt;0,(25-$S579)*'Hintergrund Berechnung'!$M$3165,0),IF(S579&gt;0,(25-$S579)*'Hintergrund Berechnung'!$M$3166,0)),0)</f>
        <v>0</v>
      </c>
      <c r="AL579" s="18" t="e">
        <f t="shared" si="81"/>
        <v>#DIV/0!</v>
      </c>
    </row>
    <row r="580" spans="21:38" x14ac:dyDescent="0.5">
      <c r="U580" s="16">
        <f t="shared" si="73"/>
        <v>0</v>
      </c>
      <c r="V580" s="16" t="e">
        <f>IF($A$3=FALSE,IF($C580&lt;16,E580/($D580^0.727399687532279)*'Hintergrund Berechnung'!$I$3165,E580/($D580^0.727399687532279)*'Hintergrund Berechnung'!$I$3166),IF($C580&lt;13,(E580/($D580^0.727399687532279)*'Hintergrund Berechnung'!$I$3165)*0.5,IF($C580&lt;16,(E580/($D580^0.727399687532279)*'Hintergrund Berechnung'!$I$3165)*0.67,E580/($D580^0.727399687532279)*'Hintergrund Berechnung'!$I$3166)))</f>
        <v>#DIV/0!</v>
      </c>
      <c r="W580" s="16" t="str">
        <f t="shared" si="74"/>
        <v/>
      </c>
      <c r="X580" s="16" t="e">
        <f>IF($A$3=FALSE,IF($C580&lt;16,G580/($D580^0.727399687532279)*'Hintergrund Berechnung'!$I$3165,G580/($D580^0.727399687532279)*'Hintergrund Berechnung'!$I$3166),IF($C580&lt;13,(G580/($D580^0.727399687532279)*'Hintergrund Berechnung'!$I$3165)*0.5,IF($C580&lt;16,(G580/($D580^0.727399687532279)*'Hintergrund Berechnung'!$I$3165)*0.67,G580/($D580^0.727399687532279)*'Hintergrund Berechnung'!$I$3166)))</f>
        <v>#DIV/0!</v>
      </c>
      <c r="Y580" s="16" t="str">
        <f t="shared" si="75"/>
        <v/>
      </c>
      <c r="Z580" s="16" t="e">
        <f>IF($A$3=FALSE,IF($C580&lt;16,I580/($D580^0.727399687532279)*'Hintergrund Berechnung'!$I$3165,I580/($D580^0.727399687532279)*'Hintergrund Berechnung'!$I$3166),IF($C580&lt;13,(I580/($D580^0.727399687532279)*'Hintergrund Berechnung'!$I$3165)*0.5,IF($C580&lt;16,(I580/($D580^0.727399687532279)*'Hintergrund Berechnung'!$I$3165)*0.67,I580/($D580^0.727399687532279)*'Hintergrund Berechnung'!$I$3166)))</f>
        <v>#DIV/0!</v>
      </c>
      <c r="AA580" s="16" t="str">
        <f t="shared" si="76"/>
        <v/>
      </c>
      <c r="AB580" s="16" t="e">
        <f>IF($A$3=FALSE,IF($C580&lt;16,K580/($D580^0.727399687532279)*'Hintergrund Berechnung'!$I$3165,K580/($D580^0.727399687532279)*'Hintergrund Berechnung'!$I$3166),IF($C580&lt;13,(K580/($D580^0.727399687532279)*'Hintergrund Berechnung'!$I$3165)*0.5,IF($C580&lt;16,(K580/($D580^0.727399687532279)*'Hintergrund Berechnung'!$I$3165)*0.67,K580/($D580^0.727399687532279)*'Hintergrund Berechnung'!$I$3166)))</f>
        <v>#DIV/0!</v>
      </c>
      <c r="AC580" s="16" t="str">
        <f t="shared" si="77"/>
        <v/>
      </c>
      <c r="AD580" s="16" t="e">
        <f>IF($A$3=FALSE,IF($C580&lt;16,M580/($D580^0.727399687532279)*'Hintergrund Berechnung'!$I$3165,M580/($D580^0.727399687532279)*'Hintergrund Berechnung'!$I$3166),IF($C580&lt;13,(M580/($D580^0.727399687532279)*'Hintergrund Berechnung'!$I$3165)*0.5,IF($C580&lt;16,(M580/($D580^0.727399687532279)*'Hintergrund Berechnung'!$I$3165)*0.67,M580/($D580^0.727399687532279)*'Hintergrund Berechnung'!$I$3166)))</f>
        <v>#DIV/0!</v>
      </c>
      <c r="AE580" s="16" t="str">
        <f t="shared" si="78"/>
        <v/>
      </c>
      <c r="AF580" s="16" t="e">
        <f>IF($A$3=FALSE,IF($C580&lt;16,O580/($D580^0.727399687532279)*'Hintergrund Berechnung'!$I$3165,O580/($D580^0.727399687532279)*'Hintergrund Berechnung'!$I$3166),IF($C580&lt;13,(O580/($D580^0.727399687532279)*'Hintergrund Berechnung'!$I$3165)*0.5,IF($C580&lt;16,(O580/($D580^0.727399687532279)*'Hintergrund Berechnung'!$I$3165)*0.67,O580/($D580^0.727399687532279)*'Hintergrund Berechnung'!$I$3166)))</f>
        <v>#DIV/0!</v>
      </c>
      <c r="AG580" s="16" t="str">
        <f t="shared" si="79"/>
        <v/>
      </c>
      <c r="AH580" s="16" t="e">
        <f t="shared" si="80"/>
        <v>#DIV/0!</v>
      </c>
      <c r="AI580" s="16" t="e">
        <f>ROUND(IF(C580&lt;16,$Q580/($D580^0.515518364833551)*'Hintergrund Berechnung'!$K$3165,$Q580/($D580^0.515518364833551)*'Hintergrund Berechnung'!$K$3166),0)</f>
        <v>#DIV/0!</v>
      </c>
      <c r="AJ580" s="16">
        <f>ROUND(IF(C580&lt;16,$R580*'Hintergrund Berechnung'!$L$3165,$R580*'Hintergrund Berechnung'!$L$3166),0)</f>
        <v>0</v>
      </c>
      <c r="AK580" s="16">
        <f>ROUND(IF(C580&lt;16,IF(S580&gt;0,(25-$S580)*'Hintergrund Berechnung'!$M$3165,0),IF(S580&gt;0,(25-$S580)*'Hintergrund Berechnung'!$M$3166,0)),0)</f>
        <v>0</v>
      </c>
      <c r="AL580" s="18" t="e">
        <f t="shared" si="81"/>
        <v>#DIV/0!</v>
      </c>
    </row>
    <row r="581" spans="21:38" x14ac:dyDescent="0.5">
      <c r="U581" s="16">
        <f t="shared" si="73"/>
        <v>0</v>
      </c>
      <c r="V581" s="16" t="e">
        <f>IF($A$3=FALSE,IF($C581&lt;16,E581/($D581^0.727399687532279)*'Hintergrund Berechnung'!$I$3165,E581/($D581^0.727399687532279)*'Hintergrund Berechnung'!$I$3166),IF($C581&lt;13,(E581/($D581^0.727399687532279)*'Hintergrund Berechnung'!$I$3165)*0.5,IF($C581&lt;16,(E581/($D581^0.727399687532279)*'Hintergrund Berechnung'!$I$3165)*0.67,E581/($D581^0.727399687532279)*'Hintergrund Berechnung'!$I$3166)))</f>
        <v>#DIV/0!</v>
      </c>
      <c r="W581" s="16" t="str">
        <f t="shared" si="74"/>
        <v/>
      </c>
      <c r="X581" s="16" t="e">
        <f>IF($A$3=FALSE,IF($C581&lt;16,G581/($D581^0.727399687532279)*'Hintergrund Berechnung'!$I$3165,G581/($D581^0.727399687532279)*'Hintergrund Berechnung'!$I$3166),IF($C581&lt;13,(G581/($D581^0.727399687532279)*'Hintergrund Berechnung'!$I$3165)*0.5,IF($C581&lt;16,(G581/($D581^0.727399687532279)*'Hintergrund Berechnung'!$I$3165)*0.67,G581/($D581^0.727399687532279)*'Hintergrund Berechnung'!$I$3166)))</f>
        <v>#DIV/0!</v>
      </c>
      <c r="Y581" s="16" t="str">
        <f t="shared" si="75"/>
        <v/>
      </c>
      <c r="Z581" s="16" t="e">
        <f>IF($A$3=FALSE,IF($C581&lt;16,I581/($D581^0.727399687532279)*'Hintergrund Berechnung'!$I$3165,I581/($D581^0.727399687532279)*'Hintergrund Berechnung'!$I$3166),IF($C581&lt;13,(I581/($D581^0.727399687532279)*'Hintergrund Berechnung'!$I$3165)*0.5,IF($C581&lt;16,(I581/($D581^0.727399687532279)*'Hintergrund Berechnung'!$I$3165)*0.67,I581/($D581^0.727399687532279)*'Hintergrund Berechnung'!$I$3166)))</f>
        <v>#DIV/0!</v>
      </c>
      <c r="AA581" s="16" t="str">
        <f t="shared" si="76"/>
        <v/>
      </c>
      <c r="AB581" s="16" t="e">
        <f>IF($A$3=FALSE,IF($C581&lt;16,K581/($D581^0.727399687532279)*'Hintergrund Berechnung'!$I$3165,K581/($D581^0.727399687532279)*'Hintergrund Berechnung'!$I$3166),IF($C581&lt;13,(K581/($D581^0.727399687532279)*'Hintergrund Berechnung'!$I$3165)*0.5,IF($C581&lt;16,(K581/($D581^0.727399687532279)*'Hintergrund Berechnung'!$I$3165)*0.67,K581/($D581^0.727399687532279)*'Hintergrund Berechnung'!$I$3166)))</f>
        <v>#DIV/0!</v>
      </c>
      <c r="AC581" s="16" t="str">
        <f t="shared" si="77"/>
        <v/>
      </c>
      <c r="AD581" s="16" t="e">
        <f>IF($A$3=FALSE,IF($C581&lt;16,M581/($D581^0.727399687532279)*'Hintergrund Berechnung'!$I$3165,M581/($D581^0.727399687532279)*'Hintergrund Berechnung'!$I$3166),IF($C581&lt;13,(M581/($D581^0.727399687532279)*'Hintergrund Berechnung'!$I$3165)*0.5,IF($C581&lt;16,(M581/($D581^0.727399687532279)*'Hintergrund Berechnung'!$I$3165)*0.67,M581/($D581^0.727399687532279)*'Hintergrund Berechnung'!$I$3166)))</f>
        <v>#DIV/0!</v>
      </c>
      <c r="AE581" s="16" t="str">
        <f t="shared" si="78"/>
        <v/>
      </c>
      <c r="AF581" s="16" t="e">
        <f>IF($A$3=FALSE,IF($C581&lt;16,O581/($D581^0.727399687532279)*'Hintergrund Berechnung'!$I$3165,O581/($D581^0.727399687532279)*'Hintergrund Berechnung'!$I$3166),IF($C581&lt;13,(O581/($D581^0.727399687532279)*'Hintergrund Berechnung'!$I$3165)*0.5,IF($C581&lt;16,(O581/($D581^0.727399687532279)*'Hintergrund Berechnung'!$I$3165)*0.67,O581/($D581^0.727399687532279)*'Hintergrund Berechnung'!$I$3166)))</f>
        <v>#DIV/0!</v>
      </c>
      <c r="AG581" s="16" t="str">
        <f t="shared" si="79"/>
        <v/>
      </c>
      <c r="AH581" s="16" t="e">
        <f t="shared" si="80"/>
        <v>#DIV/0!</v>
      </c>
      <c r="AI581" s="16" t="e">
        <f>ROUND(IF(C581&lt;16,$Q581/($D581^0.515518364833551)*'Hintergrund Berechnung'!$K$3165,$Q581/($D581^0.515518364833551)*'Hintergrund Berechnung'!$K$3166),0)</f>
        <v>#DIV/0!</v>
      </c>
      <c r="AJ581" s="16">
        <f>ROUND(IF(C581&lt;16,$R581*'Hintergrund Berechnung'!$L$3165,$R581*'Hintergrund Berechnung'!$L$3166),0)</f>
        <v>0</v>
      </c>
      <c r="AK581" s="16">
        <f>ROUND(IF(C581&lt;16,IF(S581&gt;0,(25-$S581)*'Hintergrund Berechnung'!$M$3165,0),IF(S581&gt;0,(25-$S581)*'Hintergrund Berechnung'!$M$3166,0)),0)</f>
        <v>0</v>
      </c>
      <c r="AL581" s="18" t="e">
        <f t="shared" si="81"/>
        <v>#DIV/0!</v>
      </c>
    </row>
    <row r="582" spans="21:38" x14ac:dyDescent="0.5">
      <c r="U582" s="16">
        <f t="shared" si="73"/>
        <v>0</v>
      </c>
      <c r="V582" s="16" t="e">
        <f>IF($A$3=FALSE,IF($C582&lt;16,E582/($D582^0.727399687532279)*'Hintergrund Berechnung'!$I$3165,E582/($D582^0.727399687532279)*'Hintergrund Berechnung'!$I$3166),IF($C582&lt;13,(E582/($D582^0.727399687532279)*'Hintergrund Berechnung'!$I$3165)*0.5,IF($C582&lt;16,(E582/($D582^0.727399687532279)*'Hintergrund Berechnung'!$I$3165)*0.67,E582/($D582^0.727399687532279)*'Hintergrund Berechnung'!$I$3166)))</f>
        <v>#DIV/0!</v>
      </c>
      <c r="W582" s="16" t="str">
        <f t="shared" si="74"/>
        <v/>
      </c>
      <c r="X582" s="16" t="e">
        <f>IF($A$3=FALSE,IF($C582&lt;16,G582/($D582^0.727399687532279)*'Hintergrund Berechnung'!$I$3165,G582/($D582^0.727399687532279)*'Hintergrund Berechnung'!$I$3166),IF($C582&lt;13,(G582/($D582^0.727399687532279)*'Hintergrund Berechnung'!$I$3165)*0.5,IF($C582&lt;16,(G582/($D582^0.727399687532279)*'Hintergrund Berechnung'!$I$3165)*0.67,G582/($D582^0.727399687532279)*'Hintergrund Berechnung'!$I$3166)))</f>
        <v>#DIV/0!</v>
      </c>
      <c r="Y582" s="16" t="str">
        <f t="shared" si="75"/>
        <v/>
      </c>
      <c r="Z582" s="16" t="e">
        <f>IF($A$3=FALSE,IF($C582&lt;16,I582/($D582^0.727399687532279)*'Hintergrund Berechnung'!$I$3165,I582/($D582^0.727399687532279)*'Hintergrund Berechnung'!$I$3166),IF($C582&lt;13,(I582/($D582^0.727399687532279)*'Hintergrund Berechnung'!$I$3165)*0.5,IF($C582&lt;16,(I582/($D582^0.727399687532279)*'Hintergrund Berechnung'!$I$3165)*0.67,I582/($D582^0.727399687532279)*'Hintergrund Berechnung'!$I$3166)))</f>
        <v>#DIV/0!</v>
      </c>
      <c r="AA582" s="16" t="str">
        <f t="shared" si="76"/>
        <v/>
      </c>
      <c r="AB582" s="16" t="e">
        <f>IF($A$3=FALSE,IF($C582&lt;16,K582/($D582^0.727399687532279)*'Hintergrund Berechnung'!$I$3165,K582/($D582^0.727399687532279)*'Hintergrund Berechnung'!$I$3166),IF($C582&lt;13,(K582/($D582^0.727399687532279)*'Hintergrund Berechnung'!$I$3165)*0.5,IF($C582&lt;16,(K582/($D582^0.727399687532279)*'Hintergrund Berechnung'!$I$3165)*0.67,K582/($D582^0.727399687532279)*'Hintergrund Berechnung'!$I$3166)))</f>
        <v>#DIV/0!</v>
      </c>
      <c r="AC582" s="16" t="str">
        <f t="shared" si="77"/>
        <v/>
      </c>
      <c r="AD582" s="16" t="e">
        <f>IF($A$3=FALSE,IF($C582&lt;16,M582/($D582^0.727399687532279)*'Hintergrund Berechnung'!$I$3165,M582/($D582^0.727399687532279)*'Hintergrund Berechnung'!$I$3166),IF($C582&lt;13,(M582/($D582^0.727399687532279)*'Hintergrund Berechnung'!$I$3165)*0.5,IF($C582&lt;16,(M582/($D582^0.727399687532279)*'Hintergrund Berechnung'!$I$3165)*0.67,M582/($D582^0.727399687532279)*'Hintergrund Berechnung'!$I$3166)))</f>
        <v>#DIV/0!</v>
      </c>
      <c r="AE582" s="16" t="str">
        <f t="shared" si="78"/>
        <v/>
      </c>
      <c r="AF582" s="16" t="e">
        <f>IF($A$3=FALSE,IF($C582&lt;16,O582/($D582^0.727399687532279)*'Hintergrund Berechnung'!$I$3165,O582/($D582^0.727399687532279)*'Hintergrund Berechnung'!$I$3166),IF($C582&lt;13,(O582/($D582^0.727399687532279)*'Hintergrund Berechnung'!$I$3165)*0.5,IF($C582&lt;16,(O582/($D582^0.727399687532279)*'Hintergrund Berechnung'!$I$3165)*0.67,O582/($D582^0.727399687532279)*'Hintergrund Berechnung'!$I$3166)))</f>
        <v>#DIV/0!</v>
      </c>
      <c r="AG582" s="16" t="str">
        <f t="shared" si="79"/>
        <v/>
      </c>
      <c r="AH582" s="16" t="e">
        <f t="shared" si="80"/>
        <v>#DIV/0!</v>
      </c>
      <c r="AI582" s="16" t="e">
        <f>ROUND(IF(C582&lt;16,$Q582/($D582^0.515518364833551)*'Hintergrund Berechnung'!$K$3165,$Q582/($D582^0.515518364833551)*'Hintergrund Berechnung'!$K$3166),0)</f>
        <v>#DIV/0!</v>
      </c>
      <c r="AJ582" s="16">
        <f>ROUND(IF(C582&lt;16,$R582*'Hintergrund Berechnung'!$L$3165,$R582*'Hintergrund Berechnung'!$L$3166),0)</f>
        <v>0</v>
      </c>
      <c r="AK582" s="16">
        <f>ROUND(IF(C582&lt;16,IF(S582&gt;0,(25-$S582)*'Hintergrund Berechnung'!$M$3165,0),IF(S582&gt;0,(25-$S582)*'Hintergrund Berechnung'!$M$3166,0)),0)</f>
        <v>0</v>
      </c>
      <c r="AL582" s="18" t="e">
        <f t="shared" si="81"/>
        <v>#DIV/0!</v>
      </c>
    </row>
    <row r="583" spans="21:38" x14ac:dyDescent="0.5">
      <c r="U583" s="16">
        <f t="shared" ref="U583:U646" si="82">MAX(E583,G583,I583)+MAX(K583,M583,O583)</f>
        <v>0</v>
      </c>
      <c r="V583" s="16" t="e">
        <f>IF($A$3=FALSE,IF($C583&lt;16,E583/($D583^0.727399687532279)*'Hintergrund Berechnung'!$I$3165,E583/($D583^0.727399687532279)*'Hintergrund Berechnung'!$I$3166),IF($C583&lt;13,(E583/($D583^0.727399687532279)*'Hintergrund Berechnung'!$I$3165)*0.5,IF($C583&lt;16,(E583/($D583^0.727399687532279)*'Hintergrund Berechnung'!$I$3165)*0.67,E583/($D583^0.727399687532279)*'Hintergrund Berechnung'!$I$3166)))</f>
        <v>#DIV/0!</v>
      </c>
      <c r="W583" s="16" t="str">
        <f t="shared" ref="W583:W646" si="83">IF(AND($A$3=TRUE,$C583&lt;13),F583,IF(AND($A$3=TRUE,$C583&lt;16),F583*0.67,""))</f>
        <v/>
      </c>
      <c r="X583" s="16" t="e">
        <f>IF($A$3=FALSE,IF($C583&lt;16,G583/($D583^0.727399687532279)*'Hintergrund Berechnung'!$I$3165,G583/($D583^0.727399687532279)*'Hintergrund Berechnung'!$I$3166),IF($C583&lt;13,(G583/($D583^0.727399687532279)*'Hintergrund Berechnung'!$I$3165)*0.5,IF($C583&lt;16,(G583/($D583^0.727399687532279)*'Hintergrund Berechnung'!$I$3165)*0.67,G583/($D583^0.727399687532279)*'Hintergrund Berechnung'!$I$3166)))</f>
        <v>#DIV/0!</v>
      </c>
      <c r="Y583" s="16" t="str">
        <f t="shared" ref="Y583:Y646" si="84">IF(AND($A$3=TRUE,$C583&lt;13),H583,IF(AND($A$3=TRUE,$C583&lt;16),H583*0.67,""))</f>
        <v/>
      </c>
      <c r="Z583" s="16" t="e">
        <f>IF($A$3=FALSE,IF($C583&lt;16,I583/($D583^0.727399687532279)*'Hintergrund Berechnung'!$I$3165,I583/($D583^0.727399687532279)*'Hintergrund Berechnung'!$I$3166),IF($C583&lt;13,(I583/($D583^0.727399687532279)*'Hintergrund Berechnung'!$I$3165)*0.5,IF($C583&lt;16,(I583/($D583^0.727399687532279)*'Hintergrund Berechnung'!$I$3165)*0.67,I583/($D583^0.727399687532279)*'Hintergrund Berechnung'!$I$3166)))</f>
        <v>#DIV/0!</v>
      </c>
      <c r="AA583" s="16" t="str">
        <f t="shared" ref="AA583:AA646" si="85">IF(AND($A$3=TRUE,$C583&lt;13),J583,IF(AND($A$3=TRUE,$C583&lt;16),J583*0.67,""))</f>
        <v/>
      </c>
      <c r="AB583" s="16" t="e">
        <f>IF($A$3=FALSE,IF($C583&lt;16,K583/($D583^0.727399687532279)*'Hintergrund Berechnung'!$I$3165,K583/($D583^0.727399687532279)*'Hintergrund Berechnung'!$I$3166),IF($C583&lt;13,(K583/($D583^0.727399687532279)*'Hintergrund Berechnung'!$I$3165)*0.5,IF($C583&lt;16,(K583/($D583^0.727399687532279)*'Hintergrund Berechnung'!$I$3165)*0.67,K583/($D583^0.727399687532279)*'Hintergrund Berechnung'!$I$3166)))</f>
        <v>#DIV/0!</v>
      </c>
      <c r="AC583" s="16" t="str">
        <f t="shared" ref="AC583:AC646" si="86">IF(AND($A$3=TRUE,$C583&lt;13),L583,IF(AND($A$3=TRUE,$C583&lt;16),L583*0.67,""))</f>
        <v/>
      </c>
      <c r="AD583" s="16" t="e">
        <f>IF($A$3=FALSE,IF($C583&lt;16,M583/($D583^0.727399687532279)*'Hintergrund Berechnung'!$I$3165,M583/($D583^0.727399687532279)*'Hintergrund Berechnung'!$I$3166),IF($C583&lt;13,(M583/($D583^0.727399687532279)*'Hintergrund Berechnung'!$I$3165)*0.5,IF($C583&lt;16,(M583/($D583^0.727399687532279)*'Hintergrund Berechnung'!$I$3165)*0.67,M583/($D583^0.727399687532279)*'Hintergrund Berechnung'!$I$3166)))</f>
        <v>#DIV/0!</v>
      </c>
      <c r="AE583" s="16" t="str">
        <f t="shared" ref="AE583:AE646" si="87">IF(AND($A$3=TRUE,$C583&lt;13),N583,IF(AND($A$3=TRUE,$C583&lt;16),N583*0.67,""))</f>
        <v/>
      </c>
      <c r="AF583" s="16" t="e">
        <f>IF($A$3=FALSE,IF($C583&lt;16,O583/($D583^0.727399687532279)*'Hintergrund Berechnung'!$I$3165,O583/($D583^0.727399687532279)*'Hintergrund Berechnung'!$I$3166),IF($C583&lt;13,(O583/($D583^0.727399687532279)*'Hintergrund Berechnung'!$I$3165)*0.5,IF($C583&lt;16,(O583/($D583^0.727399687532279)*'Hintergrund Berechnung'!$I$3165)*0.67,O583/($D583^0.727399687532279)*'Hintergrund Berechnung'!$I$3166)))</f>
        <v>#DIV/0!</v>
      </c>
      <c r="AG583" s="16" t="str">
        <f t="shared" ref="AG583:AG646" si="88">IF(AND($A$3=TRUE,$C583&lt;13),P583,IF(AND($A$3=TRUE,$C583&lt;16),P583*0.67,""))</f>
        <v/>
      </c>
      <c r="AH583" s="16" t="e">
        <f t="shared" ref="AH583:AH646" si="89">MAX(SUM(V583:W583),SUM(X583:Y583),SUM(Z583:AA583))+MAX(SUM(AB583:AC583),SUM(AD583:AE583),SUM(AF583:AG583))</f>
        <v>#DIV/0!</v>
      </c>
      <c r="AI583" s="16" t="e">
        <f>ROUND(IF(C583&lt;16,$Q583/($D583^0.515518364833551)*'Hintergrund Berechnung'!$K$3165,$Q583/($D583^0.515518364833551)*'Hintergrund Berechnung'!$K$3166),0)</f>
        <v>#DIV/0!</v>
      </c>
      <c r="AJ583" s="16">
        <f>ROUND(IF(C583&lt;16,$R583*'Hintergrund Berechnung'!$L$3165,$R583*'Hintergrund Berechnung'!$L$3166),0)</f>
        <v>0</v>
      </c>
      <c r="AK583" s="16">
        <f>ROUND(IF(C583&lt;16,IF(S583&gt;0,(25-$S583)*'Hintergrund Berechnung'!$M$3165,0),IF(S583&gt;0,(25-$S583)*'Hintergrund Berechnung'!$M$3166,0)),0)</f>
        <v>0</v>
      </c>
      <c r="AL583" s="18" t="e">
        <f t="shared" ref="AL583:AL646" si="90">ROUND(SUM(AH583:AK583),0)</f>
        <v>#DIV/0!</v>
      </c>
    </row>
    <row r="584" spans="21:38" x14ac:dyDescent="0.5">
      <c r="U584" s="16">
        <f t="shared" si="82"/>
        <v>0</v>
      </c>
      <c r="V584" s="16" t="e">
        <f>IF($A$3=FALSE,IF($C584&lt;16,E584/($D584^0.727399687532279)*'Hintergrund Berechnung'!$I$3165,E584/($D584^0.727399687532279)*'Hintergrund Berechnung'!$I$3166),IF($C584&lt;13,(E584/($D584^0.727399687532279)*'Hintergrund Berechnung'!$I$3165)*0.5,IF($C584&lt;16,(E584/($D584^0.727399687532279)*'Hintergrund Berechnung'!$I$3165)*0.67,E584/($D584^0.727399687532279)*'Hintergrund Berechnung'!$I$3166)))</f>
        <v>#DIV/0!</v>
      </c>
      <c r="W584" s="16" t="str">
        <f t="shared" si="83"/>
        <v/>
      </c>
      <c r="X584" s="16" t="e">
        <f>IF($A$3=FALSE,IF($C584&lt;16,G584/($D584^0.727399687532279)*'Hintergrund Berechnung'!$I$3165,G584/($D584^0.727399687532279)*'Hintergrund Berechnung'!$I$3166),IF($C584&lt;13,(G584/($D584^0.727399687532279)*'Hintergrund Berechnung'!$I$3165)*0.5,IF($C584&lt;16,(G584/($D584^0.727399687532279)*'Hintergrund Berechnung'!$I$3165)*0.67,G584/($D584^0.727399687532279)*'Hintergrund Berechnung'!$I$3166)))</f>
        <v>#DIV/0!</v>
      </c>
      <c r="Y584" s="16" t="str">
        <f t="shared" si="84"/>
        <v/>
      </c>
      <c r="Z584" s="16" t="e">
        <f>IF($A$3=FALSE,IF($C584&lt;16,I584/($D584^0.727399687532279)*'Hintergrund Berechnung'!$I$3165,I584/($D584^0.727399687532279)*'Hintergrund Berechnung'!$I$3166),IF($C584&lt;13,(I584/($D584^0.727399687532279)*'Hintergrund Berechnung'!$I$3165)*0.5,IF($C584&lt;16,(I584/($D584^0.727399687532279)*'Hintergrund Berechnung'!$I$3165)*0.67,I584/($D584^0.727399687532279)*'Hintergrund Berechnung'!$I$3166)))</f>
        <v>#DIV/0!</v>
      </c>
      <c r="AA584" s="16" t="str">
        <f t="shared" si="85"/>
        <v/>
      </c>
      <c r="AB584" s="16" t="e">
        <f>IF($A$3=FALSE,IF($C584&lt;16,K584/($D584^0.727399687532279)*'Hintergrund Berechnung'!$I$3165,K584/($D584^0.727399687532279)*'Hintergrund Berechnung'!$I$3166),IF($C584&lt;13,(K584/($D584^0.727399687532279)*'Hintergrund Berechnung'!$I$3165)*0.5,IF($C584&lt;16,(K584/($D584^0.727399687532279)*'Hintergrund Berechnung'!$I$3165)*0.67,K584/($D584^0.727399687532279)*'Hintergrund Berechnung'!$I$3166)))</f>
        <v>#DIV/0!</v>
      </c>
      <c r="AC584" s="16" t="str">
        <f t="shared" si="86"/>
        <v/>
      </c>
      <c r="AD584" s="16" t="e">
        <f>IF($A$3=FALSE,IF($C584&lt;16,M584/($D584^0.727399687532279)*'Hintergrund Berechnung'!$I$3165,M584/($D584^0.727399687532279)*'Hintergrund Berechnung'!$I$3166),IF($C584&lt;13,(M584/($D584^0.727399687532279)*'Hintergrund Berechnung'!$I$3165)*0.5,IF($C584&lt;16,(M584/($D584^0.727399687532279)*'Hintergrund Berechnung'!$I$3165)*0.67,M584/($D584^0.727399687532279)*'Hintergrund Berechnung'!$I$3166)))</f>
        <v>#DIV/0!</v>
      </c>
      <c r="AE584" s="16" t="str">
        <f t="shared" si="87"/>
        <v/>
      </c>
      <c r="AF584" s="16" t="e">
        <f>IF($A$3=FALSE,IF($C584&lt;16,O584/($D584^0.727399687532279)*'Hintergrund Berechnung'!$I$3165,O584/($D584^0.727399687532279)*'Hintergrund Berechnung'!$I$3166),IF($C584&lt;13,(O584/($D584^0.727399687532279)*'Hintergrund Berechnung'!$I$3165)*0.5,IF($C584&lt;16,(O584/($D584^0.727399687532279)*'Hintergrund Berechnung'!$I$3165)*0.67,O584/($D584^0.727399687532279)*'Hintergrund Berechnung'!$I$3166)))</f>
        <v>#DIV/0!</v>
      </c>
      <c r="AG584" s="16" t="str">
        <f t="shared" si="88"/>
        <v/>
      </c>
      <c r="AH584" s="16" t="e">
        <f t="shared" si="89"/>
        <v>#DIV/0!</v>
      </c>
      <c r="AI584" s="16" t="e">
        <f>ROUND(IF(C584&lt;16,$Q584/($D584^0.515518364833551)*'Hintergrund Berechnung'!$K$3165,$Q584/($D584^0.515518364833551)*'Hintergrund Berechnung'!$K$3166),0)</f>
        <v>#DIV/0!</v>
      </c>
      <c r="AJ584" s="16">
        <f>ROUND(IF(C584&lt;16,$R584*'Hintergrund Berechnung'!$L$3165,$R584*'Hintergrund Berechnung'!$L$3166),0)</f>
        <v>0</v>
      </c>
      <c r="AK584" s="16">
        <f>ROUND(IF(C584&lt;16,IF(S584&gt;0,(25-$S584)*'Hintergrund Berechnung'!$M$3165,0),IF(S584&gt;0,(25-$S584)*'Hintergrund Berechnung'!$M$3166,0)),0)</f>
        <v>0</v>
      </c>
      <c r="AL584" s="18" t="e">
        <f t="shared" si="90"/>
        <v>#DIV/0!</v>
      </c>
    </row>
    <row r="585" spans="21:38" x14ac:dyDescent="0.5">
      <c r="U585" s="16">
        <f t="shared" si="82"/>
        <v>0</v>
      </c>
      <c r="V585" s="16" t="e">
        <f>IF($A$3=FALSE,IF($C585&lt;16,E585/($D585^0.727399687532279)*'Hintergrund Berechnung'!$I$3165,E585/($D585^0.727399687532279)*'Hintergrund Berechnung'!$I$3166),IF($C585&lt;13,(E585/($D585^0.727399687532279)*'Hintergrund Berechnung'!$I$3165)*0.5,IF($C585&lt;16,(E585/($D585^0.727399687532279)*'Hintergrund Berechnung'!$I$3165)*0.67,E585/($D585^0.727399687532279)*'Hintergrund Berechnung'!$I$3166)))</f>
        <v>#DIV/0!</v>
      </c>
      <c r="W585" s="16" t="str">
        <f t="shared" si="83"/>
        <v/>
      </c>
      <c r="X585" s="16" t="e">
        <f>IF($A$3=FALSE,IF($C585&lt;16,G585/($D585^0.727399687532279)*'Hintergrund Berechnung'!$I$3165,G585/($D585^0.727399687532279)*'Hintergrund Berechnung'!$I$3166),IF($C585&lt;13,(G585/($D585^0.727399687532279)*'Hintergrund Berechnung'!$I$3165)*0.5,IF($C585&lt;16,(G585/($D585^0.727399687532279)*'Hintergrund Berechnung'!$I$3165)*0.67,G585/($D585^0.727399687532279)*'Hintergrund Berechnung'!$I$3166)))</f>
        <v>#DIV/0!</v>
      </c>
      <c r="Y585" s="16" t="str">
        <f t="shared" si="84"/>
        <v/>
      </c>
      <c r="Z585" s="16" t="e">
        <f>IF($A$3=FALSE,IF($C585&lt;16,I585/($D585^0.727399687532279)*'Hintergrund Berechnung'!$I$3165,I585/($D585^0.727399687532279)*'Hintergrund Berechnung'!$I$3166),IF($C585&lt;13,(I585/($D585^0.727399687532279)*'Hintergrund Berechnung'!$I$3165)*0.5,IF($C585&lt;16,(I585/($D585^0.727399687532279)*'Hintergrund Berechnung'!$I$3165)*0.67,I585/($D585^0.727399687532279)*'Hintergrund Berechnung'!$I$3166)))</f>
        <v>#DIV/0!</v>
      </c>
      <c r="AA585" s="16" t="str">
        <f t="shared" si="85"/>
        <v/>
      </c>
      <c r="AB585" s="16" t="e">
        <f>IF($A$3=FALSE,IF($C585&lt;16,K585/($D585^0.727399687532279)*'Hintergrund Berechnung'!$I$3165,K585/($D585^0.727399687532279)*'Hintergrund Berechnung'!$I$3166),IF($C585&lt;13,(K585/($D585^0.727399687532279)*'Hintergrund Berechnung'!$I$3165)*0.5,IF($C585&lt;16,(K585/($D585^0.727399687532279)*'Hintergrund Berechnung'!$I$3165)*0.67,K585/($D585^0.727399687532279)*'Hintergrund Berechnung'!$I$3166)))</f>
        <v>#DIV/0!</v>
      </c>
      <c r="AC585" s="16" t="str">
        <f t="shared" si="86"/>
        <v/>
      </c>
      <c r="AD585" s="16" t="e">
        <f>IF($A$3=FALSE,IF($C585&lt;16,M585/($D585^0.727399687532279)*'Hintergrund Berechnung'!$I$3165,M585/($D585^0.727399687532279)*'Hintergrund Berechnung'!$I$3166),IF($C585&lt;13,(M585/($D585^0.727399687532279)*'Hintergrund Berechnung'!$I$3165)*0.5,IF($C585&lt;16,(M585/($D585^0.727399687532279)*'Hintergrund Berechnung'!$I$3165)*0.67,M585/($D585^0.727399687532279)*'Hintergrund Berechnung'!$I$3166)))</f>
        <v>#DIV/0!</v>
      </c>
      <c r="AE585" s="16" t="str">
        <f t="shared" si="87"/>
        <v/>
      </c>
      <c r="AF585" s="16" t="e">
        <f>IF($A$3=FALSE,IF($C585&lt;16,O585/($D585^0.727399687532279)*'Hintergrund Berechnung'!$I$3165,O585/($D585^0.727399687532279)*'Hintergrund Berechnung'!$I$3166),IF($C585&lt;13,(O585/($D585^0.727399687532279)*'Hintergrund Berechnung'!$I$3165)*0.5,IF($C585&lt;16,(O585/($D585^0.727399687532279)*'Hintergrund Berechnung'!$I$3165)*0.67,O585/($D585^0.727399687532279)*'Hintergrund Berechnung'!$I$3166)))</f>
        <v>#DIV/0!</v>
      </c>
      <c r="AG585" s="16" t="str">
        <f t="shared" si="88"/>
        <v/>
      </c>
      <c r="AH585" s="16" t="e">
        <f t="shared" si="89"/>
        <v>#DIV/0!</v>
      </c>
      <c r="AI585" s="16" t="e">
        <f>ROUND(IF(C585&lt;16,$Q585/($D585^0.515518364833551)*'Hintergrund Berechnung'!$K$3165,$Q585/($D585^0.515518364833551)*'Hintergrund Berechnung'!$K$3166),0)</f>
        <v>#DIV/0!</v>
      </c>
      <c r="AJ585" s="16">
        <f>ROUND(IF(C585&lt;16,$R585*'Hintergrund Berechnung'!$L$3165,$R585*'Hintergrund Berechnung'!$L$3166),0)</f>
        <v>0</v>
      </c>
      <c r="AK585" s="16">
        <f>ROUND(IF(C585&lt;16,IF(S585&gt;0,(25-$S585)*'Hintergrund Berechnung'!$M$3165,0),IF(S585&gt;0,(25-$S585)*'Hintergrund Berechnung'!$M$3166,0)),0)</f>
        <v>0</v>
      </c>
      <c r="AL585" s="18" t="e">
        <f t="shared" si="90"/>
        <v>#DIV/0!</v>
      </c>
    </row>
    <row r="586" spans="21:38" x14ac:dyDescent="0.5">
      <c r="U586" s="16">
        <f t="shared" si="82"/>
        <v>0</v>
      </c>
      <c r="V586" s="16" t="e">
        <f>IF($A$3=FALSE,IF($C586&lt;16,E586/($D586^0.727399687532279)*'Hintergrund Berechnung'!$I$3165,E586/($D586^0.727399687532279)*'Hintergrund Berechnung'!$I$3166),IF($C586&lt;13,(E586/($D586^0.727399687532279)*'Hintergrund Berechnung'!$I$3165)*0.5,IF($C586&lt;16,(E586/($D586^0.727399687532279)*'Hintergrund Berechnung'!$I$3165)*0.67,E586/($D586^0.727399687532279)*'Hintergrund Berechnung'!$I$3166)))</f>
        <v>#DIV/0!</v>
      </c>
      <c r="W586" s="16" t="str">
        <f t="shared" si="83"/>
        <v/>
      </c>
      <c r="X586" s="16" t="e">
        <f>IF($A$3=FALSE,IF($C586&lt;16,G586/($D586^0.727399687532279)*'Hintergrund Berechnung'!$I$3165,G586/($D586^0.727399687532279)*'Hintergrund Berechnung'!$I$3166),IF($C586&lt;13,(G586/($D586^0.727399687532279)*'Hintergrund Berechnung'!$I$3165)*0.5,IF($C586&lt;16,(G586/($D586^0.727399687532279)*'Hintergrund Berechnung'!$I$3165)*0.67,G586/($D586^0.727399687532279)*'Hintergrund Berechnung'!$I$3166)))</f>
        <v>#DIV/0!</v>
      </c>
      <c r="Y586" s="16" t="str">
        <f t="shared" si="84"/>
        <v/>
      </c>
      <c r="Z586" s="16" t="e">
        <f>IF($A$3=FALSE,IF($C586&lt;16,I586/($D586^0.727399687532279)*'Hintergrund Berechnung'!$I$3165,I586/($D586^0.727399687532279)*'Hintergrund Berechnung'!$I$3166),IF($C586&lt;13,(I586/($D586^0.727399687532279)*'Hintergrund Berechnung'!$I$3165)*0.5,IF($C586&lt;16,(I586/($D586^0.727399687532279)*'Hintergrund Berechnung'!$I$3165)*0.67,I586/($D586^0.727399687532279)*'Hintergrund Berechnung'!$I$3166)))</f>
        <v>#DIV/0!</v>
      </c>
      <c r="AA586" s="16" t="str">
        <f t="shared" si="85"/>
        <v/>
      </c>
      <c r="AB586" s="16" t="e">
        <f>IF($A$3=FALSE,IF($C586&lt;16,K586/($D586^0.727399687532279)*'Hintergrund Berechnung'!$I$3165,K586/($D586^0.727399687532279)*'Hintergrund Berechnung'!$I$3166),IF($C586&lt;13,(K586/($D586^0.727399687532279)*'Hintergrund Berechnung'!$I$3165)*0.5,IF($C586&lt;16,(K586/($D586^0.727399687532279)*'Hintergrund Berechnung'!$I$3165)*0.67,K586/($D586^0.727399687532279)*'Hintergrund Berechnung'!$I$3166)))</f>
        <v>#DIV/0!</v>
      </c>
      <c r="AC586" s="16" t="str">
        <f t="shared" si="86"/>
        <v/>
      </c>
      <c r="AD586" s="16" t="e">
        <f>IF($A$3=FALSE,IF($C586&lt;16,M586/($D586^0.727399687532279)*'Hintergrund Berechnung'!$I$3165,M586/($D586^0.727399687532279)*'Hintergrund Berechnung'!$I$3166),IF($C586&lt;13,(M586/($D586^0.727399687532279)*'Hintergrund Berechnung'!$I$3165)*0.5,IF($C586&lt;16,(M586/($D586^0.727399687532279)*'Hintergrund Berechnung'!$I$3165)*0.67,M586/($D586^0.727399687532279)*'Hintergrund Berechnung'!$I$3166)))</f>
        <v>#DIV/0!</v>
      </c>
      <c r="AE586" s="16" t="str">
        <f t="shared" si="87"/>
        <v/>
      </c>
      <c r="AF586" s="16" t="e">
        <f>IF($A$3=FALSE,IF($C586&lt;16,O586/($D586^0.727399687532279)*'Hintergrund Berechnung'!$I$3165,O586/($D586^0.727399687532279)*'Hintergrund Berechnung'!$I$3166),IF($C586&lt;13,(O586/($D586^0.727399687532279)*'Hintergrund Berechnung'!$I$3165)*0.5,IF($C586&lt;16,(O586/($D586^0.727399687532279)*'Hintergrund Berechnung'!$I$3165)*0.67,O586/($D586^0.727399687532279)*'Hintergrund Berechnung'!$I$3166)))</f>
        <v>#DIV/0!</v>
      </c>
      <c r="AG586" s="16" t="str">
        <f t="shared" si="88"/>
        <v/>
      </c>
      <c r="AH586" s="16" t="e">
        <f t="shared" si="89"/>
        <v>#DIV/0!</v>
      </c>
      <c r="AI586" s="16" t="e">
        <f>ROUND(IF(C586&lt;16,$Q586/($D586^0.515518364833551)*'Hintergrund Berechnung'!$K$3165,$Q586/($D586^0.515518364833551)*'Hintergrund Berechnung'!$K$3166),0)</f>
        <v>#DIV/0!</v>
      </c>
      <c r="AJ586" s="16">
        <f>ROUND(IF(C586&lt;16,$R586*'Hintergrund Berechnung'!$L$3165,$R586*'Hintergrund Berechnung'!$L$3166),0)</f>
        <v>0</v>
      </c>
      <c r="AK586" s="16">
        <f>ROUND(IF(C586&lt;16,IF(S586&gt;0,(25-$S586)*'Hintergrund Berechnung'!$M$3165,0),IF(S586&gt;0,(25-$S586)*'Hintergrund Berechnung'!$M$3166,0)),0)</f>
        <v>0</v>
      </c>
      <c r="AL586" s="18" t="e">
        <f t="shared" si="90"/>
        <v>#DIV/0!</v>
      </c>
    </row>
    <row r="587" spans="21:38" x14ac:dyDescent="0.5">
      <c r="U587" s="16">
        <f t="shared" si="82"/>
        <v>0</v>
      </c>
      <c r="V587" s="16" t="e">
        <f>IF($A$3=FALSE,IF($C587&lt;16,E587/($D587^0.727399687532279)*'Hintergrund Berechnung'!$I$3165,E587/($D587^0.727399687532279)*'Hintergrund Berechnung'!$I$3166),IF($C587&lt;13,(E587/($D587^0.727399687532279)*'Hintergrund Berechnung'!$I$3165)*0.5,IF($C587&lt;16,(E587/($D587^0.727399687532279)*'Hintergrund Berechnung'!$I$3165)*0.67,E587/($D587^0.727399687532279)*'Hintergrund Berechnung'!$I$3166)))</f>
        <v>#DIV/0!</v>
      </c>
      <c r="W587" s="16" t="str">
        <f t="shared" si="83"/>
        <v/>
      </c>
      <c r="X587" s="16" t="e">
        <f>IF($A$3=FALSE,IF($C587&lt;16,G587/($D587^0.727399687532279)*'Hintergrund Berechnung'!$I$3165,G587/($D587^0.727399687532279)*'Hintergrund Berechnung'!$I$3166),IF($C587&lt;13,(G587/($D587^0.727399687532279)*'Hintergrund Berechnung'!$I$3165)*0.5,IF($C587&lt;16,(G587/($D587^0.727399687532279)*'Hintergrund Berechnung'!$I$3165)*0.67,G587/($D587^0.727399687532279)*'Hintergrund Berechnung'!$I$3166)))</f>
        <v>#DIV/0!</v>
      </c>
      <c r="Y587" s="16" t="str">
        <f t="shared" si="84"/>
        <v/>
      </c>
      <c r="Z587" s="16" t="e">
        <f>IF($A$3=FALSE,IF($C587&lt;16,I587/($D587^0.727399687532279)*'Hintergrund Berechnung'!$I$3165,I587/($D587^0.727399687532279)*'Hintergrund Berechnung'!$I$3166),IF($C587&lt;13,(I587/($D587^0.727399687532279)*'Hintergrund Berechnung'!$I$3165)*0.5,IF($C587&lt;16,(I587/($D587^0.727399687532279)*'Hintergrund Berechnung'!$I$3165)*0.67,I587/($D587^0.727399687532279)*'Hintergrund Berechnung'!$I$3166)))</f>
        <v>#DIV/0!</v>
      </c>
      <c r="AA587" s="16" t="str">
        <f t="shared" si="85"/>
        <v/>
      </c>
      <c r="AB587" s="16" t="e">
        <f>IF($A$3=FALSE,IF($C587&lt;16,K587/($D587^0.727399687532279)*'Hintergrund Berechnung'!$I$3165,K587/($D587^0.727399687532279)*'Hintergrund Berechnung'!$I$3166),IF($C587&lt;13,(K587/($D587^0.727399687532279)*'Hintergrund Berechnung'!$I$3165)*0.5,IF($C587&lt;16,(K587/($D587^0.727399687532279)*'Hintergrund Berechnung'!$I$3165)*0.67,K587/($D587^0.727399687532279)*'Hintergrund Berechnung'!$I$3166)))</f>
        <v>#DIV/0!</v>
      </c>
      <c r="AC587" s="16" t="str">
        <f t="shared" si="86"/>
        <v/>
      </c>
      <c r="AD587" s="16" t="e">
        <f>IF($A$3=FALSE,IF($C587&lt;16,M587/($D587^0.727399687532279)*'Hintergrund Berechnung'!$I$3165,M587/($D587^0.727399687532279)*'Hintergrund Berechnung'!$I$3166),IF($C587&lt;13,(M587/($D587^0.727399687532279)*'Hintergrund Berechnung'!$I$3165)*0.5,IF($C587&lt;16,(M587/($D587^0.727399687532279)*'Hintergrund Berechnung'!$I$3165)*0.67,M587/($D587^0.727399687532279)*'Hintergrund Berechnung'!$I$3166)))</f>
        <v>#DIV/0!</v>
      </c>
      <c r="AE587" s="16" t="str">
        <f t="shared" si="87"/>
        <v/>
      </c>
      <c r="AF587" s="16" t="e">
        <f>IF($A$3=FALSE,IF($C587&lt;16,O587/($D587^0.727399687532279)*'Hintergrund Berechnung'!$I$3165,O587/($D587^0.727399687532279)*'Hintergrund Berechnung'!$I$3166),IF($C587&lt;13,(O587/($D587^0.727399687532279)*'Hintergrund Berechnung'!$I$3165)*0.5,IF($C587&lt;16,(O587/($D587^0.727399687532279)*'Hintergrund Berechnung'!$I$3165)*0.67,O587/($D587^0.727399687532279)*'Hintergrund Berechnung'!$I$3166)))</f>
        <v>#DIV/0!</v>
      </c>
      <c r="AG587" s="16" t="str">
        <f t="shared" si="88"/>
        <v/>
      </c>
      <c r="AH587" s="16" t="e">
        <f t="shared" si="89"/>
        <v>#DIV/0!</v>
      </c>
      <c r="AI587" s="16" t="e">
        <f>ROUND(IF(C587&lt;16,$Q587/($D587^0.515518364833551)*'Hintergrund Berechnung'!$K$3165,$Q587/($D587^0.515518364833551)*'Hintergrund Berechnung'!$K$3166),0)</f>
        <v>#DIV/0!</v>
      </c>
      <c r="AJ587" s="16">
        <f>ROUND(IF(C587&lt;16,$R587*'Hintergrund Berechnung'!$L$3165,$R587*'Hintergrund Berechnung'!$L$3166),0)</f>
        <v>0</v>
      </c>
      <c r="AK587" s="16">
        <f>ROUND(IF(C587&lt;16,IF(S587&gt;0,(25-$S587)*'Hintergrund Berechnung'!$M$3165,0),IF(S587&gt;0,(25-$S587)*'Hintergrund Berechnung'!$M$3166,0)),0)</f>
        <v>0</v>
      </c>
      <c r="AL587" s="18" t="e">
        <f t="shared" si="90"/>
        <v>#DIV/0!</v>
      </c>
    </row>
    <row r="588" spans="21:38" x14ac:dyDescent="0.5">
      <c r="U588" s="16">
        <f t="shared" si="82"/>
        <v>0</v>
      </c>
      <c r="V588" s="16" t="e">
        <f>IF($A$3=FALSE,IF($C588&lt;16,E588/($D588^0.727399687532279)*'Hintergrund Berechnung'!$I$3165,E588/($D588^0.727399687532279)*'Hintergrund Berechnung'!$I$3166),IF($C588&lt;13,(E588/($D588^0.727399687532279)*'Hintergrund Berechnung'!$I$3165)*0.5,IF($C588&lt;16,(E588/($D588^0.727399687532279)*'Hintergrund Berechnung'!$I$3165)*0.67,E588/($D588^0.727399687532279)*'Hintergrund Berechnung'!$I$3166)))</f>
        <v>#DIV/0!</v>
      </c>
      <c r="W588" s="16" t="str">
        <f t="shared" si="83"/>
        <v/>
      </c>
      <c r="X588" s="16" t="e">
        <f>IF($A$3=FALSE,IF($C588&lt;16,G588/($D588^0.727399687532279)*'Hintergrund Berechnung'!$I$3165,G588/($D588^0.727399687532279)*'Hintergrund Berechnung'!$I$3166),IF($C588&lt;13,(G588/($D588^0.727399687532279)*'Hintergrund Berechnung'!$I$3165)*0.5,IF($C588&lt;16,(G588/($D588^0.727399687532279)*'Hintergrund Berechnung'!$I$3165)*0.67,G588/($D588^0.727399687532279)*'Hintergrund Berechnung'!$I$3166)))</f>
        <v>#DIV/0!</v>
      </c>
      <c r="Y588" s="16" t="str">
        <f t="shared" si="84"/>
        <v/>
      </c>
      <c r="Z588" s="16" t="e">
        <f>IF($A$3=FALSE,IF($C588&lt;16,I588/($D588^0.727399687532279)*'Hintergrund Berechnung'!$I$3165,I588/($D588^0.727399687532279)*'Hintergrund Berechnung'!$I$3166),IF($C588&lt;13,(I588/($D588^0.727399687532279)*'Hintergrund Berechnung'!$I$3165)*0.5,IF($C588&lt;16,(I588/($D588^0.727399687532279)*'Hintergrund Berechnung'!$I$3165)*0.67,I588/($D588^0.727399687532279)*'Hintergrund Berechnung'!$I$3166)))</f>
        <v>#DIV/0!</v>
      </c>
      <c r="AA588" s="16" t="str">
        <f t="shared" si="85"/>
        <v/>
      </c>
      <c r="AB588" s="16" t="e">
        <f>IF($A$3=FALSE,IF($C588&lt;16,K588/($D588^0.727399687532279)*'Hintergrund Berechnung'!$I$3165,K588/($D588^0.727399687532279)*'Hintergrund Berechnung'!$I$3166),IF($C588&lt;13,(K588/($D588^0.727399687532279)*'Hintergrund Berechnung'!$I$3165)*0.5,IF($C588&lt;16,(K588/($D588^0.727399687532279)*'Hintergrund Berechnung'!$I$3165)*0.67,K588/($D588^0.727399687532279)*'Hintergrund Berechnung'!$I$3166)))</f>
        <v>#DIV/0!</v>
      </c>
      <c r="AC588" s="16" t="str">
        <f t="shared" si="86"/>
        <v/>
      </c>
      <c r="AD588" s="16" t="e">
        <f>IF($A$3=FALSE,IF($C588&lt;16,M588/($D588^0.727399687532279)*'Hintergrund Berechnung'!$I$3165,M588/($D588^0.727399687532279)*'Hintergrund Berechnung'!$I$3166),IF($C588&lt;13,(M588/($D588^0.727399687532279)*'Hintergrund Berechnung'!$I$3165)*0.5,IF($C588&lt;16,(M588/($D588^0.727399687532279)*'Hintergrund Berechnung'!$I$3165)*0.67,M588/($D588^0.727399687532279)*'Hintergrund Berechnung'!$I$3166)))</f>
        <v>#DIV/0!</v>
      </c>
      <c r="AE588" s="16" t="str">
        <f t="shared" si="87"/>
        <v/>
      </c>
      <c r="AF588" s="16" t="e">
        <f>IF($A$3=FALSE,IF($C588&lt;16,O588/($D588^0.727399687532279)*'Hintergrund Berechnung'!$I$3165,O588/($D588^0.727399687532279)*'Hintergrund Berechnung'!$I$3166),IF($C588&lt;13,(O588/($D588^0.727399687532279)*'Hintergrund Berechnung'!$I$3165)*0.5,IF($C588&lt;16,(O588/($D588^0.727399687532279)*'Hintergrund Berechnung'!$I$3165)*0.67,O588/($D588^0.727399687532279)*'Hintergrund Berechnung'!$I$3166)))</f>
        <v>#DIV/0!</v>
      </c>
      <c r="AG588" s="16" t="str">
        <f t="shared" si="88"/>
        <v/>
      </c>
      <c r="AH588" s="16" t="e">
        <f t="shared" si="89"/>
        <v>#DIV/0!</v>
      </c>
      <c r="AI588" s="16" t="e">
        <f>ROUND(IF(C588&lt;16,$Q588/($D588^0.515518364833551)*'Hintergrund Berechnung'!$K$3165,$Q588/($D588^0.515518364833551)*'Hintergrund Berechnung'!$K$3166),0)</f>
        <v>#DIV/0!</v>
      </c>
      <c r="AJ588" s="16">
        <f>ROUND(IF(C588&lt;16,$R588*'Hintergrund Berechnung'!$L$3165,$R588*'Hintergrund Berechnung'!$L$3166),0)</f>
        <v>0</v>
      </c>
      <c r="AK588" s="16">
        <f>ROUND(IF(C588&lt;16,IF(S588&gt;0,(25-$S588)*'Hintergrund Berechnung'!$M$3165,0),IF(S588&gt;0,(25-$S588)*'Hintergrund Berechnung'!$M$3166,0)),0)</f>
        <v>0</v>
      </c>
      <c r="AL588" s="18" t="e">
        <f t="shared" si="90"/>
        <v>#DIV/0!</v>
      </c>
    </row>
    <row r="589" spans="21:38" x14ac:dyDescent="0.5">
      <c r="U589" s="16">
        <f t="shared" si="82"/>
        <v>0</v>
      </c>
      <c r="V589" s="16" t="e">
        <f>IF($A$3=FALSE,IF($C589&lt;16,E589/($D589^0.727399687532279)*'Hintergrund Berechnung'!$I$3165,E589/($D589^0.727399687532279)*'Hintergrund Berechnung'!$I$3166),IF($C589&lt;13,(E589/($D589^0.727399687532279)*'Hintergrund Berechnung'!$I$3165)*0.5,IF($C589&lt;16,(E589/($D589^0.727399687532279)*'Hintergrund Berechnung'!$I$3165)*0.67,E589/($D589^0.727399687532279)*'Hintergrund Berechnung'!$I$3166)))</f>
        <v>#DIV/0!</v>
      </c>
      <c r="W589" s="16" t="str">
        <f t="shared" si="83"/>
        <v/>
      </c>
      <c r="X589" s="16" t="e">
        <f>IF($A$3=FALSE,IF($C589&lt;16,G589/($D589^0.727399687532279)*'Hintergrund Berechnung'!$I$3165,G589/($D589^0.727399687532279)*'Hintergrund Berechnung'!$I$3166),IF($C589&lt;13,(G589/($D589^0.727399687532279)*'Hintergrund Berechnung'!$I$3165)*0.5,IF($C589&lt;16,(G589/($D589^0.727399687532279)*'Hintergrund Berechnung'!$I$3165)*0.67,G589/($D589^0.727399687532279)*'Hintergrund Berechnung'!$I$3166)))</f>
        <v>#DIV/0!</v>
      </c>
      <c r="Y589" s="16" t="str">
        <f t="shared" si="84"/>
        <v/>
      </c>
      <c r="Z589" s="16" t="e">
        <f>IF($A$3=FALSE,IF($C589&lt;16,I589/($D589^0.727399687532279)*'Hintergrund Berechnung'!$I$3165,I589/($D589^0.727399687532279)*'Hintergrund Berechnung'!$I$3166),IF($C589&lt;13,(I589/($D589^0.727399687532279)*'Hintergrund Berechnung'!$I$3165)*0.5,IF($C589&lt;16,(I589/($D589^0.727399687532279)*'Hintergrund Berechnung'!$I$3165)*0.67,I589/($D589^0.727399687532279)*'Hintergrund Berechnung'!$I$3166)))</f>
        <v>#DIV/0!</v>
      </c>
      <c r="AA589" s="16" t="str">
        <f t="shared" si="85"/>
        <v/>
      </c>
      <c r="AB589" s="16" t="e">
        <f>IF($A$3=FALSE,IF($C589&lt;16,K589/($D589^0.727399687532279)*'Hintergrund Berechnung'!$I$3165,K589/($D589^0.727399687532279)*'Hintergrund Berechnung'!$I$3166),IF($C589&lt;13,(K589/($D589^0.727399687532279)*'Hintergrund Berechnung'!$I$3165)*0.5,IF($C589&lt;16,(K589/($D589^0.727399687532279)*'Hintergrund Berechnung'!$I$3165)*0.67,K589/($D589^0.727399687532279)*'Hintergrund Berechnung'!$I$3166)))</f>
        <v>#DIV/0!</v>
      </c>
      <c r="AC589" s="16" t="str">
        <f t="shared" si="86"/>
        <v/>
      </c>
      <c r="AD589" s="16" t="e">
        <f>IF($A$3=FALSE,IF($C589&lt;16,M589/($D589^0.727399687532279)*'Hintergrund Berechnung'!$I$3165,M589/($D589^0.727399687532279)*'Hintergrund Berechnung'!$I$3166),IF($C589&lt;13,(M589/($D589^0.727399687532279)*'Hintergrund Berechnung'!$I$3165)*0.5,IF($C589&lt;16,(M589/($D589^0.727399687532279)*'Hintergrund Berechnung'!$I$3165)*0.67,M589/($D589^0.727399687532279)*'Hintergrund Berechnung'!$I$3166)))</f>
        <v>#DIV/0!</v>
      </c>
      <c r="AE589" s="16" t="str">
        <f t="shared" si="87"/>
        <v/>
      </c>
      <c r="AF589" s="16" t="e">
        <f>IF($A$3=FALSE,IF($C589&lt;16,O589/($D589^0.727399687532279)*'Hintergrund Berechnung'!$I$3165,O589/($D589^0.727399687532279)*'Hintergrund Berechnung'!$I$3166),IF($C589&lt;13,(O589/($D589^0.727399687532279)*'Hintergrund Berechnung'!$I$3165)*0.5,IF($C589&lt;16,(O589/($D589^0.727399687532279)*'Hintergrund Berechnung'!$I$3165)*0.67,O589/($D589^0.727399687532279)*'Hintergrund Berechnung'!$I$3166)))</f>
        <v>#DIV/0!</v>
      </c>
      <c r="AG589" s="16" t="str">
        <f t="shared" si="88"/>
        <v/>
      </c>
      <c r="AH589" s="16" t="e">
        <f t="shared" si="89"/>
        <v>#DIV/0!</v>
      </c>
      <c r="AI589" s="16" t="e">
        <f>ROUND(IF(C589&lt;16,$Q589/($D589^0.515518364833551)*'Hintergrund Berechnung'!$K$3165,$Q589/($D589^0.515518364833551)*'Hintergrund Berechnung'!$K$3166),0)</f>
        <v>#DIV/0!</v>
      </c>
      <c r="AJ589" s="16">
        <f>ROUND(IF(C589&lt;16,$R589*'Hintergrund Berechnung'!$L$3165,$R589*'Hintergrund Berechnung'!$L$3166),0)</f>
        <v>0</v>
      </c>
      <c r="AK589" s="16">
        <f>ROUND(IF(C589&lt;16,IF(S589&gt;0,(25-$S589)*'Hintergrund Berechnung'!$M$3165,0),IF(S589&gt;0,(25-$S589)*'Hintergrund Berechnung'!$M$3166,0)),0)</f>
        <v>0</v>
      </c>
      <c r="AL589" s="18" t="e">
        <f t="shared" si="90"/>
        <v>#DIV/0!</v>
      </c>
    </row>
    <row r="590" spans="21:38" x14ac:dyDescent="0.5">
      <c r="U590" s="16">
        <f t="shared" si="82"/>
        <v>0</v>
      </c>
      <c r="V590" s="16" t="e">
        <f>IF($A$3=FALSE,IF($C590&lt;16,E590/($D590^0.727399687532279)*'Hintergrund Berechnung'!$I$3165,E590/($D590^0.727399687532279)*'Hintergrund Berechnung'!$I$3166),IF($C590&lt;13,(E590/($D590^0.727399687532279)*'Hintergrund Berechnung'!$I$3165)*0.5,IF($C590&lt;16,(E590/($D590^0.727399687532279)*'Hintergrund Berechnung'!$I$3165)*0.67,E590/($D590^0.727399687532279)*'Hintergrund Berechnung'!$I$3166)))</f>
        <v>#DIV/0!</v>
      </c>
      <c r="W590" s="16" t="str">
        <f t="shared" si="83"/>
        <v/>
      </c>
      <c r="X590" s="16" t="e">
        <f>IF($A$3=FALSE,IF($C590&lt;16,G590/($D590^0.727399687532279)*'Hintergrund Berechnung'!$I$3165,G590/($D590^0.727399687532279)*'Hintergrund Berechnung'!$I$3166),IF($C590&lt;13,(G590/($D590^0.727399687532279)*'Hintergrund Berechnung'!$I$3165)*0.5,IF($C590&lt;16,(G590/($D590^0.727399687532279)*'Hintergrund Berechnung'!$I$3165)*0.67,G590/($D590^0.727399687532279)*'Hintergrund Berechnung'!$I$3166)))</f>
        <v>#DIV/0!</v>
      </c>
      <c r="Y590" s="16" t="str">
        <f t="shared" si="84"/>
        <v/>
      </c>
      <c r="Z590" s="16" t="e">
        <f>IF($A$3=FALSE,IF($C590&lt;16,I590/($D590^0.727399687532279)*'Hintergrund Berechnung'!$I$3165,I590/($D590^0.727399687532279)*'Hintergrund Berechnung'!$I$3166),IF($C590&lt;13,(I590/($D590^0.727399687532279)*'Hintergrund Berechnung'!$I$3165)*0.5,IF($C590&lt;16,(I590/($D590^0.727399687532279)*'Hintergrund Berechnung'!$I$3165)*0.67,I590/($D590^0.727399687532279)*'Hintergrund Berechnung'!$I$3166)))</f>
        <v>#DIV/0!</v>
      </c>
      <c r="AA590" s="16" t="str">
        <f t="shared" si="85"/>
        <v/>
      </c>
      <c r="AB590" s="16" t="e">
        <f>IF($A$3=FALSE,IF($C590&lt;16,K590/($D590^0.727399687532279)*'Hintergrund Berechnung'!$I$3165,K590/($D590^0.727399687532279)*'Hintergrund Berechnung'!$I$3166),IF($C590&lt;13,(K590/($D590^0.727399687532279)*'Hintergrund Berechnung'!$I$3165)*0.5,IF($C590&lt;16,(K590/($D590^0.727399687532279)*'Hintergrund Berechnung'!$I$3165)*0.67,K590/($D590^0.727399687532279)*'Hintergrund Berechnung'!$I$3166)))</f>
        <v>#DIV/0!</v>
      </c>
      <c r="AC590" s="16" t="str">
        <f t="shared" si="86"/>
        <v/>
      </c>
      <c r="AD590" s="16" t="e">
        <f>IF($A$3=FALSE,IF($C590&lt;16,M590/($D590^0.727399687532279)*'Hintergrund Berechnung'!$I$3165,M590/($D590^0.727399687532279)*'Hintergrund Berechnung'!$I$3166),IF($C590&lt;13,(M590/($D590^0.727399687532279)*'Hintergrund Berechnung'!$I$3165)*0.5,IF($C590&lt;16,(M590/($D590^0.727399687532279)*'Hintergrund Berechnung'!$I$3165)*0.67,M590/($D590^0.727399687532279)*'Hintergrund Berechnung'!$I$3166)))</f>
        <v>#DIV/0!</v>
      </c>
      <c r="AE590" s="16" t="str">
        <f t="shared" si="87"/>
        <v/>
      </c>
      <c r="AF590" s="16" t="e">
        <f>IF($A$3=FALSE,IF($C590&lt;16,O590/($D590^0.727399687532279)*'Hintergrund Berechnung'!$I$3165,O590/($D590^0.727399687532279)*'Hintergrund Berechnung'!$I$3166),IF($C590&lt;13,(O590/($D590^0.727399687532279)*'Hintergrund Berechnung'!$I$3165)*0.5,IF($C590&lt;16,(O590/($D590^0.727399687532279)*'Hintergrund Berechnung'!$I$3165)*0.67,O590/($D590^0.727399687532279)*'Hintergrund Berechnung'!$I$3166)))</f>
        <v>#DIV/0!</v>
      </c>
      <c r="AG590" s="16" t="str">
        <f t="shared" si="88"/>
        <v/>
      </c>
      <c r="AH590" s="16" t="e">
        <f t="shared" si="89"/>
        <v>#DIV/0!</v>
      </c>
      <c r="AI590" s="16" t="e">
        <f>ROUND(IF(C590&lt;16,$Q590/($D590^0.515518364833551)*'Hintergrund Berechnung'!$K$3165,$Q590/($D590^0.515518364833551)*'Hintergrund Berechnung'!$K$3166),0)</f>
        <v>#DIV/0!</v>
      </c>
      <c r="AJ590" s="16">
        <f>ROUND(IF(C590&lt;16,$R590*'Hintergrund Berechnung'!$L$3165,$R590*'Hintergrund Berechnung'!$L$3166),0)</f>
        <v>0</v>
      </c>
      <c r="AK590" s="16">
        <f>ROUND(IF(C590&lt;16,IF(S590&gt;0,(25-$S590)*'Hintergrund Berechnung'!$M$3165,0),IF(S590&gt;0,(25-$S590)*'Hintergrund Berechnung'!$M$3166,0)),0)</f>
        <v>0</v>
      </c>
      <c r="AL590" s="18" t="e">
        <f t="shared" si="90"/>
        <v>#DIV/0!</v>
      </c>
    </row>
    <row r="591" spans="21:38" x14ac:dyDescent="0.5">
      <c r="U591" s="16">
        <f t="shared" si="82"/>
        <v>0</v>
      </c>
      <c r="V591" s="16" t="e">
        <f>IF($A$3=FALSE,IF($C591&lt;16,E591/($D591^0.727399687532279)*'Hintergrund Berechnung'!$I$3165,E591/($D591^0.727399687532279)*'Hintergrund Berechnung'!$I$3166),IF($C591&lt;13,(E591/($D591^0.727399687532279)*'Hintergrund Berechnung'!$I$3165)*0.5,IF($C591&lt;16,(E591/($D591^0.727399687532279)*'Hintergrund Berechnung'!$I$3165)*0.67,E591/($D591^0.727399687532279)*'Hintergrund Berechnung'!$I$3166)))</f>
        <v>#DIV/0!</v>
      </c>
      <c r="W591" s="16" t="str">
        <f t="shared" si="83"/>
        <v/>
      </c>
      <c r="X591" s="16" t="e">
        <f>IF($A$3=FALSE,IF($C591&lt;16,G591/($D591^0.727399687532279)*'Hintergrund Berechnung'!$I$3165,G591/($D591^0.727399687532279)*'Hintergrund Berechnung'!$I$3166),IF($C591&lt;13,(G591/($D591^0.727399687532279)*'Hintergrund Berechnung'!$I$3165)*0.5,IF($C591&lt;16,(G591/($D591^0.727399687532279)*'Hintergrund Berechnung'!$I$3165)*0.67,G591/($D591^0.727399687532279)*'Hintergrund Berechnung'!$I$3166)))</f>
        <v>#DIV/0!</v>
      </c>
      <c r="Y591" s="16" t="str">
        <f t="shared" si="84"/>
        <v/>
      </c>
      <c r="Z591" s="16" t="e">
        <f>IF($A$3=FALSE,IF($C591&lt;16,I591/($D591^0.727399687532279)*'Hintergrund Berechnung'!$I$3165,I591/($D591^0.727399687532279)*'Hintergrund Berechnung'!$I$3166),IF($C591&lt;13,(I591/($D591^0.727399687532279)*'Hintergrund Berechnung'!$I$3165)*0.5,IF($C591&lt;16,(I591/($D591^0.727399687532279)*'Hintergrund Berechnung'!$I$3165)*0.67,I591/($D591^0.727399687532279)*'Hintergrund Berechnung'!$I$3166)))</f>
        <v>#DIV/0!</v>
      </c>
      <c r="AA591" s="16" t="str">
        <f t="shared" si="85"/>
        <v/>
      </c>
      <c r="AB591" s="16" t="e">
        <f>IF($A$3=FALSE,IF($C591&lt;16,K591/($D591^0.727399687532279)*'Hintergrund Berechnung'!$I$3165,K591/($D591^0.727399687532279)*'Hintergrund Berechnung'!$I$3166),IF($C591&lt;13,(K591/($D591^0.727399687532279)*'Hintergrund Berechnung'!$I$3165)*0.5,IF($C591&lt;16,(K591/($D591^0.727399687532279)*'Hintergrund Berechnung'!$I$3165)*0.67,K591/($D591^0.727399687532279)*'Hintergrund Berechnung'!$I$3166)))</f>
        <v>#DIV/0!</v>
      </c>
      <c r="AC591" s="16" t="str">
        <f t="shared" si="86"/>
        <v/>
      </c>
      <c r="AD591" s="16" t="e">
        <f>IF($A$3=FALSE,IF($C591&lt;16,M591/($D591^0.727399687532279)*'Hintergrund Berechnung'!$I$3165,M591/($D591^0.727399687532279)*'Hintergrund Berechnung'!$I$3166),IF($C591&lt;13,(M591/($D591^0.727399687532279)*'Hintergrund Berechnung'!$I$3165)*0.5,IF($C591&lt;16,(M591/($D591^0.727399687532279)*'Hintergrund Berechnung'!$I$3165)*0.67,M591/($D591^0.727399687532279)*'Hintergrund Berechnung'!$I$3166)))</f>
        <v>#DIV/0!</v>
      </c>
      <c r="AE591" s="16" t="str">
        <f t="shared" si="87"/>
        <v/>
      </c>
      <c r="AF591" s="16" t="e">
        <f>IF($A$3=FALSE,IF($C591&lt;16,O591/($D591^0.727399687532279)*'Hintergrund Berechnung'!$I$3165,O591/($D591^0.727399687532279)*'Hintergrund Berechnung'!$I$3166),IF($C591&lt;13,(O591/($D591^0.727399687532279)*'Hintergrund Berechnung'!$I$3165)*0.5,IF($C591&lt;16,(O591/($D591^0.727399687532279)*'Hintergrund Berechnung'!$I$3165)*0.67,O591/($D591^0.727399687532279)*'Hintergrund Berechnung'!$I$3166)))</f>
        <v>#DIV/0!</v>
      </c>
      <c r="AG591" s="16" t="str">
        <f t="shared" si="88"/>
        <v/>
      </c>
      <c r="AH591" s="16" t="e">
        <f t="shared" si="89"/>
        <v>#DIV/0!</v>
      </c>
      <c r="AI591" s="16" t="e">
        <f>ROUND(IF(C591&lt;16,$Q591/($D591^0.515518364833551)*'Hintergrund Berechnung'!$K$3165,$Q591/($D591^0.515518364833551)*'Hintergrund Berechnung'!$K$3166),0)</f>
        <v>#DIV/0!</v>
      </c>
      <c r="AJ591" s="16">
        <f>ROUND(IF(C591&lt;16,$R591*'Hintergrund Berechnung'!$L$3165,$R591*'Hintergrund Berechnung'!$L$3166),0)</f>
        <v>0</v>
      </c>
      <c r="AK591" s="16">
        <f>ROUND(IF(C591&lt;16,IF(S591&gt;0,(25-$S591)*'Hintergrund Berechnung'!$M$3165,0),IF(S591&gt;0,(25-$S591)*'Hintergrund Berechnung'!$M$3166,0)),0)</f>
        <v>0</v>
      </c>
      <c r="AL591" s="18" t="e">
        <f t="shared" si="90"/>
        <v>#DIV/0!</v>
      </c>
    </row>
    <row r="592" spans="21:38" x14ac:dyDescent="0.5">
      <c r="U592" s="16">
        <f t="shared" si="82"/>
        <v>0</v>
      </c>
      <c r="V592" s="16" t="e">
        <f>IF($A$3=FALSE,IF($C592&lt;16,E592/($D592^0.727399687532279)*'Hintergrund Berechnung'!$I$3165,E592/($D592^0.727399687532279)*'Hintergrund Berechnung'!$I$3166),IF($C592&lt;13,(E592/($D592^0.727399687532279)*'Hintergrund Berechnung'!$I$3165)*0.5,IF($C592&lt;16,(E592/($D592^0.727399687532279)*'Hintergrund Berechnung'!$I$3165)*0.67,E592/($D592^0.727399687532279)*'Hintergrund Berechnung'!$I$3166)))</f>
        <v>#DIV/0!</v>
      </c>
      <c r="W592" s="16" t="str">
        <f t="shared" si="83"/>
        <v/>
      </c>
      <c r="X592" s="16" t="e">
        <f>IF($A$3=FALSE,IF($C592&lt;16,G592/($D592^0.727399687532279)*'Hintergrund Berechnung'!$I$3165,G592/($D592^0.727399687532279)*'Hintergrund Berechnung'!$I$3166),IF($C592&lt;13,(G592/($D592^0.727399687532279)*'Hintergrund Berechnung'!$I$3165)*0.5,IF($C592&lt;16,(G592/($D592^0.727399687532279)*'Hintergrund Berechnung'!$I$3165)*0.67,G592/($D592^0.727399687532279)*'Hintergrund Berechnung'!$I$3166)))</f>
        <v>#DIV/0!</v>
      </c>
      <c r="Y592" s="16" t="str">
        <f t="shared" si="84"/>
        <v/>
      </c>
      <c r="Z592" s="16" t="e">
        <f>IF($A$3=FALSE,IF($C592&lt;16,I592/($D592^0.727399687532279)*'Hintergrund Berechnung'!$I$3165,I592/($D592^0.727399687532279)*'Hintergrund Berechnung'!$I$3166),IF($C592&lt;13,(I592/($D592^0.727399687532279)*'Hintergrund Berechnung'!$I$3165)*0.5,IF($C592&lt;16,(I592/($D592^0.727399687532279)*'Hintergrund Berechnung'!$I$3165)*0.67,I592/($D592^0.727399687532279)*'Hintergrund Berechnung'!$I$3166)))</f>
        <v>#DIV/0!</v>
      </c>
      <c r="AA592" s="16" t="str">
        <f t="shared" si="85"/>
        <v/>
      </c>
      <c r="AB592" s="16" t="e">
        <f>IF($A$3=FALSE,IF($C592&lt;16,K592/($D592^0.727399687532279)*'Hintergrund Berechnung'!$I$3165,K592/($D592^0.727399687532279)*'Hintergrund Berechnung'!$I$3166),IF($C592&lt;13,(K592/($D592^0.727399687532279)*'Hintergrund Berechnung'!$I$3165)*0.5,IF($C592&lt;16,(K592/($D592^0.727399687532279)*'Hintergrund Berechnung'!$I$3165)*0.67,K592/($D592^0.727399687532279)*'Hintergrund Berechnung'!$I$3166)))</f>
        <v>#DIV/0!</v>
      </c>
      <c r="AC592" s="16" t="str">
        <f t="shared" si="86"/>
        <v/>
      </c>
      <c r="AD592" s="16" t="e">
        <f>IF($A$3=FALSE,IF($C592&lt;16,M592/($D592^0.727399687532279)*'Hintergrund Berechnung'!$I$3165,M592/($D592^0.727399687532279)*'Hintergrund Berechnung'!$I$3166),IF($C592&lt;13,(M592/($D592^0.727399687532279)*'Hintergrund Berechnung'!$I$3165)*0.5,IF($C592&lt;16,(M592/($D592^0.727399687532279)*'Hintergrund Berechnung'!$I$3165)*0.67,M592/($D592^0.727399687532279)*'Hintergrund Berechnung'!$I$3166)))</f>
        <v>#DIV/0!</v>
      </c>
      <c r="AE592" s="16" t="str">
        <f t="shared" si="87"/>
        <v/>
      </c>
      <c r="AF592" s="16" t="e">
        <f>IF($A$3=FALSE,IF($C592&lt;16,O592/($D592^0.727399687532279)*'Hintergrund Berechnung'!$I$3165,O592/($D592^0.727399687532279)*'Hintergrund Berechnung'!$I$3166),IF($C592&lt;13,(O592/($D592^0.727399687532279)*'Hintergrund Berechnung'!$I$3165)*0.5,IF($C592&lt;16,(O592/($D592^0.727399687532279)*'Hintergrund Berechnung'!$I$3165)*0.67,O592/($D592^0.727399687532279)*'Hintergrund Berechnung'!$I$3166)))</f>
        <v>#DIV/0!</v>
      </c>
      <c r="AG592" s="16" t="str">
        <f t="shared" si="88"/>
        <v/>
      </c>
      <c r="AH592" s="16" t="e">
        <f t="shared" si="89"/>
        <v>#DIV/0!</v>
      </c>
      <c r="AI592" s="16" t="e">
        <f>ROUND(IF(C592&lt;16,$Q592/($D592^0.515518364833551)*'Hintergrund Berechnung'!$K$3165,$Q592/($D592^0.515518364833551)*'Hintergrund Berechnung'!$K$3166),0)</f>
        <v>#DIV/0!</v>
      </c>
      <c r="AJ592" s="16">
        <f>ROUND(IF(C592&lt;16,$R592*'Hintergrund Berechnung'!$L$3165,$R592*'Hintergrund Berechnung'!$L$3166),0)</f>
        <v>0</v>
      </c>
      <c r="AK592" s="16">
        <f>ROUND(IF(C592&lt;16,IF(S592&gt;0,(25-$S592)*'Hintergrund Berechnung'!$M$3165,0),IF(S592&gt;0,(25-$S592)*'Hintergrund Berechnung'!$M$3166,0)),0)</f>
        <v>0</v>
      </c>
      <c r="AL592" s="18" t="e">
        <f t="shared" si="90"/>
        <v>#DIV/0!</v>
      </c>
    </row>
    <row r="593" spans="21:38" x14ac:dyDescent="0.5">
      <c r="U593" s="16">
        <f t="shared" si="82"/>
        <v>0</v>
      </c>
      <c r="V593" s="16" t="e">
        <f>IF($A$3=FALSE,IF($C593&lt;16,E593/($D593^0.727399687532279)*'Hintergrund Berechnung'!$I$3165,E593/($D593^0.727399687532279)*'Hintergrund Berechnung'!$I$3166),IF($C593&lt;13,(E593/($D593^0.727399687532279)*'Hintergrund Berechnung'!$I$3165)*0.5,IF($C593&lt;16,(E593/($D593^0.727399687532279)*'Hintergrund Berechnung'!$I$3165)*0.67,E593/($D593^0.727399687532279)*'Hintergrund Berechnung'!$I$3166)))</f>
        <v>#DIV/0!</v>
      </c>
      <c r="W593" s="16" t="str">
        <f t="shared" si="83"/>
        <v/>
      </c>
      <c r="X593" s="16" t="e">
        <f>IF($A$3=FALSE,IF($C593&lt;16,G593/($D593^0.727399687532279)*'Hintergrund Berechnung'!$I$3165,G593/($D593^0.727399687532279)*'Hintergrund Berechnung'!$I$3166),IF($C593&lt;13,(G593/($D593^0.727399687532279)*'Hintergrund Berechnung'!$I$3165)*0.5,IF($C593&lt;16,(G593/($D593^0.727399687532279)*'Hintergrund Berechnung'!$I$3165)*0.67,G593/($D593^0.727399687532279)*'Hintergrund Berechnung'!$I$3166)))</f>
        <v>#DIV/0!</v>
      </c>
      <c r="Y593" s="16" t="str">
        <f t="shared" si="84"/>
        <v/>
      </c>
      <c r="Z593" s="16" t="e">
        <f>IF($A$3=FALSE,IF($C593&lt;16,I593/($D593^0.727399687532279)*'Hintergrund Berechnung'!$I$3165,I593/($D593^0.727399687532279)*'Hintergrund Berechnung'!$I$3166),IF($C593&lt;13,(I593/($D593^0.727399687532279)*'Hintergrund Berechnung'!$I$3165)*0.5,IF($C593&lt;16,(I593/($D593^0.727399687532279)*'Hintergrund Berechnung'!$I$3165)*0.67,I593/($D593^0.727399687532279)*'Hintergrund Berechnung'!$I$3166)))</f>
        <v>#DIV/0!</v>
      </c>
      <c r="AA593" s="16" t="str">
        <f t="shared" si="85"/>
        <v/>
      </c>
      <c r="AB593" s="16" t="e">
        <f>IF($A$3=FALSE,IF($C593&lt;16,K593/($D593^0.727399687532279)*'Hintergrund Berechnung'!$I$3165,K593/($D593^0.727399687532279)*'Hintergrund Berechnung'!$I$3166),IF($C593&lt;13,(K593/($D593^0.727399687532279)*'Hintergrund Berechnung'!$I$3165)*0.5,IF($C593&lt;16,(K593/($D593^0.727399687532279)*'Hintergrund Berechnung'!$I$3165)*0.67,K593/($D593^0.727399687532279)*'Hintergrund Berechnung'!$I$3166)))</f>
        <v>#DIV/0!</v>
      </c>
      <c r="AC593" s="16" t="str">
        <f t="shared" si="86"/>
        <v/>
      </c>
      <c r="AD593" s="16" t="e">
        <f>IF($A$3=FALSE,IF($C593&lt;16,M593/($D593^0.727399687532279)*'Hintergrund Berechnung'!$I$3165,M593/($D593^0.727399687532279)*'Hintergrund Berechnung'!$I$3166),IF($C593&lt;13,(M593/($D593^0.727399687532279)*'Hintergrund Berechnung'!$I$3165)*0.5,IF($C593&lt;16,(M593/($D593^0.727399687532279)*'Hintergrund Berechnung'!$I$3165)*0.67,M593/($D593^0.727399687532279)*'Hintergrund Berechnung'!$I$3166)))</f>
        <v>#DIV/0!</v>
      </c>
      <c r="AE593" s="16" t="str">
        <f t="shared" si="87"/>
        <v/>
      </c>
      <c r="AF593" s="16" t="e">
        <f>IF($A$3=FALSE,IF($C593&lt;16,O593/($D593^0.727399687532279)*'Hintergrund Berechnung'!$I$3165,O593/($D593^0.727399687532279)*'Hintergrund Berechnung'!$I$3166),IF($C593&lt;13,(O593/($D593^0.727399687532279)*'Hintergrund Berechnung'!$I$3165)*0.5,IF($C593&lt;16,(O593/($D593^0.727399687532279)*'Hintergrund Berechnung'!$I$3165)*0.67,O593/($D593^0.727399687532279)*'Hintergrund Berechnung'!$I$3166)))</f>
        <v>#DIV/0!</v>
      </c>
      <c r="AG593" s="16" t="str">
        <f t="shared" si="88"/>
        <v/>
      </c>
      <c r="AH593" s="16" t="e">
        <f t="shared" si="89"/>
        <v>#DIV/0!</v>
      </c>
      <c r="AI593" s="16" t="e">
        <f>ROUND(IF(C593&lt;16,$Q593/($D593^0.515518364833551)*'Hintergrund Berechnung'!$K$3165,$Q593/($D593^0.515518364833551)*'Hintergrund Berechnung'!$K$3166),0)</f>
        <v>#DIV/0!</v>
      </c>
      <c r="AJ593" s="16">
        <f>ROUND(IF(C593&lt;16,$R593*'Hintergrund Berechnung'!$L$3165,$R593*'Hintergrund Berechnung'!$L$3166),0)</f>
        <v>0</v>
      </c>
      <c r="AK593" s="16">
        <f>ROUND(IF(C593&lt;16,IF(S593&gt;0,(25-$S593)*'Hintergrund Berechnung'!$M$3165,0),IF(S593&gt;0,(25-$S593)*'Hintergrund Berechnung'!$M$3166,0)),0)</f>
        <v>0</v>
      </c>
      <c r="AL593" s="18" t="e">
        <f t="shared" si="90"/>
        <v>#DIV/0!</v>
      </c>
    </row>
    <row r="594" spans="21:38" x14ac:dyDescent="0.5">
      <c r="U594" s="16">
        <f t="shared" si="82"/>
        <v>0</v>
      </c>
      <c r="V594" s="16" t="e">
        <f>IF($A$3=FALSE,IF($C594&lt;16,E594/($D594^0.727399687532279)*'Hintergrund Berechnung'!$I$3165,E594/($D594^0.727399687532279)*'Hintergrund Berechnung'!$I$3166),IF($C594&lt;13,(E594/($D594^0.727399687532279)*'Hintergrund Berechnung'!$I$3165)*0.5,IF($C594&lt;16,(E594/($D594^0.727399687532279)*'Hintergrund Berechnung'!$I$3165)*0.67,E594/($D594^0.727399687532279)*'Hintergrund Berechnung'!$I$3166)))</f>
        <v>#DIV/0!</v>
      </c>
      <c r="W594" s="16" t="str">
        <f t="shared" si="83"/>
        <v/>
      </c>
      <c r="X594" s="16" t="e">
        <f>IF($A$3=FALSE,IF($C594&lt;16,G594/($D594^0.727399687532279)*'Hintergrund Berechnung'!$I$3165,G594/($D594^0.727399687532279)*'Hintergrund Berechnung'!$I$3166),IF($C594&lt;13,(G594/($D594^0.727399687532279)*'Hintergrund Berechnung'!$I$3165)*0.5,IF($C594&lt;16,(G594/($D594^0.727399687532279)*'Hintergrund Berechnung'!$I$3165)*0.67,G594/($D594^0.727399687532279)*'Hintergrund Berechnung'!$I$3166)))</f>
        <v>#DIV/0!</v>
      </c>
      <c r="Y594" s="16" t="str">
        <f t="shared" si="84"/>
        <v/>
      </c>
      <c r="Z594" s="16" t="e">
        <f>IF($A$3=FALSE,IF($C594&lt;16,I594/($D594^0.727399687532279)*'Hintergrund Berechnung'!$I$3165,I594/($D594^0.727399687532279)*'Hintergrund Berechnung'!$I$3166),IF($C594&lt;13,(I594/($D594^0.727399687532279)*'Hintergrund Berechnung'!$I$3165)*0.5,IF($C594&lt;16,(I594/($D594^0.727399687532279)*'Hintergrund Berechnung'!$I$3165)*0.67,I594/($D594^0.727399687532279)*'Hintergrund Berechnung'!$I$3166)))</f>
        <v>#DIV/0!</v>
      </c>
      <c r="AA594" s="16" t="str">
        <f t="shared" si="85"/>
        <v/>
      </c>
      <c r="AB594" s="16" t="e">
        <f>IF($A$3=FALSE,IF($C594&lt;16,K594/($D594^0.727399687532279)*'Hintergrund Berechnung'!$I$3165,K594/($D594^0.727399687532279)*'Hintergrund Berechnung'!$I$3166),IF($C594&lt;13,(K594/($D594^0.727399687532279)*'Hintergrund Berechnung'!$I$3165)*0.5,IF($C594&lt;16,(K594/($D594^0.727399687532279)*'Hintergrund Berechnung'!$I$3165)*0.67,K594/($D594^0.727399687532279)*'Hintergrund Berechnung'!$I$3166)))</f>
        <v>#DIV/0!</v>
      </c>
      <c r="AC594" s="16" t="str">
        <f t="shared" si="86"/>
        <v/>
      </c>
      <c r="AD594" s="16" t="e">
        <f>IF($A$3=FALSE,IF($C594&lt;16,M594/($D594^0.727399687532279)*'Hintergrund Berechnung'!$I$3165,M594/($D594^0.727399687532279)*'Hintergrund Berechnung'!$I$3166),IF($C594&lt;13,(M594/($D594^0.727399687532279)*'Hintergrund Berechnung'!$I$3165)*0.5,IF($C594&lt;16,(M594/($D594^0.727399687532279)*'Hintergrund Berechnung'!$I$3165)*0.67,M594/($D594^0.727399687532279)*'Hintergrund Berechnung'!$I$3166)))</f>
        <v>#DIV/0!</v>
      </c>
      <c r="AE594" s="16" t="str">
        <f t="shared" si="87"/>
        <v/>
      </c>
      <c r="AF594" s="16" t="e">
        <f>IF($A$3=FALSE,IF($C594&lt;16,O594/($D594^0.727399687532279)*'Hintergrund Berechnung'!$I$3165,O594/($D594^0.727399687532279)*'Hintergrund Berechnung'!$I$3166),IF($C594&lt;13,(O594/($D594^0.727399687532279)*'Hintergrund Berechnung'!$I$3165)*0.5,IF($C594&lt;16,(O594/($D594^0.727399687532279)*'Hintergrund Berechnung'!$I$3165)*0.67,O594/($D594^0.727399687532279)*'Hintergrund Berechnung'!$I$3166)))</f>
        <v>#DIV/0!</v>
      </c>
      <c r="AG594" s="16" t="str">
        <f t="shared" si="88"/>
        <v/>
      </c>
      <c r="AH594" s="16" t="e">
        <f t="shared" si="89"/>
        <v>#DIV/0!</v>
      </c>
      <c r="AI594" s="16" t="e">
        <f>ROUND(IF(C594&lt;16,$Q594/($D594^0.515518364833551)*'Hintergrund Berechnung'!$K$3165,$Q594/($D594^0.515518364833551)*'Hintergrund Berechnung'!$K$3166),0)</f>
        <v>#DIV/0!</v>
      </c>
      <c r="AJ594" s="16">
        <f>ROUND(IF(C594&lt;16,$R594*'Hintergrund Berechnung'!$L$3165,$R594*'Hintergrund Berechnung'!$L$3166),0)</f>
        <v>0</v>
      </c>
      <c r="AK594" s="16">
        <f>ROUND(IF(C594&lt;16,IF(S594&gt;0,(25-$S594)*'Hintergrund Berechnung'!$M$3165,0),IF(S594&gt;0,(25-$S594)*'Hintergrund Berechnung'!$M$3166,0)),0)</f>
        <v>0</v>
      </c>
      <c r="AL594" s="18" t="e">
        <f t="shared" si="90"/>
        <v>#DIV/0!</v>
      </c>
    </row>
    <row r="595" spans="21:38" x14ac:dyDescent="0.5">
      <c r="U595" s="16">
        <f t="shared" si="82"/>
        <v>0</v>
      </c>
      <c r="V595" s="16" t="e">
        <f>IF($A$3=FALSE,IF($C595&lt;16,E595/($D595^0.727399687532279)*'Hintergrund Berechnung'!$I$3165,E595/($D595^0.727399687532279)*'Hintergrund Berechnung'!$I$3166),IF($C595&lt;13,(E595/($D595^0.727399687532279)*'Hintergrund Berechnung'!$I$3165)*0.5,IF($C595&lt;16,(E595/($D595^0.727399687532279)*'Hintergrund Berechnung'!$I$3165)*0.67,E595/($D595^0.727399687532279)*'Hintergrund Berechnung'!$I$3166)))</f>
        <v>#DIV/0!</v>
      </c>
      <c r="W595" s="16" t="str">
        <f t="shared" si="83"/>
        <v/>
      </c>
      <c r="X595" s="16" t="e">
        <f>IF($A$3=FALSE,IF($C595&lt;16,G595/($D595^0.727399687532279)*'Hintergrund Berechnung'!$I$3165,G595/($D595^0.727399687532279)*'Hintergrund Berechnung'!$I$3166),IF($C595&lt;13,(G595/($D595^0.727399687532279)*'Hintergrund Berechnung'!$I$3165)*0.5,IF($C595&lt;16,(G595/($D595^0.727399687532279)*'Hintergrund Berechnung'!$I$3165)*0.67,G595/($D595^0.727399687532279)*'Hintergrund Berechnung'!$I$3166)))</f>
        <v>#DIV/0!</v>
      </c>
      <c r="Y595" s="16" t="str">
        <f t="shared" si="84"/>
        <v/>
      </c>
      <c r="Z595" s="16" t="e">
        <f>IF($A$3=FALSE,IF($C595&lt;16,I595/($D595^0.727399687532279)*'Hintergrund Berechnung'!$I$3165,I595/($D595^0.727399687532279)*'Hintergrund Berechnung'!$I$3166),IF($C595&lt;13,(I595/($D595^0.727399687532279)*'Hintergrund Berechnung'!$I$3165)*0.5,IF($C595&lt;16,(I595/($D595^0.727399687532279)*'Hintergrund Berechnung'!$I$3165)*0.67,I595/($D595^0.727399687532279)*'Hintergrund Berechnung'!$I$3166)))</f>
        <v>#DIV/0!</v>
      </c>
      <c r="AA595" s="16" t="str">
        <f t="shared" si="85"/>
        <v/>
      </c>
      <c r="AB595" s="16" t="e">
        <f>IF($A$3=FALSE,IF($C595&lt;16,K595/($D595^0.727399687532279)*'Hintergrund Berechnung'!$I$3165,K595/($D595^0.727399687532279)*'Hintergrund Berechnung'!$I$3166),IF($C595&lt;13,(K595/($D595^0.727399687532279)*'Hintergrund Berechnung'!$I$3165)*0.5,IF($C595&lt;16,(K595/($D595^0.727399687532279)*'Hintergrund Berechnung'!$I$3165)*0.67,K595/($D595^0.727399687532279)*'Hintergrund Berechnung'!$I$3166)))</f>
        <v>#DIV/0!</v>
      </c>
      <c r="AC595" s="16" t="str">
        <f t="shared" si="86"/>
        <v/>
      </c>
      <c r="AD595" s="16" t="e">
        <f>IF($A$3=FALSE,IF($C595&lt;16,M595/($D595^0.727399687532279)*'Hintergrund Berechnung'!$I$3165,M595/($D595^0.727399687532279)*'Hintergrund Berechnung'!$I$3166),IF($C595&lt;13,(M595/($D595^0.727399687532279)*'Hintergrund Berechnung'!$I$3165)*0.5,IF($C595&lt;16,(M595/($D595^0.727399687532279)*'Hintergrund Berechnung'!$I$3165)*0.67,M595/($D595^0.727399687532279)*'Hintergrund Berechnung'!$I$3166)))</f>
        <v>#DIV/0!</v>
      </c>
      <c r="AE595" s="16" t="str">
        <f t="shared" si="87"/>
        <v/>
      </c>
      <c r="AF595" s="16" t="e">
        <f>IF($A$3=FALSE,IF($C595&lt;16,O595/($D595^0.727399687532279)*'Hintergrund Berechnung'!$I$3165,O595/($D595^0.727399687532279)*'Hintergrund Berechnung'!$I$3166),IF($C595&lt;13,(O595/($D595^0.727399687532279)*'Hintergrund Berechnung'!$I$3165)*0.5,IF($C595&lt;16,(O595/($D595^0.727399687532279)*'Hintergrund Berechnung'!$I$3165)*0.67,O595/($D595^0.727399687532279)*'Hintergrund Berechnung'!$I$3166)))</f>
        <v>#DIV/0!</v>
      </c>
      <c r="AG595" s="16" t="str">
        <f t="shared" si="88"/>
        <v/>
      </c>
      <c r="AH595" s="16" t="e">
        <f t="shared" si="89"/>
        <v>#DIV/0!</v>
      </c>
      <c r="AI595" s="16" t="e">
        <f>ROUND(IF(C595&lt;16,$Q595/($D595^0.515518364833551)*'Hintergrund Berechnung'!$K$3165,$Q595/($D595^0.515518364833551)*'Hintergrund Berechnung'!$K$3166),0)</f>
        <v>#DIV/0!</v>
      </c>
      <c r="AJ595" s="16">
        <f>ROUND(IF(C595&lt;16,$R595*'Hintergrund Berechnung'!$L$3165,$R595*'Hintergrund Berechnung'!$L$3166),0)</f>
        <v>0</v>
      </c>
      <c r="AK595" s="16">
        <f>ROUND(IF(C595&lt;16,IF(S595&gt;0,(25-$S595)*'Hintergrund Berechnung'!$M$3165,0),IF(S595&gt;0,(25-$S595)*'Hintergrund Berechnung'!$M$3166,0)),0)</f>
        <v>0</v>
      </c>
      <c r="AL595" s="18" t="e">
        <f t="shared" si="90"/>
        <v>#DIV/0!</v>
      </c>
    </row>
    <row r="596" spans="21:38" x14ac:dyDescent="0.5">
      <c r="U596" s="16">
        <f t="shared" si="82"/>
        <v>0</v>
      </c>
      <c r="V596" s="16" t="e">
        <f>IF($A$3=FALSE,IF($C596&lt;16,E596/($D596^0.727399687532279)*'Hintergrund Berechnung'!$I$3165,E596/($D596^0.727399687532279)*'Hintergrund Berechnung'!$I$3166),IF($C596&lt;13,(E596/($D596^0.727399687532279)*'Hintergrund Berechnung'!$I$3165)*0.5,IF($C596&lt;16,(E596/($D596^0.727399687532279)*'Hintergrund Berechnung'!$I$3165)*0.67,E596/($D596^0.727399687532279)*'Hintergrund Berechnung'!$I$3166)))</f>
        <v>#DIV/0!</v>
      </c>
      <c r="W596" s="16" t="str">
        <f t="shared" si="83"/>
        <v/>
      </c>
      <c r="X596" s="16" t="e">
        <f>IF($A$3=FALSE,IF($C596&lt;16,G596/($D596^0.727399687532279)*'Hintergrund Berechnung'!$I$3165,G596/($D596^0.727399687532279)*'Hintergrund Berechnung'!$I$3166),IF($C596&lt;13,(G596/($D596^0.727399687532279)*'Hintergrund Berechnung'!$I$3165)*0.5,IF($C596&lt;16,(G596/($D596^0.727399687532279)*'Hintergrund Berechnung'!$I$3165)*0.67,G596/($D596^0.727399687532279)*'Hintergrund Berechnung'!$I$3166)))</f>
        <v>#DIV/0!</v>
      </c>
      <c r="Y596" s="16" t="str">
        <f t="shared" si="84"/>
        <v/>
      </c>
      <c r="Z596" s="16" t="e">
        <f>IF($A$3=FALSE,IF($C596&lt;16,I596/($D596^0.727399687532279)*'Hintergrund Berechnung'!$I$3165,I596/($D596^0.727399687532279)*'Hintergrund Berechnung'!$I$3166),IF($C596&lt;13,(I596/($D596^0.727399687532279)*'Hintergrund Berechnung'!$I$3165)*0.5,IF($C596&lt;16,(I596/($D596^0.727399687532279)*'Hintergrund Berechnung'!$I$3165)*0.67,I596/($D596^0.727399687532279)*'Hintergrund Berechnung'!$I$3166)))</f>
        <v>#DIV/0!</v>
      </c>
      <c r="AA596" s="16" t="str">
        <f t="shared" si="85"/>
        <v/>
      </c>
      <c r="AB596" s="16" t="e">
        <f>IF($A$3=FALSE,IF($C596&lt;16,K596/($D596^0.727399687532279)*'Hintergrund Berechnung'!$I$3165,K596/($D596^0.727399687532279)*'Hintergrund Berechnung'!$I$3166),IF($C596&lt;13,(K596/($D596^0.727399687532279)*'Hintergrund Berechnung'!$I$3165)*0.5,IF($C596&lt;16,(K596/($D596^0.727399687532279)*'Hintergrund Berechnung'!$I$3165)*0.67,K596/($D596^0.727399687532279)*'Hintergrund Berechnung'!$I$3166)))</f>
        <v>#DIV/0!</v>
      </c>
      <c r="AC596" s="16" t="str">
        <f t="shared" si="86"/>
        <v/>
      </c>
      <c r="AD596" s="16" t="e">
        <f>IF($A$3=FALSE,IF($C596&lt;16,M596/($D596^0.727399687532279)*'Hintergrund Berechnung'!$I$3165,M596/($D596^0.727399687532279)*'Hintergrund Berechnung'!$I$3166),IF($C596&lt;13,(M596/($D596^0.727399687532279)*'Hintergrund Berechnung'!$I$3165)*0.5,IF($C596&lt;16,(M596/($D596^0.727399687532279)*'Hintergrund Berechnung'!$I$3165)*0.67,M596/($D596^0.727399687532279)*'Hintergrund Berechnung'!$I$3166)))</f>
        <v>#DIV/0!</v>
      </c>
      <c r="AE596" s="16" t="str">
        <f t="shared" si="87"/>
        <v/>
      </c>
      <c r="AF596" s="16" t="e">
        <f>IF($A$3=FALSE,IF($C596&lt;16,O596/($D596^0.727399687532279)*'Hintergrund Berechnung'!$I$3165,O596/($D596^0.727399687532279)*'Hintergrund Berechnung'!$I$3166),IF($C596&lt;13,(O596/($D596^0.727399687532279)*'Hintergrund Berechnung'!$I$3165)*0.5,IF($C596&lt;16,(O596/($D596^0.727399687532279)*'Hintergrund Berechnung'!$I$3165)*0.67,O596/($D596^0.727399687532279)*'Hintergrund Berechnung'!$I$3166)))</f>
        <v>#DIV/0!</v>
      </c>
      <c r="AG596" s="16" t="str">
        <f t="shared" si="88"/>
        <v/>
      </c>
      <c r="AH596" s="16" t="e">
        <f t="shared" si="89"/>
        <v>#DIV/0!</v>
      </c>
      <c r="AI596" s="16" t="e">
        <f>ROUND(IF(C596&lt;16,$Q596/($D596^0.515518364833551)*'Hintergrund Berechnung'!$K$3165,$Q596/($D596^0.515518364833551)*'Hintergrund Berechnung'!$K$3166),0)</f>
        <v>#DIV/0!</v>
      </c>
      <c r="AJ596" s="16">
        <f>ROUND(IF(C596&lt;16,$R596*'Hintergrund Berechnung'!$L$3165,$R596*'Hintergrund Berechnung'!$L$3166),0)</f>
        <v>0</v>
      </c>
      <c r="AK596" s="16">
        <f>ROUND(IF(C596&lt;16,IF(S596&gt;0,(25-$S596)*'Hintergrund Berechnung'!$M$3165,0),IF(S596&gt;0,(25-$S596)*'Hintergrund Berechnung'!$M$3166,0)),0)</f>
        <v>0</v>
      </c>
      <c r="AL596" s="18" t="e">
        <f t="shared" si="90"/>
        <v>#DIV/0!</v>
      </c>
    </row>
    <row r="597" spans="21:38" x14ac:dyDescent="0.5">
      <c r="U597" s="16">
        <f t="shared" si="82"/>
        <v>0</v>
      </c>
      <c r="V597" s="16" t="e">
        <f>IF($A$3=FALSE,IF($C597&lt;16,E597/($D597^0.727399687532279)*'Hintergrund Berechnung'!$I$3165,E597/($D597^0.727399687532279)*'Hintergrund Berechnung'!$I$3166),IF($C597&lt;13,(E597/($D597^0.727399687532279)*'Hintergrund Berechnung'!$I$3165)*0.5,IF($C597&lt;16,(E597/($D597^0.727399687532279)*'Hintergrund Berechnung'!$I$3165)*0.67,E597/($D597^0.727399687532279)*'Hintergrund Berechnung'!$I$3166)))</f>
        <v>#DIV/0!</v>
      </c>
      <c r="W597" s="16" t="str">
        <f t="shared" si="83"/>
        <v/>
      </c>
      <c r="X597" s="16" t="e">
        <f>IF($A$3=FALSE,IF($C597&lt;16,G597/($D597^0.727399687532279)*'Hintergrund Berechnung'!$I$3165,G597/($D597^0.727399687532279)*'Hintergrund Berechnung'!$I$3166),IF($C597&lt;13,(G597/($D597^0.727399687532279)*'Hintergrund Berechnung'!$I$3165)*0.5,IF($C597&lt;16,(G597/($D597^0.727399687532279)*'Hintergrund Berechnung'!$I$3165)*0.67,G597/($D597^0.727399687532279)*'Hintergrund Berechnung'!$I$3166)))</f>
        <v>#DIV/0!</v>
      </c>
      <c r="Y597" s="16" t="str">
        <f t="shared" si="84"/>
        <v/>
      </c>
      <c r="Z597" s="16" t="e">
        <f>IF($A$3=FALSE,IF($C597&lt;16,I597/($D597^0.727399687532279)*'Hintergrund Berechnung'!$I$3165,I597/($D597^0.727399687532279)*'Hintergrund Berechnung'!$I$3166),IF($C597&lt;13,(I597/($D597^0.727399687532279)*'Hintergrund Berechnung'!$I$3165)*0.5,IF($C597&lt;16,(I597/($D597^0.727399687532279)*'Hintergrund Berechnung'!$I$3165)*0.67,I597/($D597^0.727399687532279)*'Hintergrund Berechnung'!$I$3166)))</f>
        <v>#DIV/0!</v>
      </c>
      <c r="AA597" s="16" t="str">
        <f t="shared" si="85"/>
        <v/>
      </c>
      <c r="AB597" s="16" t="e">
        <f>IF($A$3=FALSE,IF($C597&lt;16,K597/($D597^0.727399687532279)*'Hintergrund Berechnung'!$I$3165,K597/($D597^0.727399687532279)*'Hintergrund Berechnung'!$I$3166),IF($C597&lt;13,(K597/($D597^0.727399687532279)*'Hintergrund Berechnung'!$I$3165)*0.5,IF($C597&lt;16,(K597/($D597^0.727399687532279)*'Hintergrund Berechnung'!$I$3165)*0.67,K597/($D597^0.727399687532279)*'Hintergrund Berechnung'!$I$3166)))</f>
        <v>#DIV/0!</v>
      </c>
      <c r="AC597" s="16" t="str">
        <f t="shared" si="86"/>
        <v/>
      </c>
      <c r="AD597" s="16" t="e">
        <f>IF($A$3=FALSE,IF($C597&lt;16,M597/($D597^0.727399687532279)*'Hintergrund Berechnung'!$I$3165,M597/($D597^0.727399687532279)*'Hintergrund Berechnung'!$I$3166),IF($C597&lt;13,(M597/($D597^0.727399687532279)*'Hintergrund Berechnung'!$I$3165)*0.5,IF($C597&lt;16,(M597/($D597^0.727399687532279)*'Hintergrund Berechnung'!$I$3165)*0.67,M597/($D597^0.727399687532279)*'Hintergrund Berechnung'!$I$3166)))</f>
        <v>#DIV/0!</v>
      </c>
      <c r="AE597" s="16" t="str">
        <f t="shared" si="87"/>
        <v/>
      </c>
      <c r="AF597" s="16" t="e">
        <f>IF($A$3=FALSE,IF($C597&lt;16,O597/($D597^0.727399687532279)*'Hintergrund Berechnung'!$I$3165,O597/($D597^0.727399687532279)*'Hintergrund Berechnung'!$I$3166),IF($C597&lt;13,(O597/($D597^0.727399687532279)*'Hintergrund Berechnung'!$I$3165)*0.5,IF($C597&lt;16,(O597/($D597^0.727399687532279)*'Hintergrund Berechnung'!$I$3165)*0.67,O597/($D597^0.727399687532279)*'Hintergrund Berechnung'!$I$3166)))</f>
        <v>#DIV/0!</v>
      </c>
      <c r="AG597" s="16" t="str">
        <f t="shared" si="88"/>
        <v/>
      </c>
      <c r="AH597" s="16" t="e">
        <f t="shared" si="89"/>
        <v>#DIV/0!</v>
      </c>
      <c r="AI597" s="16" t="e">
        <f>ROUND(IF(C597&lt;16,$Q597/($D597^0.515518364833551)*'Hintergrund Berechnung'!$K$3165,$Q597/($D597^0.515518364833551)*'Hintergrund Berechnung'!$K$3166),0)</f>
        <v>#DIV/0!</v>
      </c>
      <c r="AJ597" s="16">
        <f>ROUND(IF(C597&lt;16,$R597*'Hintergrund Berechnung'!$L$3165,$R597*'Hintergrund Berechnung'!$L$3166),0)</f>
        <v>0</v>
      </c>
      <c r="AK597" s="16">
        <f>ROUND(IF(C597&lt;16,IF(S597&gt;0,(25-$S597)*'Hintergrund Berechnung'!$M$3165,0),IF(S597&gt;0,(25-$S597)*'Hintergrund Berechnung'!$M$3166,0)),0)</f>
        <v>0</v>
      </c>
      <c r="AL597" s="18" t="e">
        <f t="shared" si="90"/>
        <v>#DIV/0!</v>
      </c>
    </row>
    <row r="598" spans="21:38" x14ac:dyDescent="0.5">
      <c r="U598" s="16">
        <f t="shared" si="82"/>
        <v>0</v>
      </c>
      <c r="V598" s="16" t="e">
        <f>IF($A$3=FALSE,IF($C598&lt;16,E598/($D598^0.727399687532279)*'Hintergrund Berechnung'!$I$3165,E598/($D598^0.727399687532279)*'Hintergrund Berechnung'!$I$3166),IF($C598&lt;13,(E598/($D598^0.727399687532279)*'Hintergrund Berechnung'!$I$3165)*0.5,IF($C598&lt;16,(E598/($D598^0.727399687532279)*'Hintergrund Berechnung'!$I$3165)*0.67,E598/($D598^0.727399687532279)*'Hintergrund Berechnung'!$I$3166)))</f>
        <v>#DIV/0!</v>
      </c>
      <c r="W598" s="16" t="str">
        <f t="shared" si="83"/>
        <v/>
      </c>
      <c r="X598" s="16" t="e">
        <f>IF($A$3=FALSE,IF($C598&lt;16,G598/($D598^0.727399687532279)*'Hintergrund Berechnung'!$I$3165,G598/($D598^0.727399687532279)*'Hintergrund Berechnung'!$I$3166),IF($C598&lt;13,(G598/($D598^0.727399687532279)*'Hintergrund Berechnung'!$I$3165)*0.5,IF($C598&lt;16,(G598/($D598^0.727399687532279)*'Hintergrund Berechnung'!$I$3165)*0.67,G598/($D598^0.727399687532279)*'Hintergrund Berechnung'!$I$3166)))</f>
        <v>#DIV/0!</v>
      </c>
      <c r="Y598" s="16" t="str">
        <f t="shared" si="84"/>
        <v/>
      </c>
      <c r="Z598" s="16" t="e">
        <f>IF($A$3=FALSE,IF($C598&lt;16,I598/($D598^0.727399687532279)*'Hintergrund Berechnung'!$I$3165,I598/($D598^0.727399687532279)*'Hintergrund Berechnung'!$I$3166),IF($C598&lt;13,(I598/($D598^0.727399687532279)*'Hintergrund Berechnung'!$I$3165)*0.5,IF($C598&lt;16,(I598/($D598^0.727399687532279)*'Hintergrund Berechnung'!$I$3165)*0.67,I598/($D598^0.727399687532279)*'Hintergrund Berechnung'!$I$3166)))</f>
        <v>#DIV/0!</v>
      </c>
      <c r="AA598" s="16" t="str">
        <f t="shared" si="85"/>
        <v/>
      </c>
      <c r="AB598" s="16" t="e">
        <f>IF($A$3=FALSE,IF($C598&lt;16,K598/($D598^0.727399687532279)*'Hintergrund Berechnung'!$I$3165,K598/($D598^0.727399687532279)*'Hintergrund Berechnung'!$I$3166),IF($C598&lt;13,(K598/($D598^0.727399687532279)*'Hintergrund Berechnung'!$I$3165)*0.5,IF($C598&lt;16,(K598/($D598^0.727399687532279)*'Hintergrund Berechnung'!$I$3165)*0.67,K598/($D598^0.727399687532279)*'Hintergrund Berechnung'!$I$3166)))</f>
        <v>#DIV/0!</v>
      </c>
      <c r="AC598" s="16" t="str">
        <f t="shared" si="86"/>
        <v/>
      </c>
      <c r="AD598" s="16" t="e">
        <f>IF($A$3=FALSE,IF($C598&lt;16,M598/($D598^0.727399687532279)*'Hintergrund Berechnung'!$I$3165,M598/($D598^0.727399687532279)*'Hintergrund Berechnung'!$I$3166),IF($C598&lt;13,(M598/($D598^0.727399687532279)*'Hintergrund Berechnung'!$I$3165)*0.5,IF($C598&lt;16,(M598/($D598^0.727399687532279)*'Hintergrund Berechnung'!$I$3165)*0.67,M598/($D598^0.727399687532279)*'Hintergrund Berechnung'!$I$3166)))</f>
        <v>#DIV/0!</v>
      </c>
      <c r="AE598" s="16" t="str">
        <f t="shared" si="87"/>
        <v/>
      </c>
      <c r="AF598" s="16" t="e">
        <f>IF($A$3=FALSE,IF($C598&lt;16,O598/($D598^0.727399687532279)*'Hintergrund Berechnung'!$I$3165,O598/($D598^0.727399687532279)*'Hintergrund Berechnung'!$I$3166),IF($C598&lt;13,(O598/($D598^0.727399687532279)*'Hintergrund Berechnung'!$I$3165)*0.5,IF($C598&lt;16,(O598/($D598^0.727399687532279)*'Hintergrund Berechnung'!$I$3165)*0.67,O598/($D598^0.727399687532279)*'Hintergrund Berechnung'!$I$3166)))</f>
        <v>#DIV/0!</v>
      </c>
      <c r="AG598" s="16" t="str">
        <f t="shared" si="88"/>
        <v/>
      </c>
      <c r="AH598" s="16" t="e">
        <f t="shared" si="89"/>
        <v>#DIV/0!</v>
      </c>
      <c r="AI598" s="16" t="e">
        <f>ROUND(IF(C598&lt;16,$Q598/($D598^0.515518364833551)*'Hintergrund Berechnung'!$K$3165,$Q598/($D598^0.515518364833551)*'Hintergrund Berechnung'!$K$3166),0)</f>
        <v>#DIV/0!</v>
      </c>
      <c r="AJ598" s="16">
        <f>ROUND(IF(C598&lt;16,$R598*'Hintergrund Berechnung'!$L$3165,$R598*'Hintergrund Berechnung'!$L$3166),0)</f>
        <v>0</v>
      </c>
      <c r="AK598" s="16">
        <f>ROUND(IF(C598&lt;16,IF(S598&gt;0,(25-$S598)*'Hintergrund Berechnung'!$M$3165,0),IF(S598&gt;0,(25-$S598)*'Hintergrund Berechnung'!$M$3166,0)),0)</f>
        <v>0</v>
      </c>
      <c r="AL598" s="18" t="e">
        <f t="shared" si="90"/>
        <v>#DIV/0!</v>
      </c>
    </row>
    <row r="599" spans="21:38" x14ac:dyDescent="0.5">
      <c r="U599" s="16">
        <f t="shared" si="82"/>
        <v>0</v>
      </c>
      <c r="V599" s="16" t="e">
        <f>IF($A$3=FALSE,IF($C599&lt;16,E599/($D599^0.727399687532279)*'Hintergrund Berechnung'!$I$3165,E599/($D599^0.727399687532279)*'Hintergrund Berechnung'!$I$3166),IF($C599&lt;13,(E599/($D599^0.727399687532279)*'Hintergrund Berechnung'!$I$3165)*0.5,IF($C599&lt;16,(E599/($D599^0.727399687532279)*'Hintergrund Berechnung'!$I$3165)*0.67,E599/($D599^0.727399687532279)*'Hintergrund Berechnung'!$I$3166)))</f>
        <v>#DIV/0!</v>
      </c>
      <c r="W599" s="16" t="str">
        <f t="shared" si="83"/>
        <v/>
      </c>
      <c r="X599" s="16" t="e">
        <f>IF($A$3=FALSE,IF($C599&lt;16,G599/($D599^0.727399687532279)*'Hintergrund Berechnung'!$I$3165,G599/($D599^0.727399687532279)*'Hintergrund Berechnung'!$I$3166),IF($C599&lt;13,(G599/($D599^0.727399687532279)*'Hintergrund Berechnung'!$I$3165)*0.5,IF($C599&lt;16,(G599/($D599^0.727399687532279)*'Hintergrund Berechnung'!$I$3165)*0.67,G599/($D599^0.727399687532279)*'Hintergrund Berechnung'!$I$3166)))</f>
        <v>#DIV/0!</v>
      </c>
      <c r="Y599" s="16" t="str">
        <f t="shared" si="84"/>
        <v/>
      </c>
      <c r="Z599" s="16" t="e">
        <f>IF($A$3=FALSE,IF($C599&lt;16,I599/($D599^0.727399687532279)*'Hintergrund Berechnung'!$I$3165,I599/($D599^0.727399687532279)*'Hintergrund Berechnung'!$I$3166),IF($C599&lt;13,(I599/($D599^0.727399687532279)*'Hintergrund Berechnung'!$I$3165)*0.5,IF($C599&lt;16,(I599/($D599^0.727399687532279)*'Hintergrund Berechnung'!$I$3165)*0.67,I599/($D599^0.727399687532279)*'Hintergrund Berechnung'!$I$3166)))</f>
        <v>#DIV/0!</v>
      </c>
      <c r="AA599" s="16" t="str">
        <f t="shared" si="85"/>
        <v/>
      </c>
      <c r="AB599" s="16" t="e">
        <f>IF($A$3=FALSE,IF($C599&lt;16,K599/($D599^0.727399687532279)*'Hintergrund Berechnung'!$I$3165,K599/($D599^0.727399687532279)*'Hintergrund Berechnung'!$I$3166),IF($C599&lt;13,(K599/($D599^0.727399687532279)*'Hintergrund Berechnung'!$I$3165)*0.5,IF($C599&lt;16,(K599/($D599^0.727399687532279)*'Hintergrund Berechnung'!$I$3165)*0.67,K599/($D599^0.727399687532279)*'Hintergrund Berechnung'!$I$3166)))</f>
        <v>#DIV/0!</v>
      </c>
      <c r="AC599" s="16" t="str">
        <f t="shared" si="86"/>
        <v/>
      </c>
      <c r="AD599" s="16" t="e">
        <f>IF($A$3=FALSE,IF($C599&lt;16,M599/($D599^0.727399687532279)*'Hintergrund Berechnung'!$I$3165,M599/($D599^0.727399687532279)*'Hintergrund Berechnung'!$I$3166),IF($C599&lt;13,(M599/($D599^0.727399687532279)*'Hintergrund Berechnung'!$I$3165)*0.5,IF($C599&lt;16,(M599/($D599^0.727399687532279)*'Hintergrund Berechnung'!$I$3165)*0.67,M599/($D599^0.727399687532279)*'Hintergrund Berechnung'!$I$3166)))</f>
        <v>#DIV/0!</v>
      </c>
      <c r="AE599" s="16" t="str">
        <f t="shared" si="87"/>
        <v/>
      </c>
      <c r="AF599" s="16" t="e">
        <f>IF($A$3=FALSE,IF($C599&lt;16,O599/($D599^0.727399687532279)*'Hintergrund Berechnung'!$I$3165,O599/($D599^0.727399687532279)*'Hintergrund Berechnung'!$I$3166),IF($C599&lt;13,(O599/($D599^0.727399687532279)*'Hintergrund Berechnung'!$I$3165)*0.5,IF($C599&lt;16,(O599/($D599^0.727399687532279)*'Hintergrund Berechnung'!$I$3165)*0.67,O599/($D599^0.727399687532279)*'Hintergrund Berechnung'!$I$3166)))</f>
        <v>#DIV/0!</v>
      </c>
      <c r="AG599" s="16" t="str">
        <f t="shared" si="88"/>
        <v/>
      </c>
      <c r="AH599" s="16" t="e">
        <f t="shared" si="89"/>
        <v>#DIV/0!</v>
      </c>
      <c r="AI599" s="16" t="e">
        <f>ROUND(IF(C599&lt;16,$Q599/($D599^0.515518364833551)*'Hintergrund Berechnung'!$K$3165,$Q599/($D599^0.515518364833551)*'Hintergrund Berechnung'!$K$3166),0)</f>
        <v>#DIV/0!</v>
      </c>
      <c r="AJ599" s="16">
        <f>ROUND(IF(C599&lt;16,$R599*'Hintergrund Berechnung'!$L$3165,$R599*'Hintergrund Berechnung'!$L$3166),0)</f>
        <v>0</v>
      </c>
      <c r="AK599" s="16">
        <f>ROUND(IF(C599&lt;16,IF(S599&gt;0,(25-$S599)*'Hintergrund Berechnung'!$M$3165,0),IF(S599&gt;0,(25-$S599)*'Hintergrund Berechnung'!$M$3166,0)),0)</f>
        <v>0</v>
      </c>
      <c r="AL599" s="18" t="e">
        <f t="shared" si="90"/>
        <v>#DIV/0!</v>
      </c>
    </row>
    <row r="600" spans="21:38" x14ac:dyDescent="0.5">
      <c r="U600" s="16">
        <f t="shared" si="82"/>
        <v>0</v>
      </c>
      <c r="V600" s="16" t="e">
        <f>IF($A$3=FALSE,IF($C600&lt;16,E600/($D600^0.727399687532279)*'Hintergrund Berechnung'!$I$3165,E600/($D600^0.727399687532279)*'Hintergrund Berechnung'!$I$3166),IF($C600&lt;13,(E600/($D600^0.727399687532279)*'Hintergrund Berechnung'!$I$3165)*0.5,IF($C600&lt;16,(E600/($D600^0.727399687532279)*'Hintergrund Berechnung'!$I$3165)*0.67,E600/($D600^0.727399687532279)*'Hintergrund Berechnung'!$I$3166)))</f>
        <v>#DIV/0!</v>
      </c>
      <c r="W600" s="16" t="str">
        <f t="shared" si="83"/>
        <v/>
      </c>
      <c r="X600" s="16" t="e">
        <f>IF($A$3=FALSE,IF($C600&lt;16,G600/($D600^0.727399687532279)*'Hintergrund Berechnung'!$I$3165,G600/($D600^0.727399687532279)*'Hintergrund Berechnung'!$I$3166),IF($C600&lt;13,(G600/($D600^0.727399687532279)*'Hintergrund Berechnung'!$I$3165)*0.5,IF($C600&lt;16,(G600/($D600^0.727399687532279)*'Hintergrund Berechnung'!$I$3165)*0.67,G600/($D600^0.727399687532279)*'Hintergrund Berechnung'!$I$3166)))</f>
        <v>#DIV/0!</v>
      </c>
      <c r="Y600" s="16" t="str">
        <f t="shared" si="84"/>
        <v/>
      </c>
      <c r="Z600" s="16" t="e">
        <f>IF($A$3=FALSE,IF($C600&lt;16,I600/($D600^0.727399687532279)*'Hintergrund Berechnung'!$I$3165,I600/($D600^0.727399687532279)*'Hintergrund Berechnung'!$I$3166),IF($C600&lt;13,(I600/($D600^0.727399687532279)*'Hintergrund Berechnung'!$I$3165)*0.5,IF($C600&lt;16,(I600/($D600^0.727399687532279)*'Hintergrund Berechnung'!$I$3165)*0.67,I600/($D600^0.727399687532279)*'Hintergrund Berechnung'!$I$3166)))</f>
        <v>#DIV/0!</v>
      </c>
      <c r="AA600" s="16" t="str">
        <f t="shared" si="85"/>
        <v/>
      </c>
      <c r="AB600" s="16" t="e">
        <f>IF($A$3=FALSE,IF($C600&lt;16,K600/($D600^0.727399687532279)*'Hintergrund Berechnung'!$I$3165,K600/($D600^0.727399687532279)*'Hintergrund Berechnung'!$I$3166),IF($C600&lt;13,(K600/($D600^0.727399687532279)*'Hintergrund Berechnung'!$I$3165)*0.5,IF($C600&lt;16,(K600/($D600^0.727399687532279)*'Hintergrund Berechnung'!$I$3165)*0.67,K600/($D600^0.727399687532279)*'Hintergrund Berechnung'!$I$3166)))</f>
        <v>#DIV/0!</v>
      </c>
      <c r="AC600" s="16" t="str">
        <f t="shared" si="86"/>
        <v/>
      </c>
      <c r="AD600" s="16" t="e">
        <f>IF($A$3=FALSE,IF($C600&lt;16,M600/($D600^0.727399687532279)*'Hintergrund Berechnung'!$I$3165,M600/($D600^0.727399687532279)*'Hintergrund Berechnung'!$I$3166),IF($C600&lt;13,(M600/($D600^0.727399687532279)*'Hintergrund Berechnung'!$I$3165)*0.5,IF($C600&lt;16,(M600/($D600^0.727399687532279)*'Hintergrund Berechnung'!$I$3165)*0.67,M600/($D600^0.727399687532279)*'Hintergrund Berechnung'!$I$3166)))</f>
        <v>#DIV/0!</v>
      </c>
      <c r="AE600" s="16" t="str">
        <f t="shared" si="87"/>
        <v/>
      </c>
      <c r="AF600" s="16" t="e">
        <f>IF($A$3=FALSE,IF($C600&lt;16,O600/($D600^0.727399687532279)*'Hintergrund Berechnung'!$I$3165,O600/($D600^0.727399687532279)*'Hintergrund Berechnung'!$I$3166),IF($C600&lt;13,(O600/($D600^0.727399687532279)*'Hintergrund Berechnung'!$I$3165)*0.5,IF($C600&lt;16,(O600/($D600^0.727399687532279)*'Hintergrund Berechnung'!$I$3165)*0.67,O600/($D600^0.727399687532279)*'Hintergrund Berechnung'!$I$3166)))</f>
        <v>#DIV/0!</v>
      </c>
      <c r="AG600" s="16" t="str">
        <f t="shared" si="88"/>
        <v/>
      </c>
      <c r="AH600" s="16" t="e">
        <f t="shared" si="89"/>
        <v>#DIV/0!</v>
      </c>
      <c r="AI600" s="16" t="e">
        <f>ROUND(IF(C600&lt;16,$Q600/($D600^0.515518364833551)*'Hintergrund Berechnung'!$K$3165,$Q600/($D600^0.515518364833551)*'Hintergrund Berechnung'!$K$3166),0)</f>
        <v>#DIV/0!</v>
      </c>
      <c r="AJ600" s="16">
        <f>ROUND(IF(C600&lt;16,$R600*'Hintergrund Berechnung'!$L$3165,$R600*'Hintergrund Berechnung'!$L$3166),0)</f>
        <v>0</v>
      </c>
      <c r="AK600" s="16">
        <f>ROUND(IF(C600&lt;16,IF(S600&gt;0,(25-$S600)*'Hintergrund Berechnung'!$M$3165,0),IF(S600&gt;0,(25-$S600)*'Hintergrund Berechnung'!$M$3166,0)),0)</f>
        <v>0</v>
      </c>
      <c r="AL600" s="18" t="e">
        <f t="shared" si="90"/>
        <v>#DIV/0!</v>
      </c>
    </row>
    <row r="601" spans="21:38" x14ac:dyDescent="0.5">
      <c r="U601" s="16">
        <f t="shared" si="82"/>
        <v>0</v>
      </c>
      <c r="V601" s="16" t="e">
        <f>IF($A$3=FALSE,IF($C601&lt;16,E601/($D601^0.727399687532279)*'Hintergrund Berechnung'!$I$3165,E601/($D601^0.727399687532279)*'Hintergrund Berechnung'!$I$3166),IF($C601&lt;13,(E601/($D601^0.727399687532279)*'Hintergrund Berechnung'!$I$3165)*0.5,IF($C601&lt;16,(E601/($D601^0.727399687532279)*'Hintergrund Berechnung'!$I$3165)*0.67,E601/($D601^0.727399687532279)*'Hintergrund Berechnung'!$I$3166)))</f>
        <v>#DIV/0!</v>
      </c>
      <c r="W601" s="16" t="str">
        <f t="shared" si="83"/>
        <v/>
      </c>
      <c r="X601" s="16" t="e">
        <f>IF($A$3=FALSE,IF($C601&lt;16,G601/($D601^0.727399687532279)*'Hintergrund Berechnung'!$I$3165,G601/($D601^0.727399687532279)*'Hintergrund Berechnung'!$I$3166),IF($C601&lt;13,(G601/($D601^0.727399687532279)*'Hintergrund Berechnung'!$I$3165)*0.5,IF($C601&lt;16,(G601/($D601^0.727399687532279)*'Hintergrund Berechnung'!$I$3165)*0.67,G601/($D601^0.727399687532279)*'Hintergrund Berechnung'!$I$3166)))</f>
        <v>#DIV/0!</v>
      </c>
      <c r="Y601" s="16" t="str">
        <f t="shared" si="84"/>
        <v/>
      </c>
      <c r="Z601" s="16" t="e">
        <f>IF($A$3=FALSE,IF($C601&lt;16,I601/($D601^0.727399687532279)*'Hintergrund Berechnung'!$I$3165,I601/($D601^0.727399687532279)*'Hintergrund Berechnung'!$I$3166),IF($C601&lt;13,(I601/($D601^0.727399687532279)*'Hintergrund Berechnung'!$I$3165)*0.5,IF($C601&lt;16,(I601/($D601^0.727399687532279)*'Hintergrund Berechnung'!$I$3165)*0.67,I601/($D601^0.727399687532279)*'Hintergrund Berechnung'!$I$3166)))</f>
        <v>#DIV/0!</v>
      </c>
      <c r="AA601" s="16" t="str">
        <f t="shared" si="85"/>
        <v/>
      </c>
      <c r="AB601" s="16" t="e">
        <f>IF($A$3=FALSE,IF($C601&lt;16,K601/($D601^0.727399687532279)*'Hintergrund Berechnung'!$I$3165,K601/($D601^0.727399687532279)*'Hintergrund Berechnung'!$I$3166),IF($C601&lt;13,(K601/($D601^0.727399687532279)*'Hintergrund Berechnung'!$I$3165)*0.5,IF($C601&lt;16,(K601/($D601^0.727399687532279)*'Hintergrund Berechnung'!$I$3165)*0.67,K601/($D601^0.727399687532279)*'Hintergrund Berechnung'!$I$3166)))</f>
        <v>#DIV/0!</v>
      </c>
      <c r="AC601" s="16" t="str">
        <f t="shared" si="86"/>
        <v/>
      </c>
      <c r="AD601" s="16" t="e">
        <f>IF($A$3=FALSE,IF($C601&lt;16,M601/($D601^0.727399687532279)*'Hintergrund Berechnung'!$I$3165,M601/($D601^0.727399687532279)*'Hintergrund Berechnung'!$I$3166),IF($C601&lt;13,(M601/($D601^0.727399687532279)*'Hintergrund Berechnung'!$I$3165)*0.5,IF($C601&lt;16,(M601/($D601^0.727399687532279)*'Hintergrund Berechnung'!$I$3165)*0.67,M601/($D601^0.727399687532279)*'Hintergrund Berechnung'!$I$3166)))</f>
        <v>#DIV/0!</v>
      </c>
      <c r="AE601" s="16" t="str">
        <f t="shared" si="87"/>
        <v/>
      </c>
      <c r="AF601" s="16" t="e">
        <f>IF($A$3=FALSE,IF($C601&lt;16,O601/($D601^0.727399687532279)*'Hintergrund Berechnung'!$I$3165,O601/($D601^0.727399687532279)*'Hintergrund Berechnung'!$I$3166),IF($C601&lt;13,(O601/($D601^0.727399687532279)*'Hintergrund Berechnung'!$I$3165)*0.5,IF($C601&lt;16,(O601/($D601^0.727399687532279)*'Hintergrund Berechnung'!$I$3165)*0.67,O601/($D601^0.727399687532279)*'Hintergrund Berechnung'!$I$3166)))</f>
        <v>#DIV/0!</v>
      </c>
      <c r="AG601" s="16" t="str">
        <f t="shared" si="88"/>
        <v/>
      </c>
      <c r="AH601" s="16" t="e">
        <f t="shared" si="89"/>
        <v>#DIV/0!</v>
      </c>
      <c r="AI601" s="16" t="e">
        <f>ROUND(IF(C601&lt;16,$Q601/($D601^0.515518364833551)*'Hintergrund Berechnung'!$K$3165,$Q601/($D601^0.515518364833551)*'Hintergrund Berechnung'!$K$3166),0)</f>
        <v>#DIV/0!</v>
      </c>
      <c r="AJ601" s="16">
        <f>ROUND(IF(C601&lt;16,$R601*'Hintergrund Berechnung'!$L$3165,$R601*'Hintergrund Berechnung'!$L$3166),0)</f>
        <v>0</v>
      </c>
      <c r="AK601" s="16">
        <f>ROUND(IF(C601&lt;16,IF(S601&gt;0,(25-$S601)*'Hintergrund Berechnung'!$M$3165,0),IF(S601&gt;0,(25-$S601)*'Hintergrund Berechnung'!$M$3166,0)),0)</f>
        <v>0</v>
      </c>
      <c r="AL601" s="18" t="e">
        <f t="shared" si="90"/>
        <v>#DIV/0!</v>
      </c>
    </row>
    <row r="602" spans="21:38" x14ac:dyDescent="0.5">
      <c r="U602" s="16">
        <f t="shared" si="82"/>
        <v>0</v>
      </c>
      <c r="V602" s="16" t="e">
        <f>IF($A$3=FALSE,IF($C602&lt;16,E602/($D602^0.727399687532279)*'Hintergrund Berechnung'!$I$3165,E602/($D602^0.727399687532279)*'Hintergrund Berechnung'!$I$3166),IF($C602&lt;13,(E602/($D602^0.727399687532279)*'Hintergrund Berechnung'!$I$3165)*0.5,IF($C602&lt;16,(E602/($D602^0.727399687532279)*'Hintergrund Berechnung'!$I$3165)*0.67,E602/($D602^0.727399687532279)*'Hintergrund Berechnung'!$I$3166)))</f>
        <v>#DIV/0!</v>
      </c>
      <c r="W602" s="16" t="str">
        <f t="shared" si="83"/>
        <v/>
      </c>
      <c r="X602" s="16" t="e">
        <f>IF($A$3=FALSE,IF($C602&lt;16,G602/($D602^0.727399687532279)*'Hintergrund Berechnung'!$I$3165,G602/($D602^0.727399687532279)*'Hintergrund Berechnung'!$I$3166),IF($C602&lt;13,(G602/($D602^0.727399687532279)*'Hintergrund Berechnung'!$I$3165)*0.5,IF($C602&lt;16,(G602/($D602^0.727399687532279)*'Hintergrund Berechnung'!$I$3165)*0.67,G602/($D602^0.727399687532279)*'Hintergrund Berechnung'!$I$3166)))</f>
        <v>#DIV/0!</v>
      </c>
      <c r="Y602" s="16" t="str">
        <f t="shared" si="84"/>
        <v/>
      </c>
      <c r="Z602" s="16" t="e">
        <f>IF($A$3=FALSE,IF($C602&lt;16,I602/($D602^0.727399687532279)*'Hintergrund Berechnung'!$I$3165,I602/($D602^0.727399687532279)*'Hintergrund Berechnung'!$I$3166),IF($C602&lt;13,(I602/($D602^0.727399687532279)*'Hintergrund Berechnung'!$I$3165)*0.5,IF($C602&lt;16,(I602/($D602^0.727399687532279)*'Hintergrund Berechnung'!$I$3165)*0.67,I602/($D602^0.727399687532279)*'Hintergrund Berechnung'!$I$3166)))</f>
        <v>#DIV/0!</v>
      </c>
      <c r="AA602" s="16" t="str">
        <f t="shared" si="85"/>
        <v/>
      </c>
      <c r="AB602" s="16" t="e">
        <f>IF($A$3=FALSE,IF($C602&lt;16,K602/($D602^0.727399687532279)*'Hintergrund Berechnung'!$I$3165,K602/($D602^0.727399687532279)*'Hintergrund Berechnung'!$I$3166),IF($C602&lt;13,(K602/($D602^0.727399687532279)*'Hintergrund Berechnung'!$I$3165)*0.5,IF($C602&lt;16,(K602/($D602^0.727399687532279)*'Hintergrund Berechnung'!$I$3165)*0.67,K602/($D602^0.727399687532279)*'Hintergrund Berechnung'!$I$3166)))</f>
        <v>#DIV/0!</v>
      </c>
      <c r="AC602" s="16" t="str">
        <f t="shared" si="86"/>
        <v/>
      </c>
      <c r="AD602" s="16" t="e">
        <f>IF($A$3=FALSE,IF($C602&lt;16,M602/($D602^0.727399687532279)*'Hintergrund Berechnung'!$I$3165,M602/($D602^0.727399687532279)*'Hintergrund Berechnung'!$I$3166),IF($C602&lt;13,(M602/($D602^0.727399687532279)*'Hintergrund Berechnung'!$I$3165)*0.5,IF($C602&lt;16,(M602/($D602^0.727399687532279)*'Hintergrund Berechnung'!$I$3165)*0.67,M602/($D602^0.727399687532279)*'Hintergrund Berechnung'!$I$3166)))</f>
        <v>#DIV/0!</v>
      </c>
      <c r="AE602" s="16" t="str">
        <f t="shared" si="87"/>
        <v/>
      </c>
      <c r="AF602" s="16" t="e">
        <f>IF($A$3=FALSE,IF($C602&lt;16,O602/($D602^0.727399687532279)*'Hintergrund Berechnung'!$I$3165,O602/($D602^0.727399687532279)*'Hintergrund Berechnung'!$I$3166),IF($C602&lt;13,(O602/($D602^0.727399687532279)*'Hintergrund Berechnung'!$I$3165)*0.5,IF($C602&lt;16,(O602/($D602^0.727399687532279)*'Hintergrund Berechnung'!$I$3165)*0.67,O602/($D602^0.727399687532279)*'Hintergrund Berechnung'!$I$3166)))</f>
        <v>#DIV/0!</v>
      </c>
      <c r="AG602" s="16" t="str">
        <f t="shared" si="88"/>
        <v/>
      </c>
      <c r="AH602" s="16" t="e">
        <f t="shared" si="89"/>
        <v>#DIV/0!</v>
      </c>
      <c r="AI602" s="16" t="e">
        <f>ROUND(IF(C602&lt;16,$Q602/($D602^0.515518364833551)*'Hintergrund Berechnung'!$K$3165,$Q602/($D602^0.515518364833551)*'Hintergrund Berechnung'!$K$3166),0)</f>
        <v>#DIV/0!</v>
      </c>
      <c r="AJ602" s="16">
        <f>ROUND(IF(C602&lt;16,$R602*'Hintergrund Berechnung'!$L$3165,$R602*'Hintergrund Berechnung'!$L$3166),0)</f>
        <v>0</v>
      </c>
      <c r="AK602" s="16">
        <f>ROUND(IF(C602&lt;16,IF(S602&gt;0,(25-$S602)*'Hintergrund Berechnung'!$M$3165,0),IF(S602&gt;0,(25-$S602)*'Hintergrund Berechnung'!$M$3166,0)),0)</f>
        <v>0</v>
      </c>
      <c r="AL602" s="18" t="e">
        <f t="shared" si="90"/>
        <v>#DIV/0!</v>
      </c>
    </row>
    <row r="603" spans="21:38" x14ac:dyDescent="0.5">
      <c r="U603" s="16">
        <f t="shared" si="82"/>
        <v>0</v>
      </c>
      <c r="V603" s="16" t="e">
        <f>IF($A$3=FALSE,IF($C603&lt;16,E603/($D603^0.727399687532279)*'Hintergrund Berechnung'!$I$3165,E603/($D603^0.727399687532279)*'Hintergrund Berechnung'!$I$3166),IF($C603&lt;13,(E603/($D603^0.727399687532279)*'Hintergrund Berechnung'!$I$3165)*0.5,IF($C603&lt;16,(E603/($D603^0.727399687532279)*'Hintergrund Berechnung'!$I$3165)*0.67,E603/($D603^0.727399687532279)*'Hintergrund Berechnung'!$I$3166)))</f>
        <v>#DIV/0!</v>
      </c>
      <c r="W603" s="16" t="str">
        <f t="shared" si="83"/>
        <v/>
      </c>
      <c r="X603" s="16" t="e">
        <f>IF($A$3=FALSE,IF($C603&lt;16,G603/($D603^0.727399687532279)*'Hintergrund Berechnung'!$I$3165,G603/($D603^0.727399687532279)*'Hintergrund Berechnung'!$I$3166),IF($C603&lt;13,(G603/($D603^0.727399687532279)*'Hintergrund Berechnung'!$I$3165)*0.5,IF($C603&lt;16,(G603/($D603^0.727399687532279)*'Hintergrund Berechnung'!$I$3165)*0.67,G603/($D603^0.727399687532279)*'Hintergrund Berechnung'!$I$3166)))</f>
        <v>#DIV/0!</v>
      </c>
      <c r="Y603" s="16" t="str">
        <f t="shared" si="84"/>
        <v/>
      </c>
      <c r="Z603" s="16" t="e">
        <f>IF($A$3=FALSE,IF($C603&lt;16,I603/($D603^0.727399687532279)*'Hintergrund Berechnung'!$I$3165,I603/($D603^0.727399687532279)*'Hintergrund Berechnung'!$I$3166),IF($C603&lt;13,(I603/($D603^0.727399687532279)*'Hintergrund Berechnung'!$I$3165)*0.5,IF($C603&lt;16,(I603/($D603^0.727399687532279)*'Hintergrund Berechnung'!$I$3165)*0.67,I603/($D603^0.727399687532279)*'Hintergrund Berechnung'!$I$3166)))</f>
        <v>#DIV/0!</v>
      </c>
      <c r="AA603" s="16" t="str">
        <f t="shared" si="85"/>
        <v/>
      </c>
      <c r="AB603" s="16" t="e">
        <f>IF($A$3=FALSE,IF($C603&lt;16,K603/($D603^0.727399687532279)*'Hintergrund Berechnung'!$I$3165,K603/($D603^0.727399687532279)*'Hintergrund Berechnung'!$I$3166),IF($C603&lt;13,(K603/($D603^0.727399687532279)*'Hintergrund Berechnung'!$I$3165)*0.5,IF($C603&lt;16,(K603/($D603^0.727399687532279)*'Hintergrund Berechnung'!$I$3165)*0.67,K603/($D603^0.727399687532279)*'Hintergrund Berechnung'!$I$3166)))</f>
        <v>#DIV/0!</v>
      </c>
      <c r="AC603" s="16" t="str">
        <f t="shared" si="86"/>
        <v/>
      </c>
      <c r="AD603" s="16" t="e">
        <f>IF($A$3=FALSE,IF($C603&lt;16,M603/($D603^0.727399687532279)*'Hintergrund Berechnung'!$I$3165,M603/($D603^0.727399687532279)*'Hintergrund Berechnung'!$I$3166),IF($C603&lt;13,(M603/($D603^0.727399687532279)*'Hintergrund Berechnung'!$I$3165)*0.5,IF($C603&lt;16,(M603/($D603^0.727399687532279)*'Hintergrund Berechnung'!$I$3165)*0.67,M603/($D603^0.727399687532279)*'Hintergrund Berechnung'!$I$3166)))</f>
        <v>#DIV/0!</v>
      </c>
      <c r="AE603" s="16" t="str">
        <f t="shared" si="87"/>
        <v/>
      </c>
      <c r="AF603" s="16" t="e">
        <f>IF($A$3=FALSE,IF($C603&lt;16,O603/($D603^0.727399687532279)*'Hintergrund Berechnung'!$I$3165,O603/($D603^0.727399687532279)*'Hintergrund Berechnung'!$I$3166),IF($C603&lt;13,(O603/($D603^0.727399687532279)*'Hintergrund Berechnung'!$I$3165)*0.5,IF($C603&lt;16,(O603/($D603^0.727399687532279)*'Hintergrund Berechnung'!$I$3165)*0.67,O603/($D603^0.727399687532279)*'Hintergrund Berechnung'!$I$3166)))</f>
        <v>#DIV/0!</v>
      </c>
      <c r="AG603" s="16" t="str">
        <f t="shared" si="88"/>
        <v/>
      </c>
      <c r="AH603" s="16" t="e">
        <f t="shared" si="89"/>
        <v>#DIV/0!</v>
      </c>
      <c r="AI603" s="16" t="e">
        <f>ROUND(IF(C603&lt;16,$Q603/($D603^0.515518364833551)*'Hintergrund Berechnung'!$K$3165,$Q603/($D603^0.515518364833551)*'Hintergrund Berechnung'!$K$3166),0)</f>
        <v>#DIV/0!</v>
      </c>
      <c r="AJ603" s="16">
        <f>ROUND(IF(C603&lt;16,$R603*'Hintergrund Berechnung'!$L$3165,$R603*'Hintergrund Berechnung'!$L$3166),0)</f>
        <v>0</v>
      </c>
      <c r="AK603" s="16">
        <f>ROUND(IF(C603&lt;16,IF(S603&gt;0,(25-$S603)*'Hintergrund Berechnung'!$M$3165,0),IF(S603&gt;0,(25-$S603)*'Hintergrund Berechnung'!$M$3166,0)),0)</f>
        <v>0</v>
      </c>
      <c r="AL603" s="18" t="e">
        <f t="shared" si="90"/>
        <v>#DIV/0!</v>
      </c>
    </row>
    <row r="604" spans="21:38" x14ac:dyDescent="0.5">
      <c r="U604" s="16">
        <f t="shared" si="82"/>
        <v>0</v>
      </c>
      <c r="V604" s="16" t="e">
        <f>IF($A$3=FALSE,IF($C604&lt;16,E604/($D604^0.727399687532279)*'Hintergrund Berechnung'!$I$3165,E604/($D604^0.727399687532279)*'Hintergrund Berechnung'!$I$3166),IF($C604&lt;13,(E604/($D604^0.727399687532279)*'Hintergrund Berechnung'!$I$3165)*0.5,IF($C604&lt;16,(E604/($D604^0.727399687532279)*'Hintergrund Berechnung'!$I$3165)*0.67,E604/($D604^0.727399687532279)*'Hintergrund Berechnung'!$I$3166)))</f>
        <v>#DIV/0!</v>
      </c>
      <c r="W604" s="16" t="str">
        <f t="shared" si="83"/>
        <v/>
      </c>
      <c r="X604" s="16" t="e">
        <f>IF($A$3=FALSE,IF($C604&lt;16,G604/($D604^0.727399687532279)*'Hintergrund Berechnung'!$I$3165,G604/($D604^0.727399687532279)*'Hintergrund Berechnung'!$I$3166),IF($C604&lt;13,(G604/($D604^0.727399687532279)*'Hintergrund Berechnung'!$I$3165)*0.5,IF($C604&lt;16,(G604/($D604^0.727399687532279)*'Hintergrund Berechnung'!$I$3165)*0.67,G604/($D604^0.727399687532279)*'Hintergrund Berechnung'!$I$3166)))</f>
        <v>#DIV/0!</v>
      </c>
      <c r="Y604" s="16" t="str">
        <f t="shared" si="84"/>
        <v/>
      </c>
      <c r="Z604" s="16" t="e">
        <f>IF($A$3=FALSE,IF($C604&lt;16,I604/($D604^0.727399687532279)*'Hintergrund Berechnung'!$I$3165,I604/($D604^0.727399687532279)*'Hintergrund Berechnung'!$I$3166),IF($C604&lt;13,(I604/($D604^0.727399687532279)*'Hintergrund Berechnung'!$I$3165)*0.5,IF($C604&lt;16,(I604/($D604^0.727399687532279)*'Hintergrund Berechnung'!$I$3165)*0.67,I604/($D604^0.727399687532279)*'Hintergrund Berechnung'!$I$3166)))</f>
        <v>#DIV/0!</v>
      </c>
      <c r="AA604" s="16" t="str">
        <f t="shared" si="85"/>
        <v/>
      </c>
      <c r="AB604" s="16" t="e">
        <f>IF($A$3=FALSE,IF($C604&lt;16,K604/($D604^0.727399687532279)*'Hintergrund Berechnung'!$I$3165,K604/($D604^0.727399687532279)*'Hintergrund Berechnung'!$I$3166),IF($C604&lt;13,(K604/($D604^0.727399687532279)*'Hintergrund Berechnung'!$I$3165)*0.5,IF($C604&lt;16,(K604/($D604^0.727399687532279)*'Hintergrund Berechnung'!$I$3165)*0.67,K604/($D604^0.727399687532279)*'Hintergrund Berechnung'!$I$3166)))</f>
        <v>#DIV/0!</v>
      </c>
      <c r="AC604" s="16" t="str">
        <f t="shared" si="86"/>
        <v/>
      </c>
      <c r="AD604" s="16" t="e">
        <f>IF($A$3=FALSE,IF($C604&lt;16,M604/($D604^0.727399687532279)*'Hintergrund Berechnung'!$I$3165,M604/($D604^0.727399687532279)*'Hintergrund Berechnung'!$I$3166),IF($C604&lt;13,(M604/($D604^0.727399687532279)*'Hintergrund Berechnung'!$I$3165)*0.5,IF($C604&lt;16,(M604/($D604^0.727399687532279)*'Hintergrund Berechnung'!$I$3165)*0.67,M604/($D604^0.727399687532279)*'Hintergrund Berechnung'!$I$3166)))</f>
        <v>#DIV/0!</v>
      </c>
      <c r="AE604" s="16" t="str">
        <f t="shared" si="87"/>
        <v/>
      </c>
      <c r="AF604" s="16" t="e">
        <f>IF($A$3=FALSE,IF($C604&lt;16,O604/($D604^0.727399687532279)*'Hintergrund Berechnung'!$I$3165,O604/($D604^0.727399687532279)*'Hintergrund Berechnung'!$I$3166),IF($C604&lt;13,(O604/($D604^0.727399687532279)*'Hintergrund Berechnung'!$I$3165)*0.5,IF($C604&lt;16,(O604/($D604^0.727399687532279)*'Hintergrund Berechnung'!$I$3165)*0.67,O604/($D604^0.727399687532279)*'Hintergrund Berechnung'!$I$3166)))</f>
        <v>#DIV/0!</v>
      </c>
      <c r="AG604" s="16" t="str">
        <f t="shared" si="88"/>
        <v/>
      </c>
      <c r="AH604" s="16" t="e">
        <f t="shared" si="89"/>
        <v>#DIV/0!</v>
      </c>
      <c r="AI604" s="16" t="e">
        <f>ROUND(IF(C604&lt;16,$Q604/($D604^0.515518364833551)*'Hintergrund Berechnung'!$K$3165,$Q604/($D604^0.515518364833551)*'Hintergrund Berechnung'!$K$3166),0)</f>
        <v>#DIV/0!</v>
      </c>
      <c r="AJ604" s="16">
        <f>ROUND(IF(C604&lt;16,$R604*'Hintergrund Berechnung'!$L$3165,$R604*'Hintergrund Berechnung'!$L$3166),0)</f>
        <v>0</v>
      </c>
      <c r="AK604" s="16">
        <f>ROUND(IF(C604&lt;16,IF(S604&gt;0,(25-$S604)*'Hintergrund Berechnung'!$M$3165,0),IF(S604&gt;0,(25-$S604)*'Hintergrund Berechnung'!$M$3166,0)),0)</f>
        <v>0</v>
      </c>
      <c r="AL604" s="18" t="e">
        <f t="shared" si="90"/>
        <v>#DIV/0!</v>
      </c>
    </row>
    <row r="605" spans="21:38" x14ac:dyDescent="0.5">
      <c r="U605" s="16">
        <f t="shared" si="82"/>
        <v>0</v>
      </c>
      <c r="V605" s="16" t="e">
        <f>IF($A$3=FALSE,IF($C605&lt;16,E605/($D605^0.727399687532279)*'Hintergrund Berechnung'!$I$3165,E605/($D605^0.727399687532279)*'Hintergrund Berechnung'!$I$3166),IF($C605&lt;13,(E605/($D605^0.727399687532279)*'Hintergrund Berechnung'!$I$3165)*0.5,IF($C605&lt;16,(E605/($D605^0.727399687532279)*'Hintergrund Berechnung'!$I$3165)*0.67,E605/($D605^0.727399687532279)*'Hintergrund Berechnung'!$I$3166)))</f>
        <v>#DIV/0!</v>
      </c>
      <c r="W605" s="16" t="str">
        <f t="shared" si="83"/>
        <v/>
      </c>
      <c r="X605" s="16" t="e">
        <f>IF($A$3=FALSE,IF($C605&lt;16,G605/($D605^0.727399687532279)*'Hintergrund Berechnung'!$I$3165,G605/($D605^0.727399687532279)*'Hintergrund Berechnung'!$I$3166),IF($C605&lt;13,(G605/($D605^0.727399687532279)*'Hintergrund Berechnung'!$I$3165)*0.5,IF($C605&lt;16,(G605/($D605^0.727399687532279)*'Hintergrund Berechnung'!$I$3165)*0.67,G605/($D605^0.727399687532279)*'Hintergrund Berechnung'!$I$3166)))</f>
        <v>#DIV/0!</v>
      </c>
      <c r="Y605" s="16" t="str">
        <f t="shared" si="84"/>
        <v/>
      </c>
      <c r="Z605" s="16" t="e">
        <f>IF($A$3=FALSE,IF($C605&lt;16,I605/($D605^0.727399687532279)*'Hintergrund Berechnung'!$I$3165,I605/($D605^0.727399687532279)*'Hintergrund Berechnung'!$I$3166),IF($C605&lt;13,(I605/($D605^0.727399687532279)*'Hintergrund Berechnung'!$I$3165)*0.5,IF($C605&lt;16,(I605/($D605^0.727399687532279)*'Hintergrund Berechnung'!$I$3165)*0.67,I605/($D605^0.727399687532279)*'Hintergrund Berechnung'!$I$3166)))</f>
        <v>#DIV/0!</v>
      </c>
      <c r="AA605" s="16" t="str">
        <f t="shared" si="85"/>
        <v/>
      </c>
      <c r="AB605" s="16" t="e">
        <f>IF($A$3=FALSE,IF($C605&lt;16,K605/($D605^0.727399687532279)*'Hintergrund Berechnung'!$I$3165,K605/($D605^0.727399687532279)*'Hintergrund Berechnung'!$I$3166),IF($C605&lt;13,(K605/($D605^0.727399687532279)*'Hintergrund Berechnung'!$I$3165)*0.5,IF($C605&lt;16,(K605/($D605^0.727399687532279)*'Hintergrund Berechnung'!$I$3165)*0.67,K605/($D605^0.727399687532279)*'Hintergrund Berechnung'!$I$3166)))</f>
        <v>#DIV/0!</v>
      </c>
      <c r="AC605" s="16" t="str">
        <f t="shared" si="86"/>
        <v/>
      </c>
      <c r="AD605" s="16" t="e">
        <f>IF($A$3=FALSE,IF($C605&lt;16,M605/($D605^0.727399687532279)*'Hintergrund Berechnung'!$I$3165,M605/($D605^0.727399687532279)*'Hintergrund Berechnung'!$I$3166),IF($C605&lt;13,(M605/($D605^0.727399687532279)*'Hintergrund Berechnung'!$I$3165)*0.5,IF($C605&lt;16,(M605/($D605^0.727399687532279)*'Hintergrund Berechnung'!$I$3165)*0.67,M605/($D605^0.727399687532279)*'Hintergrund Berechnung'!$I$3166)))</f>
        <v>#DIV/0!</v>
      </c>
      <c r="AE605" s="16" t="str">
        <f t="shared" si="87"/>
        <v/>
      </c>
      <c r="AF605" s="16" t="e">
        <f>IF($A$3=FALSE,IF($C605&lt;16,O605/($D605^0.727399687532279)*'Hintergrund Berechnung'!$I$3165,O605/($D605^0.727399687532279)*'Hintergrund Berechnung'!$I$3166),IF($C605&lt;13,(O605/($D605^0.727399687532279)*'Hintergrund Berechnung'!$I$3165)*0.5,IF($C605&lt;16,(O605/($D605^0.727399687532279)*'Hintergrund Berechnung'!$I$3165)*0.67,O605/($D605^0.727399687532279)*'Hintergrund Berechnung'!$I$3166)))</f>
        <v>#DIV/0!</v>
      </c>
      <c r="AG605" s="16" t="str">
        <f t="shared" si="88"/>
        <v/>
      </c>
      <c r="AH605" s="16" t="e">
        <f t="shared" si="89"/>
        <v>#DIV/0!</v>
      </c>
      <c r="AI605" s="16" t="e">
        <f>ROUND(IF(C605&lt;16,$Q605/($D605^0.515518364833551)*'Hintergrund Berechnung'!$K$3165,$Q605/($D605^0.515518364833551)*'Hintergrund Berechnung'!$K$3166),0)</f>
        <v>#DIV/0!</v>
      </c>
      <c r="AJ605" s="16">
        <f>ROUND(IF(C605&lt;16,$R605*'Hintergrund Berechnung'!$L$3165,$R605*'Hintergrund Berechnung'!$L$3166),0)</f>
        <v>0</v>
      </c>
      <c r="AK605" s="16">
        <f>ROUND(IF(C605&lt;16,IF(S605&gt;0,(25-$S605)*'Hintergrund Berechnung'!$M$3165,0),IF(S605&gt;0,(25-$S605)*'Hintergrund Berechnung'!$M$3166,0)),0)</f>
        <v>0</v>
      </c>
      <c r="AL605" s="18" t="e">
        <f t="shared" si="90"/>
        <v>#DIV/0!</v>
      </c>
    </row>
    <row r="606" spans="21:38" x14ac:dyDescent="0.5">
      <c r="U606" s="16">
        <f t="shared" si="82"/>
        <v>0</v>
      </c>
      <c r="V606" s="16" t="e">
        <f>IF($A$3=FALSE,IF($C606&lt;16,E606/($D606^0.727399687532279)*'Hintergrund Berechnung'!$I$3165,E606/($D606^0.727399687532279)*'Hintergrund Berechnung'!$I$3166),IF($C606&lt;13,(E606/($D606^0.727399687532279)*'Hintergrund Berechnung'!$I$3165)*0.5,IF($C606&lt;16,(E606/($D606^0.727399687532279)*'Hintergrund Berechnung'!$I$3165)*0.67,E606/($D606^0.727399687532279)*'Hintergrund Berechnung'!$I$3166)))</f>
        <v>#DIV/0!</v>
      </c>
      <c r="W606" s="16" t="str">
        <f t="shared" si="83"/>
        <v/>
      </c>
      <c r="X606" s="16" t="e">
        <f>IF($A$3=FALSE,IF($C606&lt;16,G606/($D606^0.727399687532279)*'Hintergrund Berechnung'!$I$3165,G606/($D606^0.727399687532279)*'Hintergrund Berechnung'!$I$3166),IF($C606&lt;13,(G606/($D606^0.727399687532279)*'Hintergrund Berechnung'!$I$3165)*0.5,IF($C606&lt;16,(G606/($D606^0.727399687532279)*'Hintergrund Berechnung'!$I$3165)*0.67,G606/($D606^0.727399687532279)*'Hintergrund Berechnung'!$I$3166)))</f>
        <v>#DIV/0!</v>
      </c>
      <c r="Y606" s="16" t="str">
        <f t="shared" si="84"/>
        <v/>
      </c>
      <c r="Z606" s="16" t="e">
        <f>IF($A$3=FALSE,IF($C606&lt;16,I606/($D606^0.727399687532279)*'Hintergrund Berechnung'!$I$3165,I606/($D606^0.727399687532279)*'Hintergrund Berechnung'!$I$3166),IF($C606&lt;13,(I606/($D606^0.727399687532279)*'Hintergrund Berechnung'!$I$3165)*0.5,IF($C606&lt;16,(I606/($D606^0.727399687532279)*'Hintergrund Berechnung'!$I$3165)*0.67,I606/($D606^0.727399687532279)*'Hintergrund Berechnung'!$I$3166)))</f>
        <v>#DIV/0!</v>
      </c>
      <c r="AA606" s="16" t="str">
        <f t="shared" si="85"/>
        <v/>
      </c>
      <c r="AB606" s="16" t="e">
        <f>IF($A$3=FALSE,IF($C606&lt;16,K606/($D606^0.727399687532279)*'Hintergrund Berechnung'!$I$3165,K606/($D606^0.727399687532279)*'Hintergrund Berechnung'!$I$3166),IF($C606&lt;13,(K606/($D606^0.727399687532279)*'Hintergrund Berechnung'!$I$3165)*0.5,IF($C606&lt;16,(K606/($D606^0.727399687532279)*'Hintergrund Berechnung'!$I$3165)*0.67,K606/($D606^0.727399687532279)*'Hintergrund Berechnung'!$I$3166)))</f>
        <v>#DIV/0!</v>
      </c>
      <c r="AC606" s="16" t="str">
        <f t="shared" si="86"/>
        <v/>
      </c>
      <c r="AD606" s="16" t="e">
        <f>IF($A$3=FALSE,IF($C606&lt;16,M606/($D606^0.727399687532279)*'Hintergrund Berechnung'!$I$3165,M606/($D606^0.727399687532279)*'Hintergrund Berechnung'!$I$3166),IF($C606&lt;13,(M606/($D606^0.727399687532279)*'Hintergrund Berechnung'!$I$3165)*0.5,IF($C606&lt;16,(M606/($D606^0.727399687532279)*'Hintergrund Berechnung'!$I$3165)*0.67,M606/($D606^0.727399687532279)*'Hintergrund Berechnung'!$I$3166)))</f>
        <v>#DIV/0!</v>
      </c>
      <c r="AE606" s="16" t="str">
        <f t="shared" si="87"/>
        <v/>
      </c>
      <c r="AF606" s="16" t="e">
        <f>IF($A$3=FALSE,IF($C606&lt;16,O606/($D606^0.727399687532279)*'Hintergrund Berechnung'!$I$3165,O606/($D606^0.727399687532279)*'Hintergrund Berechnung'!$I$3166),IF($C606&lt;13,(O606/($D606^0.727399687532279)*'Hintergrund Berechnung'!$I$3165)*0.5,IF($C606&lt;16,(O606/($D606^0.727399687532279)*'Hintergrund Berechnung'!$I$3165)*0.67,O606/($D606^0.727399687532279)*'Hintergrund Berechnung'!$I$3166)))</f>
        <v>#DIV/0!</v>
      </c>
      <c r="AG606" s="16" t="str">
        <f t="shared" si="88"/>
        <v/>
      </c>
      <c r="AH606" s="16" t="e">
        <f t="shared" si="89"/>
        <v>#DIV/0!</v>
      </c>
      <c r="AI606" s="16" t="e">
        <f>ROUND(IF(C606&lt;16,$Q606/($D606^0.515518364833551)*'Hintergrund Berechnung'!$K$3165,$Q606/($D606^0.515518364833551)*'Hintergrund Berechnung'!$K$3166),0)</f>
        <v>#DIV/0!</v>
      </c>
      <c r="AJ606" s="16">
        <f>ROUND(IF(C606&lt;16,$R606*'Hintergrund Berechnung'!$L$3165,$R606*'Hintergrund Berechnung'!$L$3166),0)</f>
        <v>0</v>
      </c>
      <c r="AK606" s="16">
        <f>ROUND(IF(C606&lt;16,IF(S606&gt;0,(25-$S606)*'Hintergrund Berechnung'!$M$3165,0),IF(S606&gt;0,(25-$S606)*'Hintergrund Berechnung'!$M$3166,0)),0)</f>
        <v>0</v>
      </c>
      <c r="AL606" s="18" t="e">
        <f t="shared" si="90"/>
        <v>#DIV/0!</v>
      </c>
    </row>
    <row r="607" spans="21:38" x14ac:dyDescent="0.5">
      <c r="U607" s="16">
        <f t="shared" si="82"/>
        <v>0</v>
      </c>
      <c r="V607" s="16" t="e">
        <f>IF($A$3=FALSE,IF($C607&lt;16,E607/($D607^0.727399687532279)*'Hintergrund Berechnung'!$I$3165,E607/($D607^0.727399687532279)*'Hintergrund Berechnung'!$I$3166),IF($C607&lt;13,(E607/($D607^0.727399687532279)*'Hintergrund Berechnung'!$I$3165)*0.5,IF($C607&lt;16,(E607/($D607^0.727399687532279)*'Hintergrund Berechnung'!$I$3165)*0.67,E607/($D607^0.727399687532279)*'Hintergrund Berechnung'!$I$3166)))</f>
        <v>#DIV/0!</v>
      </c>
      <c r="W607" s="16" t="str">
        <f t="shared" si="83"/>
        <v/>
      </c>
      <c r="X607" s="16" t="e">
        <f>IF($A$3=FALSE,IF($C607&lt;16,G607/($D607^0.727399687532279)*'Hintergrund Berechnung'!$I$3165,G607/($D607^0.727399687532279)*'Hintergrund Berechnung'!$I$3166),IF($C607&lt;13,(G607/($D607^0.727399687532279)*'Hintergrund Berechnung'!$I$3165)*0.5,IF($C607&lt;16,(G607/($D607^0.727399687532279)*'Hintergrund Berechnung'!$I$3165)*0.67,G607/($D607^0.727399687532279)*'Hintergrund Berechnung'!$I$3166)))</f>
        <v>#DIV/0!</v>
      </c>
      <c r="Y607" s="16" t="str">
        <f t="shared" si="84"/>
        <v/>
      </c>
      <c r="Z607" s="16" t="e">
        <f>IF($A$3=FALSE,IF($C607&lt;16,I607/($D607^0.727399687532279)*'Hintergrund Berechnung'!$I$3165,I607/($D607^0.727399687532279)*'Hintergrund Berechnung'!$I$3166),IF($C607&lt;13,(I607/($D607^0.727399687532279)*'Hintergrund Berechnung'!$I$3165)*0.5,IF($C607&lt;16,(I607/($D607^0.727399687532279)*'Hintergrund Berechnung'!$I$3165)*0.67,I607/($D607^0.727399687532279)*'Hintergrund Berechnung'!$I$3166)))</f>
        <v>#DIV/0!</v>
      </c>
      <c r="AA607" s="16" t="str">
        <f t="shared" si="85"/>
        <v/>
      </c>
      <c r="AB607" s="16" t="e">
        <f>IF($A$3=FALSE,IF($C607&lt;16,K607/($D607^0.727399687532279)*'Hintergrund Berechnung'!$I$3165,K607/($D607^0.727399687532279)*'Hintergrund Berechnung'!$I$3166),IF($C607&lt;13,(K607/($D607^0.727399687532279)*'Hintergrund Berechnung'!$I$3165)*0.5,IF($C607&lt;16,(K607/($D607^0.727399687532279)*'Hintergrund Berechnung'!$I$3165)*0.67,K607/($D607^0.727399687532279)*'Hintergrund Berechnung'!$I$3166)))</f>
        <v>#DIV/0!</v>
      </c>
      <c r="AC607" s="16" t="str">
        <f t="shared" si="86"/>
        <v/>
      </c>
      <c r="AD607" s="16" t="e">
        <f>IF($A$3=FALSE,IF($C607&lt;16,M607/($D607^0.727399687532279)*'Hintergrund Berechnung'!$I$3165,M607/($D607^0.727399687532279)*'Hintergrund Berechnung'!$I$3166),IF($C607&lt;13,(M607/($D607^0.727399687532279)*'Hintergrund Berechnung'!$I$3165)*0.5,IF($C607&lt;16,(M607/($D607^0.727399687532279)*'Hintergrund Berechnung'!$I$3165)*0.67,M607/($D607^0.727399687532279)*'Hintergrund Berechnung'!$I$3166)))</f>
        <v>#DIV/0!</v>
      </c>
      <c r="AE607" s="16" t="str">
        <f t="shared" si="87"/>
        <v/>
      </c>
      <c r="AF607" s="16" t="e">
        <f>IF($A$3=FALSE,IF($C607&lt;16,O607/($D607^0.727399687532279)*'Hintergrund Berechnung'!$I$3165,O607/($D607^0.727399687532279)*'Hintergrund Berechnung'!$I$3166),IF($C607&lt;13,(O607/($D607^0.727399687532279)*'Hintergrund Berechnung'!$I$3165)*0.5,IF($C607&lt;16,(O607/($D607^0.727399687532279)*'Hintergrund Berechnung'!$I$3165)*0.67,O607/($D607^0.727399687532279)*'Hintergrund Berechnung'!$I$3166)))</f>
        <v>#DIV/0!</v>
      </c>
      <c r="AG607" s="16" t="str">
        <f t="shared" si="88"/>
        <v/>
      </c>
      <c r="AH607" s="16" t="e">
        <f t="shared" si="89"/>
        <v>#DIV/0!</v>
      </c>
      <c r="AI607" s="16" t="e">
        <f>ROUND(IF(C607&lt;16,$Q607/($D607^0.515518364833551)*'Hintergrund Berechnung'!$K$3165,$Q607/($D607^0.515518364833551)*'Hintergrund Berechnung'!$K$3166),0)</f>
        <v>#DIV/0!</v>
      </c>
      <c r="AJ607" s="16">
        <f>ROUND(IF(C607&lt;16,$R607*'Hintergrund Berechnung'!$L$3165,$R607*'Hintergrund Berechnung'!$L$3166),0)</f>
        <v>0</v>
      </c>
      <c r="AK607" s="16">
        <f>ROUND(IF(C607&lt;16,IF(S607&gt;0,(25-$S607)*'Hintergrund Berechnung'!$M$3165,0),IF(S607&gt;0,(25-$S607)*'Hintergrund Berechnung'!$M$3166,0)),0)</f>
        <v>0</v>
      </c>
      <c r="AL607" s="18" t="e">
        <f t="shared" si="90"/>
        <v>#DIV/0!</v>
      </c>
    </row>
    <row r="608" spans="21:38" x14ac:dyDescent="0.5">
      <c r="U608" s="16">
        <f t="shared" si="82"/>
        <v>0</v>
      </c>
      <c r="V608" s="16" t="e">
        <f>IF($A$3=FALSE,IF($C608&lt;16,E608/($D608^0.727399687532279)*'Hintergrund Berechnung'!$I$3165,E608/($D608^0.727399687532279)*'Hintergrund Berechnung'!$I$3166),IF($C608&lt;13,(E608/($D608^0.727399687532279)*'Hintergrund Berechnung'!$I$3165)*0.5,IF($C608&lt;16,(E608/($D608^0.727399687532279)*'Hintergrund Berechnung'!$I$3165)*0.67,E608/($D608^0.727399687532279)*'Hintergrund Berechnung'!$I$3166)))</f>
        <v>#DIV/0!</v>
      </c>
      <c r="W608" s="16" t="str">
        <f t="shared" si="83"/>
        <v/>
      </c>
      <c r="X608" s="16" t="e">
        <f>IF($A$3=FALSE,IF($C608&lt;16,G608/($D608^0.727399687532279)*'Hintergrund Berechnung'!$I$3165,G608/($D608^0.727399687532279)*'Hintergrund Berechnung'!$I$3166),IF($C608&lt;13,(G608/($D608^0.727399687532279)*'Hintergrund Berechnung'!$I$3165)*0.5,IF($C608&lt;16,(G608/($D608^0.727399687532279)*'Hintergrund Berechnung'!$I$3165)*0.67,G608/($D608^0.727399687532279)*'Hintergrund Berechnung'!$I$3166)))</f>
        <v>#DIV/0!</v>
      </c>
      <c r="Y608" s="16" t="str">
        <f t="shared" si="84"/>
        <v/>
      </c>
      <c r="Z608" s="16" t="e">
        <f>IF($A$3=FALSE,IF($C608&lt;16,I608/($D608^0.727399687532279)*'Hintergrund Berechnung'!$I$3165,I608/($D608^0.727399687532279)*'Hintergrund Berechnung'!$I$3166),IF($C608&lt;13,(I608/($D608^0.727399687532279)*'Hintergrund Berechnung'!$I$3165)*0.5,IF($C608&lt;16,(I608/($D608^0.727399687532279)*'Hintergrund Berechnung'!$I$3165)*0.67,I608/($D608^0.727399687532279)*'Hintergrund Berechnung'!$I$3166)))</f>
        <v>#DIV/0!</v>
      </c>
      <c r="AA608" s="16" t="str">
        <f t="shared" si="85"/>
        <v/>
      </c>
      <c r="AB608" s="16" t="e">
        <f>IF($A$3=FALSE,IF($C608&lt;16,K608/($D608^0.727399687532279)*'Hintergrund Berechnung'!$I$3165,K608/($D608^0.727399687532279)*'Hintergrund Berechnung'!$I$3166),IF($C608&lt;13,(K608/($D608^0.727399687532279)*'Hintergrund Berechnung'!$I$3165)*0.5,IF($C608&lt;16,(K608/($D608^0.727399687532279)*'Hintergrund Berechnung'!$I$3165)*0.67,K608/($D608^0.727399687532279)*'Hintergrund Berechnung'!$I$3166)))</f>
        <v>#DIV/0!</v>
      </c>
      <c r="AC608" s="16" t="str">
        <f t="shared" si="86"/>
        <v/>
      </c>
      <c r="AD608" s="16" t="e">
        <f>IF($A$3=FALSE,IF($C608&lt;16,M608/($D608^0.727399687532279)*'Hintergrund Berechnung'!$I$3165,M608/($D608^0.727399687532279)*'Hintergrund Berechnung'!$I$3166),IF($C608&lt;13,(M608/($D608^0.727399687532279)*'Hintergrund Berechnung'!$I$3165)*0.5,IF($C608&lt;16,(M608/($D608^0.727399687532279)*'Hintergrund Berechnung'!$I$3165)*0.67,M608/($D608^0.727399687532279)*'Hintergrund Berechnung'!$I$3166)))</f>
        <v>#DIV/0!</v>
      </c>
      <c r="AE608" s="16" t="str">
        <f t="shared" si="87"/>
        <v/>
      </c>
      <c r="AF608" s="16" t="e">
        <f>IF($A$3=FALSE,IF($C608&lt;16,O608/($D608^0.727399687532279)*'Hintergrund Berechnung'!$I$3165,O608/($D608^0.727399687532279)*'Hintergrund Berechnung'!$I$3166),IF($C608&lt;13,(O608/($D608^0.727399687532279)*'Hintergrund Berechnung'!$I$3165)*0.5,IF($C608&lt;16,(O608/($D608^0.727399687532279)*'Hintergrund Berechnung'!$I$3165)*0.67,O608/($D608^0.727399687532279)*'Hintergrund Berechnung'!$I$3166)))</f>
        <v>#DIV/0!</v>
      </c>
      <c r="AG608" s="16" t="str">
        <f t="shared" si="88"/>
        <v/>
      </c>
      <c r="AH608" s="16" t="e">
        <f t="shared" si="89"/>
        <v>#DIV/0!</v>
      </c>
      <c r="AI608" s="16" t="e">
        <f>ROUND(IF(C608&lt;16,$Q608/($D608^0.515518364833551)*'Hintergrund Berechnung'!$K$3165,$Q608/($D608^0.515518364833551)*'Hintergrund Berechnung'!$K$3166),0)</f>
        <v>#DIV/0!</v>
      </c>
      <c r="AJ608" s="16">
        <f>ROUND(IF(C608&lt;16,$R608*'Hintergrund Berechnung'!$L$3165,$R608*'Hintergrund Berechnung'!$L$3166),0)</f>
        <v>0</v>
      </c>
      <c r="AK608" s="16">
        <f>ROUND(IF(C608&lt;16,IF(S608&gt;0,(25-$S608)*'Hintergrund Berechnung'!$M$3165,0),IF(S608&gt;0,(25-$S608)*'Hintergrund Berechnung'!$M$3166,0)),0)</f>
        <v>0</v>
      </c>
      <c r="AL608" s="18" t="e">
        <f t="shared" si="90"/>
        <v>#DIV/0!</v>
      </c>
    </row>
    <row r="609" spans="21:38" x14ac:dyDescent="0.5">
      <c r="U609" s="16">
        <f t="shared" si="82"/>
        <v>0</v>
      </c>
      <c r="V609" s="16" t="e">
        <f>IF($A$3=FALSE,IF($C609&lt;16,E609/($D609^0.727399687532279)*'Hintergrund Berechnung'!$I$3165,E609/($D609^0.727399687532279)*'Hintergrund Berechnung'!$I$3166),IF($C609&lt;13,(E609/($D609^0.727399687532279)*'Hintergrund Berechnung'!$I$3165)*0.5,IF($C609&lt;16,(E609/($D609^0.727399687532279)*'Hintergrund Berechnung'!$I$3165)*0.67,E609/($D609^0.727399687532279)*'Hintergrund Berechnung'!$I$3166)))</f>
        <v>#DIV/0!</v>
      </c>
      <c r="W609" s="16" t="str">
        <f t="shared" si="83"/>
        <v/>
      </c>
      <c r="X609" s="16" t="e">
        <f>IF($A$3=FALSE,IF($C609&lt;16,G609/($D609^0.727399687532279)*'Hintergrund Berechnung'!$I$3165,G609/($D609^0.727399687532279)*'Hintergrund Berechnung'!$I$3166),IF($C609&lt;13,(G609/($D609^0.727399687532279)*'Hintergrund Berechnung'!$I$3165)*0.5,IF($C609&lt;16,(G609/($D609^0.727399687532279)*'Hintergrund Berechnung'!$I$3165)*0.67,G609/($D609^0.727399687532279)*'Hintergrund Berechnung'!$I$3166)))</f>
        <v>#DIV/0!</v>
      </c>
      <c r="Y609" s="16" t="str">
        <f t="shared" si="84"/>
        <v/>
      </c>
      <c r="Z609" s="16" t="e">
        <f>IF($A$3=FALSE,IF($C609&lt;16,I609/($D609^0.727399687532279)*'Hintergrund Berechnung'!$I$3165,I609/($D609^0.727399687532279)*'Hintergrund Berechnung'!$I$3166),IF($C609&lt;13,(I609/($D609^0.727399687532279)*'Hintergrund Berechnung'!$I$3165)*0.5,IF($C609&lt;16,(I609/($D609^0.727399687532279)*'Hintergrund Berechnung'!$I$3165)*0.67,I609/($D609^0.727399687532279)*'Hintergrund Berechnung'!$I$3166)))</f>
        <v>#DIV/0!</v>
      </c>
      <c r="AA609" s="16" t="str">
        <f t="shared" si="85"/>
        <v/>
      </c>
      <c r="AB609" s="16" t="e">
        <f>IF($A$3=FALSE,IF($C609&lt;16,K609/($D609^0.727399687532279)*'Hintergrund Berechnung'!$I$3165,K609/($D609^0.727399687532279)*'Hintergrund Berechnung'!$I$3166),IF($C609&lt;13,(K609/($D609^0.727399687532279)*'Hintergrund Berechnung'!$I$3165)*0.5,IF($C609&lt;16,(K609/($D609^0.727399687532279)*'Hintergrund Berechnung'!$I$3165)*0.67,K609/($D609^0.727399687532279)*'Hintergrund Berechnung'!$I$3166)))</f>
        <v>#DIV/0!</v>
      </c>
      <c r="AC609" s="16" t="str">
        <f t="shared" si="86"/>
        <v/>
      </c>
      <c r="AD609" s="16" t="e">
        <f>IF($A$3=FALSE,IF($C609&lt;16,M609/($D609^0.727399687532279)*'Hintergrund Berechnung'!$I$3165,M609/($D609^0.727399687532279)*'Hintergrund Berechnung'!$I$3166),IF($C609&lt;13,(M609/($D609^0.727399687532279)*'Hintergrund Berechnung'!$I$3165)*0.5,IF($C609&lt;16,(M609/($D609^0.727399687532279)*'Hintergrund Berechnung'!$I$3165)*0.67,M609/($D609^0.727399687532279)*'Hintergrund Berechnung'!$I$3166)))</f>
        <v>#DIV/0!</v>
      </c>
      <c r="AE609" s="16" t="str">
        <f t="shared" si="87"/>
        <v/>
      </c>
      <c r="AF609" s="16" t="e">
        <f>IF($A$3=FALSE,IF($C609&lt;16,O609/($D609^0.727399687532279)*'Hintergrund Berechnung'!$I$3165,O609/($D609^0.727399687532279)*'Hintergrund Berechnung'!$I$3166),IF($C609&lt;13,(O609/($D609^0.727399687532279)*'Hintergrund Berechnung'!$I$3165)*0.5,IF($C609&lt;16,(O609/($D609^0.727399687532279)*'Hintergrund Berechnung'!$I$3165)*0.67,O609/($D609^0.727399687532279)*'Hintergrund Berechnung'!$I$3166)))</f>
        <v>#DIV/0!</v>
      </c>
      <c r="AG609" s="16" t="str">
        <f t="shared" si="88"/>
        <v/>
      </c>
      <c r="AH609" s="16" t="e">
        <f t="shared" si="89"/>
        <v>#DIV/0!</v>
      </c>
      <c r="AI609" s="16" t="e">
        <f>ROUND(IF(C609&lt;16,$Q609/($D609^0.515518364833551)*'Hintergrund Berechnung'!$K$3165,$Q609/($D609^0.515518364833551)*'Hintergrund Berechnung'!$K$3166),0)</f>
        <v>#DIV/0!</v>
      </c>
      <c r="AJ609" s="16">
        <f>ROUND(IF(C609&lt;16,$R609*'Hintergrund Berechnung'!$L$3165,$R609*'Hintergrund Berechnung'!$L$3166),0)</f>
        <v>0</v>
      </c>
      <c r="AK609" s="16">
        <f>ROUND(IF(C609&lt;16,IF(S609&gt;0,(25-$S609)*'Hintergrund Berechnung'!$M$3165,0),IF(S609&gt;0,(25-$S609)*'Hintergrund Berechnung'!$M$3166,0)),0)</f>
        <v>0</v>
      </c>
      <c r="AL609" s="18" t="e">
        <f t="shared" si="90"/>
        <v>#DIV/0!</v>
      </c>
    </row>
    <row r="610" spans="21:38" x14ac:dyDescent="0.5">
      <c r="U610" s="16">
        <f t="shared" si="82"/>
        <v>0</v>
      </c>
      <c r="V610" s="16" t="e">
        <f>IF($A$3=FALSE,IF($C610&lt;16,E610/($D610^0.727399687532279)*'Hintergrund Berechnung'!$I$3165,E610/($D610^0.727399687532279)*'Hintergrund Berechnung'!$I$3166),IF($C610&lt;13,(E610/($D610^0.727399687532279)*'Hintergrund Berechnung'!$I$3165)*0.5,IF($C610&lt;16,(E610/($D610^0.727399687532279)*'Hintergrund Berechnung'!$I$3165)*0.67,E610/($D610^0.727399687532279)*'Hintergrund Berechnung'!$I$3166)))</f>
        <v>#DIV/0!</v>
      </c>
      <c r="W610" s="16" t="str">
        <f t="shared" si="83"/>
        <v/>
      </c>
      <c r="X610" s="16" t="e">
        <f>IF($A$3=FALSE,IF($C610&lt;16,G610/($D610^0.727399687532279)*'Hintergrund Berechnung'!$I$3165,G610/($D610^0.727399687532279)*'Hintergrund Berechnung'!$I$3166),IF($C610&lt;13,(G610/($D610^0.727399687532279)*'Hintergrund Berechnung'!$I$3165)*0.5,IF($C610&lt;16,(G610/($D610^0.727399687532279)*'Hintergrund Berechnung'!$I$3165)*0.67,G610/($D610^0.727399687532279)*'Hintergrund Berechnung'!$I$3166)))</f>
        <v>#DIV/0!</v>
      </c>
      <c r="Y610" s="16" t="str">
        <f t="shared" si="84"/>
        <v/>
      </c>
      <c r="Z610" s="16" t="e">
        <f>IF($A$3=FALSE,IF($C610&lt;16,I610/($D610^0.727399687532279)*'Hintergrund Berechnung'!$I$3165,I610/($D610^0.727399687532279)*'Hintergrund Berechnung'!$I$3166),IF($C610&lt;13,(I610/($D610^0.727399687532279)*'Hintergrund Berechnung'!$I$3165)*0.5,IF($C610&lt;16,(I610/($D610^0.727399687532279)*'Hintergrund Berechnung'!$I$3165)*0.67,I610/($D610^0.727399687532279)*'Hintergrund Berechnung'!$I$3166)))</f>
        <v>#DIV/0!</v>
      </c>
      <c r="AA610" s="16" t="str">
        <f t="shared" si="85"/>
        <v/>
      </c>
      <c r="AB610" s="16" t="e">
        <f>IF($A$3=FALSE,IF($C610&lt;16,K610/($D610^0.727399687532279)*'Hintergrund Berechnung'!$I$3165,K610/($D610^0.727399687532279)*'Hintergrund Berechnung'!$I$3166),IF($C610&lt;13,(K610/($D610^0.727399687532279)*'Hintergrund Berechnung'!$I$3165)*0.5,IF($C610&lt;16,(K610/($D610^0.727399687532279)*'Hintergrund Berechnung'!$I$3165)*0.67,K610/($D610^0.727399687532279)*'Hintergrund Berechnung'!$I$3166)))</f>
        <v>#DIV/0!</v>
      </c>
      <c r="AC610" s="16" t="str">
        <f t="shared" si="86"/>
        <v/>
      </c>
      <c r="AD610" s="16" t="e">
        <f>IF($A$3=FALSE,IF($C610&lt;16,M610/($D610^0.727399687532279)*'Hintergrund Berechnung'!$I$3165,M610/($D610^0.727399687532279)*'Hintergrund Berechnung'!$I$3166),IF($C610&lt;13,(M610/($D610^0.727399687532279)*'Hintergrund Berechnung'!$I$3165)*0.5,IF($C610&lt;16,(M610/($D610^0.727399687532279)*'Hintergrund Berechnung'!$I$3165)*0.67,M610/($D610^0.727399687532279)*'Hintergrund Berechnung'!$I$3166)))</f>
        <v>#DIV/0!</v>
      </c>
      <c r="AE610" s="16" t="str">
        <f t="shared" si="87"/>
        <v/>
      </c>
      <c r="AF610" s="16" t="e">
        <f>IF($A$3=FALSE,IF($C610&lt;16,O610/($D610^0.727399687532279)*'Hintergrund Berechnung'!$I$3165,O610/($D610^0.727399687532279)*'Hintergrund Berechnung'!$I$3166),IF($C610&lt;13,(O610/($D610^0.727399687532279)*'Hintergrund Berechnung'!$I$3165)*0.5,IF($C610&lt;16,(O610/($D610^0.727399687532279)*'Hintergrund Berechnung'!$I$3165)*0.67,O610/($D610^0.727399687532279)*'Hintergrund Berechnung'!$I$3166)))</f>
        <v>#DIV/0!</v>
      </c>
      <c r="AG610" s="16" t="str">
        <f t="shared" si="88"/>
        <v/>
      </c>
      <c r="AH610" s="16" t="e">
        <f t="shared" si="89"/>
        <v>#DIV/0!</v>
      </c>
      <c r="AI610" s="16" t="e">
        <f>ROUND(IF(C610&lt;16,$Q610/($D610^0.515518364833551)*'Hintergrund Berechnung'!$K$3165,$Q610/($D610^0.515518364833551)*'Hintergrund Berechnung'!$K$3166),0)</f>
        <v>#DIV/0!</v>
      </c>
      <c r="AJ610" s="16">
        <f>ROUND(IF(C610&lt;16,$R610*'Hintergrund Berechnung'!$L$3165,$R610*'Hintergrund Berechnung'!$L$3166),0)</f>
        <v>0</v>
      </c>
      <c r="AK610" s="16">
        <f>ROUND(IF(C610&lt;16,IF(S610&gt;0,(25-$S610)*'Hintergrund Berechnung'!$M$3165,0),IF(S610&gt;0,(25-$S610)*'Hintergrund Berechnung'!$M$3166,0)),0)</f>
        <v>0</v>
      </c>
      <c r="AL610" s="18" t="e">
        <f t="shared" si="90"/>
        <v>#DIV/0!</v>
      </c>
    </row>
    <row r="611" spans="21:38" x14ac:dyDescent="0.5">
      <c r="U611" s="16">
        <f t="shared" si="82"/>
        <v>0</v>
      </c>
      <c r="V611" s="16" t="e">
        <f>IF($A$3=FALSE,IF($C611&lt;16,E611/($D611^0.727399687532279)*'Hintergrund Berechnung'!$I$3165,E611/($D611^0.727399687532279)*'Hintergrund Berechnung'!$I$3166),IF($C611&lt;13,(E611/($D611^0.727399687532279)*'Hintergrund Berechnung'!$I$3165)*0.5,IF($C611&lt;16,(E611/($D611^0.727399687532279)*'Hintergrund Berechnung'!$I$3165)*0.67,E611/($D611^0.727399687532279)*'Hintergrund Berechnung'!$I$3166)))</f>
        <v>#DIV/0!</v>
      </c>
      <c r="W611" s="16" t="str">
        <f t="shared" si="83"/>
        <v/>
      </c>
      <c r="X611" s="16" t="e">
        <f>IF($A$3=FALSE,IF($C611&lt;16,G611/($D611^0.727399687532279)*'Hintergrund Berechnung'!$I$3165,G611/($D611^0.727399687532279)*'Hintergrund Berechnung'!$I$3166),IF($C611&lt;13,(G611/($D611^0.727399687532279)*'Hintergrund Berechnung'!$I$3165)*0.5,IF($C611&lt;16,(G611/($D611^0.727399687532279)*'Hintergrund Berechnung'!$I$3165)*0.67,G611/($D611^0.727399687532279)*'Hintergrund Berechnung'!$I$3166)))</f>
        <v>#DIV/0!</v>
      </c>
      <c r="Y611" s="16" t="str">
        <f t="shared" si="84"/>
        <v/>
      </c>
      <c r="Z611" s="16" t="e">
        <f>IF($A$3=FALSE,IF($C611&lt;16,I611/($D611^0.727399687532279)*'Hintergrund Berechnung'!$I$3165,I611/($D611^0.727399687532279)*'Hintergrund Berechnung'!$I$3166),IF($C611&lt;13,(I611/($D611^0.727399687532279)*'Hintergrund Berechnung'!$I$3165)*0.5,IF($C611&lt;16,(I611/($D611^0.727399687532279)*'Hintergrund Berechnung'!$I$3165)*0.67,I611/($D611^0.727399687532279)*'Hintergrund Berechnung'!$I$3166)))</f>
        <v>#DIV/0!</v>
      </c>
      <c r="AA611" s="16" t="str">
        <f t="shared" si="85"/>
        <v/>
      </c>
      <c r="AB611" s="16" t="e">
        <f>IF($A$3=FALSE,IF($C611&lt;16,K611/($D611^0.727399687532279)*'Hintergrund Berechnung'!$I$3165,K611/($D611^0.727399687532279)*'Hintergrund Berechnung'!$I$3166),IF($C611&lt;13,(K611/($D611^0.727399687532279)*'Hintergrund Berechnung'!$I$3165)*0.5,IF($C611&lt;16,(K611/($D611^0.727399687532279)*'Hintergrund Berechnung'!$I$3165)*0.67,K611/($D611^0.727399687532279)*'Hintergrund Berechnung'!$I$3166)))</f>
        <v>#DIV/0!</v>
      </c>
      <c r="AC611" s="16" t="str">
        <f t="shared" si="86"/>
        <v/>
      </c>
      <c r="AD611" s="16" t="e">
        <f>IF($A$3=FALSE,IF($C611&lt;16,M611/($D611^0.727399687532279)*'Hintergrund Berechnung'!$I$3165,M611/($D611^0.727399687532279)*'Hintergrund Berechnung'!$I$3166),IF($C611&lt;13,(M611/($D611^0.727399687532279)*'Hintergrund Berechnung'!$I$3165)*0.5,IF($C611&lt;16,(M611/($D611^0.727399687532279)*'Hintergrund Berechnung'!$I$3165)*0.67,M611/($D611^0.727399687532279)*'Hintergrund Berechnung'!$I$3166)))</f>
        <v>#DIV/0!</v>
      </c>
      <c r="AE611" s="16" t="str">
        <f t="shared" si="87"/>
        <v/>
      </c>
      <c r="AF611" s="16" t="e">
        <f>IF($A$3=FALSE,IF($C611&lt;16,O611/($D611^0.727399687532279)*'Hintergrund Berechnung'!$I$3165,O611/($D611^0.727399687532279)*'Hintergrund Berechnung'!$I$3166),IF($C611&lt;13,(O611/($D611^0.727399687532279)*'Hintergrund Berechnung'!$I$3165)*0.5,IF($C611&lt;16,(O611/($D611^0.727399687532279)*'Hintergrund Berechnung'!$I$3165)*0.67,O611/($D611^0.727399687532279)*'Hintergrund Berechnung'!$I$3166)))</f>
        <v>#DIV/0!</v>
      </c>
      <c r="AG611" s="16" t="str">
        <f t="shared" si="88"/>
        <v/>
      </c>
      <c r="AH611" s="16" t="e">
        <f t="shared" si="89"/>
        <v>#DIV/0!</v>
      </c>
      <c r="AI611" s="16" t="e">
        <f>ROUND(IF(C611&lt;16,$Q611/($D611^0.515518364833551)*'Hintergrund Berechnung'!$K$3165,$Q611/($D611^0.515518364833551)*'Hintergrund Berechnung'!$K$3166),0)</f>
        <v>#DIV/0!</v>
      </c>
      <c r="AJ611" s="16">
        <f>ROUND(IF(C611&lt;16,$R611*'Hintergrund Berechnung'!$L$3165,$R611*'Hintergrund Berechnung'!$L$3166),0)</f>
        <v>0</v>
      </c>
      <c r="AK611" s="16">
        <f>ROUND(IF(C611&lt;16,IF(S611&gt;0,(25-$S611)*'Hintergrund Berechnung'!$M$3165,0),IF(S611&gt;0,(25-$S611)*'Hintergrund Berechnung'!$M$3166,0)),0)</f>
        <v>0</v>
      </c>
      <c r="AL611" s="18" t="e">
        <f t="shared" si="90"/>
        <v>#DIV/0!</v>
      </c>
    </row>
    <row r="612" spans="21:38" x14ac:dyDescent="0.5">
      <c r="U612" s="16">
        <f t="shared" si="82"/>
        <v>0</v>
      </c>
      <c r="V612" s="16" t="e">
        <f>IF($A$3=FALSE,IF($C612&lt;16,E612/($D612^0.727399687532279)*'Hintergrund Berechnung'!$I$3165,E612/($D612^0.727399687532279)*'Hintergrund Berechnung'!$I$3166),IF($C612&lt;13,(E612/($D612^0.727399687532279)*'Hintergrund Berechnung'!$I$3165)*0.5,IF($C612&lt;16,(E612/($D612^0.727399687532279)*'Hintergrund Berechnung'!$I$3165)*0.67,E612/($D612^0.727399687532279)*'Hintergrund Berechnung'!$I$3166)))</f>
        <v>#DIV/0!</v>
      </c>
      <c r="W612" s="16" t="str">
        <f t="shared" si="83"/>
        <v/>
      </c>
      <c r="X612" s="16" t="e">
        <f>IF($A$3=FALSE,IF($C612&lt;16,G612/($D612^0.727399687532279)*'Hintergrund Berechnung'!$I$3165,G612/($D612^0.727399687532279)*'Hintergrund Berechnung'!$I$3166),IF($C612&lt;13,(G612/($D612^0.727399687532279)*'Hintergrund Berechnung'!$I$3165)*0.5,IF($C612&lt;16,(G612/($D612^0.727399687532279)*'Hintergrund Berechnung'!$I$3165)*0.67,G612/($D612^0.727399687532279)*'Hintergrund Berechnung'!$I$3166)))</f>
        <v>#DIV/0!</v>
      </c>
      <c r="Y612" s="16" t="str">
        <f t="shared" si="84"/>
        <v/>
      </c>
      <c r="Z612" s="16" t="e">
        <f>IF($A$3=FALSE,IF($C612&lt;16,I612/($D612^0.727399687532279)*'Hintergrund Berechnung'!$I$3165,I612/($D612^0.727399687532279)*'Hintergrund Berechnung'!$I$3166),IF($C612&lt;13,(I612/($D612^0.727399687532279)*'Hintergrund Berechnung'!$I$3165)*0.5,IF($C612&lt;16,(I612/($D612^0.727399687532279)*'Hintergrund Berechnung'!$I$3165)*0.67,I612/($D612^0.727399687532279)*'Hintergrund Berechnung'!$I$3166)))</f>
        <v>#DIV/0!</v>
      </c>
      <c r="AA612" s="16" t="str">
        <f t="shared" si="85"/>
        <v/>
      </c>
      <c r="AB612" s="16" t="e">
        <f>IF($A$3=FALSE,IF($C612&lt;16,K612/($D612^0.727399687532279)*'Hintergrund Berechnung'!$I$3165,K612/($D612^0.727399687532279)*'Hintergrund Berechnung'!$I$3166),IF($C612&lt;13,(K612/($D612^0.727399687532279)*'Hintergrund Berechnung'!$I$3165)*0.5,IF($C612&lt;16,(K612/($D612^0.727399687532279)*'Hintergrund Berechnung'!$I$3165)*0.67,K612/($D612^0.727399687532279)*'Hintergrund Berechnung'!$I$3166)))</f>
        <v>#DIV/0!</v>
      </c>
      <c r="AC612" s="16" t="str">
        <f t="shared" si="86"/>
        <v/>
      </c>
      <c r="AD612" s="16" t="e">
        <f>IF($A$3=FALSE,IF($C612&lt;16,M612/($D612^0.727399687532279)*'Hintergrund Berechnung'!$I$3165,M612/($D612^0.727399687532279)*'Hintergrund Berechnung'!$I$3166),IF($C612&lt;13,(M612/($D612^0.727399687532279)*'Hintergrund Berechnung'!$I$3165)*0.5,IF($C612&lt;16,(M612/($D612^0.727399687532279)*'Hintergrund Berechnung'!$I$3165)*0.67,M612/($D612^0.727399687532279)*'Hintergrund Berechnung'!$I$3166)))</f>
        <v>#DIV/0!</v>
      </c>
      <c r="AE612" s="16" t="str">
        <f t="shared" si="87"/>
        <v/>
      </c>
      <c r="AF612" s="16" t="e">
        <f>IF($A$3=FALSE,IF($C612&lt;16,O612/($D612^0.727399687532279)*'Hintergrund Berechnung'!$I$3165,O612/($D612^0.727399687532279)*'Hintergrund Berechnung'!$I$3166),IF($C612&lt;13,(O612/($D612^0.727399687532279)*'Hintergrund Berechnung'!$I$3165)*0.5,IF($C612&lt;16,(O612/($D612^0.727399687532279)*'Hintergrund Berechnung'!$I$3165)*0.67,O612/($D612^0.727399687532279)*'Hintergrund Berechnung'!$I$3166)))</f>
        <v>#DIV/0!</v>
      </c>
      <c r="AG612" s="16" t="str">
        <f t="shared" si="88"/>
        <v/>
      </c>
      <c r="AH612" s="16" t="e">
        <f t="shared" si="89"/>
        <v>#DIV/0!</v>
      </c>
      <c r="AI612" s="16" t="e">
        <f>ROUND(IF(C612&lt;16,$Q612/($D612^0.515518364833551)*'Hintergrund Berechnung'!$K$3165,$Q612/($D612^0.515518364833551)*'Hintergrund Berechnung'!$K$3166),0)</f>
        <v>#DIV/0!</v>
      </c>
      <c r="AJ612" s="16">
        <f>ROUND(IF(C612&lt;16,$R612*'Hintergrund Berechnung'!$L$3165,$R612*'Hintergrund Berechnung'!$L$3166),0)</f>
        <v>0</v>
      </c>
      <c r="AK612" s="16">
        <f>ROUND(IF(C612&lt;16,IF(S612&gt;0,(25-$S612)*'Hintergrund Berechnung'!$M$3165,0),IF(S612&gt;0,(25-$S612)*'Hintergrund Berechnung'!$M$3166,0)),0)</f>
        <v>0</v>
      </c>
      <c r="AL612" s="18" t="e">
        <f t="shared" si="90"/>
        <v>#DIV/0!</v>
      </c>
    </row>
    <row r="613" spans="21:38" x14ac:dyDescent="0.5">
      <c r="U613" s="16">
        <f t="shared" si="82"/>
        <v>0</v>
      </c>
      <c r="V613" s="16" t="e">
        <f>IF($A$3=FALSE,IF($C613&lt;16,E613/($D613^0.727399687532279)*'Hintergrund Berechnung'!$I$3165,E613/($D613^0.727399687532279)*'Hintergrund Berechnung'!$I$3166),IF($C613&lt;13,(E613/($D613^0.727399687532279)*'Hintergrund Berechnung'!$I$3165)*0.5,IF($C613&lt;16,(E613/($D613^0.727399687532279)*'Hintergrund Berechnung'!$I$3165)*0.67,E613/($D613^0.727399687532279)*'Hintergrund Berechnung'!$I$3166)))</f>
        <v>#DIV/0!</v>
      </c>
      <c r="W613" s="16" t="str">
        <f t="shared" si="83"/>
        <v/>
      </c>
      <c r="X613" s="16" t="e">
        <f>IF($A$3=FALSE,IF($C613&lt;16,G613/($D613^0.727399687532279)*'Hintergrund Berechnung'!$I$3165,G613/($D613^0.727399687532279)*'Hintergrund Berechnung'!$I$3166),IF($C613&lt;13,(G613/($D613^0.727399687532279)*'Hintergrund Berechnung'!$I$3165)*0.5,IF($C613&lt;16,(G613/($D613^0.727399687532279)*'Hintergrund Berechnung'!$I$3165)*0.67,G613/($D613^0.727399687532279)*'Hintergrund Berechnung'!$I$3166)))</f>
        <v>#DIV/0!</v>
      </c>
      <c r="Y613" s="16" t="str">
        <f t="shared" si="84"/>
        <v/>
      </c>
      <c r="Z613" s="16" t="e">
        <f>IF($A$3=FALSE,IF($C613&lt;16,I613/($D613^0.727399687532279)*'Hintergrund Berechnung'!$I$3165,I613/($D613^0.727399687532279)*'Hintergrund Berechnung'!$I$3166),IF($C613&lt;13,(I613/($D613^0.727399687532279)*'Hintergrund Berechnung'!$I$3165)*0.5,IF($C613&lt;16,(I613/($D613^0.727399687532279)*'Hintergrund Berechnung'!$I$3165)*0.67,I613/($D613^0.727399687532279)*'Hintergrund Berechnung'!$I$3166)))</f>
        <v>#DIV/0!</v>
      </c>
      <c r="AA613" s="16" t="str">
        <f t="shared" si="85"/>
        <v/>
      </c>
      <c r="AB613" s="16" t="e">
        <f>IF($A$3=FALSE,IF($C613&lt;16,K613/($D613^0.727399687532279)*'Hintergrund Berechnung'!$I$3165,K613/($D613^0.727399687532279)*'Hintergrund Berechnung'!$I$3166),IF($C613&lt;13,(K613/($D613^0.727399687532279)*'Hintergrund Berechnung'!$I$3165)*0.5,IF($C613&lt;16,(K613/($D613^0.727399687532279)*'Hintergrund Berechnung'!$I$3165)*0.67,K613/($D613^0.727399687532279)*'Hintergrund Berechnung'!$I$3166)))</f>
        <v>#DIV/0!</v>
      </c>
      <c r="AC613" s="16" t="str">
        <f t="shared" si="86"/>
        <v/>
      </c>
      <c r="AD613" s="16" t="e">
        <f>IF($A$3=FALSE,IF($C613&lt;16,M613/($D613^0.727399687532279)*'Hintergrund Berechnung'!$I$3165,M613/($D613^0.727399687532279)*'Hintergrund Berechnung'!$I$3166),IF($C613&lt;13,(M613/($D613^0.727399687532279)*'Hintergrund Berechnung'!$I$3165)*0.5,IF($C613&lt;16,(M613/($D613^0.727399687532279)*'Hintergrund Berechnung'!$I$3165)*0.67,M613/($D613^0.727399687532279)*'Hintergrund Berechnung'!$I$3166)))</f>
        <v>#DIV/0!</v>
      </c>
      <c r="AE613" s="16" t="str">
        <f t="shared" si="87"/>
        <v/>
      </c>
      <c r="AF613" s="16" t="e">
        <f>IF($A$3=FALSE,IF($C613&lt;16,O613/($D613^0.727399687532279)*'Hintergrund Berechnung'!$I$3165,O613/($D613^0.727399687532279)*'Hintergrund Berechnung'!$I$3166),IF($C613&lt;13,(O613/($D613^0.727399687532279)*'Hintergrund Berechnung'!$I$3165)*0.5,IF($C613&lt;16,(O613/($D613^0.727399687532279)*'Hintergrund Berechnung'!$I$3165)*0.67,O613/($D613^0.727399687532279)*'Hintergrund Berechnung'!$I$3166)))</f>
        <v>#DIV/0!</v>
      </c>
      <c r="AG613" s="16" t="str">
        <f t="shared" si="88"/>
        <v/>
      </c>
      <c r="AH613" s="16" t="e">
        <f t="shared" si="89"/>
        <v>#DIV/0!</v>
      </c>
      <c r="AI613" s="16" t="e">
        <f>ROUND(IF(C613&lt;16,$Q613/($D613^0.515518364833551)*'Hintergrund Berechnung'!$K$3165,$Q613/($D613^0.515518364833551)*'Hintergrund Berechnung'!$K$3166),0)</f>
        <v>#DIV/0!</v>
      </c>
      <c r="AJ613" s="16">
        <f>ROUND(IF(C613&lt;16,$R613*'Hintergrund Berechnung'!$L$3165,$R613*'Hintergrund Berechnung'!$L$3166),0)</f>
        <v>0</v>
      </c>
      <c r="AK613" s="16">
        <f>ROUND(IF(C613&lt;16,IF(S613&gt;0,(25-$S613)*'Hintergrund Berechnung'!$M$3165,0),IF(S613&gt;0,(25-$S613)*'Hintergrund Berechnung'!$M$3166,0)),0)</f>
        <v>0</v>
      </c>
      <c r="AL613" s="18" t="e">
        <f t="shared" si="90"/>
        <v>#DIV/0!</v>
      </c>
    </row>
    <row r="614" spans="21:38" x14ac:dyDescent="0.5">
      <c r="U614" s="16">
        <f t="shared" si="82"/>
        <v>0</v>
      </c>
      <c r="V614" s="16" t="e">
        <f>IF($A$3=FALSE,IF($C614&lt;16,E614/($D614^0.727399687532279)*'Hintergrund Berechnung'!$I$3165,E614/($D614^0.727399687532279)*'Hintergrund Berechnung'!$I$3166),IF($C614&lt;13,(E614/($D614^0.727399687532279)*'Hintergrund Berechnung'!$I$3165)*0.5,IF($C614&lt;16,(E614/($D614^0.727399687532279)*'Hintergrund Berechnung'!$I$3165)*0.67,E614/($D614^0.727399687532279)*'Hintergrund Berechnung'!$I$3166)))</f>
        <v>#DIV/0!</v>
      </c>
      <c r="W614" s="16" t="str">
        <f t="shared" si="83"/>
        <v/>
      </c>
      <c r="X614" s="16" t="e">
        <f>IF($A$3=FALSE,IF($C614&lt;16,G614/($D614^0.727399687532279)*'Hintergrund Berechnung'!$I$3165,G614/($D614^0.727399687532279)*'Hintergrund Berechnung'!$I$3166),IF($C614&lt;13,(G614/($D614^0.727399687532279)*'Hintergrund Berechnung'!$I$3165)*0.5,IF($C614&lt;16,(G614/($D614^0.727399687532279)*'Hintergrund Berechnung'!$I$3165)*0.67,G614/($D614^0.727399687532279)*'Hintergrund Berechnung'!$I$3166)))</f>
        <v>#DIV/0!</v>
      </c>
      <c r="Y614" s="16" t="str">
        <f t="shared" si="84"/>
        <v/>
      </c>
      <c r="Z614" s="16" t="e">
        <f>IF($A$3=FALSE,IF($C614&lt;16,I614/($D614^0.727399687532279)*'Hintergrund Berechnung'!$I$3165,I614/($D614^0.727399687532279)*'Hintergrund Berechnung'!$I$3166),IF($C614&lt;13,(I614/($D614^0.727399687532279)*'Hintergrund Berechnung'!$I$3165)*0.5,IF($C614&lt;16,(I614/($D614^0.727399687532279)*'Hintergrund Berechnung'!$I$3165)*0.67,I614/($D614^0.727399687532279)*'Hintergrund Berechnung'!$I$3166)))</f>
        <v>#DIV/0!</v>
      </c>
      <c r="AA614" s="16" t="str">
        <f t="shared" si="85"/>
        <v/>
      </c>
      <c r="AB614" s="16" t="e">
        <f>IF($A$3=FALSE,IF($C614&lt;16,K614/($D614^0.727399687532279)*'Hintergrund Berechnung'!$I$3165,K614/($D614^0.727399687532279)*'Hintergrund Berechnung'!$I$3166),IF($C614&lt;13,(K614/($D614^0.727399687532279)*'Hintergrund Berechnung'!$I$3165)*0.5,IF($C614&lt;16,(K614/($D614^0.727399687532279)*'Hintergrund Berechnung'!$I$3165)*0.67,K614/($D614^0.727399687532279)*'Hintergrund Berechnung'!$I$3166)))</f>
        <v>#DIV/0!</v>
      </c>
      <c r="AC614" s="16" t="str">
        <f t="shared" si="86"/>
        <v/>
      </c>
      <c r="AD614" s="16" t="e">
        <f>IF($A$3=FALSE,IF($C614&lt;16,M614/($D614^0.727399687532279)*'Hintergrund Berechnung'!$I$3165,M614/($D614^0.727399687532279)*'Hintergrund Berechnung'!$I$3166),IF($C614&lt;13,(M614/($D614^0.727399687532279)*'Hintergrund Berechnung'!$I$3165)*0.5,IF($C614&lt;16,(M614/($D614^0.727399687532279)*'Hintergrund Berechnung'!$I$3165)*0.67,M614/($D614^0.727399687532279)*'Hintergrund Berechnung'!$I$3166)))</f>
        <v>#DIV/0!</v>
      </c>
      <c r="AE614" s="16" t="str">
        <f t="shared" si="87"/>
        <v/>
      </c>
      <c r="AF614" s="16" t="e">
        <f>IF($A$3=FALSE,IF($C614&lt;16,O614/($D614^0.727399687532279)*'Hintergrund Berechnung'!$I$3165,O614/($D614^0.727399687532279)*'Hintergrund Berechnung'!$I$3166),IF($C614&lt;13,(O614/($D614^0.727399687532279)*'Hintergrund Berechnung'!$I$3165)*0.5,IF($C614&lt;16,(O614/($D614^0.727399687532279)*'Hintergrund Berechnung'!$I$3165)*0.67,O614/($D614^0.727399687532279)*'Hintergrund Berechnung'!$I$3166)))</f>
        <v>#DIV/0!</v>
      </c>
      <c r="AG614" s="16" t="str">
        <f t="shared" si="88"/>
        <v/>
      </c>
      <c r="AH614" s="16" t="e">
        <f t="shared" si="89"/>
        <v>#DIV/0!</v>
      </c>
      <c r="AI614" s="16" t="e">
        <f>ROUND(IF(C614&lt;16,$Q614/($D614^0.515518364833551)*'Hintergrund Berechnung'!$K$3165,$Q614/($D614^0.515518364833551)*'Hintergrund Berechnung'!$K$3166),0)</f>
        <v>#DIV/0!</v>
      </c>
      <c r="AJ614" s="16">
        <f>ROUND(IF(C614&lt;16,$R614*'Hintergrund Berechnung'!$L$3165,$R614*'Hintergrund Berechnung'!$L$3166),0)</f>
        <v>0</v>
      </c>
      <c r="AK614" s="16">
        <f>ROUND(IF(C614&lt;16,IF(S614&gt;0,(25-$S614)*'Hintergrund Berechnung'!$M$3165,0),IF(S614&gt;0,(25-$S614)*'Hintergrund Berechnung'!$M$3166,0)),0)</f>
        <v>0</v>
      </c>
      <c r="AL614" s="18" t="e">
        <f t="shared" si="90"/>
        <v>#DIV/0!</v>
      </c>
    </row>
    <row r="615" spans="21:38" x14ac:dyDescent="0.5">
      <c r="U615" s="16">
        <f t="shared" si="82"/>
        <v>0</v>
      </c>
      <c r="V615" s="16" t="e">
        <f>IF($A$3=FALSE,IF($C615&lt;16,E615/($D615^0.727399687532279)*'Hintergrund Berechnung'!$I$3165,E615/($D615^0.727399687532279)*'Hintergrund Berechnung'!$I$3166),IF($C615&lt;13,(E615/($D615^0.727399687532279)*'Hintergrund Berechnung'!$I$3165)*0.5,IF($C615&lt;16,(E615/($D615^0.727399687532279)*'Hintergrund Berechnung'!$I$3165)*0.67,E615/($D615^0.727399687532279)*'Hintergrund Berechnung'!$I$3166)))</f>
        <v>#DIV/0!</v>
      </c>
      <c r="W615" s="16" t="str">
        <f t="shared" si="83"/>
        <v/>
      </c>
      <c r="X615" s="16" t="e">
        <f>IF($A$3=FALSE,IF($C615&lt;16,G615/($D615^0.727399687532279)*'Hintergrund Berechnung'!$I$3165,G615/($D615^0.727399687532279)*'Hintergrund Berechnung'!$I$3166),IF($C615&lt;13,(G615/($D615^0.727399687532279)*'Hintergrund Berechnung'!$I$3165)*0.5,IF($C615&lt;16,(G615/($D615^0.727399687532279)*'Hintergrund Berechnung'!$I$3165)*0.67,G615/($D615^0.727399687532279)*'Hintergrund Berechnung'!$I$3166)))</f>
        <v>#DIV/0!</v>
      </c>
      <c r="Y615" s="16" t="str">
        <f t="shared" si="84"/>
        <v/>
      </c>
      <c r="Z615" s="16" t="e">
        <f>IF($A$3=FALSE,IF($C615&lt;16,I615/($D615^0.727399687532279)*'Hintergrund Berechnung'!$I$3165,I615/($D615^0.727399687532279)*'Hintergrund Berechnung'!$I$3166),IF($C615&lt;13,(I615/($D615^0.727399687532279)*'Hintergrund Berechnung'!$I$3165)*0.5,IF($C615&lt;16,(I615/($D615^0.727399687532279)*'Hintergrund Berechnung'!$I$3165)*0.67,I615/($D615^0.727399687532279)*'Hintergrund Berechnung'!$I$3166)))</f>
        <v>#DIV/0!</v>
      </c>
      <c r="AA615" s="16" t="str">
        <f t="shared" si="85"/>
        <v/>
      </c>
      <c r="AB615" s="16" t="e">
        <f>IF($A$3=FALSE,IF($C615&lt;16,K615/($D615^0.727399687532279)*'Hintergrund Berechnung'!$I$3165,K615/($D615^0.727399687532279)*'Hintergrund Berechnung'!$I$3166),IF($C615&lt;13,(K615/($D615^0.727399687532279)*'Hintergrund Berechnung'!$I$3165)*0.5,IF($C615&lt;16,(K615/($D615^0.727399687532279)*'Hintergrund Berechnung'!$I$3165)*0.67,K615/($D615^0.727399687532279)*'Hintergrund Berechnung'!$I$3166)))</f>
        <v>#DIV/0!</v>
      </c>
      <c r="AC615" s="16" t="str">
        <f t="shared" si="86"/>
        <v/>
      </c>
      <c r="AD615" s="16" t="e">
        <f>IF($A$3=FALSE,IF($C615&lt;16,M615/($D615^0.727399687532279)*'Hintergrund Berechnung'!$I$3165,M615/($D615^0.727399687532279)*'Hintergrund Berechnung'!$I$3166),IF($C615&lt;13,(M615/($D615^0.727399687532279)*'Hintergrund Berechnung'!$I$3165)*0.5,IF($C615&lt;16,(M615/($D615^0.727399687532279)*'Hintergrund Berechnung'!$I$3165)*0.67,M615/($D615^0.727399687532279)*'Hintergrund Berechnung'!$I$3166)))</f>
        <v>#DIV/0!</v>
      </c>
      <c r="AE615" s="16" t="str">
        <f t="shared" si="87"/>
        <v/>
      </c>
      <c r="AF615" s="16" t="e">
        <f>IF($A$3=FALSE,IF($C615&lt;16,O615/($D615^0.727399687532279)*'Hintergrund Berechnung'!$I$3165,O615/($D615^0.727399687532279)*'Hintergrund Berechnung'!$I$3166),IF($C615&lt;13,(O615/($D615^0.727399687532279)*'Hintergrund Berechnung'!$I$3165)*0.5,IF($C615&lt;16,(O615/($D615^0.727399687532279)*'Hintergrund Berechnung'!$I$3165)*0.67,O615/($D615^0.727399687532279)*'Hintergrund Berechnung'!$I$3166)))</f>
        <v>#DIV/0!</v>
      </c>
      <c r="AG615" s="16" t="str">
        <f t="shared" si="88"/>
        <v/>
      </c>
      <c r="AH615" s="16" t="e">
        <f t="shared" si="89"/>
        <v>#DIV/0!</v>
      </c>
      <c r="AI615" s="16" t="e">
        <f>ROUND(IF(C615&lt;16,$Q615/($D615^0.515518364833551)*'Hintergrund Berechnung'!$K$3165,$Q615/($D615^0.515518364833551)*'Hintergrund Berechnung'!$K$3166),0)</f>
        <v>#DIV/0!</v>
      </c>
      <c r="AJ615" s="16">
        <f>ROUND(IF(C615&lt;16,$R615*'Hintergrund Berechnung'!$L$3165,$R615*'Hintergrund Berechnung'!$L$3166),0)</f>
        <v>0</v>
      </c>
      <c r="AK615" s="16">
        <f>ROUND(IF(C615&lt;16,IF(S615&gt;0,(25-$S615)*'Hintergrund Berechnung'!$M$3165,0),IF(S615&gt;0,(25-$S615)*'Hintergrund Berechnung'!$M$3166,0)),0)</f>
        <v>0</v>
      </c>
      <c r="AL615" s="18" t="e">
        <f t="shared" si="90"/>
        <v>#DIV/0!</v>
      </c>
    </row>
    <row r="616" spans="21:38" x14ac:dyDescent="0.5">
      <c r="U616" s="16">
        <f t="shared" si="82"/>
        <v>0</v>
      </c>
      <c r="V616" s="16" t="e">
        <f>IF($A$3=FALSE,IF($C616&lt;16,E616/($D616^0.727399687532279)*'Hintergrund Berechnung'!$I$3165,E616/($D616^0.727399687532279)*'Hintergrund Berechnung'!$I$3166),IF($C616&lt;13,(E616/($D616^0.727399687532279)*'Hintergrund Berechnung'!$I$3165)*0.5,IF($C616&lt;16,(E616/($D616^0.727399687532279)*'Hintergrund Berechnung'!$I$3165)*0.67,E616/($D616^0.727399687532279)*'Hintergrund Berechnung'!$I$3166)))</f>
        <v>#DIV/0!</v>
      </c>
      <c r="W616" s="16" t="str">
        <f t="shared" si="83"/>
        <v/>
      </c>
      <c r="X616" s="16" t="e">
        <f>IF($A$3=FALSE,IF($C616&lt;16,G616/($D616^0.727399687532279)*'Hintergrund Berechnung'!$I$3165,G616/($D616^0.727399687532279)*'Hintergrund Berechnung'!$I$3166),IF($C616&lt;13,(G616/($D616^0.727399687532279)*'Hintergrund Berechnung'!$I$3165)*0.5,IF($C616&lt;16,(G616/($D616^0.727399687532279)*'Hintergrund Berechnung'!$I$3165)*0.67,G616/($D616^0.727399687532279)*'Hintergrund Berechnung'!$I$3166)))</f>
        <v>#DIV/0!</v>
      </c>
      <c r="Y616" s="16" t="str">
        <f t="shared" si="84"/>
        <v/>
      </c>
      <c r="Z616" s="16" t="e">
        <f>IF($A$3=FALSE,IF($C616&lt;16,I616/($D616^0.727399687532279)*'Hintergrund Berechnung'!$I$3165,I616/($D616^0.727399687532279)*'Hintergrund Berechnung'!$I$3166),IF($C616&lt;13,(I616/($D616^0.727399687532279)*'Hintergrund Berechnung'!$I$3165)*0.5,IF($C616&lt;16,(I616/($D616^0.727399687532279)*'Hintergrund Berechnung'!$I$3165)*0.67,I616/($D616^0.727399687532279)*'Hintergrund Berechnung'!$I$3166)))</f>
        <v>#DIV/0!</v>
      </c>
      <c r="AA616" s="16" t="str">
        <f t="shared" si="85"/>
        <v/>
      </c>
      <c r="AB616" s="16" t="e">
        <f>IF($A$3=FALSE,IF($C616&lt;16,K616/($D616^0.727399687532279)*'Hintergrund Berechnung'!$I$3165,K616/($D616^0.727399687532279)*'Hintergrund Berechnung'!$I$3166),IF($C616&lt;13,(K616/($D616^0.727399687532279)*'Hintergrund Berechnung'!$I$3165)*0.5,IF($C616&lt;16,(K616/($D616^0.727399687532279)*'Hintergrund Berechnung'!$I$3165)*0.67,K616/($D616^0.727399687532279)*'Hintergrund Berechnung'!$I$3166)))</f>
        <v>#DIV/0!</v>
      </c>
      <c r="AC616" s="16" t="str">
        <f t="shared" si="86"/>
        <v/>
      </c>
      <c r="AD616" s="16" t="e">
        <f>IF($A$3=FALSE,IF($C616&lt;16,M616/($D616^0.727399687532279)*'Hintergrund Berechnung'!$I$3165,M616/($D616^0.727399687532279)*'Hintergrund Berechnung'!$I$3166),IF($C616&lt;13,(M616/($D616^0.727399687532279)*'Hintergrund Berechnung'!$I$3165)*0.5,IF($C616&lt;16,(M616/($D616^0.727399687532279)*'Hintergrund Berechnung'!$I$3165)*0.67,M616/($D616^0.727399687532279)*'Hintergrund Berechnung'!$I$3166)))</f>
        <v>#DIV/0!</v>
      </c>
      <c r="AE616" s="16" t="str">
        <f t="shared" si="87"/>
        <v/>
      </c>
      <c r="AF616" s="16" t="e">
        <f>IF($A$3=FALSE,IF($C616&lt;16,O616/($D616^0.727399687532279)*'Hintergrund Berechnung'!$I$3165,O616/($D616^0.727399687532279)*'Hintergrund Berechnung'!$I$3166),IF($C616&lt;13,(O616/($D616^0.727399687532279)*'Hintergrund Berechnung'!$I$3165)*0.5,IF($C616&lt;16,(O616/($D616^0.727399687532279)*'Hintergrund Berechnung'!$I$3165)*0.67,O616/($D616^0.727399687532279)*'Hintergrund Berechnung'!$I$3166)))</f>
        <v>#DIV/0!</v>
      </c>
      <c r="AG616" s="16" t="str">
        <f t="shared" si="88"/>
        <v/>
      </c>
      <c r="AH616" s="16" t="e">
        <f t="shared" si="89"/>
        <v>#DIV/0!</v>
      </c>
      <c r="AI616" s="16" t="e">
        <f>ROUND(IF(C616&lt;16,$Q616/($D616^0.515518364833551)*'Hintergrund Berechnung'!$K$3165,$Q616/($D616^0.515518364833551)*'Hintergrund Berechnung'!$K$3166),0)</f>
        <v>#DIV/0!</v>
      </c>
      <c r="AJ616" s="16">
        <f>ROUND(IF(C616&lt;16,$R616*'Hintergrund Berechnung'!$L$3165,$R616*'Hintergrund Berechnung'!$L$3166),0)</f>
        <v>0</v>
      </c>
      <c r="AK616" s="16">
        <f>ROUND(IF(C616&lt;16,IF(S616&gt;0,(25-$S616)*'Hintergrund Berechnung'!$M$3165,0),IF(S616&gt;0,(25-$S616)*'Hintergrund Berechnung'!$M$3166,0)),0)</f>
        <v>0</v>
      </c>
      <c r="AL616" s="18" t="e">
        <f t="shared" si="90"/>
        <v>#DIV/0!</v>
      </c>
    </row>
    <row r="617" spans="21:38" x14ac:dyDescent="0.5">
      <c r="U617" s="16">
        <f t="shared" si="82"/>
        <v>0</v>
      </c>
      <c r="V617" s="16" t="e">
        <f>IF($A$3=FALSE,IF($C617&lt;16,E617/($D617^0.727399687532279)*'Hintergrund Berechnung'!$I$3165,E617/($D617^0.727399687532279)*'Hintergrund Berechnung'!$I$3166),IF($C617&lt;13,(E617/($D617^0.727399687532279)*'Hintergrund Berechnung'!$I$3165)*0.5,IF($C617&lt;16,(E617/($D617^0.727399687532279)*'Hintergrund Berechnung'!$I$3165)*0.67,E617/($D617^0.727399687532279)*'Hintergrund Berechnung'!$I$3166)))</f>
        <v>#DIV/0!</v>
      </c>
      <c r="W617" s="16" t="str">
        <f t="shared" si="83"/>
        <v/>
      </c>
      <c r="X617" s="16" t="e">
        <f>IF($A$3=FALSE,IF($C617&lt;16,G617/($D617^0.727399687532279)*'Hintergrund Berechnung'!$I$3165,G617/($D617^0.727399687532279)*'Hintergrund Berechnung'!$I$3166),IF($C617&lt;13,(G617/($D617^0.727399687532279)*'Hintergrund Berechnung'!$I$3165)*0.5,IF($C617&lt;16,(G617/($D617^0.727399687532279)*'Hintergrund Berechnung'!$I$3165)*0.67,G617/($D617^0.727399687532279)*'Hintergrund Berechnung'!$I$3166)))</f>
        <v>#DIV/0!</v>
      </c>
      <c r="Y617" s="16" t="str">
        <f t="shared" si="84"/>
        <v/>
      </c>
      <c r="Z617" s="16" t="e">
        <f>IF($A$3=FALSE,IF($C617&lt;16,I617/($D617^0.727399687532279)*'Hintergrund Berechnung'!$I$3165,I617/($D617^0.727399687532279)*'Hintergrund Berechnung'!$I$3166),IF($C617&lt;13,(I617/($D617^0.727399687532279)*'Hintergrund Berechnung'!$I$3165)*0.5,IF($C617&lt;16,(I617/($D617^0.727399687532279)*'Hintergrund Berechnung'!$I$3165)*0.67,I617/($D617^0.727399687532279)*'Hintergrund Berechnung'!$I$3166)))</f>
        <v>#DIV/0!</v>
      </c>
      <c r="AA617" s="16" t="str">
        <f t="shared" si="85"/>
        <v/>
      </c>
      <c r="AB617" s="16" t="e">
        <f>IF($A$3=FALSE,IF($C617&lt;16,K617/($D617^0.727399687532279)*'Hintergrund Berechnung'!$I$3165,K617/($D617^0.727399687532279)*'Hintergrund Berechnung'!$I$3166),IF($C617&lt;13,(K617/($D617^0.727399687532279)*'Hintergrund Berechnung'!$I$3165)*0.5,IF($C617&lt;16,(K617/($D617^0.727399687532279)*'Hintergrund Berechnung'!$I$3165)*0.67,K617/($D617^0.727399687532279)*'Hintergrund Berechnung'!$I$3166)))</f>
        <v>#DIV/0!</v>
      </c>
      <c r="AC617" s="16" t="str">
        <f t="shared" si="86"/>
        <v/>
      </c>
      <c r="AD617" s="16" t="e">
        <f>IF($A$3=FALSE,IF($C617&lt;16,M617/($D617^0.727399687532279)*'Hintergrund Berechnung'!$I$3165,M617/($D617^0.727399687532279)*'Hintergrund Berechnung'!$I$3166),IF($C617&lt;13,(M617/($D617^0.727399687532279)*'Hintergrund Berechnung'!$I$3165)*0.5,IF($C617&lt;16,(M617/($D617^0.727399687532279)*'Hintergrund Berechnung'!$I$3165)*0.67,M617/($D617^0.727399687532279)*'Hintergrund Berechnung'!$I$3166)))</f>
        <v>#DIV/0!</v>
      </c>
      <c r="AE617" s="16" t="str">
        <f t="shared" si="87"/>
        <v/>
      </c>
      <c r="AF617" s="16" t="e">
        <f>IF($A$3=FALSE,IF($C617&lt;16,O617/($D617^0.727399687532279)*'Hintergrund Berechnung'!$I$3165,O617/($D617^0.727399687532279)*'Hintergrund Berechnung'!$I$3166),IF($C617&lt;13,(O617/($D617^0.727399687532279)*'Hintergrund Berechnung'!$I$3165)*0.5,IF($C617&lt;16,(O617/($D617^0.727399687532279)*'Hintergrund Berechnung'!$I$3165)*0.67,O617/($D617^0.727399687532279)*'Hintergrund Berechnung'!$I$3166)))</f>
        <v>#DIV/0!</v>
      </c>
      <c r="AG617" s="16" t="str">
        <f t="shared" si="88"/>
        <v/>
      </c>
      <c r="AH617" s="16" t="e">
        <f t="shared" si="89"/>
        <v>#DIV/0!</v>
      </c>
      <c r="AI617" s="16" t="e">
        <f>ROUND(IF(C617&lt;16,$Q617/($D617^0.515518364833551)*'Hintergrund Berechnung'!$K$3165,$Q617/($D617^0.515518364833551)*'Hintergrund Berechnung'!$K$3166),0)</f>
        <v>#DIV/0!</v>
      </c>
      <c r="AJ617" s="16">
        <f>ROUND(IF(C617&lt;16,$R617*'Hintergrund Berechnung'!$L$3165,$R617*'Hintergrund Berechnung'!$L$3166),0)</f>
        <v>0</v>
      </c>
      <c r="AK617" s="16">
        <f>ROUND(IF(C617&lt;16,IF(S617&gt;0,(25-$S617)*'Hintergrund Berechnung'!$M$3165,0),IF(S617&gt;0,(25-$S617)*'Hintergrund Berechnung'!$M$3166,0)),0)</f>
        <v>0</v>
      </c>
      <c r="AL617" s="18" t="e">
        <f t="shared" si="90"/>
        <v>#DIV/0!</v>
      </c>
    </row>
    <row r="618" spans="21:38" x14ac:dyDescent="0.5">
      <c r="U618" s="16">
        <f t="shared" si="82"/>
        <v>0</v>
      </c>
      <c r="V618" s="16" t="e">
        <f>IF($A$3=FALSE,IF($C618&lt;16,E618/($D618^0.727399687532279)*'Hintergrund Berechnung'!$I$3165,E618/($D618^0.727399687532279)*'Hintergrund Berechnung'!$I$3166),IF($C618&lt;13,(E618/($D618^0.727399687532279)*'Hintergrund Berechnung'!$I$3165)*0.5,IF($C618&lt;16,(E618/($D618^0.727399687532279)*'Hintergrund Berechnung'!$I$3165)*0.67,E618/($D618^0.727399687532279)*'Hintergrund Berechnung'!$I$3166)))</f>
        <v>#DIV/0!</v>
      </c>
      <c r="W618" s="16" t="str">
        <f t="shared" si="83"/>
        <v/>
      </c>
      <c r="X618" s="16" t="e">
        <f>IF($A$3=FALSE,IF($C618&lt;16,G618/($D618^0.727399687532279)*'Hintergrund Berechnung'!$I$3165,G618/($D618^0.727399687532279)*'Hintergrund Berechnung'!$I$3166),IF($C618&lt;13,(G618/($D618^0.727399687532279)*'Hintergrund Berechnung'!$I$3165)*0.5,IF($C618&lt;16,(G618/($D618^0.727399687532279)*'Hintergrund Berechnung'!$I$3165)*0.67,G618/($D618^0.727399687532279)*'Hintergrund Berechnung'!$I$3166)))</f>
        <v>#DIV/0!</v>
      </c>
      <c r="Y618" s="16" t="str">
        <f t="shared" si="84"/>
        <v/>
      </c>
      <c r="Z618" s="16" t="e">
        <f>IF($A$3=FALSE,IF($C618&lt;16,I618/($D618^0.727399687532279)*'Hintergrund Berechnung'!$I$3165,I618/($D618^0.727399687532279)*'Hintergrund Berechnung'!$I$3166),IF($C618&lt;13,(I618/($D618^0.727399687532279)*'Hintergrund Berechnung'!$I$3165)*0.5,IF($C618&lt;16,(I618/($D618^0.727399687532279)*'Hintergrund Berechnung'!$I$3165)*0.67,I618/($D618^0.727399687532279)*'Hintergrund Berechnung'!$I$3166)))</f>
        <v>#DIV/0!</v>
      </c>
      <c r="AA618" s="16" t="str">
        <f t="shared" si="85"/>
        <v/>
      </c>
      <c r="AB618" s="16" t="e">
        <f>IF($A$3=FALSE,IF($C618&lt;16,K618/($D618^0.727399687532279)*'Hintergrund Berechnung'!$I$3165,K618/($D618^0.727399687532279)*'Hintergrund Berechnung'!$I$3166),IF($C618&lt;13,(K618/($D618^0.727399687532279)*'Hintergrund Berechnung'!$I$3165)*0.5,IF($C618&lt;16,(K618/($D618^0.727399687532279)*'Hintergrund Berechnung'!$I$3165)*0.67,K618/($D618^0.727399687532279)*'Hintergrund Berechnung'!$I$3166)))</f>
        <v>#DIV/0!</v>
      </c>
      <c r="AC618" s="16" t="str">
        <f t="shared" si="86"/>
        <v/>
      </c>
      <c r="AD618" s="16" t="e">
        <f>IF($A$3=FALSE,IF($C618&lt;16,M618/($D618^0.727399687532279)*'Hintergrund Berechnung'!$I$3165,M618/($D618^0.727399687532279)*'Hintergrund Berechnung'!$I$3166),IF($C618&lt;13,(M618/($D618^0.727399687532279)*'Hintergrund Berechnung'!$I$3165)*0.5,IF($C618&lt;16,(M618/($D618^0.727399687532279)*'Hintergrund Berechnung'!$I$3165)*0.67,M618/($D618^0.727399687532279)*'Hintergrund Berechnung'!$I$3166)))</f>
        <v>#DIV/0!</v>
      </c>
      <c r="AE618" s="16" t="str">
        <f t="shared" si="87"/>
        <v/>
      </c>
      <c r="AF618" s="16" t="e">
        <f>IF($A$3=FALSE,IF($C618&lt;16,O618/($D618^0.727399687532279)*'Hintergrund Berechnung'!$I$3165,O618/($D618^0.727399687532279)*'Hintergrund Berechnung'!$I$3166),IF($C618&lt;13,(O618/($D618^0.727399687532279)*'Hintergrund Berechnung'!$I$3165)*0.5,IF($C618&lt;16,(O618/($D618^0.727399687532279)*'Hintergrund Berechnung'!$I$3165)*0.67,O618/($D618^0.727399687532279)*'Hintergrund Berechnung'!$I$3166)))</f>
        <v>#DIV/0!</v>
      </c>
      <c r="AG618" s="16" t="str">
        <f t="shared" si="88"/>
        <v/>
      </c>
      <c r="AH618" s="16" t="e">
        <f t="shared" si="89"/>
        <v>#DIV/0!</v>
      </c>
      <c r="AI618" s="16" t="e">
        <f>ROUND(IF(C618&lt;16,$Q618/($D618^0.515518364833551)*'Hintergrund Berechnung'!$K$3165,$Q618/($D618^0.515518364833551)*'Hintergrund Berechnung'!$K$3166),0)</f>
        <v>#DIV/0!</v>
      </c>
      <c r="AJ618" s="16">
        <f>ROUND(IF(C618&lt;16,$R618*'Hintergrund Berechnung'!$L$3165,$R618*'Hintergrund Berechnung'!$L$3166),0)</f>
        <v>0</v>
      </c>
      <c r="AK618" s="16">
        <f>ROUND(IF(C618&lt;16,IF(S618&gt;0,(25-$S618)*'Hintergrund Berechnung'!$M$3165,0),IF(S618&gt;0,(25-$S618)*'Hintergrund Berechnung'!$M$3166,0)),0)</f>
        <v>0</v>
      </c>
      <c r="AL618" s="18" t="e">
        <f t="shared" si="90"/>
        <v>#DIV/0!</v>
      </c>
    </row>
    <row r="619" spans="21:38" x14ac:dyDescent="0.5">
      <c r="U619" s="16">
        <f t="shared" si="82"/>
        <v>0</v>
      </c>
      <c r="V619" s="16" t="e">
        <f>IF($A$3=FALSE,IF($C619&lt;16,E619/($D619^0.727399687532279)*'Hintergrund Berechnung'!$I$3165,E619/($D619^0.727399687532279)*'Hintergrund Berechnung'!$I$3166),IF($C619&lt;13,(E619/($D619^0.727399687532279)*'Hintergrund Berechnung'!$I$3165)*0.5,IF($C619&lt;16,(E619/($D619^0.727399687532279)*'Hintergrund Berechnung'!$I$3165)*0.67,E619/($D619^0.727399687532279)*'Hintergrund Berechnung'!$I$3166)))</f>
        <v>#DIV/0!</v>
      </c>
      <c r="W619" s="16" t="str">
        <f t="shared" si="83"/>
        <v/>
      </c>
      <c r="X619" s="16" t="e">
        <f>IF($A$3=FALSE,IF($C619&lt;16,G619/($D619^0.727399687532279)*'Hintergrund Berechnung'!$I$3165,G619/($D619^0.727399687532279)*'Hintergrund Berechnung'!$I$3166),IF($C619&lt;13,(G619/($D619^0.727399687532279)*'Hintergrund Berechnung'!$I$3165)*0.5,IF($C619&lt;16,(G619/($D619^0.727399687532279)*'Hintergrund Berechnung'!$I$3165)*0.67,G619/($D619^0.727399687532279)*'Hintergrund Berechnung'!$I$3166)))</f>
        <v>#DIV/0!</v>
      </c>
      <c r="Y619" s="16" t="str">
        <f t="shared" si="84"/>
        <v/>
      </c>
      <c r="Z619" s="16" t="e">
        <f>IF($A$3=FALSE,IF($C619&lt;16,I619/($D619^0.727399687532279)*'Hintergrund Berechnung'!$I$3165,I619/($D619^0.727399687532279)*'Hintergrund Berechnung'!$I$3166),IF($C619&lt;13,(I619/($D619^0.727399687532279)*'Hintergrund Berechnung'!$I$3165)*0.5,IF($C619&lt;16,(I619/($D619^0.727399687532279)*'Hintergrund Berechnung'!$I$3165)*0.67,I619/($D619^0.727399687532279)*'Hintergrund Berechnung'!$I$3166)))</f>
        <v>#DIV/0!</v>
      </c>
      <c r="AA619" s="16" t="str">
        <f t="shared" si="85"/>
        <v/>
      </c>
      <c r="AB619" s="16" t="e">
        <f>IF($A$3=FALSE,IF($C619&lt;16,K619/($D619^0.727399687532279)*'Hintergrund Berechnung'!$I$3165,K619/($D619^0.727399687532279)*'Hintergrund Berechnung'!$I$3166),IF($C619&lt;13,(K619/($D619^0.727399687532279)*'Hintergrund Berechnung'!$I$3165)*0.5,IF($C619&lt;16,(K619/($D619^0.727399687532279)*'Hintergrund Berechnung'!$I$3165)*0.67,K619/($D619^0.727399687532279)*'Hintergrund Berechnung'!$I$3166)))</f>
        <v>#DIV/0!</v>
      </c>
      <c r="AC619" s="16" t="str">
        <f t="shared" si="86"/>
        <v/>
      </c>
      <c r="AD619" s="16" t="e">
        <f>IF($A$3=FALSE,IF($C619&lt;16,M619/($D619^0.727399687532279)*'Hintergrund Berechnung'!$I$3165,M619/($D619^0.727399687532279)*'Hintergrund Berechnung'!$I$3166),IF($C619&lt;13,(M619/($D619^0.727399687532279)*'Hintergrund Berechnung'!$I$3165)*0.5,IF($C619&lt;16,(M619/($D619^0.727399687532279)*'Hintergrund Berechnung'!$I$3165)*0.67,M619/($D619^0.727399687532279)*'Hintergrund Berechnung'!$I$3166)))</f>
        <v>#DIV/0!</v>
      </c>
      <c r="AE619" s="16" t="str">
        <f t="shared" si="87"/>
        <v/>
      </c>
      <c r="AF619" s="16" t="e">
        <f>IF($A$3=FALSE,IF($C619&lt;16,O619/($D619^0.727399687532279)*'Hintergrund Berechnung'!$I$3165,O619/($D619^0.727399687532279)*'Hintergrund Berechnung'!$I$3166),IF($C619&lt;13,(O619/($D619^0.727399687532279)*'Hintergrund Berechnung'!$I$3165)*0.5,IF($C619&lt;16,(O619/($D619^0.727399687532279)*'Hintergrund Berechnung'!$I$3165)*0.67,O619/($D619^0.727399687532279)*'Hintergrund Berechnung'!$I$3166)))</f>
        <v>#DIV/0!</v>
      </c>
      <c r="AG619" s="16" t="str">
        <f t="shared" si="88"/>
        <v/>
      </c>
      <c r="AH619" s="16" t="e">
        <f t="shared" si="89"/>
        <v>#DIV/0!</v>
      </c>
      <c r="AI619" s="16" t="e">
        <f>ROUND(IF(C619&lt;16,$Q619/($D619^0.515518364833551)*'Hintergrund Berechnung'!$K$3165,$Q619/($D619^0.515518364833551)*'Hintergrund Berechnung'!$K$3166),0)</f>
        <v>#DIV/0!</v>
      </c>
      <c r="AJ619" s="16">
        <f>ROUND(IF(C619&lt;16,$R619*'Hintergrund Berechnung'!$L$3165,$R619*'Hintergrund Berechnung'!$L$3166),0)</f>
        <v>0</v>
      </c>
      <c r="AK619" s="16">
        <f>ROUND(IF(C619&lt;16,IF(S619&gt;0,(25-$S619)*'Hintergrund Berechnung'!$M$3165,0),IF(S619&gt;0,(25-$S619)*'Hintergrund Berechnung'!$M$3166,0)),0)</f>
        <v>0</v>
      </c>
      <c r="AL619" s="18" t="e">
        <f t="shared" si="90"/>
        <v>#DIV/0!</v>
      </c>
    </row>
    <row r="620" spans="21:38" x14ac:dyDescent="0.5">
      <c r="U620" s="16">
        <f t="shared" si="82"/>
        <v>0</v>
      </c>
      <c r="V620" s="16" t="e">
        <f>IF($A$3=FALSE,IF($C620&lt;16,E620/($D620^0.727399687532279)*'Hintergrund Berechnung'!$I$3165,E620/($D620^0.727399687532279)*'Hintergrund Berechnung'!$I$3166),IF($C620&lt;13,(E620/($D620^0.727399687532279)*'Hintergrund Berechnung'!$I$3165)*0.5,IF($C620&lt;16,(E620/($D620^0.727399687532279)*'Hintergrund Berechnung'!$I$3165)*0.67,E620/($D620^0.727399687532279)*'Hintergrund Berechnung'!$I$3166)))</f>
        <v>#DIV/0!</v>
      </c>
      <c r="W620" s="16" t="str">
        <f t="shared" si="83"/>
        <v/>
      </c>
      <c r="X620" s="16" t="e">
        <f>IF($A$3=FALSE,IF($C620&lt;16,G620/($D620^0.727399687532279)*'Hintergrund Berechnung'!$I$3165,G620/($D620^0.727399687532279)*'Hintergrund Berechnung'!$I$3166),IF($C620&lt;13,(G620/($D620^0.727399687532279)*'Hintergrund Berechnung'!$I$3165)*0.5,IF($C620&lt;16,(G620/($D620^0.727399687532279)*'Hintergrund Berechnung'!$I$3165)*0.67,G620/($D620^0.727399687532279)*'Hintergrund Berechnung'!$I$3166)))</f>
        <v>#DIV/0!</v>
      </c>
      <c r="Y620" s="16" t="str">
        <f t="shared" si="84"/>
        <v/>
      </c>
      <c r="Z620" s="16" t="e">
        <f>IF($A$3=FALSE,IF($C620&lt;16,I620/($D620^0.727399687532279)*'Hintergrund Berechnung'!$I$3165,I620/($D620^0.727399687532279)*'Hintergrund Berechnung'!$I$3166),IF($C620&lt;13,(I620/($D620^0.727399687532279)*'Hintergrund Berechnung'!$I$3165)*0.5,IF($C620&lt;16,(I620/($D620^0.727399687532279)*'Hintergrund Berechnung'!$I$3165)*0.67,I620/($D620^0.727399687532279)*'Hintergrund Berechnung'!$I$3166)))</f>
        <v>#DIV/0!</v>
      </c>
      <c r="AA620" s="16" t="str">
        <f t="shared" si="85"/>
        <v/>
      </c>
      <c r="AB620" s="16" t="e">
        <f>IF($A$3=FALSE,IF($C620&lt;16,K620/($D620^0.727399687532279)*'Hintergrund Berechnung'!$I$3165,K620/($D620^0.727399687532279)*'Hintergrund Berechnung'!$I$3166),IF($C620&lt;13,(K620/($D620^0.727399687532279)*'Hintergrund Berechnung'!$I$3165)*0.5,IF($C620&lt;16,(K620/($D620^0.727399687532279)*'Hintergrund Berechnung'!$I$3165)*0.67,K620/($D620^0.727399687532279)*'Hintergrund Berechnung'!$I$3166)))</f>
        <v>#DIV/0!</v>
      </c>
      <c r="AC620" s="16" t="str">
        <f t="shared" si="86"/>
        <v/>
      </c>
      <c r="AD620" s="16" t="e">
        <f>IF($A$3=FALSE,IF($C620&lt;16,M620/($D620^0.727399687532279)*'Hintergrund Berechnung'!$I$3165,M620/($D620^0.727399687532279)*'Hintergrund Berechnung'!$I$3166),IF($C620&lt;13,(M620/($D620^0.727399687532279)*'Hintergrund Berechnung'!$I$3165)*0.5,IF($C620&lt;16,(M620/($D620^0.727399687532279)*'Hintergrund Berechnung'!$I$3165)*0.67,M620/($D620^0.727399687532279)*'Hintergrund Berechnung'!$I$3166)))</f>
        <v>#DIV/0!</v>
      </c>
      <c r="AE620" s="16" t="str">
        <f t="shared" si="87"/>
        <v/>
      </c>
      <c r="AF620" s="16" t="e">
        <f>IF($A$3=FALSE,IF($C620&lt;16,O620/($D620^0.727399687532279)*'Hintergrund Berechnung'!$I$3165,O620/($D620^0.727399687532279)*'Hintergrund Berechnung'!$I$3166),IF($C620&lt;13,(O620/($D620^0.727399687532279)*'Hintergrund Berechnung'!$I$3165)*0.5,IF($C620&lt;16,(O620/($D620^0.727399687532279)*'Hintergrund Berechnung'!$I$3165)*0.67,O620/($D620^0.727399687532279)*'Hintergrund Berechnung'!$I$3166)))</f>
        <v>#DIV/0!</v>
      </c>
      <c r="AG620" s="16" t="str">
        <f t="shared" si="88"/>
        <v/>
      </c>
      <c r="AH620" s="16" t="e">
        <f t="shared" si="89"/>
        <v>#DIV/0!</v>
      </c>
      <c r="AI620" s="16" t="e">
        <f>ROUND(IF(C620&lt;16,$Q620/($D620^0.515518364833551)*'Hintergrund Berechnung'!$K$3165,$Q620/($D620^0.515518364833551)*'Hintergrund Berechnung'!$K$3166),0)</f>
        <v>#DIV/0!</v>
      </c>
      <c r="AJ620" s="16">
        <f>ROUND(IF(C620&lt;16,$R620*'Hintergrund Berechnung'!$L$3165,$R620*'Hintergrund Berechnung'!$L$3166),0)</f>
        <v>0</v>
      </c>
      <c r="AK620" s="16">
        <f>ROUND(IF(C620&lt;16,IF(S620&gt;0,(25-$S620)*'Hintergrund Berechnung'!$M$3165,0),IF(S620&gt;0,(25-$S620)*'Hintergrund Berechnung'!$M$3166,0)),0)</f>
        <v>0</v>
      </c>
      <c r="AL620" s="18" t="e">
        <f t="shared" si="90"/>
        <v>#DIV/0!</v>
      </c>
    </row>
    <row r="621" spans="21:38" x14ac:dyDescent="0.5">
      <c r="U621" s="16">
        <f t="shared" si="82"/>
        <v>0</v>
      </c>
      <c r="V621" s="16" t="e">
        <f>IF($A$3=FALSE,IF($C621&lt;16,E621/($D621^0.727399687532279)*'Hintergrund Berechnung'!$I$3165,E621/($D621^0.727399687532279)*'Hintergrund Berechnung'!$I$3166),IF($C621&lt;13,(E621/($D621^0.727399687532279)*'Hintergrund Berechnung'!$I$3165)*0.5,IF($C621&lt;16,(E621/($D621^0.727399687532279)*'Hintergrund Berechnung'!$I$3165)*0.67,E621/($D621^0.727399687532279)*'Hintergrund Berechnung'!$I$3166)))</f>
        <v>#DIV/0!</v>
      </c>
      <c r="W621" s="16" t="str">
        <f t="shared" si="83"/>
        <v/>
      </c>
      <c r="X621" s="16" t="e">
        <f>IF($A$3=FALSE,IF($C621&lt;16,G621/($D621^0.727399687532279)*'Hintergrund Berechnung'!$I$3165,G621/($D621^0.727399687532279)*'Hintergrund Berechnung'!$I$3166),IF($C621&lt;13,(G621/($D621^0.727399687532279)*'Hintergrund Berechnung'!$I$3165)*0.5,IF($C621&lt;16,(G621/($D621^0.727399687532279)*'Hintergrund Berechnung'!$I$3165)*0.67,G621/($D621^0.727399687532279)*'Hintergrund Berechnung'!$I$3166)))</f>
        <v>#DIV/0!</v>
      </c>
      <c r="Y621" s="16" t="str">
        <f t="shared" si="84"/>
        <v/>
      </c>
      <c r="Z621" s="16" t="e">
        <f>IF($A$3=FALSE,IF($C621&lt;16,I621/($D621^0.727399687532279)*'Hintergrund Berechnung'!$I$3165,I621/($D621^0.727399687532279)*'Hintergrund Berechnung'!$I$3166),IF($C621&lt;13,(I621/($D621^0.727399687532279)*'Hintergrund Berechnung'!$I$3165)*0.5,IF($C621&lt;16,(I621/($D621^0.727399687532279)*'Hintergrund Berechnung'!$I$3165)*0.67,I621/($D621^0.727399687532279)*'Hintergrund Berechnung'!$I$3166)))</f>
        <v>#DIV/0!</v>
      </c>
      <c r="AA621" s="16" t="str">
        <f t="shared" si="85"/>
        <v/>
      </c>
      <c r="AB621" s="16" t="e">
        <f>IF($A$3=FALSE,IF($C621&lt;16,K621/($D621^0.727399687532279)*'Hintergrund Berechnung'!$I$3165,K621/($D621^0.727399687532279)*'Hintergrund Berechnung'!$I$3166),IF($C621&lt;13,(K621/($D621^0.727399687532279)*'Hintergrund Berechnung'!$I$3165)*0.5,IF($C621&lt;16,(K621/($D621^0.727399687532279)*'Hintergrund Berechnung'!$I$3165)*0.67,K621/($D621^0.727399687532279)*'Hintergrund Berechnung'!$I$3166)))</f>
        <v>#DIV/0!</v>
      </c>
      <c r="AC621" s="16" t="str">
        <f t="shared" si="86"/>
        <v/>
      </c>
      <c r="AD621" s="16" t="e">
        <f>IF($A$3=FALSE,IF($C621&lt;16,M621/($D621^0.727399687532279)*'Hintergrund Berechnung'!$I$3165,M621/($D621^0.727399687532279)*'Hintergrund Berechnung'!$I$3166),IF($C621&lt;13,(M621/($D621^0.727399687532279)*'Hintergrund Berechnung'!$I$3165)*0.5,IF($C621&lt;16,(M621/($D621^0.727399687532279)*'Hintergrund Berechnung'!$I$3165)*0.67,M621/($D621^0.727399687532279)*'Hintergrund Berechnung'!$I$3166)))</f>
        <v>#DIV/0!</v>
      </c>
      <c r="AE621" s="16" t="str">
        <f t="shared" si="87"/>
        <v/>
      </c>
      <c r="AF621" s="16" t="e">
        <f>IF($A$3=FALSE,IF($C621&lt;16,O621/($D621^0.727399687532279)*'Hintergrund Berechnung'!$I$3165,O621/($D621^0.727399687532279)*'Hintergrund Berechnung'!$I$3166),IF($C621&lt;13,(O621/($D621^0.727399687532279)*'Hintergrund Berechnung'!$I$3165)*0.5,IF($C621&lt;16,(O621/($D621^0.727399687532279)*'Hintergrund Berechnung'!$I$3165)*0.67,O621/($D621^0.727399687532279)*'Hintergrund Berechnung'!$I$3166)))</f>
        <v>#DIV/0!</v>
      </c>
      <c r="AG621" s="16" t="str">
        <f t="shared" si="88"/>
        <v/>
      </c>
      <c r="AH621" s="16" t="e">
        <f t="shared" si="89"/>
        <v>#DIV/0!</v>
      </c>
      <c r="AI621" s="16" t="e">
        <f>ROUND(IF(C621&lt;16,$Q621/($D621^0.515518364833551)*'Hintergrund Berechnung'!$K$3165,$Q621/($D621^0.515518364833551)*'Hintergrund Berechnung'!$K$3166),0)</f>
        <v>#DIV/0!</v>
      </c>
      <c r="AJ621" s="16">
        <f>ROUND(IF(C621&lt;16,$R621*'Hintergrund Berechnung'!$L$3165,$R621*'Hintergrund Berechnung'!$L$3166),0)</f>
        <v>0</v>
      </c>
      <c r="AK621" s="16">
        <f>ROUND(IF(C621&lt;16,IF(S621&gt;0,(25-$S621)*'Hintergrund Berechnung'!$M$3165,0),IF(S621&gt;0,(25-$S621)*'Hintergrund Berechnung'!$M$3166,0)),0)</f>
        <v>0</v>
      </c>
      <c r="AL621" s="18" t="e">
        <f t="shared" si="90"/>
        <v>#DIV/0!</v>
      </c>
    </row>
    <row r="622" spans="21:38" x14ac:dyDescent="0.5">
      <c r="U622" s="16">
        <f t="shared" si="82"/>
        <v>0</v>
      </c>
      <c r="V622" s="16" t="e">
        <f>IF($A$3=FALSE,IF($C622&lt;16,E622/($D622^0.727399687532279)*'Hintergrund Berechnung'!$I$3165,E622/($D622^0.727399687532279)*'Hintergrund Berechnung'!$I$3166),IF($C622&lt;13,(E622/($D622^0.727399687532279)*'Hintergrund Berechnung'!$I$3165)*0.5,IF($C622&lt;16,(E622/($D622^0.727399687532279)*'Hintergrund Berechnung'!$I$3165)*0.67,E622/($D622^0.727399687532279)*'Hintergrund Berechnung'!$I$3166)))</f>
        <v>#DIV/0!</v>
      </c>
      <c r="W622" s="16" t="str">
        <f t="shared" si="83"/>
        <v/>
      </c>
      <c r="X622" s="16" t="e">
        <f>IF($A$3=FALSE,IF($C622&lt;16,G622/($D622^0.727399687532279)*'Hintergrund Berechnung'!$I$3165,G622/($D622^0.727399687532279)*'Hintergrund Berechnung'!$I$3166),IF($C622&lt;13,(G622/($D622^0.727399687532279)*'Hintergrund Berechnung'!$I$3165)*0.5,IF($C622&lt;16,(G622/($D622^0.727399687532279)*'Hintergrund Berechnung'!$I$3165)*0.67,G622/($D622^0.727399687532279)*'Hintergrund Berechnung'!$I$3166)))</f>
        <v>#DIV/0!</v>
      </c>
      <c r="Y622" s="16" t="str">
        <f t="shared" si="84"/>
        <v/>
      </c>
      <c r="Z622" s="16" t="e">
        <f>IF($A$3=FALSE,IF($C622&lt;16,I622/($D622^0.727399687532279)*'Hintergrund Berechnung'!$I$3165,I622/($D622^0.727399687532279)*'Hintergrund Berechnung'!$I$3166),IF($C622&lt;13,(I622/($D622^0.727399687532279)*'Hintergrund Berechnung'!$I$3165)*0.5,IF($C622&lt;16,(I622/($D622^0.727399687532279)*'Hintergrund Berechnung'!$I$3165)*0.67,I622/($D622^0.727399687532279)*'Hintergrund Berechnung'!$I$3166)))</f>
        <v>#DIV/0!</v>
      </c>
      <c r="AA622" s="16" t="str">
        <f t="shared" si="85"/>
        <v/>
      </c>
      <c r="AB622" s="16" t="e">
        <f>IF($A$3=FALSE,IF($C622&lt;16,K622/($D622^0.727399687532279)*'Hintergrund Berechnung'!$I$3165,K622/($D622^0.727399687532279)*'Hintergrund Berechnung'!$I$3166),IF($C622&lt;13,(K622/($D622^0.727399687532279)*'Hintergrund Berechnung'!$I$3165)*0.5,IF($C622&lt;16,(K622/($D622^0.727399687532279)*'Hintergrund Berechnung'!$I$3165)*0.67,K622/($D622^0.727399687532279)*'Hintergrund Berechnung'!$I$3166)))</f>
        <v>#DIV/0!</v>
      </c>
      <c r="AC622" s="16" t="str">
        <f t="shared" si="86"/>
        <v/>
      </c>
      <c r="AD622" s="16" t="e">
        <f>IF($A$3=FALSE,IF($C622&lt;16,M622/($D622^0.727399687532279)*'Hintergrund Berechnung'!$I$3165,M622/($D622^0.727399687532279)*'Hintergrund Berechnung'!$I$3166),IF($C622&lt;13,(M622/($D622^0.727399687532279)*'Hintergrund Berechnung'!$I$3165)*0.5,IF($C622&lt;16,(M622/($D622^0.727399687532279)*'Hintergrund Berechnung'!$I$3165)*0.67,M622/($D622^0.727399687532279)*'Hintergrund Berechnung'!$I$3166)))</f>
        <v>#DIV/0!</v>
      </c>
      <c r="AE622" s="16" t="str">
        <f t="shared" si="87"/>
        <v/>
      </c>
      <c r="AF622" s="16" t="e">
        <f>IF($A$3=FALSE,IF($C622&lt;16,O622/($D622^0.727399687532279)*'Hintergrund Berechnung'!$I$3165,O622/($D622^0.727399687532279)*'Hintergrund Berechnung'!$I$3166),IF($C622&lt;13,(O622/($D622^0.727399687532279)*'Hintergrund Berechnung'!$I$3165)*0.5,IF($C622&lt;16,(O622/($D622^0.727399687532279)*'Hintergrund Berechnung'!$I$3165)*0.67,O622/($D622^0.727399687532279)*'Hintergrund Berechnung'!$I$3166)))</f>
        <v>#DIV/0!</v>
      </c>
      <c r="AG622" s="16" t="str">
        <f t="shared" si="88"/>
        <v/>
      </c>
      <c r="AH622" s="16" t="e">
        <f t="shared" si="89"/>
        <v>#DIV/0!</v>
      </c>
      <c r="AI622" s="16" t="e">
        <f>ROUND(IF(C622&lt;16,$Q622/($D622^0.515518364833551)*'Hintergrund Berechnung'!$K$3165,$Q622/($D622^0.515518364833551)*'Hintergrund Berechnung'!$K$3166),0)</f>
        <v>#DIV/0!</v>
      </c>
      <c r="AJ622" s="16">
        <f>ROUND(IF(C622&lt;16,$R622*'Hintergrund Berechnung'!$L$3165,$R622*'Hintergrund Berechnung'!$L$3166),0)</f>
        <v>0</v>
      </c>
      <c r="AK622" s="16">
        <f>ROUND(IF(C622&lt;16,IF(S622&gt;0,(25-$S622)*'Hintergrund Berechnung'!$M$3165,0),IF(S622&gt;0,(25-$S622)*'Hintergrund Berechnung'!$M$3166,0)),0)</f>
        <v>0</v>
      </c>
      <c r="AL622" s="18" t="e">
        <f t="shared" si="90"/>
        <v>#DIV/0!</v>
      </c>
    </row>
    <row r="623" spans="21:38" x14ac:dyDescent="0.5">
      <c r="U623" s="16">
        <f t="shared" si="82"/>
        <v>0</v>
      </c>
      <c r="V623" s="16" t="e">
        <f>IF($A$3=FALSE,IF($C623&lt;16,E623/($D623^0.727399687532279)*'Hintergrund Berechnung'!$I$3165,E623/($D623^0.727399687532279)*'Hintergrund Berechnung'!$I$3166),IF($C623&lt;13,(E623/($D623^0.727399687532279)*'Hintergrund Berechnung'!$I$3165)*0.5,IF($C623&lt;16,(E623/($D623^0.727399687532279)*'Hintergrund Berechnung'!$I$3165)*0.67,E623/($D623^0.727399687532279)*'Hintergrund Berechnung'!$I$3166)))</f>
        <v>#DIV/0!</v>
      </c>
      <c r="W623" s="16" t="str">
        <f t="shared" si="83"/>
        <v/>
      </c>
      <c r="X623" s="16" t="e">
        <f>IF($A$3=FALSE,IF($C623&lt;16,G623/($D623^0.727399687532279)*'Hintergrund Berechnung'!$I$3165,G623/($D623^0.727399687532279)*'Hintergrund Berechnung'!$I$3166),IF($C623&lt;13,(G623/($D623^0.727399687532279)*'Hintergrund Berechnung'!$I$3165)*0.5,IF($C623&lt;16,(G623/($D623^0.727399687532279)*'Hintergrund Berechnung'!$I$3165)*0.67,G623/($D623^0.727399687532279)*'Hintergrund Berechnung'!$I$3166)))</f>
        <v>#DIV/0!</v>
      </c>
      <c r="Y623" s="16" t="str">
        <f t="shared" si="84"/>
        <v/>
      </c>
      <c r="Z623" s="16" t="e">
        <f>IF($A$3=FALSE,IF($C623&lt;16,I623/($D623^0.727399687532279)*'Hintergrund Berechnung'!$I$3165,I623/($D623^0.727399687532279)*'Hintergrund Berechnung'!$I$3166),IF($C623&lt;13,(I623/($D623^0.727399687532279)*'Hintergrund Berechnung'!$I$3165)*0.5,IF($C623&lt;16,(I623/($D623^0.727399687532279)*'Hintergrund Berechnung'!$I$3165)*0.67,I623/($D623^0.727399687532279)*'Hintergrund Berechnung'!$I$3166)))</f>
        <v>#DIV/0!</v>
      </c>
      <c r="AA623" s="16" t="str">
        <f t="shared" si="85"/>
        <v/>
      </c>
      <c r="AB623" s="16" t="e">
        <f>IF($A$3=FALSE,IF($C623&lt;16,K623/($D623^0.727399687532279)*'Hintergrund Berechnung'!$I$3165,K623/($D623^0.727399687532279)*'Hintergrund Berechnung'!$I$3166),IF($C623&lt;13,(K623/($D623^0.727399687532279)*'Hintergrund Berechnung'!$I$3165)*0.5,IF($C623&lt;16,(K623/($D623^0.727399687532279)*'Hintergrund Berechnung'!$I$3165)*0.67,K623/($D623^0.727399687532279)*'Hintergrund Berechnung'!$I$3166)))</f>
        <v>#DIV/0!</v>
      </c>
      <c r="AC623" s="16" t="str">
        <f t="shared" si="86"/>
        <v/>
      </c>
      <c r="AD623" s="16" t="e">
        <f>IF($A$3=FALSE,IF($C623&lt;16,M623/($D623^0.727399687532279)*'Hintergrund Berechnung'!$I$3165,M623/($D623^0.727399687532279)*'Hintergrund Berechnung'!$I$3166),IF($C623&lt;13,(M623/($D623^0.727399687532279)*'Hintergrund Berechnung'!$I$3165)*0.5,IF($C623&lt;16,(M623/($D623^0.727399687532279)*'Hintergrund Berechnung'!$I$3165)*0.67,M623/($D623^0.727399687532279)*'Hintergrund Berechnung'!$I$3166)))</f>
        <v>#DIV/0!</v>
      </c>
      <c r="AE623" s="16" t="str">
        <f t="shared" si="87"/>
        <v/>
      </c>
      <c r="AF623" s="16" t="e">
        <f>IF($A$3=FALSE,IF($C623&lt;16,O623/($D623^0.727399687532279)*'Hintergrund Berechnung'!$I$3165,O623/($D623^0.727399687532279)*'Hintergrund Berechnung'!$I$3166),IF($C623&lt;13,(O623/($D623^0.727399687532279)*'Hintergrund Berechnung'!$I$3165)*0.5,IF($C623&lt;16,(O623/($D623^0.727399687532279)*'Hintergrund Berechnung'!$I$3165)*0.67,O623/($D623^0.727399687532279)*'Hintergrund Berechnung'!$I$3166)))</f>
        <v>#DIV/0!</v>
      </c>
      <c r="AG623" s="16" t="str">
        <f t="shared" si="88"/>
        <v/>
      </c>
      <c r="AH623" s="16" t="e">
        <f t="shared" si="89"/>
        <v>#DIV/0!</v>
      </c>
      <c r="AI623" s="16" t="e">
        <f>ROUND(IF(C623&lt;16,$Q623/($D623^0.515518364833551)*'Hintergrund Berechnung'!$K$3165,$Q623/($D623^0.515518364833551)*'Hintergrund Berechnung'!$K$3166),0)</f>
        <v>#DIV/0!</v>
      </c>
      <c r="AJ623" s="16">
        <f>ROUND(IF(C623&lt;16,$R623*'Hintergrund Berechnung'!$L$3165,$R623*'Hintergrund Berechnung'!$L$3166),0)</f>
        <v>0</v>
      </c>
      <c r="AK623" s="16">
        <f>ROUND(IF(C623&lt;16,IF(S623&gt;0,(25-$S623)*'Hintergrund Berechnung'!$M$3165,0),IF(S623&gt;0,(25-$S623)*'Hintergrund Berechnung'!$M$3166,0)),0)</f>
        <v>0</v>
      </c>
      <c r="AL623" s="18" t="e">
        <f t="shared" si="90"/>
        <v>#DIV/0!</v>
      </c>
    </row>
    <row r="624" spans="21:38" x14ac:dyDescent="0.5">
      <c r="U624" s="16">
        <f t="shared" si="82"/>
        <v>0</v>
      </c>
      <c r="V624" s="16" t="e">
        <f>IF($A$3=FALSE,IF($C624&lt;16,E624/($D624^0.727399687532279)*'Hintergrund Berechnung'!$I$3165,E624/($D624^0.727399687532279)*'Hintergrund Berechnung'!$I$3166),IF($C624&lt;13,(E624/($D624^0.727399687532279)*'Hintergrund Berechnung'!$I$3165)*0.5,IF($C624&lt;16,(E624/($D624^0.727399687532279)*'Hintergrund Berechnung'!$I$3165)*0.67,E624/($D624^0.727399687532279)*'Hintergrund Berechnung'!$I$3166)))</f>
        <v>#DIV/0!</v>
      </c>
      <c r="W624" s="16" t="str">
        <f t="shared" si="83"/>
        <v/>
      </c>
      <c r="X624" s="16" t="e">
        <f>IF($A$3=FALSE,IF($C624&lt;16,G624/($D624^0.727399687532279)*'Hintergrund Berechnung'!$I$3165,G624/($D624^0.727399687532279)*'Hintergrund Berechnung'!$I$3166),IF($C624&lt;13,(G624/($D624^0.727399687532279)*'Hintergrund Berechnung'!$I$3165)*0.5,IF($C624&lt;16,(G624/($D624^0.727399687532279)*'Hintergrund Berechnung'!$I$3165)*0.67,G624/($D624^0.727399687532279)*'Hintergrund Berechnung'!$I$3166)))</f>
        <v>#DIV/0!</v>
      </c>
      <c r="Y624" s="16" t="str">
        <f t="shared" si="84"/>
        <v/>
      </c>
      <c r="Z624" s="16" t="e">
        <f>IF($A$3=FALSE,IF($C624&lt;16,I624/($D624^0.727399687532279)*'Hintergrund Berechnung'!$I$3165,I624/($D624^0.727399687532279)*'Hintergrund Berechnung'!$I$3166),IF($C624&lt;13,(I624/($D624^0.727399687532279)*'Hintergrund Berechnung'!$I$3165)*0.5,IF($C624&lt;16,(I624/($D624^0.727399687532279)*'Hintergrund Berechnung'!$I$3165)*0.67,I624/($D624^0.727399687532279)*'Hintergrund Berechnung'!$I$3166)))</f>
        <v>#DIV/0!</v>
      </c>
      <c r="AA624" s="16" t="str">
        <f t="shared" si="85"/>
        <v/>
      </c>
      <c r="AB624" s="16" t="e">
        <f>IF($A$3=FALSE,IF($C624&lt;16,K624/($D624^0.727399687532279)*'Hintergrund Berechnung'!$I$3165,K624/($D624^0.727399687532279)*'Hintergrund Berechnung'!$I$3166),IF($C624&lt;13,(K624/($D624^0.727399687532279)*'Hintergrund Berechnung'!$I$3165)*0.5,IF($C624&lt;16,(K624/($D624^0.727399687532279)*'Hintergrund Berechnung'!$I$3165)*0.67,K624/($D624^0.727399687532279)*'Hintergrund Berechnung'!$I$3166)))</f>
        <v>#DIV/0!</v>
      </c>
      <c r="AC624" s="16" t="str">
        <f t="shared" si="86"/>
        <v/>
      </c>
      <c r="AD624" s="16" t="e">
        <f>IF($A$3=FALSE,IF($C624&lt;16,M624/($D624^0.727399687532279)*'Hintergrund Berechnung'!$I$3165,M624/($D624^0.727399687532279)*'Hintergrund Berechnung'!$I$3166),IF($C624&lt;13,(M624/($D624^0.727399687532279)*'Hintergrund Berechnung'!$I$3165)*0.5,IF($C624&lt;16,(M624/($D624^0.727399687532279)*'Hintergrund Berechnung'!$I$3165)*0.67,M624/($D624^0.727399687532279)*'Hintergrund Berechnung'!$I$3166)))</f>
        <v>#DIV/0!</v>
      </c>
      <c r="AE624" s="16" t="str">
        <f t="shared" si="87"/>
        <v/>
      </c>
      <c r="AF624" s="16" t="e">
        <f>IF($A$3=FALSE,IF($C624&lt;16,O624/($D624^0.727399687532279)*'Hintergrund Berechnung'!$I$3165,O624/($D624^0.727399687532279)*'Hintergrund Berechnung'!$I$3166),IF($C624&lt;13,(O624/($D624^0.727399687532279)*'Hintergrund Berechnung'!$I$3165)*0.5,IF($C624&lt;16,(O624/($D624^0.727399687532279)*'Hintergrund Berechnung'!$I$3165)*0.67,O624/($D624^0.727399687532279)*'Hintergrund Berechnung'!$I$3166)))</f>
        <v>#DIV/0!</v>
      </c>
      <c r="AG624" s="16" t="str">
        <f t="shared" si="88"/>
        <v/>
      </c>
      <c r="AH624" s="16" t="e">
        <f t="shared" si="89"/>
        <v>#DIV/0!</v>
      </c>
      <c r="AI624" s="16" t="e">
        <f>ROUND(IF(C624&lt;16,$Q624/($D624^0.515518364833551)*'Hintergrund Berechnung'!$K$3165,$Q624/($D624^0.515518364833551)*'Hintergrund Berechnung'!$K$3166),0)</f>
        <v>#DIV/0!</v>
      </c>
      <c r="AJ624" s="16">
        <f>ROUND(IF(C624&lt;16,$R624*'Hintergrund Berechnung'!$L$3165,$R624*'Hintergrund Berechnung'!$L$3166),0)</f>
        <v>0</v>
      </c>
      <c r="AK624" s="16">
        <f>ROUND(IF(C624&lt;16,IF(S624&gt;0,(25-$S624)*'Hintergrund Berechnung'!$M$3165,0),IF(S624&gt;0,(25-$S624)*'Hintergrund Berechnung'!$M$3166,0)),0)</f>
        <v>0</v>
      </c>
      <c r="AL624" s="18" t="e">
        <f t="shared" si="90"/>
        <v>#DIV/0!</v>
      </c>
    </row>
    <row r="625" spans="21:38" x14ac:dyDescent="0.5">
      <c r="U625" s="16">
        <f t="shared" si="82"/>
        <v>0</v>
      </c>
      <c r="V625" s="16" t="e">
        <f>IF($A$3=FALSE,IF($C625&lt;16,E625/($D625^0.727399687532279)*'Hintergrund Berechnung'!$I$3165,E625/($D625^0.727399687532279)*'Hintergrund Berechnung'!$I$3166),IF($C625&lt;13,(E625/($D625^0.727399687532279)*'Hintergrund Berechnung'!$I$3165)*0.5,IF($C625&lt;16,(E625/($D625^0.727399687532279)*'Hintergrund Berechnung'!$I$3165)*0.67,E625/($D625^0.727399687532279)*'Hintergrund Berechnung'!$I$3166)))</f>
        <v>#DIV/0!</v>
      </c>
      <c r="W625" s="16" t="str">
        <f t="shared" si="83"/>
        <v/>
      </c>
      <c r="X625" s="16" t="e">
        <f>IF($A$3=FALSE,IF($C625&lt;16,G625/($D625^0.727399687532279)*'Hintergrund Berechnung'!$I$3165,G625/($D625^0.727399687532279)*'Hintergrund Berechnung'!$I$3166),IF($C625&lt;13,(G625/($D625^0.727399687532279)*'Hintergrund Berechnung'!$I$3165)*0.5,IF($C625&lt;16,(G625/($D625^0.727399687532279)*'Hintergrund Berechnung'!$I$3165)*0.67,G625/($D625^0.727399687532279)*'Hintergrund Berechnung'!$I$3166)))</f>
        <v>#DIV/0!</v>
      </c>
      <c r="Y625" s="16" t="str">
        <f t="shared" si="84"/>
        <v/>
      </c>
      <c r="Z625" s="16" t="e">
        <f>IF($A$3=FALSE,IF($C625&lt;16,I625/($D625^0.727399687532279)*'Hintergrund Berechnung'!$I$3165,I625/($D625^0.727399687532279)*'Hintergrund Berechnung'!$I$3166),IF($C625&lt;13,(I625/($D625^0.727399687532279)*'Hintergrund Berechnung'!$I$3165)*0.5,IF($C625&lt;16,(I625/($D625^0.727399687532279)*'Hintergrund Berechnung'!$I$3165)*0.67,I625/($D625^0.727399687532279)*'Hintergrund Berechnung'!$I$3166)))</f>
        <v>#DIV/0!</v>
      </c>
      <c r="AA625" s="16" t="str">
        <f t="shared" si="85"/>
        <v/>
      </c>
      <c r="AB625" s="16" t="e">
        <f>IF($A$3=FALSE,IF($C625&lt;16,K625/($D625^0.727399687532279)*'Hintergrund Berechnung'!$I$3165,K625/($D625^0.727399687532279)*'Hintergrund Berechnung'!$I$3166),IF($C625&lt;13,(K625/($D625^0.727399687532279)*'Hintergrund Berechnung'!$I$3165)*0.5,IF($C625&lt;16,(K625/($D625^0.727399687532279)*'Hintergrund Berechnung'!$I$3165)*0.67,K625/($D625^0.727399687532279)*'Hintergrund Berechnung'!$I$3166)))</f>
        <v>#DIV/0!</v>
      </c>
      <c r="AC625" s="16" t="str">
        <f t="shared" si="86"/>
        <v/>
      </c>
      <c r="AD625" s="16" t="e">
        <f>IF($A$3=FALSE,IF($C625&lt;16,M625/($D625^0.727399687532279)*'Hintergrund Berechnung'!$I$3165,M625/($D625^0.727399687532279)*'Hintergrund Berechnung'!$I$3166),IF($C625&lt;13,(M625/($D625^0.727399687532279)*'Hintergrund Berechnung'!$I$3165)*0.5,IF($C625&lt;16,(M625/($D625^0.727399687532279)*'Hintergrund Berechnung'!$I$3165)*0.67,M625/($D625^0.727399687532279)*'Hintergrund Berechnung'!$I$3166)))</f>
        <v>#DIV/0!</v>
      </c>
      <c r="AE625" s="16" t="str">
        <f t="shared" si="87"/>
        <v/>
      </c>
      <c r="AF625" s="16" t="e">
        <f>IF($A$3=FALSE,IF($C625&lt;16,O625/($D625^0.727399687532279)*'Hintergrund Berechnung'!$I$3165,O625/($D625^0.727399687532279)*'Hintergrund Berechnung'!$I$3166),IF($C625&lt;13,(O625/($D625^0.727399687532279)*'Hintergrund Berechnung'!$I$3165)*0.5,IF($C625&lt;16,(O625/($D625^0.727399687532279)*'Hintergrund Berechnung'!$I$3165)*0.67,O625/($D625^0.727399687532279)*'Hintergrund Berechnung'!$I$3166)))</f>
        <v>#DIV/0!</v>
      </c>
      <c r="AG625" s="16" t="str">
        <f t="shared" si="88"/>
        <v/>
      </c>
      <c r="AH625" s="16" t="e">
        <f t="shared" si="89"/>
        <v>#DIV/0!</v>
      </c>
      <c r="AI625" s="16" t="e">
        <f>ROUND(IF(C625&lt;16,$Q625/($D625^0.515518364833551)*'Hintergrund Berechnung'!$K$3165,$Q625/($D625^0.515518364833551)*'Hintergrund Berechnung'!$K$3166),0)</f>
        <v>#DIV/0!</v>
      </c>
      <c r="AJ625" s="16">
        <f>ROUND(IF(C625&lt;16,$R625*'Hintergrund Berechnung'!$L$3165,$R625*'Hintergrund Berechnung'!$L$3166),0)</f>
        <v>0</v>
      </c>
      <c r="AK625" s="16">
        <f>ROUND(IF(C625&lt;16,IF(S625&gt;0,(25-$S625)*'Hintergrund Berechnung'!$M$3165,0),IF(S625&gt;0,(25-$S625)*'Hintergrund Berechnung'!$M$3166,0)),0)</f>
        <v>0</v>
      </c>
      <c r="AL625" s="18" t="e">
        <f t="shared" si="90"/>
        <v>#DIV/0!</v>
      </c>
    </row>
    <row r="626" spans="21:38" x14ac:dyDescent="0.5">
      <c r="U626" s="16">
        <f t="shared" si="82"/>
        <v>0</v>
      </c>
      <c r="V626" s="16" t="e">
        <f>IF($A$3=FALSE,IF($C626&lt;16,E626/($D626^0.727399687532279)*'Hintergrund Berechnung'!$I$3165,E626/($D626^0.727399687532279)*'Hintergrund Berechnung'!$I$3166),IF($C626&lt;13,(E626/($D626^0.727399687532279)*'Hintergrund Berechnung'!$I$3165)*0.5,IF($C626&lt;16,(E626/($D626^0.727399687532279)*'Hintergrund Berechnung'!$I$3165)*0.67,E626/($D626^0.727399687532279)*'Hintergrund Berechnung'!$I$3166)))</f>
        <v>#DIV/0!</v>
      </c>
      <c r="W626" s="16" t="str">
        <f t="shared" si="83"/>
        <v/>
      </c>
      <c r="X626" s="16" t="e">
        <f>IF($A$3=FALSE,IF($C626&lt;16,G626/($D626^0.727399687532279)*'Hintergrund Berechnung'!$I$3165,G626/($D626^0.727399687532279)*'Hintergrund Berechnung'!$I$3166),IF($C626&lt;13,(G626/($D626^0.727399687532279)*'Hintergrund Berechnung'!$I$3165)*0.5,IF($C626&lt;16,(G626/($D626^0.727399687532279)*'Hintergrund Berechnung'!$I$3165)*0.67,G626/($D626^0.727399687532279)*'Hintergrund Berechnung'!$I$3166)))</f>
        <v>#DIV/0!</v>
      </c>
      <c r="Y626" s="16" t="str">
        <f t="shared" si="84"/>
        <v/>
      </c>
      <c r="Z626" s="16" t="e">
        <f>IF($A$3=FALSE,IF($C626&lt;16,I626/($D626^0.727399687532279)*'Hintergrund Berechnung'!$I$3165,I626/($D626^0.727399687532279)*'Hintergrund Berechnung'!$I$3166),IF($C626&lt;13,(I626/($D626^0.727399687532279)*'Hintergrund Berechnung'!$I$3165)*0.5,IF($C626&lt;16,(I626/($D626^0.727399687532279)*'Hintergrund Berechnung'!$I$3165)*0.67,I626/($D626^0.727399687532279)*'Hintergrund Berechnung'!$I$3166)))</f>
        <v>#DIV/0!</v>
      </c>
      <c r="AA626" s="16" t="str">
        <f t="shared" si="85"/>
        <v/>
      </c>
      <c r="AB626" s="16" t="e">
        <f>IF($A$3=FALSE,IF($C626&lt;16,K626/($D626^0.727399687532279)*'Hintergrund Berechnung'!$I$3165,K626/($D626^0.727399687532279)*'Hintergrund Berechnung'!$I$3166),IF($C626&lt;13,(K626/($D626^0.727399687532279)*'Hintergrund Berechnung'!$I$3165)*0.5,IF($C626&lt;16,(K626/($D626^0.727399687532279)*'Hintergrund Berechnung'!$I$3165)*0.67,K626/($D626^0.727399687532279)*'Hintergrund Berechnung'!$I$3166)))</f>
        <v>#DIV/0!</v>
      </c>
      <c r="AC626" s="16" t="str">
        <f t="shared" si="86"/>
        <v/>
      </c>
      <c r="AD626" s="16" t="e">
        <f>IF($A$3=FALSE,IF($C626&lt;16,M626/($D626^0.727399687532279)*'Hintergrund Berechnung'!$I$3165,M626/($D626^0.727399687532279)*'Hintergrund Berechnung'!$I$3166),IF($C626&lt;13,(M626/($D626^0.727399687532279)*'Hintergrund Berechnung'!$I$3165)*0.5,IF($C626&lt;16,(M626/($D626^0.727399687532279)*'Hintergrund Berechnung'!$I$3165)*0.67,M626/($D626^0.727399687532279)*'Hintergrund Berechnung'!$I$3166)))</f>
        <v>#DIV/0!</v>
      </c>
      <c r="AE626" s="16" t="str">
        <f t="shared" si="87"/>
        <v/>
      </c>
      <c r="AF626" s="16" t="e">
        <f>IF($A$3=FALSE,IF($C626&lt;16,O626/($D626^0.727399687532279)*'Hintergrund Berechnung'!$I$3165,O626/($D626^0.727399687532279)*'Hintergrund Berechnung'!$I$3166),IF($C626&lt;13,(O626/($D626^0.727399687532279)*'Hintergrund Berechnung'!$I$3165)*0.5,IF($C626&lt;16,(O626/($D626^0.727399687532279)*'Hintergrund Berechnung'!$I$3165)*0.67,O626/($D626^0.727399687532279)*'Hintergrund Berechnung'!$I$3166)))</f>
        <v>#DIV/0!</v>
      </c>
      <c r="AG626" s="16" t="str">
        <f t="shared" si="88"/>
        <v/>
      </c>
      <c r="AH626" s="16" t="e">
        <f t="shared" si="89"/>
        <v>#DIV/0!</v>
      </c>
      <c r="AI626" s="16" t="e">
        <f>ROUND(IF(C626&lt;16,$Q626/($D626^0.515518364833551)*'Hintergrund Berechnung'!$K$3165,$Q626/($D626^0.515518364833551)*'Hintergrund Berechnung'!$K$3166),0)</f>
        <v>#DIV/0!</v>
      </c>
      <c r="AJ626" s="16">
        <f>ROUND(IF(C626&lt;16,$R626*'Hintergrund Berechnung'!$L$3165,$R626*'Hintergrund Berechnung'!$L$3166),0)</f>
        <v>0</v>
      </c>
      <c r="AK626" s="16">
        <f>ROUND(IF(C626&lt;16,IF(S626&gt;0,(25-$S626)*'Hintergrund Berechnung'!$M$3165,0),IF(S626&gt;0,(25-$S626)*'Hintergrund Berechnung'!$M$3166,0)),0)</f>
        <v>0</v>
      </c>
      <c r="AL626" s="18" t="e">
        <f t="shared" si="90"/>
        <v>#DIV/0!</v>
      </c>
    </row>
    <row r="627" spans="21:38" x14ac:dyDescent="0.5">
      <c r="U627" s="16">
        <f t="shared" si="82"/>
        <v>0</v>
      </c>
      <c r="V627" s="16" t="e">
        <f>IF($A$3=FALSE,IF($C627&lt;16,E627/($D627^0.727399687532279)*'Hintergrund Berechnung'!$I$3165,E627/($D627^0.727399687532279)*'Hintergrund Berechnung'!$I$3166),IF($C627&lt;13,(E627/($D627^0.727399687532279)*'Hintergrund Berechnung'!$I$3165)*0.5,IF($C627&lt;16,(E627/($D627^0.727399687532279)*'Hintergrund Berechnung'!$I$3165)*0.67,E627/($D627^0.727399687532279)*'Hintergrund Berechnung'!$I$3166)))</f>
        <v>#DIV/0!</v>
      </c>
      <c r="W627" s="16" t="str">
        <f t="shared" si="83"/>
        <v/>
      </c>
      <c r="X627" s="16" t="e">
        <f>IF($A$3=FALSE,IF($C627&lt;16,G627/($D627^0.727399687532279)*'Hintergrund Berechnung'!$I$3165,G627/($D627^0.727399687532279)*'Hintergrund Berechnung'!$I$3166),IF($C627&lt;13,(G627/($D627^0.727399687532279)*'Hintergrund Berechnung'!$I$3165)*0.5,IF($C627&lt;16,(G627/($D627^0.727399687532279)*'Hintergrund Berechnung'!$I$3165)*0.67,G627/($D627^0.727399687532279)*'Hintergrund Berechnung'!$I$3166)))</f>
        <v>#DIV/0!</v>
      </c>
      <c r="Y627" s="16" t="str">
        <f t="shared" si="84"/>
        <v/>
      </c>
      <c r="Z627" s="16" t="e">
        <f>IF($A$3=FALSE,IF($C627&lt;16,I627/($D627^0.727399687532279)*'Hintergrund Berechnung'!$I$3165,I627/($D627^0.727399687532279)*'Hintergrund Berechnung'!$I$3166),IF($C627&lt;13,(I627/($D627^0.727399687532279)*'Hintergrund Berechnung'!$I$3165)*0.5,IF($C627&lt;16,(I627/($D627^0.727399687532279)*'Hintergrund Berechnung'!$I$3165)*0.67,I627/($D627^0.727399687532279)*'Hintergrund Berechnung'!$I$3166)))</f>
        <v>#DIV/0!</v>
      </c>
      <c r="AA627" s="16" t="str">
        <f t="shared" si="85"/>
        <v/>
      </c>
      <c r="AB627" s="16" t="e">
        <f>IF($A$3=FALSE,IF($C627&lt;16,K627/($D627^0.727399687532279)*'Hintergrund Berechnung'!$I$3165,K627/($D627^0.727399687532279)*'Hintergrund Berechnung'!$I$3166),IF($C627&lt;13,(K627/($D627^0.727399687532279)*'Hintergrund Berechnung'!$I$3165)*0.5,IF($C627&lt;16,(K627/($D627^0.727399687532279)*'Hintergrund Berechnung'!$I$3165)*0.67,K627/($D627^0.727399687532279)*'Hintergrund Berechnung'!$I$3166)))</f>
        <v>#DIV/0!</v>
      </c>
      <c r="AC627" s="16" t="str">
        <f t="shared" si="86"/>
        <v/>
      </c>
      <c r="AD627" s="16" t="e">
        <f>IF($A$3=FALSE,IF($C627&lt;16,M627/($D627^0.727399687532279)*'Hintergrund Berechnung'!$I$3165,M627/($D627^0.727399687532279)*'Hintergrund Berechnung'!$I$3166),IF($C627&lt;13,(M627/($D627^0.727399687532279)*'Hintergrund Berechnung'!$I$3165)*0.5,IF($C627&lt;16,(M627/($D627^0.727399687532279)*'Hintergrund Berechnung'!$I$3165)*0.67,M627/($D627^0.727399687532279)*'Hintergrund Berechnung'!$I$3166)))</f>
        <v>#DIV/0!</v>
      </c>
      <c r="AE627" s="16" t="str">
        <f t="shared" si="87"/>
        <v/>
      </c>
      <c r="AF627" s="16" t="e">
        <f>IF($A$3=FALSE,IF($C627&lt;16,O627/($D627^0.727399687532279)*'Hintergrund Berechnung'!$I$3165,O627/($D627^0.727399687532279)*'Hintergrund Berechnung'!$I$3166),IF($C627&lt;13,(O627/($D627^0.727399687532279)*'Hintergrund Berechnung'!$I$3165)*0.5,IF($C627&lt;16,(O627/($D627^0.727399687532279)*'Hintergrund Berechnung'!$I$3165)*0.67,O627/($D627^0.727399687532279)*'Hintergrund Berechnung'!$I$3166)))</f>
        <v>#DIV/0!</v>
      </c>
      <c r="AG627" s="16" t="str">
        <f t="shared" si="88"/>
        <v/>
      </c>
      <c r="AH627" s="16" t="e">
        <f t="shared" si="89"/>
        <v>#DIV/0!</v>
      </c>
      <c r="AI627" s="16" t="e">
        <f>ROUND(IF(C627&lt;16,$Q627/($D627^0.515518364833551)*'Hintergrund Berechnung'!$K$3165,$Q627/($D627^0.515518364833551)*'Hintergrund Berechnung'!$K$3166),0)</f>
        <v>#DIV/0!</v>
      </c>
      <c r="AJ627" s="16">
        <f>ROUND(IF(C627&lt;16,$R627*'Hintergrund Berechnung'!$L$3165,$R627*'Hintergrund Berechnung'!$L$3166),0)</f>
        <v>0</v>
      </c>
      <c r="AK627" s="16">
        <f>ROUND(IF(C627&lt;16,IF(S627&gt;0,(25-$S627)*'Hintergrund Berechnung'!$M$3165,0),IF(S627&gt;0,(25-$S627)*'Hintergrund Berechnung'!$M$3166,0)),0)</f>
        <v>0</v>
      </c>
      <c r="AL627" s="18" t="e">
        <f t="shared" si="90"/>
        <v>#DIV/0!</v>
      </c>
    </row>
    <row r="628" spans="21:38" x14ac:dyDescent="0.5">
      <c r="U628" s="16">
        <f t="shared" si="82"/>
        <v>0</v>
      </c>
      <c r="V628" s="16" t="e">
        <f>IF($A$3=FALSE,IF($C628&lt;16,E628/($D628^0.727399687532279)*'Hintergrund Berechnung'!$I$3165,E628/($D628^0.727399687532279)*'Hintergrund Berechnung'!$I$3166),IF($C628&lt;13,(E628/($D628^0.727399687532279)*'Hintergrund Berechnung'!$I$3165)*0.5,IF($C628&lt;16,(E628/($D628^0.727399687532279)*'Hintergrund Berechnung'!$I$3165)*0.67,E628/($D628^0.727399687532279)*'Hintergrund Berechnung'!$I$3166)))</f>
        <v>#DIV/0!</v>
      </c>
      <c r="W628" s="16" t="str">
        <f t="shared" si="83"/>
        <v/>
      </c>
      <c r="X628" s="16" t="e">
        <f>IF($A$3=FALSE,IF($C628&lt;16,G628/($D628^0.727399687532279)*'Hintergrund Berechnung'!$I$3165,G628/($D628^0.727399687532279)*'Hintergrund Berechnung'!$I$3166),IF($C628&lt;13,(G628/($D628^0.727399687532279)*'Hintergrund Berechnung'!$I$3165)*0.5,IF($C628&lt;16,(G628/($D628^0.727399687532279)*'Hintergrund Berechnung'!$I$3165)*0.67,G628/($D628^0.727399687532279)*'Hintergrund Berechnung'!$I$3166)))</f>
        <v>#DIV/0!</v>
      </c>
      <c r="Y628" s="16" t="str">
        <f t="shared" si="84"/>
        <v/>
      </c>
      <c r="Z628" s="16" t="e">
        <f>IF($A$3=FALSE,IF($C628&lt;16,I628/($D628^0.727399687532279)*'Hintergrund Berechnung'!$I$3165,I628/($D628^0.727399687532279)*'Hintergrund Berechnung'!$I$3166),IF($C628&lt;13,(I628/($D628^0.727399687532279)*'Hintergrund Berechnung'!$I$3165)*0.5,IF($C628&lt;16,(I628/($D628^0.727399687532279)*'Hintergrund Berechnung'!$I$3165)*0.67,I628/($D628^0.727399687532279)*'Hintergrund Berechnung'!$I$3166)))</f>
        <v>#DIV/0!</v>
      </c>
      <c r="AA628" s="16" t="str">
        <f t="shared" si="85"/>
        <v/>
      </c>
      <c r="AB628" s="16" t="e">
        <f>IF($A$3=FALSE,IF($C628&lt;16,K628/($D628^0.727399687532279)*'Hintergrund Berechnung'!$I$3165,K628/($D628^0.727399687532279)*'Hintergrund Berechnung'!$I$3166),IF($C628&lt;13,(K628/($D628^0.727399687532279)*'Hintergrund Berechnung'!$I$3165)*0.5,IF($C628&lt;16,(K628/($D628^0.727399687532279)*'Hintergrund Berechnung'!$I$3165)*0.67,K628/($D628^0.727399687532279)*'Hintergrund Berechnung'!$I$3166)))</f>
        <v>#DIV/0!</v>
      </c>
      <c r="AC628" s="16" t="str">
        <f t="shared" si="86"/>
        <v/>
      </c>
      <c r="AD628" s="16" t="e">
        <f>IF($A$3=FALSE,IF($C628&lt;16,M628/($D628^0.727399687532279)*'Hintergrund Berechnung'!$I$3165,M628/($D628^0.727399687532279)*'Hintergrund Berechnung'!$I$3166),IF($C628&lt;13,(M628/($D628^0.727399687532279)*'Hintergrund Berechnung'!$I$3165)*0.5,IF($C628&lt;16,(M628/($D628^0.727399687532279)*'Hintergrund Berechnung'!$I$3165)*0.67,M628/($D628^0.727399687532279)*'Hintergrund Berechnung'!$I$3166)))</f>
        <v>#DIV/0!</v>
      </c>
      <c r="AE628" s="16" t="str">
        <f t="shared" si="87"/>
        <v/>
      </c>
      <c r="AF628" s="16" t="e">
        <f>IF($A$3=FALSE,IF($C628&lt;16,O628/($D628^0.727399687532279)*'Hintergrund Berechnung'!$I$3165,O628/($D628^0.727399687532279)*'Hintergrund Berechnung'!$I$3166),IF($C628&lt;13,(O628/($D628^0.727399687532279)*'Hintergrund Berechnung'!$I$3165)*0.5,IF($C628&lt;16,(O628/($D628^0.727399687532279)*'Hintergrund Berechnung'!$I$3165)*0.67,O628/($D628^0.727399687532279)*'Hintergrund Berechnung'!$I$3166)))</f>
        <v>#DIV/0!</v>
      </c>
      <c r="AG628" s="16" t="str">
        <f t="shared" si="88"/>
        <v/>
      </c>
      <c r="AH628" s="16" t="e">
        <f t="shared" si="89"/>
        <v>#DIV/0!</v>
      </c>
      <c r="AI628" s="16" t="e">
        <f>ROUND(IF(C628&lt;16,$Q628/($D628^0.515518364833551)*'Hintergrund Berechnung'!$K$3165,$Q628/($D628^0.515518364833551)*'Hintergrund Berechnung'!$K$3166),0)</f>
        <v>#DIV/0!</v>
      </c>
      <c r="AJ628" s="16">
        <f>ROUND(IF(C628&lt;16,$R628*'Hintergrund Berechnung'!$L$3165,$R628*'Hintergrund Berechnung'!$L$3166),0)</f>
        <v>0</v>
      </c>
      <c r="AK628" s="16">
        <f>ROUND(IF(C628&lt;16,IF(S628&gt;0,(25-$S628)*'Hintergrund Berechnung'!$M$3165,0),IF(S628&gt;0,(25-$S628)*'Hintergrund Berechnung'!$M$3166,0)),0)</f>
        <v>0</v>
      </c>
      <c r="AL628" s="18" t="e">
        <f t="shared" si="90"/>
        <v>#DIV/0!</v>
      </c>
    </row>
    <row r="629" spans="21:38" x14ac:dyDescent="0.5">
      <c r="U629" s="16">
        <f t="shared" si="82"/>
        <v>0</v>
      </c>
      <c r="V629" s="16" t="e">
        <f>IF($A$3=FALSE,IF($C629&lt;16,E629/($D629^0.727399687532279)*'Hintergrund Berechnung'!$I$3165,E629/($D629^0.727399687532279)*'Hintergrund Berechnung'!$I$3166),IF($C629&lt;13,(E629/($D629^0.727399687532279)*'Hintergrund Berechnung'!$I$3165)*0.5,IF($C629&lt;16,(E629/($D629^0.727399687532279)*'Hintergrund Berechnung'!$I$3165)*0.67,E629/($D629^0.727399687532279)*'Hintergrund Berechnung'!$I$3166)))</f>
        <v>#DIV/0!</v>
      </c>
      <c r="W629" s="16" t="str">
        <f t="shared" si="83"/>
        <v/>
      </c>
      <c r="X629" s="16" t="e">
        <f>IF($A$3=FALSE,IF($C629&lt;16,G629/($D629^0.727399687532279)*'Hintergrund Berechnung'!$I$3165,G629/($D629^0.727399687532279)*'Hintergrund Berechnung'!$I$3166),IF($C629&lt;13,(G629/($D629^0.727399687532279)*'Hintergrund Berechnung'!$I$3165)*0.5,IF($C629&lt;16,(G629/($D629^0.727399687532279)*'Hintergrund Berechnung'!$I$3165)*0.67,G629/($D629^0.727399687532279)*'Hintergrund Berechnung'!$I$3166)))</f>
        <v>#DIV/0!</v>
      </c>
      <c r="Y629" s="16" t="str">
        <f t="shared" si="84"/>
        <v/>
      </c>
      <c r="Z629" s="16" t="e">
        <f>IF($A$3=FALSE,IF($C629&lt;16,I629/($D629^0.727399687532279)*'Hintergrund Berechnung'!$I$3165,I629/($D629^0.727399687532279)*'Hintergrund Berechnung'!$I$3166),IF($C629&lt;13,(I629/($D629^0.727399687532279)*'Hintergrund Berechnung'!$I$3165)*0.5,IF($C629&lt;16,(I629/($D629^0.727399687532279)*'Hintergrund Berechnung'!$I$3165)*0.67,I629/($D629^0.727399687532279)*'Hintergrund Berechnung'!$I$3166)))</f>
        <v>#DIV/0!</v>
      </c>
      <c r="AA629" s="16" t="str">
        <f t="shared" si="85"/>
        <v/>
      </c>
      <c r="AB629" s="16" t="e">
        <f>IF($A$3=FALSE,IF($C629&lt;16,K629/($D629^0.727399687532279)*'Hintergrund Berechnung'!$I$3165,K629/($D629^0.727399687532279)*'Hintergrund Berechnung'!$I$3166),IF($C629&lt;13,(K629/($D629^0.727399687532279)*'Hintergrund Berechnung'!$I$3165)*0.5,IF($C629&lt;16,(K629/($D629^0.727399687532279)*'Hintergrund Berechnung'!$I$3165)*0.67,K629/($D629^0.727399687532279)*'Hintergrund Berechnung'!$I$3166)))</f>
        <v>#DIV/0!</v>
      </c>
      <c r="AC629" s="16" t="str">
        <f t="shared" si="86"/>
        <v/>
      </c>
      <c r="AD629" s="16" t="e">
        <f>IF($A$3=FALSE,IF($C629&lt;16,M629/($D629^0.727399687532279)*'Hintergrund Berechnung'!$I$3165,M629/($D629^0.727399687532279)*'Hintergrund Berechnung'!$I$3166),IF($C629&lt;13,(M629/($D629^0.727399687532279)*'Hintergrund Berechnung'!$I$3165)*0.5,IF($C629&lt;16,(M629/($D629^0.727399687532279)*'Hintergrund Berechnung'!$I$3165)*0.67,M629/($D629^0.727399687532279)*'Hintergrund Berechnung'!$I$3166)))</f>
        <v>#DIV/0!</v>
      </c>
      <c r="AE629" s="16" t="str">
        <f t="shared" si="87"/>
        <v/>
      </c>
      <c r="AF629" s="16" t="e">
        <f>IF($A$3=FALSE,IF($C629&lt;16,O629/($D629^0.727399687532279)*'Hintergrund Berechnung'!$I$3165,O629/($D629^0.727399687532279)*'Hintergrund Berechnung'!$I$3166),IF($C629&lt;13,(O629/($D629^0.727399687532279)*'Hintergrund Berechnung'!$I$3165)*0.5,IF($C629&lt;16,(O629/($D629^0.727399687532279)*'Hintergrund Berechnung'!$I$3165)*0.67,O629/($D629^0.727399687532279)*'Hintergrund Berechnung'!$I$3166)))</f>
        <v>#DIV/0!</v>
      </c>
      <c r="AG629" s="16" t="str">
        <f t="shared" si="88"/>
        <v/>
      </c>
      <c r="AH629" s="16" t="e">
        <f t="shared" si="89"/>
        <v>#DIV/0!</v>
      </c>
      <c r="AI629" s="16" t="e">
        <f>ROUND(IF(C629&lt;16,$Q629/($D629^0.515518364833551)*'Hintergrund Berechnung'!$K$3165,$Q629/($D629^0.515518364833551)*'Hintergrund Berechnung'!$K$3166),0)</f>
        <v>#DIV/0!</v>
      </c>
      <c r="AJ629" s="16">
        <f>ROUND(IF(C629&lt;16,$R629*'Hintergrund Berechnung'!$L$3165,$R629*'Hintergrund Berechnung'!$L$3166),0)</f>
        <v>0</v>
      </c>
      <c r="AK629" s="16">
        <f>ROUND(IF(C629&lt;16,IF(S629&gt;0,(25-$S629)*'Hintergrund Berechnung'!$M$3165,0),IF(S629&gt;0,(25-$S629)*'Hintergrund Berechnung'!$M$3166,0)),0)</f>
        <v>0</v>
      </c>
      <c r="AL629" s="18" t="e">
        <f t="shared" si="90"/>
        <v>#DIV/0!</v>
      </c>
    </row>
    <row r="630" spans="21:38" x14ac:dyDescent="0.5">
      <c r="U630" s="16">
        <f t="shared" si="82"/>
        <v>0</v>
      </c>
      <c r="V630" s="16" t="e">
        <f>IF($A$3=FALSE,IF($C630&lt;16,E630/($D630^0.727399687532279)*'Hintergrund Berechnung'!$I$3165,E630/($D630^0.727399687532279)*'Hintergrund Berechnung'!$I$3166),IF($C630&lt;13,(E630/($D630^0.727399687532279)*'Hintergrund Berechnung'!$I$3165)*0.5,IF($C630&lt;16,(E630/($D630^0.727399687532279)*'Hintergrund Berechnung'!$I$3165)*0.67,E630/($D630^0.727399687532279)*'Hintergrund Berechnung'!$I$3166)))</f>
        <v>#DIV/0!</v>
      </c>
      <c r="W630" s="16" t="str">
        <f t="shared" si="83"/>
        <v/>
      </c>
      <c r="X630" s="16" t="e">
        <f>IF($A$3=FALSE,IF($C630&lt;16,G630/($D630^0.727399687532279)*'Hintergrund Berechnung'!$I$3165,G630/($D630^0.727399687532279)*'Hintergrund Berechnung'!$I$3166),IF($C630&lt;13,(G630/($D630^0.727399687532279)*'Hintergrund Berechnung'!$I$3165)*0.5,IF($C630&lt;16,(G630/($D630^0.727399687532279)*'Hintergrund Berechnung'!$I$3165)*0.67,G630/($D630^0.727399687532279)*'Hintergrund Berechnung'!$I$3166)))</f>
        <v>#DIV/0!</v>
      </c>
      <c r="Y630" s="16" t="str">
        <f t="shared" si="84"/>
        <v/>
      </c>
      <c r="Z630" s="16" t="e">
        <f>IF($A$3=FALSE,IF($C630&lt;16,I630/($D630^0.727399687532279)*'Hintergrund Berechnung'!$I$3165,I630/($D630^0.727399687532279)*'Hintergrund Berechnung'!$I$3166),IF($C630&lt;13,(I630/($D630^0.727399687532279)*'Hintergrund Berechnung'!$I$3165)*0.5,IF($C630&lt;16,(I630/($D630^0.727399687532279)*'Hintergrund Berechnung'!$I$3165)*0.67,I630/($D630^0.727399687532279)*'Hintergrund Berechnung'!$I$3166)))</f>
        <v>#DIV/0!</v>
      </c>
      <c r="AA630" s="16" t="str">
        <f t="shared" si="85"/>
        <v/>
      </c>
      <c r="AB630" s="16" t="e">
        <f>IF($A$3=FALSE,IF($C630&lt;16,K630/($D630^0.727399687532279)*'Hintergrund Berechnung'!$I$3165,K630/($D630^0.727399687532279)*'Hintergrund Berechnung'!$I$3166),IF($C630&lt;13,(K630/($D630^0.727399687532279)*'Hintergrund Berechnung'!$I$3165)*0.5,IF($C630&lt;16,(K630/($D630^0.727399687532279)*'Hintergrund Berechnung'!$I$3165)*0.67,K630/($D630^0.727399687532279)*'Hintergrund Berechnung'!$I$3166)))</f>
        <v>#DIV/0!</v>
      </c>
      <c r="AC630" s="16" t="str">
        <f t="shared" si="86"/>
        <v/>
      </c>
      <c r="AD630" s="16" t="e">
        <f>IF($A$3=FALSE,IF($C630&lt;16,M630/($D630^0.727399687532279)*'Hintergrund Berechnung'!$I$3165,M630/($D630^0.727399687532279)*'Hintergrund Berechnung'!$I$3166),IF($C630&lt;13,(M630/($D630^0.727399687532279)*'Hintergrund Berechnung'!$I$3165)*0.5,IF($C630&lt;16,(M630/($D630^0.727399687532279)*'Hintergrund Berechnung'!$I$3165)*0.67,M630/($D630^0.727399687532279)*'Hintergrund Berechnung'!$I$3166)))</f>
        <v>#DIV/0!</v>
      </c>
      <c r="AE630" s="16" t="str">
        <f t="shared" si="87"/>
        <v/>
      </c>
      <c r="AF630" s="16" t="e">
        <f>IF($A$3=FALSE,IF($C630&lt;16,O630/($D630^0.727399687532279)*'Hintergrund Berechnung'!$I$3165,O630/($D630^0.727399687532279)*'Hintergrund Berechnung'!$I$3166),IF($C630&lt;13,(O630/($D630^0.727399687532279)*'Hintergrund Berechnung'!$I$3165)*0.5,IF($C630&lt;16,(O630/($D630^0.727399687532279)*'Hintergrund Berechnung'!$I$3165)*0.67,O630/($D630^0.727399687532279)*'Hintergrund Berechnung'!$I$3166)))</f>
        <v>#DIV/0!</v>
      </c>
      <c r="AG630" s="16" t="str">
        <f t="shared" si="88"/>
        <v/>
      </c>
      <c r="AH630" s="16" t="e">
        <f t="shared" si="89"/>
        <v>#DIV/0!</v>
      </c>
      <c r="AI630" s="16" t="e">
        <f>ROUND(IF(C630&lt;16,$Q630/($D630^0.515518364833551)*'Hintergrund Berechnung'!$K$3165,$Q630/($D630^0.515518364833551)*'Hintergrund Berechnung'!$K$3166),0)</f>
        <v>#DIV/0!</v>
      </c>
      <c r="AJ630" s="16">
        <f>ROUND(IF(C630&lt;16,$R630*'Hintergrund Berechnung'!$L$3165,$R630*'Hintergrund Berechnung'!$L$3166),0)</f>
        <v>0</v>
      </c>
      <c r="AK630" s="16">
        <f>ROUND(IF(C630&lt;16,IF(S630&gt;0,(25-$S630)*'Hintergrund Berechnung'!$M$3165,0),IF(S630&gt;0,(25-$S630)*'Hintergrund Berechnung'!$M$3166,0)),0)</f>
        <v>0</v>
      </c>
      <c r="AL630" s="18" t="e">
        <f t="shared" si="90"/>
        <v>#DIV/0!</v>
      </c>
    </row>
    <row r="631" spans="21:38" x14ac:dyDescent="0.5">
      <c r="U631" s="16">
        <f t="shared" si="82"/>
        <v>0</v>
      </c>
      <c r="V631" s="16" t="e">
        <f>IF($A$3=FALSE,IF($C631&lt;16,E631/($D631^0.727399687532279)*'Hintergrund Berechnung'!$I$3165,E631/($D631^0.727399687532279)*'Hintergrund Berechnung'!$I$3166),IF($C631&lt;13,(E631/($D631^0.727399687532279)*'Hintergrund Berechnung'!$I$3165)*0.5,IF($C631&lt;16,(E631/($D631^0.727399687532279)*'Hintergrund Berechnung'!$I$3165)*0.67,E631/($D631^0.727399687532279)*'Hintergrund Berechnung'!$I$3166)))</f>
        <v>#DIV/0!</v>
      </c>
      <c r="W631" s="16" t="str">
        <f t="shared" si="83"/>
        <v/>
      </c>
      <c r="X631" s="16" t="e">
        <f>IF($A$3=FALSE,IF($C631&lt;16,G631/($D631^0.727399687532279)*'Hintergrund Berechnung'!$I$3165,G631/($D631^0.727399687532279)*'Hintergrund Berechnung'!$I$3166),IF($C631&lt;13,(G631/($D631^0.727399687532279)*'Hintergrund Berechnung'!$I$3165)*0.5,IF($C631&lt;16,(G631/($D631^0.727399687532279)*'Hintergrund Berechnung'!$I$3165)*0.67,G631/($D631^0.727399687532279)*'Hintergrund Berechnung'!$I$3166)))</f>
        <v>#DIV/0!</v>
      </c>
      <c r="Y631" s="16" t="str">
        <f t="shared" si="84"/>
        <v/>
      </c>
      <c r="Z631" s="16" t="e">
        <f>IF($A$3=FALSE,IF($C631&lt;16,I631/($D631^0.727399687532279)*'Hintergrund Berechnung'!$I$3165,I631/($D631^0.727399687532279)*'Hintergrund Berechnung'!$I$3166),IF($C631&lt;13,(I631/($D631^0.727399687532279)*'Hintergrund Berechnung'!$I$3165)*0.5,IF($C631&lt;16,(I631/($D631^0.727399687532279)*'Hintergrund Berechnung'!$I$3165)*0.67,I631/($D631^0.727399687532279)*'Hintergrund Berechnung'!$I$3166)))</f>
        <v>#DIV/0!</v>
      </c>
      <c r="AA631" s="16" t="str">
        <f t="shared" si="85"/>
        <v/>
      </c>
      <c r="AB631" s="16" t="e">
        <f>IF($A$3=FALSE,IF($C631&lt;16,K631/($D631^0.727399687532279)*'Hintergrund Berechnung'!$I$3165,K631/($D631^0.727399687532279)*'Hintergrund Berechnung'!$I$3166),IF($C631&lt;13,(K631/($D631^0.727399687532279)*'Hintergrund Berechnung'!$I$3165)*0.5,IF($C631&lt;16,(K631/($D631^0.727399687532279)*'Hintergrund Berechnung'!$I$3165)*0.67,K631/($D631^0.727399687532279)*'Hintergrund Berechnung'!$I$3166)))</f>
        <v>#DIV/0!</v>
      </c>
      <c r="AC631" s="16" t="str">
        <f t="shared" si="86"/>
        <v/>
      </c>
      <c r="AD631" s="16" t="e">
        <f>IF($A$3=FALSE,IF($C631&lt;16,M631/($D631^0.727399687532279)*'Hintergrund Berechnung'!$I$3165,M631/($D631^0.727399687532279)*'Hintergrund Berechnung'!$I$3166),IF($C631&lt;13,(M631/($D631^0.727399687532279)*'Hintergrund Berechnung'!$I$3165)*0.5,IF($C631&lt;16,(M631/($D631^0.727399687532279)*'Hintergrund Berechnung'!$I$3165)*0.67,M631/($D631^0.727399687532279)*'Hintergrund Berechnung'!$I$3166)))</f>
        <v>#DIV/0!</v>
      </c>
      <c r="AE631" s="16" t="str">
        <f t="shared" si="87"/>
        <v/>
      </c>
      <c r="AF631" s="16" t="e">
        <f>IF($A$3=FALSE,IF($C631&lt;16,O631/($D631^0.727399687532279)*'Hintergrund Berechnung'!$I$3165,O631/($D631^0.727399687532279)*'Hintergrund Berechnung'!$I$3166),IF($C631&lt;13,(O631/($D631^0.727399687532279)*'Hintergrund Berechnung'!$I$3165)*0.5,IF($C631&lt;16,(O631/($D631^0.727399687532279)*'Hintergrund Berechnung'!$I$3165)*0.67,O631/($D631^0.727399687532279)*'Hintergrund Berechnung'!$I$3166)))</f>
        <v>#DIV/0!</v>
      </c>
      <c r="AG631" s="16" t="str">
        <f t="shared" si="88"/>
        <v/>
      </c>
      <c r="AH631" s="16" t="e">
        <f t="shared" si="89"/>
        <v>#DIV/0!</v>
      </c>
      <c r="AI631" s="16" t="e">
        <f>ROUND(IF(C631&lt;16,$Q631/($D631^0.515518364833551)*'Hintergrund Berechnung'!$K$3165,$Q631/($D631^0.515518364833551)*'Hintergrund Berechnung'!$K$3166),0)</f>
        <v>#DIV/0!</v>
      </c>
      <c r="AJ631" s="16">
        <f>ROUND(IF(C631&lt;16,$R631*'Hintergrund Berechnung'!$L$3165,$R631*'Hintergrund Berechnung'!$L$3166),0)</f>
        <v>0</v>
      </c>
      <c r="AK631" s="16">
        <f>ROUND(IF(C631&lt;16,IF(S631&gt;0,(25-$S631)*'Hintergrund Berechnung'!$M$3165,0),IF(S631&gt;0,(25-$S631)*'Hintergrund Berechnung'!$M$3166,0)),0)</f>
        <v>0</v>
      </c>
      <c r="AL631" s="18" t="e">
        <f t="shared" si="90"/>
        <v>#DIV/0!</v>
      </c>
    </row>
    <row r="632" spans="21:38" x14ac:dyDescent="0.5">
      <c r="U632" s="16">
        <f t="shared" si="82"/>
        <v>0</v>
      </c>
      <c r="V632" s="16" t="e">
        <f>IF($A$3=FALSE,IF($C632&lt;16,E632/($D632^0.727399687532279)*'Hintergrund Berechnung'!$I$3165,E632/($D632^0.727399687532279)*'Hintergrund Berechnung'!$I$3166),IF($C632&lt;13,(E632/($D632^0.727399687532279)*'Hintergrund Berechnung'!$I$3165)*0.5,IF($C632&lt;16,(E632/($D632^0.727399687532279)*'Hintergrund Berechnung'!$I$3165)*0.67,E632/($D632^0.727399687532279)*'Hintergrund Berechnung'!$I$3166)))</f>
        <v>#DIV/0!</v>
      </c>
      <c r="W632" s="16" t="str">
        <f t="shared" si="83"/>
        <v/>
      </c>
      <c r="X632" s="16" t="e">
        <f>IF($A$3=FALSE,IF($C632&lt;16,G632/($D632^0.727399687532279)*'Hintergrund Berechnung'!$I$3165,G632/($D632^0.727399687532279)*'Hintergrund Berechnung'!$I$3166),IF($C632&lt;13,(G632/($D632^0.727399687532279)*'Hintergrund Berechnung'!$I$3165)*0.5,IF($C632&lt;16,(G632/($D632^0.727399687532279)*'Hintergrund Berechnung'!$I$3165)*0.67,G632/($D632^0.727399687532279)*'Hintergrund Berechnung'!$I$3166)))</f>
        <v>#DIV/0!</v>
      </c>
      <c r="Y632" s="16" t="str">
        <f t="shared" si="84"/>
        <v/>
      </c>
      <c r="Z632" s="16" t="e">
        <f>IF($A$3=FALSE,IF($C632&lt;16,I632/($D632^0.727399687532279)*'Hintergrund Berechnung'!$I$3165,I632/($D632^0.727399687532279)*'Hintergrund Berechnung'!$I$3166),IF($C632&lt;13,(I632/($D632^0.727399687532279)*'Hintergrund Berechnung'!$I$3165)*0.5,IF($C632&lt;16,(I632/($D632^0.727399687532279)*'Hintergrund Berechnung'!$I$3165)*0.67,I632/($D632^0.727399687532279)*'Hintergrund Berechnung'!$I$3166)))</f>
        <v>#DIV/0!</v>
      </c>
      <c r="AA632" s="16" t="str">
        <f t="shared" si="85"/>
        <v/>
      </c>
      <c r="AB632" s="16" t="e">
        <f>IF($A$3=FALSE,IF($C632&lt;16,K632/($D632^0.727399687532279)*'Hintergrund Berechnung'!$I$3165,K632/($D632^0.727399687532279)*'Hintergrund Berechnung'!$I$3166),IF($C632&lt;13,(K632/($D632^0.727399687532279)*'Hintergrund Berechnung'!$I$3165)*0.5,IF($C632&lt;16,(K632/($D632^0.727399687532279)*'Hintergrund Berechnung'!$I$3165)*0.67,K632/($D632^0.727399687532279)*'Hintergrund Berechnung'!$I$3166)))</f>
        <v>#DIV/0!</v>
      </c>
      <c r="AC632" s="16" t="str">
        <f t="shared" si="86"/>
        <v/>
      </c>
      <c r="AD632" s="16" t="e">
        <f>IF($A$3=FALSE,IF($C632&lt;16,M632/($D632^0.727399687532279)*'Hintergrund Berechnung'!$I$3165,M632/($D632^0.727399687532279)*'Hintergrund Berechnung'!$I$3166),IF($C632&lt;13,(M632/($D632^0.727399687532279)*'Hintergrund Berechnung'!$I$3165)*0.5,IF($C632&lt;16,(M632/($D632^0.727399687532279)*'Hintergrund Berechnung'!$I$3165)*0.67,M632/($D632^0.727399687532279)*'Hintergrund Berechnung'!$I$3166)))</f>
        <v>#DIV/0!</v>
      </c>
      <c r="AE632" s="16" t="str">
        <f t="shared" si="87"/>
        <v/>
      </c>
      <c r="AF632" s="16" t="e">
        <f>IF($A$3=FALSE,IF($C632&lt;16,O632/($D632^0.727399687532279)*'Hintergrund Berechnung'!$I$3165,O632/($D632^0.727399687532279)*'Hintergrund Berechnung'!$I$3166),IF($C632&lt;13,(O632/($D632^0.727399687532279)*'Hintergrund Berechnung'!$I$3165)*0.5,IF($C632&lt;16,(O632/($D632^0.727399687532279)*'Hintergrund Berechnung'!$I$3165)*0.67,O632/($D632^0.727399687532279)*'Hintergrund Berechnung'!$I$3166)))</f>
        <v>#DIV/0!</v>
      </c>
      <c r="AG632" s="16" t="str">
        <f t="shared" si="88"/>
        <v/>
      </c>
      <c r="AH632" s="16" t="e">
        <f t="shared" si="89"/>
        <v>#DIV/0!</v>
      </c>
      <c r="AI632" s="16" t="e">
        <f>ROUND(IF(C632&lt;16,$Q632/($D632^0.515518364833551)*'Hintergrund Berechnung'!$K$3165,$Q632/($D632^0.515518364833551)*'Hintergrund Berechnung'!$K$3166),0)</f>
        <v>#DIV/0!</v>
      </c>
      <c r="AJ632" s="16">
        <f>ROUND(IF(C632&lt;16,$R632*'Hintergrund Berechnung'!$L$3165,$R632*'Hintergrund Berechnung'!$L$3166),0)</f>
        <v>0</v>
      </c>
      <c r="AK632" s="16">
        <f>ROUND(IF(C632&lt;16,IF(S632&gt;0,(25-$S632)*'Hintergrund Berechnung'!$M$3165,0),IF(S632&gt;0,(25-$S632)*'Hintergrund Berechnung'!$M$3166,0)),0)</f>
        <v>0</v>
      </c>
      <c r="AL632" s="18" t="e">
        <f t="shared" si="90"/>
        <v>#DIV/0!</v>
      </c>
    </row>
    <row r="633" spans="21:38" x14ac:dyDescent="0.5">
      <c r="U633" s="16">
        <f t="shared" si="82"/>
        <v>0</v>
      </c>
      <c r="V633" s="16" t="e">
        <f>IF($A$3=FALSE,IF($C633&lt;16,E633/($D633^0.727399687532279)*'Hintergrund Berechnung'!$I$3165,E633/($D633^0.727399687532279)*'Hintergrund Berechnung'!$I$3166),IF($C633&lt;13,(E633/($D633^0.727399687532279)*'Hintergrund Berechnung'!$I$3165)*0.5,IF($C633&lt;16,(E633/($D633^0.727399687532279)*'Hintergrund Berechnung'!$I$3165)*0.67,E633/($D633^0.727399687532279)*'Hintergrund Berechnung'!$I$3166)))</f>
        <v>#DIV/0!</v>
      </c>
      <c r="W633" s="16" t="str">
        <f t="shared" si="83"/>
        <v/>
      </c>
      <c r="X633" s="16" t="e">
        <f>IF($A$3=FALSE,IF($C633&lt;16,G633/($D633^0.727399687532279)*'Hintergrund Berechnung'!$I$3165,G633/($D633^0.727399687532279)*'Hintergrund Berechnung'!$I$3166),IF($C633&lt;13,(G633/($D633^0.727399687532279)*'Hintergrund Berechnung'!$I$3165)*0.5,IF($C633&lt;16,(G633/($D633^0.727399687532279)*'Hintergrund Berechnung'!$I$3165)*0.67,G633/($D633^0.727399687532279)*'Hintergrund Berechnung'!$I$3166)))</f>
        <v>#DIV/0!</v>
      </c>
      <c r="Y633" s="16" t="str">
        <f t="shared" si="84"/>
        <v/>
      </c>
      <c r="Z633" s="16" t="e">
        <f>IF($A$3=FALSE,IF($C633&lt;16,I633/($D633^0.727399687532279)*'Hintergrund Berechnung'!$I$3165,I633/($D633^0.727399687532279)*'Hintergrund Berechnung'!$I$3166),IF($C633&lt;13,(I633/($D633^0.727399687532279)*'Hintergrund Berechnung'!$I$3165)*0.5,IF($C633&lt;16,(I633/($D633^0.727399687532279)*'Hintergrund Berechnung'!$I$3165)*0.67,I633/($D633^0.727399687532279)*'Hintergrund Berechnung'!$I$3166)))</f>
        <v>#DIV/0!</v>
      </c>
      <c r="AA633" s="16" t="str">
        <f t="shared" si="85"/>
        <v/>
      </c>
      <c r="AB633" s="16" t="e">
        <f>IF($A$3=FALSE,IF($C633&lt;16,K633/($D633^0.727399687532279)*'Hintergrund Berechnung'!$I$3165,K633/($D633^0.727399687532279)*'Hintergrund Berechnung'!$I$3166),IF($C633&lt;13,(K633/($D633^0.727399687532279)*'Hintergrund Berechnung'!$I$3165)*0.5,IF($C633&lt;16,(K633/($D633^0.727399687532279)*'Hintergrund Berechnung'!$I$3165)*0.67,K633/($D633^0.727399687532279)*'Hintergrund Berechnung'!$I$3166)))</f>
        <v>#DIV/0!</v>
      </c>
      <c r="AC633" s="16" t="str">
        <f t="shared" si="86"/>
        <v/>
      </c>
      <c r="AD633" s="16" t="e">
        <f>IF($A$3=FALSE,IF($C633&lt;16,M633/($D633^0.727399687532279)*'Hintergrund Berechnung'!$I$3165,M633/($D633^0.727399687532279)*'Hintergrund Berechnung'!$I$3166),IF($C633&lt;13,(M633/($D633^0.727399687532279)*'Hintergrund Berechnung'!$I$3165)*0.5,IF($C633&lt;16,(M633/($D633^0.727399687532279)*'Hintergrund Berechnung'!$I$3165)*0.67,M633/($D633^0.727399687532279)*'Hintergrund Berechnung'!$I$3166)))</f>
        <v>#DIV/0!</v>
      </c>
      <c r="AE633" s="16" t="str">
        <f t="shared" si="87"/>
        <v/>
      </c>
      <c r="AF633" s="16" t="e">
        <f>IF($A$3=FALSE,IF($C633&lt;16,O633/($D633^0.727399687532279)*'Hintergrund Berechnung'!$I$3165,O633/($D633^0.727399687532279)*'Hintergrund Berechnung'!$I$3166),IF($C633&lt;13,(O633/($D633^0.727399687532279)*'Hintergrund Berechnung'!$I$3165)*0.5,IF($C633&lt;16,(O633/($D633^0.727399687532279)*'Hintergrund Berechnung'!$I$3165)*0.67,O633/($D633^0.727399687532279)*'Hintergrund Berechnung'!$I$3166)))</f>
        <v>#DIV/0!</v>
      </c>
      <c r="AG633" s="16" t="str">
        <f t="shared" si="88"/>
        <v/>
      </c>
      <c r="AH633" s="16" t="e">
        <f t="shared" si="89"/>
        <v>#DIV/0!</v>
      </c>
      <c r="AI633" s="16" t="e">
        <f>ROUND(IF(C633&lt;16,$Q633/($D633^0.515518364833551)*'Hintergrund Berechnung'!$K$3165,$Q633/($D633^0.515518364833551)*'Hintergrund Berechnung'!$K$3166),0)</f>
        <v>#DIV/0!</v>
      </c>
      <c r="AJ633" s="16">
        <f>ROUND(IF(C633&lt;16,$R633*'Hintergrund Berechnung'!$L$3165,$R633*'Hintergrund Berechnung'!$L$3166),0)</f>
        <v>0</v>
      </c>
      <c r="AK633" s="16">
        <f>ROUND(IF(C633&lt;16,IF(S633&gt;0,(25-$S633)*'Hintergrund Berechnung'!$M$3165,0),IF(S633&gt;0,(25-$S633)*'Hintergrund Berechnung'!$M$3166,0)),0)</f>
        <v>0</v>
      </c>
      <c r="AL633" s="18" t="e">
        <f t="shared" si="90"/>
        <v>#DIV/0!</v>
      </c>
    </row>
    <row r="634" spans="21:38" x14ac:dyDescent="0.5">
      <c r="U634" s="16">
        <f t="shared" si="82"/>
        <v>0</v>
      </c>
      <c r="V634" s="16" t="e">
        <f>IF($A$3=FALSE,IF($C634&lt;16,E634/($D634^0.727399687532279)*'Hintergrund Berechnung'!$I$3165,E634/($D634^0.727399687532279)*'Hintergrund Berechnung'!$I$3166),IF($C634&lt;13,(E634/($D634^0.727399687532279)*'Hintergrund Berechnung'!$I$3165)*0.5,IF($C634&lt;16,(E634/($D634^0.727399687532279)*'Hintergrund Berechnung'!$I$3165)*0.67,E634/($D634^0.727399687532279)*'Hintergrund Berechnung'!$I$3166)))</f>
        <v>#DIV/0!</v>
      </c>
      <c r="W634" s="16" t="str">
        <f t="shared" si="83"/>
        <v/>
      </c>
      <c r="X634" s="16" t="e">
        <f>IF($A$3=FALSE,IF($C634&lt;16,G634/($D634^0.727399687532279)*'Hintergrund Berechnung'!$I$3165,G634/($D634^0.727399687532279)*'Hintergrund Berechnung'!$I$3166),IF($C634&lt;13,(G634/($D634^0.727399687532279)*'Hintergrund Berechnung'!$I$3165)*0.5,IF($C634&lt;16,(G634/($D634^0.727399687532279)*'Hintergrund Berechnung'!$I$3165)*0.67,G634/($D634^0.727399687532279)*'Hintergrund Berechnung'!$I$3166)))</f>
        <v>#DIV/0!</v>
      </c>
      <c r="Y634" s="16" t="str">
        <f t="shared" si="84"/>
        <v/>
      </c>
      <c r="Z634" s="16" t="e">
        <f>IF($A$3=FALSE,IF($C634&lt;16,I634/($D634^0.727399687532279)*'Hintergrund Berechnung'!$I$3165,I634/($D634^0.727399687532279)*'Hintergrund Berechnung'!$I$3166),IF($C634&lt;13,(I634/($D634^0.727399687532279)*'Hintergrund Berechnung'!$I$3165)*0.5,IF($C634&lt;16,(I634/($D634^0.727399687532279)*'Hintergrund Berechnung'!$I$3165)*0.67,I634/($D634^0.727399687532279)*'Hintergrund Berechnung'!$I$3166)))</f>
        <v>#DIV/0!</v>
      </c>
      <c r="AA634" s="16" t="str">
        <f t="shared" si="85"/>
        <v/>
      </c>
      <c r="AB634" s="16" t="e">
        <f>IF($A$3=FALSE,IF($C634&lt;16,K634/($D634^0.727399687532279)*'Hintergrund Berechnung'!$I$3165,K634/($D634^0.727399687532279)*'Hintergrund Berechnung'!$I$3166),IF($C634&lt;13,(K634/($D634^0.727399687532279)*'Hintergrund Berechnung'!$I$3165)*0.5,IF($C634&lt;16,(K634/($D634^0.727399687532279)*'Hintergrund Berechnung'!$I$3165)*0.67,K634/($D634^0.727399687532279)*'Hintergrund Berechnung'!$I$3166)))</f>
        <v>#DIV/0!</v>
      </c>
      <c r="AC634" s="16" t="str">
        <f t="shared" si="86"/>
        <v/>
      </c>
      <c r="AD634" s="16" t="e">
        <f>IF($A$3=FALSE,IF($C634&lt;16,M634/($D634^0.727399687532279)*'Hintergrund Berechnung'!$I$3165,M634/($D634^0.727399687532279)*'Hintergrund Berechnung'!$I$3166),IF($C634&lt;13,(M634/($D634^0.727399687532279)*'Hintergrund Berechnung'!$I$3165)*0.5,IF($C634&lt;16,(M634/($D634^0.727399687532279)*'Hintergrund Berechnung'!$I$3165)*0.67,M634/($D634^0.727399687532279)*'Hintergrund Berechnung'!$I$3166)))</f>
        <v>#DIV/0!</v>
      </c>
      <c r="AE634" s="16" t="str">
        <f t="shared" si="87"/>
        <v/>
      </c>
      <c r="AF634" s="16" t="e">
        <f>IF($A$3=FALSE,IF($C634&lt;16,O634/($D634^0.727399687532279)*'Hintergrund Berechnung'!$I$3165,O634/($D634^0.727399687532279)*'Hintergrund Berechnung'!$I$3166),IF($C634&lt;13,(O634/($D634^0.727399687532279)*'Hintergrund Berechnung'!$I$3165)*0.5,IF($C634&lt;16,(O634/($D634^0.727399687532279)*'Hintergrund Berechnung'!$I$3165)*0.67,O634/($D634^0.727399687532279)*'Hintergrund Berechnung'!$I$3166)))</f>
        <v>#DIV/0!</v>
      </c>
      <c r="AG634" s="16" t="str">
        <f t="shared" si="88"/>
        <v/>
      </c>
      <c r="AH634" s="16" t="e">
        <f t="shared" si="89"/>
        <v>#DIV/0!</v>
      </c>
      <c r="AI634" s="16" t="e">
        <f>ROUND(IF(C634&lt;16,$Q634/($D634^0.515518364833551)*'Hintergrund Berechnung'!$K$3165,$Q634/($D634^0.515518364833551)*'Hintergrund Berechnung'!$K$3166),0)</f>
        <v>#DIV/0!</v>
      </c>
      <c r="AJ634" s="16">
        <f>ROUND(IF(C634&lt;16,$R634*'Hintergrund Berechnung'!$L$3165,$R634*'Hintergrund Berechnung'!$L$3166),0)</f>
        <v>0</v>
      </c>
      <c r="AK634" s="16">
        <f>ROUND(IF(C634&lt;16,IF(S634&gt;0,(25-$S634)*'Hintergrund Berechnung'!$M$3165,0),IF(S634&gt;0,(25-$S634)*'Hintergrund Berechnung'!$M$3166,0)),0)</f>
        <v>0</v>
      </c>
      <c r="AL634" s="18" t="e">
        <f t="shared" si="90"/>
        <v>#DIV/0!</v>
      </c>
    </row>
    <row r="635" spans="21:38" x14ac:dyDescent="0.5">
      <c r="U635" s="16">
        <f t="shared" si="82"/>
        <v>0</v>
      </c>
      <c r="V635" s="16" t="e">
        <f>IF($A$3=FALSE,IF($C635&lt;16,E635/($D635^0.727399687532279)*'Hintergrund Berechnung'!$I$3165,E635/($D635^0.727399687532279)*'Hintergrund Berechnung'!$I$3166),IF($C635&lt;13,(E635/($D635^0.727399687532279)*'Hintergrund Berechnung'!$I$3165)*0.5,IF($C635&lt;16,(E635/($D635^0.727399687532279)*'Hintergrund Berechnung'!$I$3165)*0.67,E635/($D635^0.727399687532279)*'Hintergrund Berechnung'!$I$3166)))</f>
        <v>#DIV/0!</v>
      </c>
      <c r="W635" s="16" t="str">
        <f t="shared" si="83"/>
        <v/>
      </c>
      <c r="X635" s="16" t="e">
        <f>IF($A$3=FALSE,IF($C635&lt;16,G635/($D635^0.727399687532279)*'Hintergrund Berechnung'!$I$3165,G635/($D635^0.727399687532279)*'Hintergrund Berechnung'!$I$3166),IF($C635&lt;13,(G635/($D635^0.727399687532279)*'Hintergrund Berechnung'!$I$3165)*0.5,IF($C635&lt;16,(G635/($D635^0.727399687532279)*'Hintergrund Berechnung'!$I$3165)*0.67,G635/($D635^0.727399687532279)*'Hintergrund Berechnung'!$I$3166)))</f>
        <v>#DIV/0!</v>
      </c>
      <c r="Y635" s="16" t="str">
        <f t="shared" si="84"/>
        <v/>
      </c>
      <c r="Z635" s="16" t="e">
        <f>IF($A$3=FALSE,IF($C635&lt;16,I635/($D635^0.727399687532279)*'Hintergrund Berechnung'!$I$3165,I635/($D635^0.727399687532279)*'Hintergrund Berechnung'!$I$3166),IF($C635&lt;13,(I635/($D635^0.727399687532279)*'Hintergrund Berechnung'!$I$3165)*0.5,IF($C635&lt;16,(I635/($D635^0.727399687532279)*'Hintergrund Berechnung'!$I$3165)*0.67,I635/($D635^0.727399687532279)*'Hintergrund Berechnung'!$I$3166)))</f>
        <v>#DIV/0!</v>
      </c>
      <c r="AA635" s="16" t="str">
        <f t="shared" si="85"/>
        <v/>
      </c>
      <c r="AB635" s="16" t="e">
        <f>IF($A$3=FALSE,IF($C635&lt;16,K635/($D635^0.727399687532279)*'Hintergrund Berechnung'!$I$3165,K635/($D635^0.727399687532279)*'Hintergrund Berechnung'!$I$3166),IF($C635&lt;13,(K635/($D635^0.727399687532279)*'Hintergrund Berechnung'!$I$3165)*0.5,IF($C635&lt;16,(K635/($D635^0.727399687532279)*'Hintergrund Berechnung'!$I$3165)*0.67,K635/($D635^0.727399687532279)*'Hintergrund Berechnung'!$I$3166)))</f>
        <v>#DIV/0!</v>
      </c>
      <c r="AC635" s="16" t="str">
        <f t="shared" si="86"/>
        <v/>
      </c>
      <c r="AD635" s="16" t="e">
        <f>IF($A$3=FALSE,IF($C635&lt;16,M635/($D635^0.727399687532279)*'Hintergrund Berechnung'!$I$3165,M635/($D635^0.727399687532279)*'Hintergrund Berechnung'!$I$3166),IF($C635&lt;13,(M635/($D635^0.727399687532279)*'Hintergrund Berechnung'!$I$3165)*0.5,IF($C635&lt;16,(M635/($D635^0.727399687532279)*'Hintergrund Berechnung'!$I$3165)*0.67,M635/($D635^0.727399687532279)*'Hintergrund Berechnung'!$I$3166)))</f>
        <v>#DIV/0!</v>
      </c>
      <c r="AE635" s="16" t="str">
        <f t="shared" si="87"/>
        <v/>
      </c>
      <c r="AF635" s="16" t="e">
        <f>IF($A$3=FALSE,IF($C635&lt;16,O635/($D635^0.727399687532279)*'Hintergrund Berechnung'!$I$3165,O635/($D635^0.727399687532279)*'Hintergrund Berechnung'!$I$3166),IF($C635&lt;13,(O635/($D635^0.727399687532279)*'Hintergrund Berechnung'!$I$3165)*0.5,IF($C635&lt;16,(O635/($D635^0.727399687532279)*'Hintergrund Berechnung'!$I$3165)*0.67,O635/($D635^0.727399687532279)*'Hintergrund Berechnung'!$I$3166)))</f>
        <v>#DIV/0!</v>
      </c>
      <c r="AG635" s="16" t="str">
        <f t="shared" si="88"/>
        <v/>
      </c>
      <c r="AH635" s="16" t="e">
        <f t="shared" si="89"/>
        <v>#DIV/0!</v>
      </c>
      <c r="AI635" s="16" t="e">
        <f>ROUND(IF(C635&lt;16,$Q635/($D635^0.515518364833551)*'Hintergrund Berechnung'!$K$3165,$Q635/($D635^0.515518364833551)*'Hintergrund Berechnung'!$K$3166),0)</f>
        <v>#DIV/0!</v>
      </c>
      <c r="AJ635" s="16">
        <f>ROUND(IF(C635&lt;16,$R635*'Hintergrund Berechnung'!$L$3165,$R635*'Hintergrund Berechnung'!$L$3166),0)</f>
        <v>0</v>
      </c>
      <c r="AK635" s="16">
        <f>ROUND(IF(C635&lt;16,IF(S635&gt;0,(25-$S635)*'Hintergrund Berechnung'!$M$3165,0),IF(S635&gt;0,(25-$S635)*'Hintergrund Berechnung'!$M$3166,0)),0)</f>
        <v>0</v>
      </c>
      <c r="AL635" s="18" t="e">
        <f t="shared" si="90"/>
        <v>#DIV/0!</v>
      </c>
    </row>
    <row r="636" spans="21:38" x14ac:dyDescent="0.5">
      <c r="U636" s="16">
        <f t="shared" si="82"/>
        <v>0</v>
      </c>
      <c r="V636" s="16" t="e">
        <f>IF($A$3=FALSE,IF($C636&lt;16,E636/($D636^0.727399687532279)*'Hintergrund Berechnung'!$I$3165,E636/($D636^0.727399687532279)*'Hintergrund Berechnung'!$I$3166),IF($C636&lt;13,(E636/($D636^0.727399687532279)*'Hintergrund Berechnung'!$I$3165)*0.5,IF($C636&lt;16,(E636/($D636^0.727399687532279)*'Hintergrund Berechnung'!$I$3165)*0.67,E636/($D636^0.727399687532279)*'Hintergrund Berechnung'!$I$3166)))</f>
        <v>#DIV/0!</v>
      </c>
      <c r="W636" s="16" t="str">
        <f t="shared" si="83"/>
        <v/>
      </c>
      <c r="X636" s="16" t="e">
        <f>IF($A$3=FALSE,IF($C636&lt;16,G636/($D636^0.727399687532279)*'Hintergrund Berechnung'!$I$3165,G636/($D636^0.727399687532279)*'Hintergrund Berechnung'!$I$3166),IF($C636&lt;13,(G636/($D636^0.727399687532279)*'Hintergrund Berechnung'!$I$3165)*0.5,IF($C636&lt;16,(G636/($D636^0.727399687532279)*'Hintergrund Berechnung'!$I$3165)*0.67,G636/($D636^0.727399687532279)*'Hintergrund Berechnung'!$I$3166)))</f>
        <v>#DIV/0!</v>
      </c>
      <c r="Y636" s="16" t="str">
        <f t="shared" si="84"/>
        <v/>
      </c>
      <c r="Z636" s="16" t="e">
        <f>IF($A$3=FALSE,IF($C636&lt;16,I636/($D636^0.727399687532279)*'Hintergrund Berechnung'!$I$3165,I636/($D636^0.727399687532279)*'Hintergrund Berechnung'!$I$3166),IF($C636&lt;13,(I636/($D636^0.727399687532279)*'Hintergrund Berechnung'!$I$3165)*0.5,IF($C636&lt;16,(I636/($D636^0.727399687532279)*'Hintergrund Berechnung'!$I$3165)*0.67,I636/($D636^0.727399687532279)*'Hintergrund Berechnung'!$I$3166)))</f>
        <v>#DIV/0!</v>
      </c>
      <c r="AA636" s="16" t="str">
        <f t="shared" si="85"/>
        <v/>
      </c>
      <c r="AB636" s="16" t="e">
        <f>IF($A$3=FALSE,IF($C636&lt;16,K636/($D636^0.727399687532279)*'Hintergrund Berechnung'!$I$3165,K636/($D636^0.727399687532279)*'Hintergrund Berechnung'!$I$3166),IF($C636&lt;13,(K636/($D636^0.727399687532279)*'Hintergrund Berechnung'!$I$3165)*0.5,IF($C636&lt;16,(K636/($D636^0.727399687532279)*'Hintergrund Berechnung'!$I$3165)*0.67,K636/($D636^0.727399687532279)*'Hintergrund Berechnung'!$I$3166)))</f>
        <v>#DIV/0!</v>
      </c>
      <c r="AC636" s="16" t="str">
        <f t="shared" si="86"/>
        <v/>
      </c>
      <c r="AD636" s="16" t="e">
        <f>IF($A$3=FALSE,IF($C636&lt;16,M636/($D636^0.727399687532279)*'Hintergrund Berechnung'!$I$3165,M636/($D636^0.727399687532279)*'Hintergrund Berechnung'!$I$3166),IF($C636&lt;13,(M636/($D636^0.727399687532279)*'Hintergrund Berechnung'!$I$3165)*0.5,IF($C636&lt;16,(M636/($D636^0.727399687532279)*'Hintergrund Berechnung'!$I$3165)*0.67,M636/($D636^0.727399687532279)*'Hintergrund Berechnung'!$I$3166)))</f>
        <v>#DIV/0!</v>
      </c>
      <c r="AE636" s="16" t="str">
        <f t="shared" si="87"/>
        <v/>
      </c>
      <c r="AF636" s="16" t="e">
        <f>IF($A$3=FALSE,IF($C636&lt;16,O636/($D636^0.727399687532279)*'Hintergrund Berechnung'!$I$3165,O636/($D636^0.727399687532279)*'Hintergrund Berechnung'!$I$3166),IF($C636&lt;13,(O636/($D636^0.727399687532279)*'Hintergrund Berechnung'!$I$3165)*0.5,IF($C636&lt;16,(O636/($D636^0.727399687532279)*'Hintergrund Berechnung'!$I$3165)*0.67,O636/($D636^0.727399687532279)*'Hintergrund Berechnung'!$I$3166)))</f>
        <v>#DIV/0!</v>
      </c>
      <c r="AG636" s="16" t="str">
        <f t="shared" si="88"/>
        <v/>
      </c>
      <c r="AH636" s="16" t="e">
        <f t="shared" si="89"/>
        <v>#DIV/0!</v>
      </c>
      <c r="AI636" s="16" t="e">
        <f>ROUND(IF(C636&lt;16,$Q636/($D636^0.515518364833551)*'Hintergrund Berechnung'!$K$3165,$Q636/($D636^0.515518364833551)*'Hintergrund Berechnung'!$K$3166),0)</f>
        <v>#DIV/0!</v>
      </c>
      <c r="AJ636" s="16">
        <f>ROUND(IF(C636&lt;16,$R636*'Hintergrund Berechnung'!$L$3165,$R636*'Hintergrund Berechnung'!$L$3166),0)</f>
        <v>0</v>
      </c>
      <c r="AK636" s="16">
        <f>ROUND(IF(C636&lt;16,IF(S636&gt;0,(25-$S636)*'Hintergrund Berechnung'!$M$3165,0),IF(S636&gt;0,(25-$S636)*'Hintergrund Berechnung'!$M$3166,0)),0)</f>
        <v>0</v>
      </c>
      <c r="AL636" s="18" t="e">
        <f t="shared" si="90"/>
        <v>#DIV/0!</v>
      </c>
    </row>
    <row r="637" spans="21:38" x14ac:dyDescent="0.5">
      <c r="U637" s="16">
        <f t="shared" si="82"/>
        <v>0</v>
      </c>
      <c r="V637" s="16" t="e">
        <f>IF($A$3=FALSE,IF($C637&lt;16,E637/($D637^0.727399687532279)*'Hintergrund Berechnung'!$I$3165,E637/($D637^0.727399687532279)*'Hintergrund Berechnung'!$I$3166),IF($C637&lt;13,(E637/($D637^0.727399687532279)*'Hintergrund Berechnung'!$I$3165)*0.5,IF($C637&lt;16,(E637/($D637^0.727399687532279)*'Hintergrund Berechnung'!$I$3165)*0.67,E637/($D637^0.727399687532279)*'Hintergrund Berechnung'!$I$3166)))</f>
        <v>#DIV/0!</v>
      </c>
      <c r="W637" s="16" t="str">
        <f t="shared" si="83"/>
        <v/>
      </c>
      <c r="X637" s="16" t="e">
        <f>IF($A$3=FALSE,IF($C637&lt;16,G637/($D637^0.727399687532279)*'Hintergrund Berechnung'!$I$3165,G637/($D637^0.727399687532279)*'Hintergrund Berechnung'!$I$3166),IF($C637&lt;13,(G637/($D637^0.727399687532279)*'Hintergrund Berechnung'!$I$3165)*0.5,IF($C637&lt;16,(G637/($D637^0.727399687532279)*'Hintergrund Berechnung'!$I$3165)*0.67,G637/($D637^0.727399687532279)*'Hintergrund Berechnung'!$I$3166)))</f>
        <v>#DIV/0!</v>
      </c>
      <c r="Y637" s="16" t="str">
        <f t="shared" si="84"/>
        <v/>
      </c>
      <c r="Z637" s="16" t="e">
        <f>IF($A$3=FALSE,IF($C637&lt;16,I637/($D637^0.727399687532279)*'Hintergrund Berechnung'!$I$3165,I637/($D637^0.727399687532279)*'Hintergrund Berechnung'!$I$3166),IF($C637&lt;13,(I637/($D637^0.727399687532279)*'Hintergrund Berechnung'!$I$3165)*0.5,IF($C637&lt;16,(I637/($D637^0.727399687532279)*'Hintergrund Berechnung'!$I$3165)*0.67,I637/($D637^0.727399687532279)*'Hintergrund Berechnung'!$I$3166)))</f>
        <v>#DIV/0!</v>
      </c>
      <c r="AA637" s="16" t="str">
        <f t="shared" si="85"/>
        <v/>
      </c>
      <c r="AB637" s="16" t="e">
        <f>IF($A$3=FALSE,IF($C637&lt;16,K637/($D637^0.727399687532279)*'Hintergrund Berechnung'!$I$3165,K637/($D637^0.727399687532279)*'Hintergrund Berechnung'!$I$3166),IF($C637&lt;13,(K637/($D637^0.727399687532279)*'Hintergrund Berechnung'!$I$3165)*0.5,IF($C637&lt;16,(K637/($D637^0.727399687532279)*'Hintergrund Berechnung'!$I$3165)*0.67,K637/($D637^0.727399687532279)*'Hintergrund Berechnung'!$I$3166)))</f>
        <v>#DIV/0!</v>
      </c>
      <c r="AC637" s="16" t="str">
        <f t="shared" si="86"/>
        <v/>
      </c>
      <c r="AD637" s="16" t="e">
        <f>IF($A$3=FALSE,IF($C637&lt;16,M637/($D637^0.727399687532279)*'Hintergrund Berechnung'!$I$3165,M637/($D637^0.727399687532279)*'Hintergrund Berechnung'!$I$3166),IF($C637&lt;13,(M637/($D637^0.727399687532279)*'Hintergrund Berechnung'!$I$3165)*0.5,IF($C637&lt;16,(M637/($D637^0.727399687532279)*'Hintergrund Berechnung'!$I$3165)*0.67,M637/($D637^0.727399687532279)*'Hintergrund Berechnung'!$I$3166)))</f>
        <v>#DIV/0!</v>
      </c>
      <c r="AE637" s="16" t="str">
        <f t="shared" si="87"/>
        <v/>
      </c>
      <c r="AF637" s="16" t="e">
        <f>IF($A$3=FALSE,IF($C637&lt;16,O637/($D637^0.727399687532279)*'Hintergrund Berechnung'!$I$3165,O637/($D637^0.727399687532279)*'Hintergrund Berechnung'!$I$3166),IF($C637&lt;13,(O637/($D637^0.727399687532279)*'Hintergrund Berechnung'!$I$3165)*0.5,IF($C637&lt;16,(O637/($D637^0.727399687532279)*'Hintergrund Berechnung'!$I$3165)*0.67,O637/($D637^0.727399687532279)*'Hintergrund Berechnung'!$I$3166)))</f>
        <v>#DIV/0!</v>
      </c>
      <c r="AG637" s="16" t="str">
        <f t="shared" si="88"/>
        <v/>
      </c>
      <c r="AH637" s="16" t="e">
        <f t="shared" si="89"/>
        <v>#DIV/0!</v>
      </c>
      <c r="AI637" s="16" t="e">
        <f>ROUND(IF(C637&lt;16,$Q637/($D637^0.515518364833551)*'Hintergrund Berechnung'!$K$3165,$Q637/($D637^0.515518364833551)*'Hintergrund Berechnung'!$K$3166),0)</f>
        <v>#DIV/0!</v>
      </c>
      <c r="AJ637" s="16">
        <f>ROUND(IF(C637&lt;16,$R637*'Hintergrund Berechnung'!$L$3165,$R637*'Hintergrund Berechnung'!$L$3166),0)</f>
        <v>0</v>
      </c>
      <c r="AK637" s="16">
        <f>ROUND(IF(C637&lt;16,IF(S637&gt;0,(25-$S637)*'Hintergrund Berechnung'!$M$3165,0),IF(S637&gt;0,(25-$S637)*'Hintergrund Berechnung'!$M$3166,0)),0)</f>
        <v>0</v>
      </c>
      <c r="AL637" s="18" t="e">
        <f t="shared" si="90"/>
        <v>#DIV/0!</v>
      </c>
    </row>
    <row r="638" spans="21:38" x14ac:dyDescent="0.5">
      <c r="U638" s="16">
        <f t="shared" si="82"/>
        <v>0</v>
      </c>
      <c r="V638" s="16" t="e">
        <f>IF($A$3=FALSE,IF($C638&lt;16,E638/($D638^0.727399687532279)*'Hintergrund Berechnung'!$I$3165,E638/($D638^0.727399687532279)*'Hintergrund Berechnung'!$I$3166),IF($C638&lt;13,(E638/($D638^0.727399687532279)*'Hintergrund Berechnung'!$I$3165)*0.5,IF($C638&lt;16,(E638/($D638^0.727399687532279)*'Hintergrund Berechnung'!$I$3165)*0.67,E638/($D638^0.727399687532279)*'Hintergrund Berechnung'!$I$3166)))</f>
        <v>#DIV/0!</v>
      </c>
      <c r="W638" s="16" t="str">
        <f t="shared" si="83"/>
        <v/>
      </c>
      <c r="X638" s="16" t="e">
        <f>IF($A$3=FALSE,IF($C638&lt;16,G638/($D638^0.727399687532279)*'Hintergrund Berechnung'!$I$3165,G638/($D638^0.727399687532279)*'Hintergrund Berechnung'!$I$3166),IF($C638&lt;13,(G638/($D638^0.727399687532279)*'Hintergrund Berechnung'!$I$3165)*0.5,IF($C638&lt;16,(G638/($D638^0.727399687532279)*'Hintergrund Berechnung'!$I$3165)*0.67,G638/($D638^0.727399687532279)*'Hintergrund Berechnung'!$I$3166)))</f>
        <v>#DIV/0!</v>
      </c>
      <c r="Y638" s="16" t="str">
        <f t="shared" si="84"/>
        <v/>
      </c>
      <c r="Z638" s="16" t="e">
        <f>IF($A$3=FALSE,IF($C638&lt;16,I638/($D638^0.727399687532279)*'Hintergrund Berechnung'!$I$3165,I638/($D638^0.727399687532279)*'Hintergrund Berechnung'!$I$3166),IF($C638&lt;13,(I638/($D638^0.727399687532279)*'Hintergrund Berechnung'!$I$3165)*0.5,IF($C638&lt;16,(I638/($D638^0.727399687532279)*'Hintergrund Berechnung'!$I$3165)*0.67,I638/($D638^0.727399687532279)*'Hintergrund Berechnung'!$I$3166)))</f>
        <v>#DIV/0!</v>
      </c>
      <c r="AA638" s="16" t="str">
        <f t="shared" si="85"/>
        <v/>
      </c>
      <c r="AB638" s="16" t="e">
        <f>IF($A$3=FALSE,IF($C638&lt;16,K638/($D638^0.727399687532279)*'Hintergrund Berechnung'!$I$3165,K638/($D638^0.727399687532279)*'Hintergrund Berechnung'!$I$3166),IF($C638&lt;13,(K638/($D638^0.727399687532279)*'Hintergrund Berechnung'!$I$3165)*0.5,IF($C638&lt;16,(K638/($D638^0.727399687532279)*'Hintergrund Berechnung'!$I$3165)*0.67,K638/($D638^0.727399687532279)*'Hintergrund Berechnung'!$I$3166)))</f>
        <v>#DIV/0!</v>
      </c>
      <c r="AC638" s="16" t="str">
        <f t="shared" si="86"/>
        <v/>
      </c>
      <c r="AD638" s="16" t="e">
        <f>IF($A$3=FALSE,IF($C638&lt;16,M638/($D638^0.727399687532279)*'Hintergrund Berechnung'!$I$3165,M638/($D638^0.727399687532279)*'Hintergrund Berechnung'!$I$3166),IF($C638&lt;13,(M638/($D638^0.727399687532279)*'Hintergrund Berechnung'!$I$3165)*0.5,IF($C638&lt;16,(M638/($D638^0.727399687532279)*'Hintergrund Berechnung'!$I$3165)*0.67,M638/($D638^0.727399687532279)*'Hintergrund Berechnung'!$I$3166)))</f>
        <v>#DIV/0!</v>
      </c>
      <c r="AE638" s="16" t="str">
        <f t="shared" si="87"/>
        <v/>
      </c>
      <c r="AF638" s="16" t="e">
        <f>IF($A$3=FALSE,IF($C638&lt;16,O638/($D638^0.727399687532279)*'Hintergrund Berechnung'!$I$3165,O638/($D638^0.727399687532279)*'Hintergrund Berechnung'!$I$3166),IF($C638&lt;13,(O638/($D638^0.727399687532279)*'Hintergrund Berechnung'!$I$3165)*0.5,IF($C638&lt;16,(O638/($D638^0.727399687532279)*'Hintergrund Berechnung'!$I$3165)*0.67,O638/($D638^0.727399687532279)*'Hintergrund Berechnung'!$I$3166)))</f>
        <v>#DIV/0!</v>
      </c>
      <c r="AG638" s="16" t="str">
        <f t="shared" si="88"/>
        <v/>
      </c>
      <c r="AH638" s="16" t="e">
        <f t="shared" si="89"/>
        <v>#DIV/0!</v>
      </c>
      <c r="AI638" s="16" t="e">
        <f>ROUND(IF(C638&lt;16,$Q638/($D638^0.515518364833551)*'Hintergrund Berechnung'!$K$3165,$Q638/($D638^0.515518364833551)*'Hintergrund Berechnung'!$K$3166),0)</f>
        <v>#DIV/0!</v>
      </c>
      <c r="AJ638" s="16">
        <f>ROUND(IF(C638&lt;16,$R638*'Hintergrund Berechnung'!$L$3165,$R638*'Hintergrund Berechnung'!$L$3166),0)</f>
        <v>0</v>
      </c>
      <c r="AK638" s="16">
        <f>ROUND(IF(C638&lt;16,IF(S638&gt;0,(25-$S638)*'Hintergrund Berechnung'!$M$3165,0),IF(S638&gt;0,(25-$S638)*'Hintergrund Berechnung'!$M$3166,0)),0)</f>
        <v>0</v>
      </c>
      <c r="AL638" s="18" t="e">
        <f t="shared" si="90"/>
        <v>#DIV/0!</v>
      </c>
    </row>
    <row r="639" spans="21:38" x14ac:dyDescent="0.5">
      <c r="U639" s="16">
        <f t="shared" si="82"/>
        <v>0</v>
      </c>
      <c r="V639" s="16" t="e">
        <f>IF($A$3=FALSE,IF($C639&lt;16,E639/($D639^0.727399687532279)*'Hintergrund Berechnung'!$I$3165,E639/($D639^0.727399687532279)*'Hintergrund Berechnung'!$I$3166),IF($C639&lt;13,(E639/($D639^0.727399687532279)*'Hintergrund Berechnung'!$I$3165)*0.5,IF($C639&lt;16,(E639/($D639^0.727399687532279)*'Hintergrund Berechnung'!$I$3165)*0.67,E639/($D639^0.727399687532279)*'Hintergrund Berechnung'!$I$3166)))</f>
        <v>#DIV/0!</v>
      </c>
      <c r="W639" s="16" t="str">
        <f t="shared" si="83"/>
        <v/>
      </c>
      <c r="X639" s="16" t="e">
        <f>IF($A$3=FALSE,IF($C639&lt;16,G639/($D639^0.727399687532279)*'Hintergrund Berechnung'!$I$3165,G639/($D639^0.727399687532279)*'Hintergrund Berechnung'!$I$3166),IF($C639&lt;13,(G639/($D639^0.727399687532279)*'Hintergrund Berechnung'!$I$3165)*0.5,IF($C639&lt;16,(G639/($D639^0.727399687532279)*'Hintergrund Berechnung'!$I$3165)*0.67,G639/($D639^0.727399687532279)*'Hintergrund Berechnung'!$I$3166)))</f>
        <v>#DIV/0!</v>
      </c>
      <c r="Y639" s="16" t="str">
        <f t="shared" si="84"/>
        <v/>
      </c>
      <c r="Z639" s="16" t="e">
        <f>IF($A$3=FALSE,IF($C639&lt;16,I639/($D639^0.727399687532279)*'Hintergrund Berechnung'!$I$3165,I639/($D639^0.727399687532279)*'Hintergrund Berechnung'!$I$3166),IF($C639&lt;13,(I639/($D639^0.727399687532279)*'Hintergrund Berechnung'!$I$3165)*0.5,IF($C639&lt;16,(I639/($D639^0.727399687532279)*'Hintergrund Berechnung'!$I$3165)*0.67,I639/($D639^0.727399687532279)*'Hintergrund Berechnung'!$I$3166)))</f>
        <v>#DIV/0!</v>
      </c>
      <c r="AA639" s="16" t="str">
        <f t="shared" si="85"/>
        <v/>
      </c>
      <c r="AB639" s="16" t="e">
        <f>IF($A$3=FALSE,IF($C639&lt;16,K639/($D639^0.727399687532279)*'Hintergrund Berechnung'!$I$3165,K639/($D639^0.727399687532279)*'Hintergrund Berechnung'!$I$3166),IF($C639&lt;13,(K639/($D639^0.727399687532279)*'Hintergrund Berechnung'!$I$3165)*0.5,IF($C639&lt;16,(K639/($D639^0.727399687532279)*'Hintergrund Berechnung'!$I$3165)*0.67,K639/($D639^0.727399687532279)*'Hintergrund Berechnung'!$I$3166)))</f>
        <v>#DIV/0!</v>
      </c>
      <c r="AC639" s="16" t="str">
        <f t="shared" si="86"/>
        <v/>
      </c>
      <c r="AD639" s="16" t="e">
        <f>IF($A$3=FALSE,IF($C639&lt;16,M639/($D639^0.727399687532279)*'Hintergrund Berechnung'!$I$3165,M639/($D639^0.727399687532279)*'Hintergrund Berechnung'!$I$3166),IF($C639&lt;13,(M639/($D639^0.727399687532279)*'Hintergrund Berechnung'!$I$3165)*0.5,IF($C639&lt;16,(M639/($D639^0.727399687532279)*'Hintergrund Berechnung'!$I$3165)*0.67,M639/($D639^0.727399687532279)*'Hintergrund Berechnung'!$I$3166)))</f>
        <v>#DIV/0!</v>
      </c>
      <c r="AE639" s="16" t="str">
        <f t="shared" si="87"/>
        <v/>
      </c>
      <c r="AF639" s="16" t="e">
        <f>IF($A$3=FALSE,IF($C639&lt;16,O639/($D639^0.727399687532279)*'Hintergrund Berechnung'!$I$3165,O639/($D639^0.727399687532279)*'Hintergrund Berechnung'!$I$3166),IF($C639&lt;13,(O639/($D639^0.727399687532279)*'Hintergrund Berechnung'!$I$3165)*0.5,IF($C639&lt;16,(O639/($D639^0.727399687532279)*'Hintergrund Berechnung'!$I$3165)*0.67,O639/($D639^0.727399687532279)*'Hintergrund Berechnung'!$I$3166)))</f>
        <v>#DIV/0!</v>
      </c>
      <c r="AG639" s="16" t="str">
        <f t="shared" si="88"/>
        <v/>
      </c>
      <c r="AH639" s="16" t="e">
        <f t="shared" si="89"/>
        <v>#DIV/0!</v>
      </c>
      <c r="AI639" s="16" t="e">
        <f>ROUND(IF(C639&lt;16,$Q639/($D639^0.515518364833551)*'Hintergrund Berechnung'!$K$3165,$Q639/($D639^0.515518364833551)*'Hintergrund Berechnung'!$K$3166),0)</f>
        <v>#DIV/0!</v>
      </c>
      <c r="AJ639" s="16">
        <f>ROUND(IF(C639&lt;16,$R639*'Hintergrund Berechnung'!$L$3165,$R639*'Hintergrund Berechnung'!$L$3166),0)</f>
        <v>0</v>
      </c>
      <c r="AK639" s="16">
        <f>ROUND(IF(C639&lt;16,IF(S639&gt;0,(25-$S639)*'Hintergrund Berechnung'!$M$3165,0),IF(S639&gt;0,(25-$S639)*'Hintergrund Berechnung'!$M$3166,0)),0)</f>
        <v>0</v>
      </c>
      <c r="AL639" s="18" t="e">
        <f t="shared" si="90"/>
        <v>#DIV/0!</v>
      </c>
    </row>
    <row r="640" spans="21:38" x14ac:dyDescent="0.5">
      <c r="U640" s="16">
        <f t="shared" si="82"/>
        <v>0</v>
      </c>
      <c r="V640" s="16" t="e">
        <f>IF($A$3=FALSE,IF($C640&lt;16,E640/($D640^0.727399687532279)*'Hintergrund Berechnung'!$I$3165,E640/($D640^0.727399687532279)*'Hintergrund Berechnung'!$I$3166),IF($C640&lt;13,(E640/($D640^0.727399687532279)*'Hintergrund Berechnung'!$I$3165)*0.5,IF($C640&lt;16,(E640/($D640^0.727399687532279)*'Hintergrund Berechnung'!$I$3165)*0.67,E640/($D640^0.727399687532279)*'Hintergrund Berechnung'!$I$3166)))</f>
        <v>#DIV/0!</v>
      </c>
      <c r="W640" s="16" t="str">
        <f t="shared" si="83"/>
        <v/>
      </c>
      <c r="X640" s="16" t="e">
        <f>IF($A$3=FALSE,IF($C640&lt;16,G640/($D640^0.727399687532279)*'Hintergrund Berechnung'!$I$3165,G640/($D640^0.727399687532279)*'Hintergrund Berechnung'!$I$3166),IF($C640&lt;13,(G640/($D640^0.727399687532279)*'Hintergrund Berechnung'!$I$3165)*0.5,IF($C640&lt;16,(G640/($D640^0.727399687532279)*'Hintergrund Berechnung'!$I$3165)*0.67,G640/($D640^0.727399687532279)*'Hintergrund Berechnung'!$I$3166)))</f>
        <v>#DIV/0!</v>
      </c>
      <c r="Y640" s="16" t="str">
        <f t="shared" si="84"/>
        <v/>
      </c>
      <c r="Z640" s="16" t="e">
        <f>IF($A$3=FALSE,IF($C640&lt;16,I640/($D640^0.727399687532279)*'Hintergrund Berechnung'!$I$3165,I640/($D640^0.727399687532279)*'Hintergrund Berechnung'!$I$3166),IF($C640&lt;13,(I640/($D640^0.727399687532279)*'Hintergrund Berechnung'!$I$3165)*0.5,IF($C640&lt;16,(I640/($D640^0.727399687532279)*'Hintergrund Berechnung'!$I$3165)*0.67,I640/($D640^0.727399687532279)*'Hintergrund Berechnung'!$I$3166)))</f>
        <v>#DIV/0!</v>
      </c>
      <c r="AA640" s="16" t="str">
        <f t="shared" si="85"/>
        <v/>
      </c>
      <c r="AB640" s="16" t="e">
        <f>IF($A$3=FALSE,IF($C640&lt;16,K640/($D640^0.727399687532279)*'Hintergrund Berechnung'!$I$3165,K640/($D640^0.727399687532279)*'Hintergrund Berechnung'!$I$3166),IF($C640&lt;13,(K640/($D640^0.727399687532279)*'Hintergrund Berechnung'!$I$3165)*0.5,IF($C640&lt;16,(K640/($D640^0.727399687532279)*'Hintergrund Berechnung'!$I$3165)*0.67,K640/($D640^0.727399687532279)*'Hintergrund Berechnung'!$I$3166)))</f>
        <v>#DIV/0!</v>
      </c>
      <c r="AC640" s="16" t="str">
        <f t="shared" si="86"/>
        <v/>
      </c>
      <c r="AD640" s="16" t="e">
        <f>IF($A$3=FALSE,IF($C640&lt;16,M640/($D640^0.727399687532279)*'Hintergrund Berechnung'!$I$3165,M640/($D640^0.727399687532279)*'Hintergrund Berechnung'!$I$3166),IF($C640&lt;13,(M640/($D640^0.727399687532279)*'Hintergrund Berechnung'!$I$3165)*0.5,IF($C640&lt;16,(M640/($D640^0.727399687532279)*'Hintergrund Berechnung'!$I$3165)*0.67,M640/($D640^0.727399687532279)*'Hintergrund Berechnung'!$I$3166)))</f>
        <v>#DIV/0!</v>
      </c>
      <c r="AE640" s="16" t="str">
        <f t="shared" si="87"/>
        <v/>
      </c>
      <c r="AF640" s="16" t="e">
        <f>IF($A$3=FALSE,IF($C640&lt;16,O640/($D640^0.727399687532279)*'Hintergrund Berechnung'!$I$3165,O640/($D640^0.727399687532279)*'Hintergrund Berechnung'!$I$3166),IF($C640&lt;13,(O640/($D640^0.727399687532279)*'Hintergrund Berechnung'!$I$3165)*0.5,IF($C640&lt;16,(O640/($D640^0.727399687532279)*'Hintergrund Berechnung'!$I$3165)*0.67,O640/($D640^0.727399687532279)*'Hintergrund Berechnung'!$I$3166)))</f>
        <v>#DIV/0!</v>
      </c>
      <c r="AG640" s="16" t="str">
        <f t="shared" si="88"/>
        <v/>
      </c>
      <c r="AH640" s="16" t="e">
        <f t="shared" si="89"/>
        <v>#DIV/0!</v>
      </c>
      <c r="AI640" s="16" t="e">
        <f>ROUND(IF(C640&lt;16,$Q640/($D640^0.515518364833551)*'Hintergrund Berechnung'!$K$3165,$Q640/($D640^0.515518364833551)*'Hintergrund Berechnung'!$K$3166),0)</f>
        <v>#DIV/0!</v>
      </c>
      <c r="AJ640" s="16">
        <f>ROUND(IF(C640&lt;16,$R640*'Hintergrund Berechnung'!$L$3165,$R640*'Hintergrund Berechnung'!$L$3166),0)</f>
        <v>0</v>
      </c>
      <c r="AK640" s="16">
        <f>ROUND(IF(C640&lt;16,IF(S640&gt;0,(25-$S640)*'Hintergrund Berechnung'!$M$3165,0),IF(S640&gt;0,(25-$S640)*'Hintergrund Berechnung'!$M$3166,0)),0)</f>
        <v>0</v>
      </c>
      <c r="AL640" s="18" t="e">
        <f t="shared" si="90"/>
        <v>#DIV/0!</v>
      </c>
    </row>
    <row r="641" spans="21:38" x14ac:dyDescent="0.5">
      <c r="U641" s="16">
        <f t="shared" si="82"/>
        <v>0</v>
      </c>
      <c r="V641" s="16" t="e">
        <f>IF($A$3=FALSE,IF($C641&lt;16,E641/($D641^0.727399687532279)*'Hintergrund Berechnung'!$I$3165,E641/($D641^0.727399687532279)*'Hintergrund Berechnung'!$I$3166),IF($C641&lt;13,(E641/($D641^0.727399687532279)*'Hintergrund Berechnung'!$I$3165)*0.5,IF($C641&lt;16,(E641/($D641^0.727399687532279)*'Hintergrund Berechnung'!$I$3165)*0.67,E641/($D641^0.727399687532279)*'Hintergrund Berechnung'!$I$3166)))</f>
        <v>#DIV/0!</v>
      </c>
      <c r="W641" s="16" t="str">
        <f t="shared" si="83"/>
        <v/>
      </c>
      <c r="X641" s="16" t="e">
        <f>IF($A$3=FALSE,IF($C641&lt;16,G641/($D641^0.727399687532279)*'Hintergrund Berechnung'!$I$3165,G641/($D641^0.727399687532279)*'Hintergrund Berechnung'!$I$3166),IF($C641&lt;13,(G641/($D641^0.727399687532279)*'Hintergrund Berechnung'!$I$3165)*0.5,IF($C641&lt;16,(G641/($D641^0.727399687532279)*'Hintergrund Berechnung'!$I$3165)*0.67,G641/($D641^0.727399687532279)*'Hintergrund Berechnung'!$I$3166)))</f>
        <v>#DIV/0!</v>
      </c>
      <c r="Y641" s="16" t="str">
        <f t="shared" si="84"/>
        <v/>
      </c>
      <c r="Z641" s="16" t="e">
        <f>IF($A$3=FALSE,IF($C641&lt;16,I641/($D641^0.727399687532279)*'Hintergrund Berechnung'!$I$3165,I641/($D641^0.727399687532279)*'Hintergrund Berechnung'!$I$3166),IF($C641&lt;13,(I641/($D641^0.727399687532279)*'Hintergrund Berechnung'!$I$3165)*0.5,IF($C641&lt;16,(I641/($D641^0.727399687532279)*'Hintergrund Berechnung'!$I$3165)*0.67,I641/($D641^0.727399687532279)*'Hintergrund Berechnung'!$I$3166)))</f>
        <v>#DIV/0!</v>
      </c>
      <c r="AA641" s="16" t="str">
        <f t="shared" si="85"/>
        <v/>
      </c>
      <c r="AB641" s="16" t="e">
        <f>IF($A$3=FALSE,IF($C641&lt;16,K641/($D641^0.727399687532279)*'Hintergrund Berechnung'!$I$3165,K641/($D641^0.727399687532279)*'Hintergrund Berechnung'!$I$3166),IF($C641&lt;13,(K641/($D641^0.727399687532279)*'Hintergrund Berechnung'!$I$3165)*0.5,IF($C641&lt;16,(K641/($D641^0.727399687532279)*'Hintergrund Berechnung'!$I$3165)*0.67,K641/($D641^0.727399687532279)*'Hintergrund Berechnung'!$I$3166)))</f>
        <v>#DIV/0!</v>
      </c>
      <c r="AC641" s="16" t="str">
        <f t="shared" si="86"/>
        <v/>
      </c>
      <c r="AD641" s="16" t="e">
        <f>IF($A$3=FALSE,IF($C641&lt;16,M641/($D641^0.727399687532279)*'Hintergrund Berechnung'!$I$3165,M641/($D641^0.727399687532279)*'Hintergrund Berechnung'!$I$3166),IF($C641&lt;13,(M641/($D641^0.727399687532279)*'Hintergrund Berechnung'!$I$3165)*0.5,IF($C641&lt;16,(M641/($D641^0.727399687532279)*'Hintergrund Berechnung'!$I$3165)*0.67,M641/($D641^0.727399687532279)*'Hintergrund Berechnung'!$I$3166)))</f>
        <v>#DIV/0!</v>
      </c>
      <c r="AE641" s="16" t="str">
        <f t="shared" si="87"/>
        <v/>
      </c>
      <c r="AF641" s="16" t="e">
        <f>IF($A$3=FALSE,IF($C641&lt;16,O641/($D641^0.727399687532279)*'Hintergrund Berechnung'!$I$3165,O641/($D641^0.727399687532279)*'Hintergrund Berechnung'!$I$3166),IF($C641&lt;13,(O641/($D641^0.727399687532279)*'Hintergrund Berechnung'!$I$3165)*0.5,IF($C641&lt;16,(O641/($D641^0.727399687532279)*'Hintergrund Berechnung'!$I$3165)*0.67,O641/($D641^0.727399687532279)*'Hintergrund Berechnung'!$I$3166)))</f>
        <v>#DIV/0!</v>
      </c>
      <c r="AG641" s="16" t="str">
        <f t="shared" si="88"/>
        <v/>
      </c>
      <c r="AH641" s="16" t="e">
        <f t="shared" si="89"/>
        <v>#DIV/0!</v>
      </c>
      <c r="AI641" s="16" t="e">
        <f>ROUND(IF(C641&lt;16,$Q641/($D641^0.515518364833551)*'Hintergrund Berechnung'!$K$3165,$Q641/($D641^0.515518364833551)*'Hintergrund Berechnung'!$K$3166),0)</f>
        <v>#DIV/0!</v>
      </c>
      <c r="AJ641" s="16">
        <f>ROUND(IF(C641&lt;16,$R641*'Hintergrund Berechnung'!$L$3165,$R641*'Hintergrund Berechnung'!$L$3166),0)</f>
        <v>0</v>
      </c>
      <c r="AK641" s="16">
        <f>ROUND(IF(C641&lt;16,IF(S641&gt;0,(25-$S641)*'Hintergrund Berechnung'!$M$3165,0),IF(S641&gt;0,(25-$S641)*'Hintergrund Berechnung'!$M$3166,0)),0)</f>
        <v>0</v>
      </c>
      <c r="AL641" s="18" t="e">
        <f t="shared" si="90"/>
        <v>#DIV/0!</v>
      </c>
    </row>
    <row r="642" spans="21:38" x14ac:dyDescent="0.5">
      <c r="U642" s="16">
        <f t="shared" si="82"/>
        <v>0</v>
      </c>
      <c r="V642" s="16" t="e">
        <f>IF($A$3=FALSE,IF($C642&lt;16,E642/($D642^0.727399687532279)*'Hintergrund Berechnung'!$I$3165,E642/($D642^0.727399687532279)*'Hintergrund Berechnung'!$I$3166),IF($C642&lt;13,(E642/($D642^0.727399687532279)*'Hintergrund Berechnung'!$I$3165)*0.5,IF($C642&lt;16,(E642/($D642^0.727399687532279)*'Hintergrund Berechnung'!$I$3165)*0.67,E642/($D642^0.727399687532279)*'Hintergrund Berechnung'!$I$3166)))</f>
        <v>#DIV/0!</v>
      </c>
      <c r="W642" s="16" t="str">
        <f t="shared" si="83"/>
        <v/>
      </c>
      <c r="X642" s="16" t="e">
        <f>IF($A$3=FALSE,IF($C642&lt;16,G642/($D642^0.727399687532279)*'Hintergrund Berechnung'!$I$3165,G642/($D642^0.727399687532279)*'Hintergrund Berechnung'!$I$3166),IF($C642&lt;13,(G642/($D642^0.727399687532279)*'Hintergrund Berechnung'!$I$3165)*0.5,IF($C642&lt;16,(G642/($D642^0.727399687532279)*'Hintergrund Berechnung'!$I$3165)*0.67,G642/($D642^0.727399687532279)*'Hintergrund Berechnung'!$I$3166)))</f>
        <v>#DIV/0!</v>
      </c>
      <c r="Y642" s="16" t="str">
        <f t="shared" si="84"/>
        <v/>
      </c>
      <c r="Z642" s="16" t="e">
        <f>IF($A$3=FALSE,IF($C642&lt;16,I642/($D642^0.727399687532279)*'Hintergrund Berechnung'!$I$3165,I642/($D642^0.727399687532279)*'Hintergrund Berechnung'!$I$3166),IF($C642&lt;13,(I642/($D642^0.727399687532279)*'Hintergrund Berechnung'!$I$3165)*0.5,IF($C642&lt;16,(I642/($D642^0.727399687532279)*'Hintergrund Berechnung'!$I$3165)*0.67,I642/($D642^0.727399687532279)*'Hintergrund Berechnung'!$I$3166)))</f>
        <v>#DIV/0!</v>
      </c>
      <c r="AA642" s="16" t="str">
        <f t="shared" si="85"/>
        <v/>
      </c>
      <c r="AB642" s="16" t="e">
        <f>IF($A$3=FALSE,IF($C642&lt;16,K642/($D642^0.727399687532279)*'Hintergrund Berechnung'!$I$3165,K642/($D642^0.727399687532279)*'Hintergrund Berechnung'!$I$3166),IF($C642&lt;13,(K642/($D642^0.727399687532279)*'Hintergrund Berechnung'!$I$3165)*0.5,IF($C642&lt;16,(K642/($D642^0.727399687532279)*'Hintergrund Berechnung'!$I$3165)*0.67,K642/($D642^0.727399687532279)*'Hintergrund Berechnung'!$I$3166)))</f>
        <v>#DIV/0!</v>
      </c>
      <c r="AC642" s="16" t="str">
        <f t="shared" si="86"/>
        <v/>
      </c>
      <c r="AD642" s="16" t="e">
        <f>IF($A$3=FALSE,IF($C642&lt;16,M642/($D642^0.727399687532279)*'Hintergrund Berechnung'!$I$3165,M642/($D642^0.727399687532279)*'Hintergrund Berechnung'!$I$3166),IF($C642&lt;13,(M642/($D642^0.727399687532279)*'Hintergrund Berechnung'!$I$3165)*0.5,IF($C642&lt;16,(M642/($D642^0.727399687532279)*'Hintergrund Berechnung'!$I$3165)*0.67,M642/($D642^0.727399687532279)*'Hintergrund Berechnung'!$I$3166)))</f>
        <v>#DIV/0!</v>
      </c>
      <c r="AE642" s="16" t="str">
        <f t="shared" si="87"/>
        <v/>
      </c>
      <c r="AF642" s="16" t="e">
        <f>IF($A$3=FALSE,IF($C642&lt;16,O642/($D642^0.727399687532279)*'Hintergrund Berechnung'!$I$3165,O642/($D642^0.727399687532279)*'Hintergrund Berechnung'!$I$3166),IF($C642&lt;13,(O642/($D642^0.727399687532279)*'Hintergrund Berechnung'!$I$3165)*0.5,IF($C642&lt;16,(O642/($D642^0.727399687532279)*'Hintergrund Berechnung'!$I$3165)*0.67,O642/($D642^0.727399687532279)*'Hintergrund Berechnung'!$I$3166)))</f>
        <v>#DIV/0!</v>
      </c>
      <c r="AG642" s="16" t="str">
        <f t="shared" si="88"/>
        <v/>
      </c>
      <c r="AH642" s="16" t="e">
        <f t="shared" si="89"/>
        <v>#DIV/0!</v>
      </c>
      <c r="AI642" s="16" t="e">
        <f>ROUND(IF(C642&lt;16,$Q642/($D642^0.515518364833551)*'Hintergrund Berechnung'!$K$3165,$Q642/($D642^0.515518364833551)*'Hintergrund Berechnung'!$K$3166),0)</f>
        <v>#DIV/0!</v>
      </c>
      <c r="AJ642" s="16">
        <f>ROUND(IF(C642&lt;16,$R642*'Hintergrund Berechnung'!$L$3165,$R642*'Hintergrund Berechnung'!$L$3166),0)</f>
        <v>0</v>
      </c>
      <c r="AK642" s="16">
        <f>ROUND(IF(C642&lt;16,IF(S642&gt;0,(25-$S642)*'Hintergrund Berechnung'!$M$3165,0),IF(S642&gt;0,(25-$S642)*'Hintergrund Berechnung'!$M$3166,0)),0)</f>
        <v>0</v>
      </c>
      <c r="AL642" s="18" t="e">
        <f t="shared" si="90"/>
        <v>#DIV/0!</v>
      </c>
    </row>
    <row r="643" spans="21:38" x14ac:dyDescent="0.5">
      <c r="U643" s="16">
        <f t="shared" si="82"/>
        <v>0</v>
      </c>
      <c r="V643" s="16" t="e">
        <f>IF($A$3=FALSE,IF($C643&lt;16,E643/($D643^0.727399687532279)*'Hintergrund Berechnung'!$I$3165,E643/($D643^0.727399687532279)*'Hintergrund Berechnung'!$I$3166),IF($C643&lt;13,(E643/($D643^0.727399687532279)*'Hintergrund Berechnung'!$I$3165)*0.5,IF($C643&lt;16,(E643/($D643^0.727399687532279)*'Hintergrund Berechnung'!$I$3165)*0.67,E643/($D643^0.727399687532279)*'Hintergrund Berechnung'!$I$3166)))</f>
        <v>#DIV/0!</v>
      </c>
      <c r="W643" s="16" t="str">
        <f t="shared" si="83"/>
        <v/>
      </c>
      <c r="X643" s="16" t="e">
        <f>IF($A$3=FALSE,IF($C643&lt;16,G643/($D643^0.727399687532279)*'Hintergrund Berechnung'!$I$3165,G643/($D643^0.727399687532279)*'Hintergrund Berechnung'!$I$3166),IF($C643&lt;13,(G643/($D643^0.727399687532279)*'Hintergrund Berechnung'!$I$3165)*0.5,IF($C643&lt;16,(G643/($D643^0.727399687532279)*'Hintergrund Berechnung'!$I$3165)*0.67,G643/($D643^0.727399687532279)*'Hintergrund Berechnung'!$I$3166)))</f>
        <v>#DIV/0!</v>
      </c>
      <c r="Y643" s="16" t="str">
        <f t="shared" si="84"/>
        <v/>
      </c>
      <c r="Z643" s="16" t="e">
        <f>IF($A$3=FALSE,IF($C643&lt;16,I643/($D643^0.727399687532279)*'Hintergrund Berechnung'!$I$3165,I643/($D643^0.727399687532279)*'Hintergrund Berechnung'!$I$3166),IF($C643&lt;13,(I643/($D643^0.727399687532279)*'Hintergrund Berechnung'!$I$3165)*0.5,IF($C643&lt;16,(I643/($D643^0.727399687532279)*'Hintergrund Berechnung'!$I$3165)*0.67,I643/($D643^0.727399687532279)*'Hintergrund Berechnung'!$I$3166)))</f>
        <v>#DIV/0!</v>
      </c>
      <c r="AA643" s="16" t="str">
        <f t="shared" si="85"/>
        <v/>
      </c>
      <c r="AB643" s="16" t="e">
        <f>IF($A$3=FALSE,IF($C643&lt;16,K643/($D643^0.727399687532279)*'Hintergrund Berechnung'!$I$3165,K643/($D643^0.727399687532279)*'Hintergrund Berechnung'!$I$3166),IF($C643&lt;13,(K643/($D643^0.727399687532279)*'Hintergrund Berechnung'!$I$3165)*0.5,IF($C643&lt;16,(K643/($D643^0.727399687532279)*'Hintergrund Berechnung'!$I$3165)*0.67,K643/($D643^0.727399687532279)*'Hintergrund Berechnung'!$I$3166)))</f>
        <v>#DIV/0!</v>
      </c>
      <c r="AC643" s="16" t="str">
        <f t="shared" si="86"/>
        <v/>
      </c>
      <c r="AD643" s="16" t="e">
        <f>IF($A$3=FALSE,IF($C643&lt;16,M643/($D643^0.727399687532279)*'Hintergrund Berechnung'!$I$3165,M643/($D643^0.727399687532279)*'Hintergrund Berechnung'!$I$3166),IF($C643&lt;13,(M643/($D643^0.727399687532279)*'Hintergrund Berechnung'!$I$3165)*0.5,IF($C643&lt;16,(M643/($D643^0.727399687532279)*'Hintergrund Berechnung'!$I$3165)*0.67,M643/($D643^0.727399687532279)*'Hintergrund Berechnung'!$I$3166)))</f>
        <v>#DIV/0!</v>
      </c>
      <c r="AE643" s="16" t="str">
        <f t="shared" si="87"/>
        <v/>
      </c>
      <c r="AF643" s="16" t="e">
        <f>IF($A$3=FALSE,IF($C643&lt;16,O643/($D643^0.727399687532279)*'Hintergrund Berechnung'!$I$3165,O643/($D643^0.727399687532279)*'Hintergrund Berechnung'!$I$3166),IF($C643&lt;13,(O643/($D643^0.727399687532279)*'Hintergrund Berechnung'!$I$3165)*0.5,IF($C643&lt;16,(O643/($D643^0.727399687532279)*'Hintergrund Berechnung'!$I$3165)*0.67,O643/($D643^0.727399687532279)*'Hintergrund Berechnung'!$I$3166)))</f>
        <v>#DIV/0!</v>
      </c>
      <c r="AG643" s="16" t="str">
        <f t="shared" si="88"/>
        <v/>
      </c>
      <c r="AH643" s="16" t="e">
        <f t="shared" si="89"/>
        <v>#DIV/0!</v>
      </c>
      <c r="AI643" s="16" t="e">
        <f>ROUND(IF(C643&lt;16,$Q643/($D643^0.515518364833551)*'Hintergrund Berechnung'!$K$3165,$Q643/($D643^0.515518364833551)*'Hintergrund Berechnung'!$K$3166),0)</f>
        <v>#DIV/0!</v>
      </c>
      <c r="AJ643" s="16">
        <f>ROUND(IF(C643&lt;16,$R643*'Hintergrund Berechnung'!$L$3165,$R643*'Hintergrund Berechnung'!$L$3166),0)</f>
        <v>0</v>
      </c>
      <c r="AK643" s="16">
        <f>ROUND(IF(C643&lt;16,IF(S643&gt;0,(25-$S643)*'Hintergrund Berechnung'!$M$3165,0),IF(S643&gt;0,(25-$S643)*'Hintergrund Berechnung'!$M$3166,0)),0)</f>
        <v>0</v>
      </c>
      <c r="AL643" s="18" t="e">
        <f t="shared" si="90"/>
        <v>#DIV/0!</v>
      </c>
    </row>
    <row r="644" spans="21:38" x14ac:dyDescent="0.5">
      <c r="U644" s="16">
        <f t="shared" si="82"/>
        <v>0</v>
      </c>
      <c r="V644" s="16" t="e">
        <f>IF($A$3=FALSE,IF($C644&lt;16,E644/($D644^0.727399687532279)*'Hintergrund Berechnung'!$I$3165,E644/($D644^0.727399687532279)*'Hintergrund Berechnung'!$I$3166),IF($C644&lt;13,(E644/($D644^0.727399687532279)*'Hintergrund Berechnung'!$I$3165)*0.5,IF($C644&lt;16,(E644/($D644^0.727399687532279)*'Hintergrund Berechnung'!$I$3165)*0.67,E644/($D644^0.727399687532279)*'Hintergrund Berechnung'!$I$3166)))</f>
        <v>#DIV/0!</v>
      </c>
      <c r="W644" s="16" t="str">
        <f t="shared" si="83"/>
        <v/>
      </c>
      <c r="X644" s="16" t="e">
        <f>IF($A$3=FALSE,IF($C644&lt;16,G644/($D644^0.727399687532279)*'Hintergrund Berechnung'!$I$3165,G644/($D644^0.727399687532279)*'Hintergrund Berechnung'!$I$3166),IF($C644&lt;13,(G644/($D644^0.727399687532279)*'Hintergrund Berechnung'!$I$3165)*0.5,IF($C644&lt;16,(G644/($D644^0.727399687532279)*'Hintergrund Berechnung'!$I$3165)*0.67,G644/($D644^0.727399687532279)*'Hintergrund Berechnung'!$I$3166)))</f>
        <v>#DIV/0!</v>
      </c>
      <c r="Y644" s="16" t="str">
        <f t="shared" si="84"/>
        <v/>
      </c>
      <c r="Z644" s="16" t="e">
        <f>IF($A$3=FALSE,IF($C644&lt;16,I644/($D644^0.727399687532279)*'Hintergrund Berechnung'!$I$3165,I644/($D644^0.727399687532279)*'Hintergrund Berechnung'!$I$3166),IF($C644&lt;13,(I644/($D644^0.727399687532279)*'Hintergrund Berechnung'!$I$3165)*0.5,IF($C644&lt;16,(I644/($D644^0.727399687532279)*'Hintergrund Berechnung'!$I$3165)*0.67,I644/($D644^0.727399687532279)*'Hintergrund Berechnung'!$I$3166)))</f>
        <v>#DIV/0!</v>
      </c>
      <c r="AA644" s="16" t="str">
        <f t="shared" si="85"/>
        <v/>
      </c>
      <c r="AB644" s="16" t="e">
        <f>IF($A$3=FALSE,IF($C644&lt;16,K644/($D644^0.727399687532279)*'Hintergrund Berechnung'!$I$3165,K644/($D644^0.727399687532279)*'Hintergrund Berechnung'!$I$3166),IF($C644&lt;13,(K644/($D644^0.727399687532279)*'Hintergrund Berechnung'!$I$3165)*0.5,IF($C644&lt;16,(K644/($D644^0.727399687532279)*'Hintergrund Berechnung'!$I$3165)*0.67,K644/($D644^0.727399687532279)*'Hintergrund Berechnung'!$I$3166)))</f>
        <v>#DIV/0!</v>
      </c>
      <c r="AC644" s="16" t="str">
        <f t="shared" si="86"/>
        <v/>
      </c>
      <c r="AD644" s="16" t="e">
        <f>IF($A$3=FALSE,IF($C644&lt;16,M644/($D644^0.727399687532279)*'Hintergrund Berechnung'!$I$3165,M644/($D644^0.727399687532279)*'Hintergrund Berechnung'!$I$3166),IF($C644&lt;13,(M644/($D644^0.727399687532279)*'Hintergrund Berechnung'!$I$3165)*0.5,IF($C644&lt;16,(M644/($D644^0.727399687532279)*'Hintergrund Berechnung'!$I$3165)*0.67,M644/($D644^0.727399687532279)*'Hintergrund Berechnung'!$I$3166)))</f>
        <v>#DIV/0!</v>
      </c>
      <c r="AE644" s="16" t="str">
        <f t="shared" si="87"/>
        <v/>
      </c>
      <c r="AF644" s="16" t="e">
        <f>IF($A$3=FALSE,IF($C644&lt;16,O644/($D644^0.727399687532279)*'Hintergrund Berechnung'!$I$3165,O644/($D644^0.727399687532279)*'Hintergrund Berechnung'!$I$3166),IF($C644&lt;13,(O644/($D644^0.727399687532279)*'Hintergrund Berechnung'!$I$3165)*0.5,IF($C644&lt;16,(O644/($D644^0.727399687532279)*'Hintergrund Berechnung'!$I$3165)*0.67,O644/($D644^0.727399687532279)*'Hintergrund Berechnung'!$I$3166)))</f>
        <v>#DIV/0!</v>
      </c>
      <c r="AG644" s="16" t="str">
        <f t="shared" si="88"/>
        <v/>
      </c>
      <c r="AH644" s="16" t="e">
        <f t="shared" si="89"/>
        <v>#DIV/0!</v>
      </c>
      <c r="AI644" s="16" t="e">
        <f>ROUND(IF(C644&lt;16,$Q644/($D644^0.515518364833551)*'Hintergrund Berechnung'!$K$3165,$Q644/($D644^0.515518364833551)*'Hintergrund Berechnung'!$K$3166),0)</f>
        <v>#DIV/0!</v>
      </c>
      <c r="AJ644" s="16">
        <f>ROUND(IF(C644&lt;16,$R644*'Hintergrund Berechnung'!$L$3165,$R644*'Hintergrund Berechnung'!$L$3166),0)</f>
        <v>0</v>
      </c>
      <c r="AK644" s="16">
        <f>ROUND(IF(C644&lt;16,IF(S644&gt;0,(25-$S644)*'Hintergrund Berechnung'!$M$3165,0),IF(S644&gt;0,(25-$S644)*'Hintergrund Berechnung'!$M$3166,0)),0)</f>
        <v>0</v>
      </c>
      <c r="AL644" s="18" t="e">
        <f t="shared" si="90"/>
        <v>#DIV/0!</v>
      </c>
    </row>
    <row r="645" spans="21:38" x14ac:dyDescent="0.5">
      <c r="U645" s="16">
        <f t="shared" si="82"/>
        <v>0</v>
      </c>
      <c r="V645" s="16" t="e">
        <f>IF($A$3=FALSE,IF($C645&lt;16,E645/($D645^0.727399687532279)*'Hintergrund Berechnung'!$I$3165,E645/($D645^0.727399687532279)*'Hintergrund Berechnung'!$I$3166),IF($C645&lt;13,(E645/($D645^0.727399687532279)*'Hintergrund Berechnung'!$I$3165)*0.5,IF($C645&lt;16,(E645/($D645^0.727399687532279)*'Hintergrund Berechnung'!$I$3165)*0.67,E645/($D645^0.727399687532279)*'Hintergrund Berechnung'!$I$3166)))</f>
        <v>#DIV/0!</v>
      </c>
      <c r="W645" s="16" t="str">
        <f t="shared" si="83"/>
        <v/>
      </c>
      <c r="X645" s="16" t="e">
        <f>IF($A$3=FALSE,IF($C645&lt;16,G645/($D645^0.727399687532279)*'Hintergrund Berechnung'!$I$3165,G645/($D645^0.727399687532279)*'Hintergrund Berechnung'!$I$3166),IF($C645&lt;13,(G645/($D645^0.727399687532279)*'Hintergrund Berechnung'!$I$3165)*0.5,IF($C645&lt;16,(G645/($D645^0.727399687532279)*'Hintergrund Berechnung'!$I$3165)*0.67,G645/($D645^0.727399687532279)*'Hintergrund Berechnung'!$I$3166)))</f>
        <v>#DIV/0!</v>
      </c>
      <c r="Y645" s="16" t="str">
        <f t="shared" si="84"/>
        <v/>
      </c>
      <c r="Z645" s="16" t="e">
        <f>IF($A$3=FALSE,IF($C645&lt;16,I645/($D645^0.727399687532279)*'Hintergrund Berechnung'!$I$3165,I645/($D645^0.727399687532279)*'Hintergrund Berechnung'!$I$3166),IF($C645&lt;13,(I645/($D645^0.727399687532279)*'Hintergrund Berechnung'!$I$3165)*0.5,IF($C645&lt;16,(I645/($D645^0.727399687532279)*'Hintergrund Berechnung'!$I$3165)*0.67,I645/($D645^0.727399687532279)*'Hintergrund Berechnung'!$I$3166)))</f>
        <v>#DIV/0!</v>
      </c>
      <c r="AA645" s="16" t="str">
        <f t="shared" si="85"/>
        <v/>
      </c>
      <c r="AB645" s="16" t="e">
        <f>IF($A$3=FALSE,IF($C645&lt;16,K645/($D645^0.727399687532279)*'Hintergrund Berechnung'!$I$3165,K645/($D645^0.727399687532279)*'Hintergrund Berechnung'!$I$3166),IF($C645&lt;13,(K645/($D645^0.727399687532279)*'Hintergrund Berechnung'!$I$3165)*0.5,IF($C645&lt;16,(K645/($D645^0.727399687532279)*'Hintergrund Berechnung'!$I$3165)*0.67,K645/($D645^0.727399687532279)*'Hintergrund Berechnung'!$I$3166)))</f>
        <v>#DIV/0!</v>
      </c>
      <c r="AC645" s="16" t="str">
        <f t="shared" si="86"/>
        <v/>
      </c>
      <c r="AD645" s="16" t="e">
        <f>IF($A$3=FALSE,IF($C645&lt;16,M645/($D645^0.727399687532279)*'Hintergrund Berechnung'!$I$3165,M645/($D645^0.727399687532279)*'Hintergrund Berechnung'!$I$3166),IF($C645&lt;13,(M645/($D645^0.727399687532279)*'Hintergrund Berechnung'!$I$3165)*0.5,IF($C645&lt;16,(M645/($D645^0.727399687532279)*'Hintergrund Berechnung'!$I$3165)*0.67,M645/($D645^0.727399687532279)*'Hintergrund Berechnung'!$I$3166)))</f>
        <v>#DIV/0!</v>
      </c>
      <c r="AE645" s="16" t="str">
        <f t="shared" si="87"/>
        <v/>
      </c>
      <c r="AF645" s="16" t="e">
        <f>IF($A$3=FALSE,IF($C645&lt;16,O645/($D645^0.727399687532279)*'Hintergrund Berechnung'!$I$3165,O645/($D645^0.727399687532279)*'Hintergrund Berechnung'!$I$3166),IF($C645&lt;13,(O645/($D645^0.727399687532279)*'Hintergrund Berechnung'!$I$3165)*0.5,IF($C645&lt;16,(O645/($D645^0.727399687532279)*'Hintergrund Berechnung'!$I$3165)*0.67,O645/($D645^0.727399687532279)*'Hintergrund Berechnung'!$I$3166)))</f>
        <v>#DIV/0!</v>
      </c>
      <c r="AG645" s="16" t="str">
        <f t="shared" si="88"/>
        <v/>
      </c>
      <c r="AH645" s="16" t="e">
        <f t="shared" si="89"/>
        <v>#DIV/0!</v>
      </c>
      <c r="AI645" s="16" t="e">
        <f>ROUND(IF(C645&lt;16,$Q645/($D645^0.515518364833551)*'Hintergrund Berechnung'!$K$3165,$Q645/($D645^0.515518364833551)*'Hintergrund Berechnung'!$K$3166),0)</f>
        <v>#DIV/0!</v>
      </c>
      <c r="AJ645" s="16">
        <f>ROUND(IF(C645&lt;16,$R645*'Hintergrund Berechnung'!$L$3165,$R645*'Hintergrund Berechnung'!$L$3166),0)</f>
        <v>0</v>
      </c>
      <c r="AK645" s="16">
        <f>ROUND(IF(C645&lt;16,IF(S645&gt;0,(25-$S645)*'Hintergrund Berechnung'!$M$3165,0),IF(S645&gt;0,(25-$S645)*'Hintergrund Berechnung'!$M$3166,0)),0)</f>
        <v>0</v>
      </c>
      <c r="AL645" s="18" t="e">
        <f t="shared" si="90"/>
        <v>#DIV/0!</v>
      </c>
    </row>
    <row r="646" spans="21:38" x14ac:dyDescent="0.5">
      <c r="U646" s="16">
        <f t="shared" si="82"/>
        <v>0</v>
      </c>
      <c r="V646" s="16" t="e">
        <f>IF($A$3=FALSE,IF($C646&lt;16,E646/($D646^0.727399687532279)*'Hintergrund Berechnung'!$I$3165,E646/($D646^0.727399687532279)*'Hintergrund Berechnung'!$I$3166),IF($C646&lt;13,(E646/($D646^0.727399687532279)*'Hintergrund Berechnung'!$I$3165)*0.5,IF($C646&lt;16,(E646/($D646^0.727399687532279)*'Hintergrund Berechnung'!$I$3165)*0.67,E646/($D646^0.727399687532279)*'Hintergrund Berechnung'!$I$3166)))</f>
        <v>#DIV/0!</v>
      </c>
      <c r="W646" s="16" t="str">
        <f t="shared" si="83"/>
        <v/>
      </c>
      <c r="X646" s="16" t="e">
        <f>IF($A$3=FALSE,IF($C646&lt;16,G646/($D646^0.727399687532279)*'Hintergrund Berechnung'!$I$3165,G646/($D646^0.727399687532279)*'Hintergrund Berechnung'!$I$3166),IF($C646&lt;13,(G646/($D646^0.727399687532279)*'Hintergrund Berechnung'!$I$3165)*0.5,IF($C646&lt;16,(G646/($D646^0.727399687532279)*'Hintergrund Berechnung'!$I$3165)*0.67,G646/($D646^0.727399687532279)*'Hintergrund Berechnung'!$I$3166)))</f>
        <v>#DIV/0!</v>
      </c>
      <c r="Y646" s="16" t="str">
        <f t="shared" si="84"/>
        <v/>
      </c>
      <c r="Z646" s="16" t="e">
        <f>IF($A$3=FALSE,IF($C646&lt;16,I646/($D646^0.727399687532279)*'Hintergrund Berechnung'!$I$3165,I646/($D646^0.727399687532279)*'Hintergrund Berechnung'!$I$3166),IF($C646&lt;13,(I646/($D646^0.727399687532279)*'Hintergrund Berechnung'!$I$3165)*0.5,IF($C646&lt;16,(I646/($D646^0.727399687532279)*'Hintergrund Berechnung'!$I$3165)*0.67,I646/($D646^0.727399687532279)*'Hintergrund Berechnung'!$I$3166)))</f>
        <v>#DIV/0!</v>
      </c>
      <c r="AA646" s="16" t="str">
        <f t="shared" si="85"/>
        <v/>
      </c>
      <c r="AB646" s="16" t="e">
        <f>IF($A$3=FALSE,IF($C646&lt;16,K646/($D646^0.727399687532279)*'Hintergrund Berechnung'!$I$3165,K646/($D646^0.727399687532279)*'Hintergrund Berechnung'!$I$3166),IF($C646&lt;13,(K646/($D646^0.727399687532279)*'Hintergrund Berechnung'!$I$3165)*0.5,IF($C646&lt;16,(K646/($D646^0.727399687532279)*'Hintergrund Berechnung'!$I$3165)*0.67,K646/($D646^0.727399687532279)*'Hintergrund Berechnung'!$I$3166)))</f>
        <v>#DIV/0!</v>
      </c>
      <c r="AC646" s="16" t="str">
        <f t="shared" si="86"/>
        <v/>
      </c>
      <c r="AD646" s="16" t="e">
        <f>IF($A$3=FALSE,IF($C646&lt;16,M646/($D646^0.727399687532279)*'Hintergrund Berechnung'!$I$3165,M646/($D646^0.727399687532279)*'Hintergrund Berechnung'!$I$3166),IF($C646&lt;13,(M646/($D646^0.727399687532279)*'Hintergrund Berechnung'!$I$3165)*0.5,IF($C646&lt;16,(M646/($D646^0.727399687532279)*'Hintergrund Berechnung'!$I$3165)*0.67,M646/($D646^0.727399687532279)*'Hintergrund Berechnung'!$I$3166)))</f>
        <v>#DIV/0!</v>
      </c>
      <c r="AE646" s="16" t="str">
        <f t="shared" si="87"/>
        <v/>
      </c>
      <c r="AF646" s="16" t="e">
        <f>IF($A$3=FALSE,IF($C646&lt;16,O646/($D646^0.727399687532279)*'Hintergrund Berechnung'!$I$3165,O646/($D646^0.727399687532279)*'Hintergrund Berechnung'!$I$3166),IF($C646&lt;13,(O646/($D646^0.727399687532279)*'Hintergrund Berechnung'!$I$3165)*0.5,IF($C646&lt;16,(O646/($D646^0.727399687532279)*'Hintergrund Berechnung'!$I$3165)*0.67,O646/($D646^0.727399687532279)*'Hintergrund Berechnung'!$I$3166)))</f>
        <v>#DIV/0!</v>
      </c>
      <c r="AG646" s="16" t="str">
        <f t="shared" si="88"/>
        <v/>
      </c>
      <c r="AH646" s="16" t="e">
        <f t="shared" si="89"/>
        <v>#DIV/0!</v>
      </c>
      <c r="AI646" s="16" t="e">
        <f>ROUND(IF(C646&lt;16,$Q646/($D646^0.515518364833551)*'Hintergrund Berechnung'!$K$3165,$Q646/($D646^0.515518364833551)*'Hintergrund Berechnung'!$K$3166),0)</f>
        <v>#DIV/0!</v>
      </c>
      <c r="AJ646" s="16">
        <f>ROUND(IF(C646&lt;16,$R646*'Hintergrund Berechnung'!$L$3165,$R646*'Hintergrund Berechnung'!$L$3166),0)</f>
        <v>0</v>
      </c>
      <c r="AK646" s="16">
        <f>ROUND(IF(C646&lt;16,IF(S646&gt;0,(25-$S646)*'Hintergrund Berechnung'!$M$3165,0),IF(S646&gt;0,(25-$S646)*'Hintergrund Berechnung'!$M$3166,0)),0)</f>
        <v>0</v>
      </c>
      <c r="AL646" s="18" t="e">
        <f t="shared" si="90"/>
        <v>#DIV/0!</v>
      </c>
    </row>
    <row r="647" spans="21:38" x14ac:dyDescent="0.5">
      <c r="U647" s="16">
        <f t="shared" ref="U647:U710" si="91">MAX(E647,G647,I647)+MAX(K647,M647,O647)</f>
        <v>0</v>
      </c>
      <c r="V647" s="16" t="e">
        <f>IF($A$3=FALSE,IF($C647&lt;16,E647/($D647^0.727399687532279)*'Hintergrund Berechnung'!$I$3165,E647/($D647^0.727399687532279)*'Hintergrund Berechnung'!$I$3166),IF($C647&lt;13,(E647/($D647^0.727399687532279)*'Hintergrund Berechnung'!$I$3165)*0.5,IF($C647&lt;16,(E647/($D647^0.727399687532279)*'Hintergrund Berechnung'!$I$3165)*0.67,E647/($D647^0.727399687532279)*'Hintergrund Berechnung'!$I$3166)))</f>
        <v>#DIV/0!</v>
      </c>
      <c r="W647" s="16" t="str">
        <f t="shared" ref="W647:W710" si="92">IF(AND($A$3=TRUE,$C647&lt;13),F647,IF(AND($A$3=TRUE,$C647&lt;16),F647*0.67,""))</f>
        <v/>
      </c>
      <c r="X647" s="16" t="e">
        <f>IF($A$3=FALSE,IF($C647&lt;16,G647/($D647^0.727399687532279)*'Hintergrund Berechnung'!$I$3165,G647/($D647^0.727399687532279)*'Hintergrund Berechnung'!$I$3166),IF($C647&lt;13,(G647/($D647^0.727399687532279)*'Hintergrund Berechnung'!$I$3165)*0.5,IF($C647&lt;16,(G647/($D647^0.727399687532279)*'Hintergrund Berechnung'!$I$3165)*0.67,G647/($D647^0.727399687532279)*'Hintergrund Berechnung'!$I$3166)))</f>
        <v>#DIV/0!</v>
      </c>
      <c r="Y647" s="16" t="str">
        <f t="shared" ref="Y647:Y710" si="93">IF(AND($A$3=TRUE,$C647&lt;13),H647,IF(AND($A$3=TRUE,$C647&lt;16),H647*0.67,""))</f>
        <v/>
      </c>
      <c r="Z647" s="16" t="e">
        <f>IF($A$3=FALSE,IF($C647&lt;16,I647/($D647^0.727399687532279)*'Hintergrund Berechnung'!$I$3165,I647/($D647^0.727399687532279)*'Hintergrund Berechnung'!$I$3166),IF($C647&lt;13,(I647/($D647^0.727399687532279)*'Hintergrund Berechnung'!$I$3165)*0.5,IF($C647&lt;16,(I647/($D647^0.727399687532279)*'Hintergrund Berechnung'!$I$3165)*0.67,I647/($D647^0.727399687532279)*'Hintergrund Berechnung'!$I$3166)))</f>
        <v>#DIV/0!</v>
      </c>
      <c r="AA647" s="16" t="str">
        <f t="shared" ref="AA647:AA710" si="94">IF(AND($A$3=TRUE,$C647&lt;13),J647,IF(AND($A$3=TRUE,$C647&lt;16),J647*0.67,""))</f>
        <v/>
      </c>
      <c r="AB647" s="16" t="e">
        <f>IF($A$3=FALSE,IF($C647&lt;16,K647/($D647^0.727399687532279)*'Hintergrund Berechnung'!$I$3165,K647/($D647^0.727399687532279)*'Hintergrund Berechnung'!$I$3166),IF($C647&lt;13,(K647/($D647^0.727399687532279)*'Hintergrund Berechnung'!$I$3165)*0.5,IF($C647&lt;16,(K647/($D647^0.727399687532279)*'Hintergrund Berechnung'!$I$3165)*0.67,K647/($D647^0.727399687532279)*'Hintergrund Berechnung'!$I$3166)))</f>
        <v>#DIV/0!</v>
      </c>
      <c r="AC647" s="16" t="str">
        <f t="shared" ref="AC647:AC710" si="95">IF(AND($A$3=TRUE,$C647&lt;13),L647,IF(AND($A$3=TRUE,$C647&lt;16),L647*0.67,""))</f>
        <v/>
      </c>
      <c r="AD647" s="16" t="e">
        <f>IF($A$3=FALSE,IF($C647&lt;16,M647/($D647^0.727399687532279)*'Hintergrund Berechnung'!$I$3165,M647/($D647^0.727399687532279)*'Hintergrund Berechnung'!$I$3166),IF($C647&lt;13,(M647/($D647^0.727399687532279)*'Hintergrund Berechnung'!$I$3165)*0.5,IF($C647&lt;16,(M647/($D647^0.727399687532279)*'Hintergrund Berechnung'!$I$3165)*0.67,M647/($D647^0.727399687532279)*'Hintergrund Berechnung'!$I$3166)))</f>
        <v>#DIV/0!</v>
      </c>
      <c r="AE647" s="16" t="str">
        <f t="shared" ref="AE647:AE710" si="96">IF(AND($A$3=TRUE,$C647&lt;13),N647,IF(AND($A$3=TRUE,$C647&lt;16),N647*0.67,""))</f>
        <v/>
      </c>
      <c r="AF647" s="16" t="e">
        <f>IF($A$3=FALSE,IF($C647&lt;16,O647/($D647^0.727399687532279)*'Hintergrund Berechnung'!$I$3165,O647/($D647^0.727399687532279)*'Hintergrund Berechnung'!$I$3166),IF($C647&lt;13,(O647/($D647^0.727399687532279)*'Hintergrund Berechnung'!$I$3165)*0.5,IF($C647&lt;16,(O647/($D647^0.727399687532279)*'Hintergrund Berechnung'!$I$3165)*0.67,O647/($D647^0.727399687532279)*'Hintergrund Berechnung'!$I$3166)))</f>
        <v>#DIV/0!</v>
      </c>
      <c r="AG647" s="16" t="str">
        <f t="shared" ref="AG647:AG710" si="97">IF(AND($A$3=TRUE,$C647&lt;13),P647,IF(AND($A$3=TRUE,$C647&lt;16),P647*0.67,""))</f>
        <v/>
      </c>
      <c r="AH647" s="16" t="e">
        <f t="shared" ref="AH647:AH710" si="98">MAX(SUM(V647:W647),SUM(X647:Y647),SUM(Z647:AA647))+MAX(SUM(AB647:AC647),SUM(AD647:AE647),SUM(AF647:AG647))</f>
        <v>#DIV/0!</v>
      </c>
      <c r="AI647" s="16" t="e">
        <f>ROUND(IF(C647&lt;16,$Q647/($D647^0.515518364833551)*'Hintergrund Berechnung'!$K$3165,$Q647/($D647^0.515518364833551)*'Hintergrund Berechnung'!$K$3166),0)</f>
        <v>#DIV/0!</v>
      </c>
      <c r="AJ647" s="16">
        <f>ROUND(IF(C647&lt;16,$R647*'Hintergrund Berechnung'!$L$3165,$R647*'Hintergrund Berechnung'!$L$3166),0)</f>
        <v>0</v>
      </c>
      <c r="AK647" s="16">
        <f>ROUND(IF(C647&lt;16,IF(S647&gt;0,(25-$S647)*'Hintergrund Berechnung'!$M$3165,0),IF(S647&gt;0,(25-$S647)*'Hintergrund Berechnung'!$M$3166,0)),0)</f>
        <v>0</v>
      </c>
      <c r="AL647" s="18" t="e">
        <f t="shared" ref="AL647:AL710" si="99">ROUND(SUM(AH647:AK647),0)</f>
        <v>#DIV/0!</v>
      </c>
    </row>
    <row r="648" spans="21:38" x14ac:dyDescent="0.5">
      <c r="U648" s="16">
        <f t="shared" si="91"/>
        <v>0</v>
      </c>
      <c r="V648" s="16" t="e">
        <f>IF($A$3=FALSE,IF($C648&lt;16,E648/($D648^0.727399687532279)*'Hintergrund Berechnung'!$I$3165,E648/($D648^0.727399687532279)*'Hintergrund Berechnung'!$I$3166),IF($C648&lt;13,(E648/($D648^0.727399687532279)*'Hintergrund Berechnung'!$I$3165)*0.5,IF($C648&lt;16,(E648/($D648^0.727399687532279)*'Hintergrund Berechnung'!$I$3165)*0.67,E648/($D648^0.727399687532279)*'Hintergrund Berechnung'!$I$3166)))</f>
        <v>#DIV/0!</v>
      </c>
      <c r="W648" s="16" t="str">
        <f t="shared" si="92"/>
        <v/>
      </c>
      <c r="X648" s="16" t="e">
        <f>IF($A$3=FALSE,IF($C648&lt;16,G648/($D648^0.727399687532279)*'Hintergrund Berechnung'!$I$3165,G648/($D648^0.727399687532279)*'Hintergrund Berechnung'!$I$3166),IF($C648&lt;13,(G648/($D648^0.727399687532279)*'Hintergrund Berechnung'!$I$3165)*0.5,IF($C648&lt;16,(G648/($D648^0.727399687532279)*'Hintergrund Berechnung'!$I$3165)*0.67,G648/($D648^0.727399687532279)*'Hintergrund Berechnung'!$I$3166)))</f>
        <v>#DIV/0!</v>
      </c>
      <c r="Y648" s="16" t="str">
        <f t="shared" si="93"/>
        <v/>
      </c>
      <c r="Z648" s="16" t="e">
        <f>IF($A$3=FALSE,IF($C648&lt;16,I648/($D648^0.727399687532279)*'Hintergrund Berechnung'!$I$3165,I648/($D648^0.727399687532279)*'Hintergrund Berechnung'!$I$3166),IF($C648&lt;13,(I648/($D648^0.727399687532279)*'Hintergrund Berechnung'!$I$3165)*0.5,IF($C648&lt;16,(I648/($D648^0.727399687532279)*'Hintergrund Berechnung'!$I$3165)*0.67,I648/($D648^0.727399687532279)*'Hintergrund Berechnung'!$I$3166)))</f>
        <v>#DIV/0!</v>
      </c>
      <c r="AA648" s="16" t="str">
        <f t="shared" si="94"/>
        <v/>
      </c>
      <c r="AB648" s="16" t="e">
        <f>IF($A$3=FALSE,IF($C648&lt;16,K648/($D648^0.727399687532279)*'Hintergrund Berechnung'!$I$3165,K648/($D648^0.727399687532279)*'Hintergrund Berechnung'!$I$3166),IF($C648&lt;13,(K648/($D648^0.727399687532279)*'Hintergrund Berechnung'!$I$3165)*0.5,IF($C648&lt;16,(K648/($D648^0.727399687532279)*'Hintergrund Berechnung'!$I$3165)*0.67,K648/($D648^0.727399687532279)*'Hintergrund Berechnung'!$I$3166)))</f>
        <v>#DIV/0!</v>
      </c>
      <c r="AC648" s="16" t="str">
        <f t="shared" si="95"/>
        <v/>
      </c>
      <c r="AD648" s="16" t="e">
        <f>IF($A$3=FALSE,IF($C648&lt;16,M648/($D648^0.727399687532279)*'Hintergrund Berechnung'!$I$3165,M648/($D648^0.727399687532279)*'Hintergrund Berechnung'!$I$3166),IF($C648&lt;13,(M648/($D648^0.727399687532279)*'Hintergrund Berechnung'!$I$3165)*0.5,IF($C648&lt;16,(M648/($D648^0.727399687532279)*'Hintergrund Berechnung'!$I$3165)*0.67,M648/($D648^0.727399687532279)*'Hintergrund Berechnung'!$I$3166)))</f>
        <v>#DIV/0!</v>
      </c>
      <c r="AE648" s="16" t="str">
        <f t="shared" si="96"/>
        <v/>
      </c>
      <c r="AF648" s="16" t="e">
        <f>IF($A$3=FALSE,IF($C648&lt;16,O648/($D648^0.727399687532279)*'Hintergrund Berechnung'!$I$3165,O648/($D648^0.727399687532279)*'Hintergrund Berechnung'!$I$3166),IF($C648&lt;13,(O648/($D648^0.727399687532279)*'Hintergrund Berechnung'!$I$3165)*0.5,IF($C648&lt;16,(O648/($D648^0.727399687532279)*'Hintergrund Berechnung'!$I$3165)*0.67,O648/($D648^0.727399687532279)*'Hintergrund Berechnung'!$I$3166)))</f>
        <v>#DIV/0!</v>
      </c>
      <c r="AG648" s="16" t="str">
        <f t="shared" si="97"/>
        <v/>
      </c>
      <c r="AH648" s="16" t="e">
        <f t="shared" si="98"/>
        <v>#DIV/0!</v>
      </c>
      <c r="AI648" s="16" t="e">
        <f>ROUND(IF(C648&lt;16,$Q648/($D648^0.515518364833551)*'Hintergrund Berechnung'!$K$3165,$Q648/($D648^0.515518364833551)*'Hintergrund Berechnung'!$K$3166),0)</f>
        <v>#DIV/0!</v>
      </c>
      <c r="AJ648" s="16">
        <f>ROUND(IF(C648&lt;16,$R648*'Hintergrund Berechnung'!$L$3165,$R648*'Hintergrund Berechnung'!$L$3166),0)</f>
        <v>0</v>
      </c>
      <c r="AK648" s="16">
        <f>ROUND(IF(C648&lt;16,IF(S648&gt;0,(25-$S648)*'Hintergrund Berechnung'!$M$3165,0),IF(S648&gt;0,(25-$S648)*'Hintergrund Berechnung'!$M$3166,0)),0)</f>
        <v>0</v>
      </c>
      <c r="AL648" s="18" t="e">
        <f t="shared" si="99"/>
        <v>#DIV/0!</v>
      </c>
    </row>
    <row r="649" spans="21:38" x14ac:dyDescent="0.5">
      <c r="U649" s="16">
        <f t="shared" si="91"/>
        <v>0</v>
      </c>
      <c r="V649" s="16" t="e">
        <f>IF($A$3=FALSE,IF($C649&lt;16,E649/($D649^0.727399687532279)*'Hintergrund Berechnung'!$I$3165,E649/($D649^0.727399687532279)*'Hintergrund Berechnung'!$I$3166),IF($C649&lt;13,(E649/($D649^0.727399687532279)*'Hintergrund Berechnung'!$I$3165)*0.5,IF($C649&lt;16,(E649/($D649^0.727399687532279)*'Hintergrund Berechnung'!$I$3165)*0.67,E649/($D649^0.727399687532279)*'Hintergrund Berechnung'!$I$3166)))</f>
        <v>#DIV/0!</v>
      </c>
      <c r="W649" s="16" t="str">
        <f t="shared" si="92"/>
        <v/>
      </c>
      <c r="X649" s="16" t="e">
        <f>IF($A$3=FALSE,IF($C649&lt;16,G649/($D649^0.727399687532279)*'Hintergrund Berechnung'!$I$3165,G649/($D649^0.727399687532279)*'Hintergrund Berechnung'!$I$3166),IF($C649&lt;13,(G649/($D649^0.727399687532279)*'Hintergrund Berechnung'!$I$3165)*0.5,IF($C649&lt;16,(G649/($D649^0.727399687532279)*'Hintergrund Berechnung'!$I$3165)*0.67,G649/($D649^0.727399687532279)*'Hintergrund Berechnung'!$I$3166)))</f>
        <v>#DIV/0!</v>
      </c>
      <c r="Y649" s="16" t="str">
        <f t="shared" si="93"/>
        <v/>
      </c>
      <c r="Z649" s="16" t="e">
        <f>IF($A$3=FALSE,IF($C649&lt;16,I649/($D649^0.727399687532279)*'Hintergrund Berechnung'!$I$3165,I649/($D649^0.727399687532279)*'Hintergrund Berechnung'!$I$3166),IF($C649&lt;13,(I649/($D649^0.727399687532279)*'Hintergrund Berechnung'!$I$3165)*0.5,IF($C649&lt;16,(I649/($D649^0.727399687532279)*'Hintergrund Berechnung'!$I$3165)*0.67,I649/($D649^0.727399687532279)*'Hintergrund Berechnung'!$I$3166)))</f>
        <v>#DIV/0!</v>
      </c>
      <c r="AA649" s="16" t="str">
        <f t="shared" si="94"/>
        <v/>
      </c>
      <c r="AB649" s="16" t="e">
        <f>IF($A$3=FALSE,IF($C649&lt;16,K649/($D649^0.727399687532279)*'Hintergrund Berechnung'!$I$3165,K649/($D649^0.727399687532279)*'Hintergrund Berechnung'!$I$3166),IF($C649&lt;13,(K649/($D649^0.727399687532279)*'Hintergrund Berechnung'!$I$3165)*0.5,IF($C649&lt;16,(K649/($D649^0.727399687532279)*'Hintergrund Berechnung'!$I$3165)*0.67,K649/($D649^0.727399687532279)*'Hintergrund Berechnung'!$I$3166)))</f>
        <v>#DIV/0!</v>
      </c>
      <c r="AC649" s="16" t="str">
        <f t="shared" si="95"/>
        <v/>
      </c>
      <c r="AD649" s="16" t="e">
        <f>IF($A$3=FALSE,IF($C649&lt;16,M649/($D649^0.727399687532279)*'Hintergrund Berechnung'!$I$3165,M649/($D649^0.727399687532279)*'Hintergrund Berechnung'!$I$3166),IF($C649&lt;13,(M649/($D649^0.727399687532279)*'Hintergrund Berechnung'!$I$3165)*0.5,IF($C649&lt;16,(M649/($D649^0.727399687532279)*'Hintergrund Berechnung'!$I$3165)*0.67,M649/($D649^0.727399687532279)*'Hintergrund Berechnung'!$I$3166)))</f>
        <v>#DIV/0!</v>
      </c>
      <c r="AE649" s="16" t="str">
        <f t="shared" si="96"/>
        <v/>
      </c>
      <c r="AF649" s="16" t="e">
        <f>IF($A$3=FALSE,IF($C649&lt;16,O649/($D649^0.727399687532279)*'Hintergrund Berechnung'!$I$3165,O649/($D649^0.727399687532279)*'Hintergrund Berechnung'!$I$3166),IF($C649&lt;13,(O649/($D649^0.727399687532279)*'Hintergrund Berechnung'!$I$3165)*0.5,IF($C649&lt;16,(O649/($D649^0.727399687532279)*'Hintergrund Berechnung'!$I$3165)*0.67,O649/($D649^0.727399687532279)*'Hintergrund Berechnung'!$I$3166)))</f>
        <v>#DIV/0!</v>
      </c>
      <c r="AG649" s="16" t="str">
        <f t="shared" si="97"/>
        <v/>
      </c>
      <c r="AH649" s="16" t="e">
        <f t="shared" si="98"/>
        <v>#DIV/0!</v>
      </c>
      <c r="AI649" s="16" t="e">
        <f>ROUND(IF(C649&lt;16,$Q649/($D649^0.515518364833551)*'Hintergrund Berechnung'!$K$3165,$Q649/($D649^0.515518364833551)*'Hintergrund Berechnung'!$K$3166),0)</f>
        <v>#DIV/0!</v>
      </c>
      <c r="AJ649" s="16">
        <f>ROUND(IF(C649&lt;16,$R649*'Hintergrund Berechnung'!$L$3165,$R649*'Hintergrund Berechnung'!$L$3166),0)</f>
        <v>0</v>
      </c>
      <c r="AK649" s="16">
        <f>ROUND(IF(C649&lt;16,IF(S649&gt;0,(25-$S649)*'Hintergrund Berechnung'!$M$3165,0),IF(S649&gt;0,(25-$S649)*'Hintergrund Berechnung'!$M$3166,0)),0)</f>
        <v>0</v>
      </c>
      <c r="AL649" s="18" t="e">
        <f t="shared" si="99"/>
        <v>#DIV/0!</v>
      </c>
    </row>
    <row r="650" spans="21:38" x14ac:dyDescent="0.5">
      <c r="U650" s="16">
        <f t="shared" si="91"/>
        <v>0</v>
      </c>
      <c r="V650" s="16" t="e">
        <f>IF($A$3=FALSE,IF($C650&lt;16,E650/($D650^0.727399687532279)*'Hintergrund Berechnung'!$I$3165,E650/($D650^0.727399687532279)*'Hintergrund Berechnung'!$I$3166),IF($C650&lt;13,(E650/($D650^0.727399687532279)*'Hintergrund Berechnung'!$I$3165)*0.5,IF($C650&lt;16,(E650/($D650^0.727399687532279)*'Hintergrund Berechnung'!$I$3165)*0.67,E650/($D650^0.727399687532279)*'Hintergrund Berechnung'!$I$3166)))</f>
        <v>#DIV/0!</v>
      </c>
      <c r="W650" s="16" t="str">
        <f t="shared" si="92"/>
        <v/>
      </c>
      <c r="X650" s="16" t="e">
        <f>IF($A$3=FALSE,IF($C650&lt;16,G650/($D650^0.727399687532279)*'Hintergrund Berechnung'!$I$3165,G650/($D650^0.727399687532279)*'Hintergrund Berechnung'!$I$3166),IF($C650&lt;13,(G650/($D650^0.727399687532279)*'Hintergrund Berechnung'!$I$3165)*0.5,IF($C650&lt;16,(G650/($D650^0.727399687532279)*'Hintergrund Berechnung'!$I$3165)*0.67,G650/($D650^0.727399687532279)*'Hintergrund Berechnung'!$I$3166)))</f>
        <v>#DIV/0!</v>
      </c>
      <c r="Y650" s="16" t="str">
        <f t="shared" si="93"/>
        <v/>
      </c>
      <c r="Z650" s="16" t="e">
        <f>IF($A$3=FALSE,IF($C650&lt;16,I650/($D650^0.727399687532279)*'Hintergrund Berechnung'!$I$3165,I650/($D650^0.727399687532279)*'Hintergrund Berechnung'!$I$3166),IF($C650&lt;13,(I650/($D650^0.727399687532279)*'Hintergrund Berechnung'!$I$3165)*0.5,IF($C650&lt;16,(I650/($D650^0.727399687532279)*'Hintergrund Berechnung'!$I$3165)*0.67,I650/($D650^0.727399687532279)*'Hintergrund Berechnung'!$I$3166)))</f>
        <v>#DIV/0!</v>
      </c>
      <c r="AA650" s="16" t="str">
        <f t="shared" si="94"/>
        <v/>
      </c>
      <c r="AB650" s="16" t="e">
        <f>IF($A$3=FALSE,IF($C650&lt;16,K650/($D650^0.727399687532279)*'Hintergrund Berechnung'!$I$3165,K650/($D650^0.727399687532279)*'Hintergrund Berechnung'!$I$3166),IF($C650&lt;13,(K650/($D650^0.727399687532279)*'Hintergrund Berechnung'!$I$3165)*0.5,IF($C650&lt;16,(K650/($D650^0.727399687532279)*'Hintergrund Berechnung'!$I$3165)*0.67,K650/($D650^0.727399687532279)*'Hintergrund Berechnung'!$I$3166)))</f>
        <v>#DIV/0!</v>
      </c>
      <c r="AC650" s="16" t="str">
        <f t="shared" si="95"/>
        <v/>
      </c>
      <c r="AD650" s="16" t="e">
        <f>IF($A$3=FALSE,IF($C650&lt;16,M650/($D650^0.727399687532279)*'Hintergrund Berechnung'!$I$3165,M650/($D650^0.727399687532279)*'Hintergrund Berechnung'!$I$3166),IF($C650&lt;13,(M650/($D650^0.727399687532279)*'Hintergrund Berechnung'!$I$3165)*0.5,IF($C650&lt;16,(M650/($D650^0.727399687532279)*'Hintergrund Berechnung'!$I$3165)*0.67,M650/($D650^0.727399687532279)*'Hintergrund Berechnung'!$I$3166)))</f>
        <v>#DIV/0!</v>
      </c>
      <c r="AE650" s="16" t="str">
        <f t="shared" si="96"/>
        <v/>
      </c>
      <c r="AF650" s="16" t="e">
        <f>IF($A$3=FALSE,IF($C650&lt;16,O650/($D650^0.727399687532279)*'Hintergrund Berechnung'!$I$3165,O650/($D650^0.727399687532279)*'Hintergrund Berechnung'!$I$3166),IF($C650&lt;13,(O650/($D650^0.727399687532279)*'Hintergrund Berechnung'!$I$3165)*0.5,IF($C650&lt;16,(O650/($D650^0.727399687532279)*'Hintergrund Berechnung'!$I$3165)*0.67,O650/($D650^0.727399687532279)*'Hintergrund Berechnung'!$I$3166)))</f>
        <v>#DIV/0!</v>
      </c>
      <c r="AG650" s="16" t="str">
        <f t="shared" si="97"/>
        <v/>
      </c>
      <c r="AH650" s="16" t="e">
        <f t="shared" si="98"/>
        <v>#DIV/0!</v>
      </c>
      <c r="AI650" s="16" t="e">
        <f>ROUND(IF(C650&lt;16,$Q650/($D650^0.515518364833551)*'Hintergrund Berechnung'!$K$3165,$Q650/($D650^0.515518364833551)*'Hintergrund Berechnung'!$K$3166),0)</f>
        <v>#DIV/0!</v>
      </c>
      <c r="AJ650" s="16">
        <f>ROUND(IF(C650&lt;16,$R650*'Hintergrund Berechnung'!$L$3165,$R650*'Hintergrund Berechnung'!$L$3166),0)</f>
        <v>0</v>
      </c>
      <c r="AK650" s="16">
        <f>ROUND(IF(C650&lt;16,IF(S650&gt;0,(25-$S650)*'Hintergrund Berechnung'!$M$3165,0),IF(S650&gt;0,(25-$S650)*'Hintergrund Berechnung'!$M$3166,0)),0)</f>
        <v>0</v>
      </c>
      <c r="AL650" s="18" t="e">
        <f t="shared" si="99"/>
        <v>#DIV/0!</v>
      </c>
    </row>
    <row r="651" spans="21:38" x14ac:dyDescent="0.5">
      <c r="U651" s="16">
        <f t="shared" si="91"/>
        <v>0</v>
      </c>
      <c r="V651" s="16" t="e">
        <f>IF($A$3=FALSE,IF($C651&lt;16,E651/($D651^0.727399687532279)*'Hintergrund Berechnung'!$I$3165,E651/($D651^0.727399687532279)*'Hintergrund Berechnung'!$I$3166),IF($C651&lt;13,(E651/($D651^0.727399687532279)*'Hintergrund Berechnung'!$I$3165)*0.5,IF($C651&lt;16,(E651/($D651^0.727399687532279)*'Hintergrund Berechnung'!$I$3165)*0.67,E651/($D651^0.727399687532279)*'Hintergrund Berechnung'!$I$3166)))</f>
        <v>#DIV/0!</v>
      </c>
      <c r="W651" s="16" t="str">
        <f t="shared" si="92"/>
        <v/>
      </c>
      <c r="X651" s="16" t="e">
        <f>IF($A$3=FALSE,IF($C651&lt;16,G651/($D651^0.727399687532279)*'Hintergrund Berechnung'!$I$3165,G651/($D651^0.727399687532279)*'Hintergrund Berechnung'!$I$3166),IF($C651&lt;13,(G651/($D651^0.727399687532279)*'Hintergrund Berechnung'!$I$3165)*0.5,IF($C651&lt;16,(G651/($D651^0.727399687532279)*'Hintergrund Berechnung'!$I$3165)*0.67,G651/($D651^0.727399687532279)*'Hintergrund Berechnung'!$I$3166)))</f>
        <v>#DIV/0!</v>
      </c>
      <c r="Y651" s="16" t="str">
        <f t="shared" si="93"/>
        <v/>
      </c>
      <c r="Z651" s="16" t="e">
        <f>IF($A$3=FALSE,IF($C651&lt;16,I651/($D651^0.727399687532279)*'Hintergrund Berechnung'!$I$3165,I651/($D651^0.727399687532279)*'Hintergrund Berechnung'!$I$3166),IF($C651&lt;13,(I651/($D651^0.727399687532279)*'Hintergrund Berechnung'!$I$3165)*0.5,IF($C651&lt;16,(I651/($D651^0.727399687532279)*'Hintergrund Berechnung'!$I$3165)*0.67,I651/($D651^0.727399687532279)*'Hintergrund Berechnung'!$I$3166)))</f>
        <v>#DIV/0!</v>
      </c>
      <c r="AA651" s="16" t="str">
        <f t="shared" si="94"/>
        <v/>
      </c>
      <c r="AB651" s="16" t="e">
        <f>IF($A$3=FALSE,IF($C651&lt;16,K651/($D651^0.727399687532279)*'Hintergrund Berechnung'!$I$3165,K651/($D651^0.727399687532279)*'Hintergrund Berechnung'!$I$3166),IF($C651&lt;13,(K651/($D651^0.727399687532279)*'Hintergrund Berechnung'!$I$3165)*0.5,IF($C651&lt;16,(K651/($D651^0.727399687532279)*'Hintergrund Berechnung'!$I$3165)*0.67,K651/($D651^0.727399687532279)*'Hintergrund Berechnung'!$I$3166)))</f>
        <v>#DIV/0!</v>
      </c>
      <c r="AC651" s="16" t="str">
        <f t="shared" si="95"/>
        <v/>
      </c>
      <c r="AD651" s="16" t="e">
        <f>IF($A$3=FALSE,IF($C651&lt;16,M651/($D651^0.727399687532279)*'Hintergrund Berechnung'!$I$3165,M651/($D651^0.727399687532279)*'Hintergrund Berechnung'!$I$3166),IF($C651&lt;13,(M651/($D651^0.727399687532279)*'Hintergrund Berechnung'!$I$3165)*0.5,IF($C651&lt;16,(M651/($D651^0.727399687532279)*'Hintergrund Berechnung'!$I$3165)*0.67,M651/($D651^0.727399687532279)*'Hintergrund Berechnung'!$I$3166)))</f>
        <v>#DIV/0!</v>
      </c>
      <c r="AE651" s="16" t="str">
        <f t="shared" si="96"/>
        <v/>
      </c>
      <c r="AF651" s="16" t="e">
        <f>IF($A$3=FALSE,IF($C651&lt;16,O651/($D651^0.727399687532279)*'Hintergrund Berechnung'!$I$3165,O651/($D651^0.727399687532279)*'Hintergrund Berechnung'!$I$3166),IF($C651&lt;13,(O651/($D651^0.727399687532279)*'Hintergrund Berechnung'!$I$3165)*0.5,IF($C651&lt;16,(O651/($D651^0.727399687532279)*'Hintergrund Berechnung'!$I$3165)*0.67,O651/($D651^0.727399687532279)*'Hintergrund Berechnung'!$I$3166)))</f>
        <v>#DIV/0!</v>
      </c>
      <c r="AG651" s="16" t="str">
        <f t="shared" si="97"/>
        <v/>
      </c>
      <c r="AH651" s="16" t="e">
        <f t="shared" si="98"/>
        <v>#DIV/0!</v>
      </c>
      <c r="AI651" s="16" t="e">
        <f>ROUND(IF(C651&lt;16,$Q651/($D651^0.515518364833551)*'Hintergrund Berechnung'!$K$3165,$Q651/($D651^0.515518364833551)*'Hintergrund Berechnung'!$K$3166),0)</f>
        <v>#DIV/0!</v>
      </c>
      <c r="AJ651" s="16">
        <f>ROUND(IF(C651&lt;16,$R651*'Hintergrund Berechnung'!$L$3165,$R651*'Hintergrund Berechnung'!$L$3166),0)</f>
        <v>0</v>
      </c>
      <c r="AK651" s="16">
        <f>ROUND(IF(C651&lt;16,IF(S651&gt;0,(25-$S651)*'Hintergrund Berechnung'!$M$3165,0),IF(S651&gt;0,(25-$S651)*'Hintergrund Berechnung'!$M$3166,0)),0)</f>
        <v>0</v>
      </c>
      <c r="AL651" s="18" t="e">
        <f t="shared" si="99"/>
        <v>#DIV/0!</v>
      </c>
    </row>
    <row r="652" spans="21:38" x14ac:dyDescent="0.5">
      <c r="U652" s="16">
        <f t="shared" si="91"/>
        <v>0</v>
      </c>
      <c r="V652" s="16" t="e">
        <f>IF($A$3=FALSE,IF($C652&lt;16,E652/($D652^0.727399687532279)*'Hintergrund Berechnung'!$I$3165,E652/($D652^0.727399687532279)*'Hintergrund Berechnung'!$I$3166),IF($C652&lt;13,(E652/($D652^0.727399687532279)*'Hintergrund Berechnung'!$I$3165)*0.5,IF($C652&lt;16,(E652/($D652^0.727399687532279)*'Hintergrund Berechnung'!$I$3165)*0.67,E652/($D652^0.727399687532279)*'Hintergrund Berechnung'!$I$3166)))</f>
        <v>#DIV/0!</v>
      </c>
      <c r="W652" s="16" t="str">
        <f t="shared" si="92"/>
        <v/>
      </c>
      <c r="X652" s="16" t="e">
        <f>IF($A$3=FALSE,IF($C652&lt;16,G652/($D652^0.727399687532279)*'Hintergrund Berechnung'!$I$3165,G652/($D652^0.727399687532279)*'Hintergrund Berechnung'!$I$3166),IF($C652&lt;13,(G652/($D652^0.727399687532279)*'Hintergrund Berechnung'!$I$3165)*0.5,IF($C652&lt;16,(G652/($D652^0.727399687532279)*'Hintergrund Berechnung'!$I$3165)*0.67,G652/($D652^0.727399687532279)*'Hintergrund Berechnung'!$I$3166)))</f>
        <v>#DIV/0!</v>
      </c>
      <c r="Y652" s="16" t="str">
        <f t="shared" si="93"/>
        <v/>
      </c>
      <c r="Z652" s="16" t="e">
        <f>IF($A$3=FALSE,IF($C652&lt;16,I652/($D652^0.727399687532279)*'Hintergrund Berechnung'!$I$3165,I652/($D652^0.727399687532279)*'Hintergrund Berechnung'!$I$3166),IF($C652&lt;13,(I652/($D652^0.727399687532279)*'Hintergrund Berechnung'!$I$3165)*0.5,IF($C652&lt;16,(I652/($D652^0.727399687532279)*'Hintergrund Berechnung'!$I$3165)*0.67,I652/($D652^0.727399687532279)*'Hintergrund Berechnung'!$I$3166)))</f>
        <v>#DIV/0!</v>
      </c>
      <c r="AA652" s="16" t="str">
        <f t="shared" si="94"/>
        <v/>
      </c>
      <c r="AB652" s="16" t="e">
        <f>IF($A$3=FALSE,IF($C652&lt;16,K652/($D652^0.727399687532279)*'Hintergrund Berechnung'!$I$3165,K652/($D652^0.727399687532279)*'Hintergrund Berechnung'!$I$3166),IF($C652&lt;13,(K652/($D652^0.727399687532279)*'Hintergrund Berechnung'!$I$3165)*0.5,IF($C652&lt;16,(K652/($D652^0.727399687532279)*'Hintergrund Berechnung'!$I$3165)*0.67,K652/($D652^0.727399687532279)*'Hintergrund Berechnung'!$I$3166)))</f>
        <v>#DIV/0!</v>
      </c>
      <c r="AC652" s="16" t="str">
        <f t="shared" si="95"/>
        <v/>
      </c>
      <c r="AD652" s="16" t="e">
        <f>IF($A$3=FALSE,IF($C652&lt;16,M652/($D652^0.727399687532279)*'Hintergrund Berechnung'!$I$3165,M652/($D652^0.727399687532279)*'Hintergrund Berechnung'!$I$3166),IF($C652&lt;13,(M652/($D652^0.727399687532279)*'Hintergrund Berechnung'!$I$3165)*0.5,IF($C652&lt;16,(M652/($D652^0.727399687532279)*'Hintergrund Berechnung'!$I$3165)*0.67,M652/($D652^0.727399687532279)*'Hintergrund Berechnung'!$I$3166)))</f>
        <v>#DIV/0!</v>
      </c>
      <c r="AE652" s="16" t="str">
        <f t="shared" si="96"/>
        <v/>
      </c>
      <c r="AF652" s="16" t="e">
        <f>IF($A$3=FALSE,IF($C652&lt;16,O652/($D652^0.727399687532279)*'Hintergrund Berechnung'!$I$3165,O652/($D652^0.727399687532279)*'Hintergrund Berechnung'!$I$3166),IF($C652&lt;13,(O652/($D652^0.727399687532279)*'Hintergrund Berechnung'!$I$3165)*0.5,IF($C652&lt;16,(O652/($D652^0.727399687532279)*'Hintergrund Berechnung'!$I$3165)*0.67,O652/($D652^0.727399687532279)*'Hintergrund Berechnung'!$I$3166)))</f>
        <v>#DIV/0!</v>
      </c>
      <c r="AG652" s="16" t="str">
        <f t="shared" si="97"/>
        <v/>
      </c>
      <c r="AH652" s="16" t="e">
        <f t="shared" si="98"/>
        <v>#DIV/0!</v>
      </c>
      <c r="AI652" s="16" t="e">
        <f>ROUND(IF(C652&lt;16,$Q652/($D652^0.515518364833551)*'Hintergrund Berechnung'!$K$3165,$Q652/($D652^0.515518364833551)*'Hintergrund Berechnung'!$K$3166),0)</f>
        <v>#DIV/0!</v>
      </c>
      <c r="AJ652" s="16">
        <f>ROUND(IF(C652&lt;16,$R652*'Hintergrund Berechnung'!$L$3165,$R652*'Hintergrund Berechnung'!$L$3166),0)</f>
        <v>0</v>
      </c>
      <c r="AK652" s="16">
        <f>ROUND(IF(C652&lt;16,IF(S652&gt;0,(25-$S652)*'Hintergrund Berechnung'!$M$3165,0),IF(S652&gt;0,(25-$S652)*'Hintergrund Berechnung'!$M$3166,0)),0)</f>
        <v>0</v>
      </c>
      <c r="AL652" s="18" t="e">
        <f t="shared" si="99"/>
        <v>#DIV/0!</v>
      </c>
    </row>
    <row r="653" spans="21:38" x14ac:dyDescent="0.5">
      <c r="U653" s="16">
        <f t="shared" si="91"/>
        <v>0</v>
      </c>
      <c r="V653" s="16" t="e">
        <f>IF($A$3=FALSE,IF($C653&lt;16,E653/($D653^0.727399687532279)*'Hintergrund Berechnung'!$I$3165,E653/($D653^0.727399687532279)*'Hintergrund Berechnung'!$I$3166),IF($C653&lt;13,(E653/($D653^0.727399687532279)*'Hintergrund Berechnung'!$I$3165)*0.5,IF($C653&lt;16,(E653/($D653^0.727399687532279)*'Hintergrund Berechnung'!$I$3165)*0.67,E653/($D653^0.727399687532279)*'Hintergrund Berechnung'!$I$3166)))</f>
        <v>#DIV/0!</v>
      </c>
      <c r="W653" s="16" t="str">
        <f t="shared" si="92"/>
        <v/>
      </c>
      <c r="X653" s="16" t="e">
        <f>IF($A$3=FALSE,IF($C653&lt;16,G653/($D653^0.727399687532279)*'Hintergrund Berechnung'!$I$3165,G653/($D653^0.727399687532279)*'Hintergrund Berechnung'!$I$3166),IF($C653&lt;13,(G653/($D653^0.727399687532279)*'Hintergrund Berechnung'!$I$3165)*0.5,IF($C653&lt;16,(G653/($D653^0.727399687532279)*'Hintergrund Berechnung'!$I$3165)*0.67,G653/($D653^0.727399687532279)*'Hintergrund Berechnung'!$I$3166)))</f>
        <v>#DIV/0!</v>
      </c>
      <c r="Y653" s="16" t="str">
        <f t="shared" si="93"/>
        <v/>
      </c>
      <c r="Z653" s="16" t="e">
        <f>IF($A$3=FALSE,IF($C653&lt;16,I653/($D653^0.727399687532279)*'Hintergrund Berechnung'!$I$3165,I653/($D653^0.727399687532279)*'Hintergrund Berechnung'!$I$3166),IF($C653&lt;13,(I653/($D653^0.727399687532279)*'Hintergrund Berechnung'!$I$3165)*0.5,IF($C653&lt;16,(I653/($D653^0.727399687532279)*'Hintergrund Berechnung'!$I$3165)*0.67,I653/($D653^0.727399687532279)*'Hintergrund Berechnung'!$I$3166)))</f>
        <v>#DIV/0!</v>
      </c>
      <c r="AA653" s="16" t="str">
        <f t="shared" si="94"/>
        <v/>
      </c>
      <c r="AB653" s="16" t="e">
        <f>IF($A$3=FALSE,IF($C653&lt;16,K653/($D653^0.727399687532279)*'Hintergrund Berechnung'!$I$3165,K653/($D653^0.727399687532279)*'Hintergrund Berechnung'!$I$3166),IF($C653&lt;13,(K653/($D653^0.727399687532279)*'Hintergrund Berechnung'!$I$3165)*0.5,IF($C653&lt;16,(K653/($D653^0.727399687532279)*'Hintergrund Berechnung'!$I$3165)*0.67,K653/($D653^0.727399687532279)*'Hintergrund Berechnung'!$I$3166)))</f>
        <v>#DIV/0!</v>
      </c>
      <c r="AC653" s="16" t="str">
        <f t="shared" si="95"/>
        <v/>
      </c>
      <c r="AD653" s="16" t="e">
        <f>IF($A$3=FALSE,IF($C653&lt;16,M653/($D653^0.727399687532279)*'Hintergrund Berechnung'!$I$3165,M653/($D653^0.727399687532279)*'Hintergrund Berechnung'!$I$3166),IF($C653&lt;13,(M653/($D653^0.727399687532279)*'Hintergrund Berechnung'!$I$3165)*0.5,IF($C653&lt;16,(M653/($D653^0.727399687532279)*'Hintergrund Berechnung'!$I$3165)*0.67,M653/($D653^0.727399687532279)*'Hintergrund Berechnung'!$I$3166)))</f>
        <v>#DIV/0!</v>
      </c>
      <c r="AE653" s="16" t="str">
        <f t="shared" si="96"/>
        <v/>
      </c>
      <c r="AF653" s="16" t="e">
        <f>IF($A$3=FALSE,IF($C653&lt;16,O653/($D653^0.727399687532279)*'Hintergrund Berechnung'!$I$3165,O653/($D653^0.727399687532279)*'Hintergrund Berechnung'!$I$3166),IF($C653&lt;13,(O653/($D653^0.727399687532279)*'Hintergrund Berechnung'!$I$3165)*0.5,IF($C653&lt;16,(O653/($D653^0.727399687532279)*'Hintergrund Berechnung'!$I$3165)*0.67,O653/($D653^0.727399687532279)*'Hintergrund Berechnung'!$I$3166)))</f>
        <v>#DIV/0!</v>
      </c>
      <c r="AG653" s="16" t="str">
        <f t="shared" si="97"/>
        <v/>
      </c>
      <c r="AH653" s="16" t="e">
        <f t="shared" si="98"/>
        <v>#DIV/0!</v>
      </c>
      <c r="AI653" s="16" t="e">
        <f>ROUND(IF(C653&lt;16,$Q653/($D653^0.515518364833551)*'Hintergrund Berechnung'!$K$3165,$Q653/($D653^0.515518364833551)*'Hintergrund Berechnung'!$K$3166),0)</f>
        <v>#DIV/0!</v>
      </c>
      <c r="AJ653" s="16">
        <f>ROUND(IF(C653&lt;16,$R653*'Hintergrund Berechnung'!$L$3165,$R653*'Hintergrund Berechnung'!$L$3166),0)</f>
        <v>0</v>
      </c>
      <c r="AK653" s="16">
        <f>ROUND(IF(C653&lt;16,IF(S653&gt;0,(25-$S653)*'Hintergrund Berechnung'!$M$3165,0),IF(S653&gt;0,(25-$S653)*'Hintergrund Berechnung'!$M$3166,0)),0)</f>
        <v>0</v>
      </c>
      <c r="AL653" s="18" t="e">
        <f t="shared" si="99"/>
        <v>#DIV/0!</v>
      </c>
    </row>
    <row r="654" spans="21:38" x14ac:dyDescent="0.5">
      <c r="U654" s="16">
        <f t="shared" si="91"/>
        <v>0</v>
      </c>
      <c r="V654" s="16" t="e">
        <f>IF($A$3=FALSE,IF($C654&lt;16,E654/($D654^0.727399687532279)*'Hintergrund Berechnung'!$I$3165,E654/($D654^0.727399687532279)*'Hintergrund Berechnung'!$I$3166),IF($C654&lt;13,(E654/($D654^0.727399687532279)*'Hintergrund Berechnung'!$I$3165)*0.5,IF($C654&lt;16,(E654/($D654^0.727399687532279)*'Hintergrund Berechnung'!$I$3165)*0.67,E654/($D654^0.727399687532279)*'Hintergrund Berechnung'!$I$3166)))</f>
        <v>#DIV/0!</v>
      </c>
      <c r="W654" s="16" t="str">
        <f t="shared" si="92"/>
        <v/>
      </c>
      <c r="X654" s="16" t="e">
        <f>IF($A$3=FALSE,IF($C654&lt;16,G654/($D654^0.727399687532279)*'Hintergrund Berechnung'!$I$3165,G654/($D654^0.727399687532279)*'Hintergrund Berechnung'!$I$3166),IF($C654&lt;13,(G654/($D654^0.727399687532279)*'Hintergrund Berechnung'!$I$3165)*0.5,IF($C654&lt;16,(G654/($D654^0.727399687532279)*'Hintergrund Berechnung'!$I$3165)*0.67,G654/($D654^0.727399687532279)*'Hintergrund Berechnung'!$I$3166)))</f>
        <v>#DIV/0!</v>
      </c>
      <c r="Y654" s="16" t="str">
        <f t="shared" si="93"/>
        <v/>
      </c>
      <c r="Z654" s="16" t="e">
        <f>IF($A$3=FALSE,IF($C654&lt;16,I654/($D654^0.727399687532279)*'Hintergrund Berechnung'!$I$3165,I654/($D654^0.727399687532279)*'Hintergrund Berechnung'!$I$3166),IF($C654&lt;13,(I654/($D654^0.727399687532279)*'Hintergrund Berechnung'!$I$3165)*0.5,IF($C654&lt;16,(I654/($D654^0.727399687532279)*'Hintergrund Berechnung'!$I$3165)*0.67,I654/($D654^0.727399687532279)*'Hintergrund Berechnung'!$I$3166)))</f>
        <v>#DIV/0!</v>
      </c>
      <c r="AA654" s="16" t="str">
        <f t="shared" si="94"/>
        <v/>
      </c>
      <c r="AB654" s="16" t="e">
        <f>IF($A$3=FALSE,IF($C654&lt;16,K654/($D654^0.727399687532279)*'Hintergrund Berechnung'!$I$3165,K654/($D654^0.727399687532279)*'Hintergrund Berechnung'!$I$3166),IF($C654&lt;13,(K654/($D654^0.727399687532279)*'Hintergrund Berechnung'!$I$3165)*0.5,IF($C654&lt;16,(K654/($D654^0.727399687532279)*'Hintergrund Berechnung'!$I$3165)*0.67,K654/($D654^0.727399687532279)*'Hintergrund Berechnung'!$I$3166)))</f>
        <v>#DIV/0!</v>
      </c>
      <c r="AC654" s="16" t="str">
        <f t="shared" si="95"/>
        <v/>
      </c>
      <c r="AD654" s="16" t="e">
        <f>IF($A$3=FALSE,IF($C654&lt;16,M654/($D654^0.727399687532279)*'Hintergrund Berechnung'!$I$3165,M654/($D654^0.727399687532279)*'Hintergrund Berechnung'!$I$3166),IF($C654&lt;13,(M654/($D654^0.727399687532279)*'Hintergrund Berechnung'!$I$3165)*0.5,IF($C654&lt;16,(M654/($D654^0.727399687532279)*'Hintergrund Berechnung'!$I$3165)*0.67,M654/($D654^0.727399687532279)*'Hintergrund Berechnung'!$I$3166)))</f>
        <v>#DIV/0!</v>
      </c>
      <c r="AE654" s="16" t="str">
        <f t="shared" si="96"/>
        <v/>
      </c>
      <c r="AF654" s="16" t="e">
        <f>IF($A$3=FALSE,IF($C654&lt;16,O654/($D654^0.727399687532279)*'Hintergrund Berechnung'!$I$3165,O654/($D654^0.727399687532279)*'Hintergrund Berechnung'!$I$3166),IF($C654&lt;13,(O654/($D654^0.727399687532279)*'Hintergrund Berechnung'!$I$3165)*0.5,IF($C654&lt;16,(O654/($D654^0.727399687532279)*'Hintergrund Berechnung'!$I$3165)*0.67,O654/($D654^0.727399687532279)*'Hintergrund Berechnung'!$I$3166)))</f>
        <v>#DIV/0!</v>
      </c>
      <c r="AG654" s="16" t="str">
        <f t="shared" si="97"/>
        <v/>
      </c>
      <c r="AH654" s="16" t="e">
        <f t="shared" si="98"/>
        <v>#DIV/0!</v>
      </c>
      <c r="AI654" s="16" t="e">
        <f>ROUND(IF(C654&lt;16,$Q654/($D654^0.515518364833551)*'Hintergrund Berechnung'!$K$3165,$Q654/($D654^0.515518364833551)*'Hintergrund Berechnung'!$K$3166),0)</f>
        <v>#DIV/0!</v>
      </c>
      <c r="AJ654" s="16">
        <f>ROUND(IF(C654&lt;16,$R654*'Hintergrund Berechnung'!$L$3165,$R654*'Hintergrund Berechnung'!$L$3166),0)</f>
        <v>0</v>
      </c>
      <c r="AK654" s="16">
        <f>ROUND(IF(C654&lt;16,IF(S654&gt;0,(25-$S654)*'Hintergrund Berechnung'!$M$3165,0),IF(S654&gt;0,(25-$S654)*'Hintergrund Berechnung'!$M$3166,0)),0)</f>
        <v>0</v>
      </c>
      <c r="AL654" s="18" t="e">
        <f t="shared" si="99"/>
        <v>#DIV/0!</v>
      </c>
    </row>
    <row r="655" spans="21:38" x14ac:dyDescent="0.5">
      <c r="U655" s="16">
        <f t="shared" si="91"/>
        <v>0</v>
      </c>
      <c r="V655" s="16" t="e">
        <f>IF($A$3=FALSE,IF($C655&lt;16,E655/($D655^0.727399687532279)*'Hintergrund Berechnung'!$I$3165,E655/($D655^0.727399687532279)*'Hintergrund Berechnung'!$I$3166),IF($C655&lt;13,(E655/($D655^0.727399687532279)*'Hintergrund Berechnung'!$I$3165)*0.5,IF($C655&lt;16,(E655/($D655^0.727399687532279)*'Hintergrund Berechnung'!$I$3165)*0.67,E655/($D655^0.727399687532279)*'Hintergrund Berechnung'!$I$3166)))</f>
        <v>#DIV/0!</v>
      </c>
      <c r="W655" s="16" t="str">
        <f t="shared" si="92"/>
        <v/>
      </c>
      <c r="X655" s="16" t="e">
        <f>IF($A$3=FALSE,IF($C655&lt;16,G655/($D655^0.727399687532279)*'Hintergrund Berechnung'!$I$3165,G655/($D655^0.727399687532279)*'Hintergrund Berechnung'!$I$3166),IF($C655&lt;13,(G655/($D655^0.727399687532279)*'Hintergrund Berechnung'!$I$3165)*0.5,IF($C655&lt;16,(G655/($D655^0.727399687532279)*'Hintergrund Berechnung'!$I$3165)*0.67,G655/($D655^0.727399687532279)*'Hintergrund Berechnung'!$I$3166)))</f>
        <v>#DIV/0!</v>
      </c>
      <c r="Y655" s="16" t="str">
        <f t="shared" si="93"/>
        <v/>
      </c>
      <c r="Z655" s="16" t="e">
        <f>IF($A$3=FALSE,IF($C655&lt;16,I655/($D655^0.727399687532279)*'Hintergrund Berechnung'!$I$3165,I655/($D655^0.727399687532279)*'Hintergrund Berechnung'!$I$3166),IF($C655&lt;13,(I655/($D655^0.727399687532279)*'Hintergrund Berechnung'!$I$3165)*0.5,IF($C655&lt;16,(I655/($D655^0.727399687532279)*'Hintergrund Berechnung'!$I$3165)*0.67,I655/($D655^0.727399687532279)*'Hintergrund Berechnung'!$I$3166)))</f>
        <v>#DIV/0!</v>
      </c>
      <c r="AA655" s="16" t="str">
        <f t="shared" si="94"/>
        <v/>
      </c>
      <c r="AB655" s="16" t="e">
        <f>IF($A$3=FALSE,IF($C655&lt;16,K655/($D655^0.727399687532279)*'Hintergrund Berechnung'!$I$3165,K655/($D655^0.727399687532279)*'Hintergrund Berechnung'!$I$3166),IF($C655&lt;13,(K655/($D655^0.727399687532279)*'Hintergrund Berechnung'!$I$3165)*0.5,IF($C655&lt;16,(K655/($D655^0.727399687532279)*'Hintergrund Berechnung'!$I$3165)*0.67,K655/($D655^0.727399687532279)*'Hintergrund Berechnung'!$I$3166)))</f>
        <v>#DIV/0!</v>
      </c>
      <c r="AC655" s="16" t="str">
        <f t="shared" si="95"/>
        <v/>
      </c>
      <c r="AD655" s="16" t="e">
        <f>IF($A$3=FALSE,IF($C655&lt;16,M655/($D655^0.727399687532279)*'Hintergrund Berechnung'!$I$3165,M655/($D655^0.727399687532279)*'Hintergrund Berechnung'!$I$3166),IF($C655&lt;13,(M655/($D655^0.727399687532279)*'Hintergrund Berechnung'!$I$3165)*0.5,IF($C655&lt;16,(M655/($D655^0.727399687532279)*'Hintergrund Berechnung'!$I$3165)*0.67,M655/($D655^0.727399687532279)*'Hintergrund Berechnung'!$I$3166)))</f>
        <v>#DIV/0!</v>
      </c>
      <c r="AE655" s="16" t="str">
        <f t="shared" si="96"/>
        <v/>
      </c>
      <c r="AF655" s="16" t="e">
        <f>IF($A$3=FALSE,IF($C655&lt;16,O655/($D655^0.727399687532279)*'Hintergrund Berechnung'!$I$3165,O655/($D655^0.727399687532279)*'Hintergrund Berechnung'!$I$3166),IF($C655&lt;13,(O655/($D655^0.727399687532279)*'Hintergrund Berechnung'!$I$3165)*0.5,IF($C655&lt;16,(O655/($D655^0.727399687532279)*'Hintergrund Berechnung'!$I$3165)*0.67,O655/($D655^0.727399687532279)*'Hintergrund Berechnung'!$I$3166)))</f>
        <v>#DIV/0!</v>
      </c>
      <c r="AG655" s="16" t="str">
        <f t="shared" si="97"/>
        <v/>
      </c>
      <c r="AH655" s="16" t="e">
        <f t="shared" si="98"/>
        <v>#DIV/0!</v>
      </c>
      <c r="AI655" s="16" t="e">
        <f>ROUND(IF(C655&lt;16,$Q655/($D655^0.515518364833551)*'Hintergrund Berechnung'!$K$3165,$Q655/($D655^0.515518364833551)*'Hintergrund Berechnung'!$K$3166),0)</f>
        <v>#DIV/0!</v>
      </c>
      <c r="AJ655" s="16">
        <f>ROUND(IF(C655&lt;16,$R655*'Hintergrund Berechnung'!$L$3165,$R655*'Hintergrund Berechnung'!$L$3166),0)</f>
        <v>0</v>
      </c>
      <c r="AK655" s="16">
        <f>ROUND(IF(C655&lt;16,IF(S655&gt;0,(25-$S655)*'Hintergrund Berechnung'!$M$3165,0),IF(S655&gt;0,(25-$S655)*'Hintergrund Berechnung'!$M$3166,0)),0)</f>
        <v>0</v>
      </c>
      <c r="AL655" s="18" t="e">
        <f t="shared" si="99"/>
        <v>#DIV/0!</v>
      </c>
    </row>
    <row r="656" spans="21:38" x14ac:dyDescent="0.5">
      <c r="U656" s="16">
        <f t="shared" si="91"/>
        <v>0</v>
      </c>
      <c r="V656" s="16" t="e">
        <f>IF($A$3=FALSE,IF($C656&lt;16,E656/($D656^0.727399687532279)*'Hintergrund Berechnung'!$I$3165,E656/($D656^0.727399687532279)*'Hintergrund Berechnung'!$I$3166),IF($C656&lt;13,(E656/($D656^0.727399687532279)*'Hintergrund Berechnung'!$I$3165)*0.5,IF($C656&lt;16,(E656/($D656^0.727399687532279)*'Hintergrund Berechnung'!$I$3165)*0.67,E656/($D656^0.727399687532279)*'Hintergrund Berechnung'!$I$3166)))</f>
        <v>#DIV/0!</v>
      </c>
      <c r="W656" s="16" t="str">
        <f t="shared" si="92"/>
        <v/>
      </c>
      <c r="X656" s="16" t="e">
        <f>IF($A$3=FALSE,IF($C656&lt;16,G656/($D656^0.727399687532279)*'Hintergrund Berechnung'!$I$3165,G656/($D656^0.727399687532279)*'Hintergrund Berechnung'!$I$3166),IF($C656&lt;13,(G656/($D656^0.727399687532279)*'Hintergrund Berechnung'!$I$3165)*0.5,IF($C656&lt;16,(G656/($D656^0.727399687532279)*'Hintergrund Berechnung'!$I$3165)*0.67,G656/($D656^0.727399687532279)*'Hintergrund Berechnung'!$I$3166)))</f>
        <v>#DIV/0!</v>
      </c>
      <c r="Y656" s="16" t="str">
        <f t="shared" si="93"/>
        <v/>
      </c>
      <c r="Z656" s="16" t="e">
        <f>IF($A$3=FALSE,IF($C656&lt;16,I656/($D656^0.727399687532279)*'Hintergrund Berechnung'!$I$3165,I656/($D656^0.727399687532279)*'Hintergrund Berechnung'!$I$3166),IF($C656&lt;13,(I656/($D656^0.727399687532279)*'Hintergrund Berechnung'!$I$3165)*0.5,IF($C656&lt;16,(I656/($D656^0.727399687532279)*'Hintergrund Berechnung'!$I$3165)*0.67,I656/($D656^0.727399687532279)*'Hintergrund Berechnung'!$I$3166)))</f>
        <v>#DIV/0!</v>
      </c>
      <c r="AA656" s="16" t="str">
        <f t="shared" si="94"/>
        <v/>
      </c>
      <c r="AB656" s="16" t="e">
        <f>IF($A$3=FALSE,IF($C656&lt;16,K656/($D656^0.727399687532279)*'Hintergrund Berechnung'!$I$3165,K656/($D656^0.727399687532279)*'Hintergrund Berechnung'!$I$3166),IF($C656&lt;13,(K656/($D656^0.727399687532279)*'Hintergrund Berechnung'!$I$3165)*0.5,IF($C656&lt;16,(K656/($D656^0.727399687532279)*'Hintergrund Berechnung'!$I$3165)*0.67,K656/($D656^0.727399687532279)*'Hintergrund Berechnung'!$I$3166)))</f>
        <v>#DIV/0!</v>
      </c>
      <c r="AC656" s="16" t="str">
        <f t="shared" si="95"/>
        <v/>
      </c>
      <c r="AD656" s="16" t="e">
        <f>IF($A$3=FALSE,IF($C656&lt;16,M656/($D656^0.727399687532279)*'Hintergrund Berechnung'!$I$3165,M656/($D656^0.727399687532279)*'Hintergrund Berechnung'!$I$3166),IF($C656&lt;13,(M656/($D656^0.727399687532279)*'Hintergrund Berechnung'!$I$3165)*0.5,IF($C656&lt;16,(M656/($D656^0.727399687532279)*'Hintergrund Berechnung'!$I$3165)*0.67,M656/($D656^0.727399687532279)*'Hintergrund Berechnung'!$I$3166)))</f>
        <v>#DIV/0!</v>
      </c>
      <c r="AE656" s="16" t="str">
        <f t="shared" si="96"/>
        <v/>
      </c>
      <c r="AF656" s="16" t="e">
        <f>IF($A$3=FALSE,IF($C656&lt;16,O656/($D656^0.727399687532279)*'Hintergrund Berechnung'!$I$3165,O656/($D656^0.727399687532279)*'Hintergrund Berechnung'!$I$3166),IF($C656&lt;13,(O656/($D656^0.727399687532279)*'Hintergrund Berechnung'!$I$3165)*0.5,IF($C656&lt;16,(O656/($D656^0.727399687532279)*'Hintergrund Berechnung'!$I$3165)*0.67,O656/($D656^0.727399687532279)*'Hintergrund Berechnung'!$I$3166)))</f>
        <v>#DIV/0!</v>
      </c>
      <c r="AG656" s="16" t="str">
        <f t="shared" si="97"/>
        <v/>
      </c>
      <c r="AH656" s="16" t="e">
        <f t="shared" si="98"/>
        <v>#DIV/0!</v>
      </c>
      <c r="AI656" s="16" t="e">
        <f>ROUND(IF(C656&lt;16,$Q656/($D656^0.515518364833551)*'Hintergrund Berechnung'!$K$3165,$Q656/($D656^0.515518364833551)*'Hintergrund Berechnung'!$K$3166),0)</f>
        <v>#DIV/0!</v>
      </c>
      <c r="AJ656" s="16">
        <f>ROUND(IF(C656&lt;16,$R656*'Hintergrund Berechnung'!$L$3165,$R656*'Hintergrund Berechnung'!$L$3166),0)</f>
        <v>0</v>
      </c>
      <c r="AK656" s="16">
        <f>ROUND(IF(C656&lt;16,IF(S656&gt;0,(25-$S656)*'Hintergrund Berechnung'!$M$3165,0),IF(S656&gt;0,(25-$S656)*'Hintergrund Berechnung'!$M$3166,0)),0)</f>
        <v>0</v>
      </c>
      <c r="AL656" s="18" t="e">
        <f t="shared" si="99"/>
        <v>#DIV/0!</v>
      </c>
    </row>
    <row r="657" spans="21:38" x14ac:dyDescent="0.5">
      <c r="U657" s="16">
        <f t="shared" si="91"/>
        <v>0</v>
      </c>
      <c r="V657" s="16" t="e">
        <f>IF($A$3=FALSE,IF($C657&lt;16,E657/($D657^0.727399687532279)*'Hintergrund Berechnung'!$I$3165,E657/($D657^0.727399687532279)*'Hintergrund Berechnung'!$I$3166),IF($C657&lt;13,(E657/($D657^0.727399687532279)*'Hintergrund Berechnung'!$I$3165)*0.5,IF($C657&lt;16,(E657/($D657^0.727399687532279)*'Hintergrund Berechnung'!$I$3165)*0.67,E657/($D657^0.727399687532279)*'Hintergrund Berechnung'!$I$3166)))</f>
        <v>#DIV/0!</v>
      </c>
      <c r="W657" s="16" t="str">
        <f t="shared" si="92"/>
        <v/>
      </c>
      <c r="X657" s="16" t="e">
        <f>IF($A$3=FALSE,IF($C657&lt;16,G657/($D657^0.727399687532279)*'Hintergrund Berechnung'!$I$3165,G657/($D657^0.727399687532279)*'Hintergrund Berechnung'!$I$3166),IF($C657&lt;13,(G657/($D657^0.727399687532279)*'Hintergrund Berechnung'!$I$3165)*0.5,IF($C657&lt;16,(G657/($D657^0.727399687532279)*'Hintergrund Berechnung'!$I$3165)*0.67,G657/($D657^0.727399687532279)*'Hintergrund Berechnung'!$I$3166)))</f>
        <v>#DIV/0!</v>
      </c>
      <c r="Y657" s="16" t="str">
        <f t="shared" si="93"/>
        <v/>
      </c>
      <c r="Z657" s="16" t="e">
        <f>IF($A$3=FALSE,IF($C657&lt;16,I657/($D657^0.727399687532279)*'Hintergrund Berechnung'!$I$3165,I657/($D657^0.727399687532279)*'Hintergrund Berechnung'!$I$3166),IF($C657&lt;13,(I657/($D657^0.727399687532279)*'Hintergrund Berechnung'!$I$3165)*0.5,IF($C657&lt;16,(I657/($D657^0.727399687532279)*'Hintergrund Berechnung'!$I$3165)*0.67,I657/($D657^0.727399687532279)*'Hintergrund Berechnung'!$I$3166)))</f>
        <v>#DIV/0!</v>
      </c>
      <c r="AA657" s="16" t="str">
        <f t="shared" si="94"/>
        <v/>
      </c>
      <c r="AB657" s="16" t="e">
        <f>IF($A$3=FALSE,IF($C657&lt;16,K657/($D657^0.727399687532279)*'Hintergrund Berechnung'!$I$3165,K657/($D657^0.727399687532279)*'Hintergrund Berechnung'!$I$3166),IF($C657&lt;13,(K657/($D657^0.727399687532279)*'Hintergrund Berechnung'!$I$3165)*0.5,IF($C657&lt;16,(K657/($D657^0.727399687532279)*'Hintergrund Berechnung'!$I$3165)*0.67,K657/($D657^0.727399687532279)*'Hintergrund Berechnung'!$I$3166)))</f>
        <v>#DIV/0!</v>
      </c>
      <c r="AC657" s="16" t="str">
        <f t="shared" si="95"/>
        <v/>
      </c>
      <c r="AD657" s="16" t="e">
        <f>IF($A$3=FALSE,IF($C657&lt;16,M657/($D657^0.727399687532279)*'Hintergrund Berechnung'!$I$3165,M657/($D657^0.727399687532279)*'Hintergrund Berechnung'!$I$3166),IF($C657&lt;13,(M657/($D657^0.727399687532279)*'Hintergrund Berechnung'!$I$3165)*0.5,IF($C657&lt;16,(M657/($D657^0.727399687532279)*'Hintergrund Berechnung'!$I$3165)*0.67,M657/($D657^0.727399687532279)*'Hintergrund Berechnung'!$I$3166)))</f>
        <v>#DIV/0!</v>
      </c>
      <c r="AE657" s="16" t="str">
        <f t="shared" si="96"/>
        <v/>
      </c>
      <c r="AF657" s="16" t="e">
        <f>IF($A$3=FALSE,IF($C657&lt;16,O657/($D657^0.727399687532279)*'Hintergrund Berechnung'!$I$3165,O657/($D657^0.727399687532279)*'Hintergrund Berechnung'!$I$3166),IF($C657&lt;13,(O657/($D657^0.727399687532279)*'Hintergrund Berechnung'!$I$3165)*0.5,IF($C657&lt;16,(O657/($D657^0.727399687532279)*'Hintergrund Berechnung'!$I$3165)*0.67,O657/($D657^0.727399687532279)*'Hintergrund Berechnung'!$I$3166)))</f>
        <v>#DIV/0!</v>
      </c>
      <c r="AG657" s="16" t="str">
        <f t="shared" si="97"/>
        <v/>
      </c>
      <c r="AH657" s="16" t="e">
        <f t="shared" si="98"/>
        <v>#DIV/0!</v>
      </c>
      <c r="AI657" s="16" t="e">
        <f>ROUND(IF(C657&lt;16,$Q657/($D657^0.515518364833551)*'Hintergrund Berechnung'!$K$3165,$Q657/($D657^0.515518364833551)*'Hintergrund Berechnung'!$K$3166),0)</f>
        <v>#DIV/0!</v>
      </c>
      <c r="AJ657" s="16">
        <f>ROUND(IF(C657&lt;16,$R657*'Hintergrund Berechnung'!$L$3165,$R657*'Hintergrund Berechnung'!$L$3166),0)</f>
        <v>0</v>
      </c>
      <c r="AK657" s="16">
        <f>ROUND(IF(C657&lt;16,IF(S657&gt;0,(25-$S657)*'Hintergrund Berechnung'!$M$3165,0),IF(S657&gt;0,(25-$S657)*'Hintergrund Berechnung'!$M$3166,0)),0)</f>
        <v>0</v>
      </c>
      <c r="AL657" s="18" t="e">
        <f t="shared" si="99"/>
        <v>#DIV/0!</v>
      </c>
    </row>
    <row r="658" spans="21:38" x14ac:dyDescent="0.5">
      <c r="U658" s="16">
        <f t="shared" si="91"/>
        <v>0</v>
      </c>
      <c r="V658" s="16" t="e">
        <f>IF($A$3=FALSE,IF($C658&lt;16,E658/($D658^0.727399687532279)*'Hintergrund Berechnung'!$I$3165,E658/($D658^0.727399687532279)*'Hintergrund Berechnung'!$I$3166),IF($C658&lt;13,(E658/($D658^0.727399687532279)*'Hintergrund Berechnung'!$I$3165)*0.5,IF($C658&lt;16,(E658/($D658^0.727399687532279)*'Hintergrund Berechnung'!$I$3165)*0.67,E658/($D658^0.727399687532279)*'Hintergrund Berechnung'!$I$3166)))</f>
        <v>#DIV/0!</v>
      </c>
      <c r="W658" s="16" t="str">
        <f t="shared" si="92"/>
        <v/>
      </c>
      <c r="X658" s="16" t="e">
        <f>IF($A$3=FALSE,IF($C658&lt;16,G658/($D658^0.727399687532279)*'Hintergrund Berechnung'!$I$3165,G658/($D658^0.727399687532279)*'Hintergrund Berechnung'!$I$3166),IF($C658&lt;13,(G658/($D658^0.727399687532279)*'Hintergrund Berechnung'!$I$3165)*0.5,IF($C658&lt;16,(G658/($D658^0.727399687532279)*'Hintergrund Berechnung'!$I$3165)*0.67,G658/($D658^0.727399687532279)*'Hintergrund Berechnung'!$I$3166)))</f>
        <v>#DIV/0!</v>
      </c>
      <c r="Y658" s="16" t="str">
        <f t="shared" si="93"/>
        <v/>
      </c>
      <c r="Z658" s="16" t="e">
        <f>IF($A$3=FALSE,IF($C658&lt;16,I658/($D658^0.727399687532279)*'Hintergrund Berechnung'!$I$3165,I658/($D658^0.727399687532279)*'Hintergrund Berechnung'!$I$3166),IF($C658&lt;13,(I658/($D658^0.727399687532279)*'Hintergrund Berechnung'!$I$3165)*0.5,IF($C658&lt;16,(I658/($D658^0.727399687532279)*'Hintergrund Berechnung'!$I$3165)*0.67,I658/($D658^0.727399687532279)*'Hintergrund Berechnung'!$I$3166)))</f>
        <v>#DIV/0!</v>
      </c>
      <c r="AA658" s="16" t="str">
        <f t="shared" si="94"/>
        <v/>
      </c>
      <c r="AB658" s="16" t="e">
        <f>IF($A$3=FALSE,IF($C658&lt;16,K658/($D658^0.727399687532279)*'Hintergrund Berechnung'!$I$3165,K658/($D658^0.727399687532279)*'Hintergrund Berechnung'!$I$3166),IF($C658&lt;13,(K658/($D658^0.727399687532279)*'Hintergrund Berechnung'!$I$3165)*0.5,IF($C658&lt;16,(K658/($D658^0.727399687532279)*'Hintergrund Berechnung'!$I$3165)*0.67,K658/($D658^0.727399687532279)*'Hintergrund Berechnung'!$I$3166)))</f>
        <v>#DIV/0!</v>
      </c>
      <c r="AC658" s="16" t="str">
        <f t="shared" si="95"/>
        <v/>
      </c>
      <c r="AD658" s="16" t="e">
        <f>IF($A$3=FALSE,IF($C658&lt;16,M658/($D658^0.727399687532279)*'Hintergrund Berechnung'!$I$3165,M658/($D658^0.727399687532279)*'Hintergrund Berechnung'!$I$3166),IF($C658&lt;13,(M658/($D658^0.727399687532279)*'Hintergrund Berechnung'!$I$3165)*0.5,IF($C658&lt;16,(M658/($D658^0.727399687532279)*'Hintergrund Berechnung'!$I$3165)*0.67,M658/($D658^0.727399687532279)*'Hintergrund Berechnung'!$I$3166)))</f>
        <v>#DIV/0!</v>
      </c>
      <c r="AE658" s="16" t="str">
        <f t="shared" si="96"/>
        <v/>
      </c>
      <c r="AF658" s="16" t="e">
        <f>IF($A$3=FALSE,IF($C658&lt;16,O658/($D658^0.727399687532279)*'Hintergrund Berechnung'!$I$3165,O658/($D658^0.727399687532279)*'Hintergrund Berechnung'!$I$3166),IF($C658&lt;13,(O658/($D658^0.727399687532279)*'Hintergrund Berechnung'!$I$3165)*0.5,IF($C658&lt;16,(O658/($D658^0.727399687532279)*'Hintergrund Berechnung'!$I$3165)*0.67,O658/($D658^0.727399687532279)*'Hintergrund Berechnung'!$I$3166)))</f>
        <v>#DIV/0!</v>
      </c>
      <c r="AG658" s="16" t="str">
        <f t="shared" si="97"/>
        <v/>
      </c>
      <c r="AH658" s="16" t="e">
        <f t="shared" si="98"/>
        <v>#DIV/0!</v>
      </c>
      <c r="AI658" s="16" t="e">
        <f>ROUND(IF(C658&lt;16,$Q658/($D658^0.515518364833551)*'Hintergrund Berechnung'!$K$3165,$Q658/($D658^0.515518364833551)*'Hintergrund Berechnung'!$K$3166),0)</f>
        <v>#DIV/0!</v>
      </c>
      <c r="AJ658" s="16">
        <f>ROUND(IF(C658&lt;16,$R658*'Hintergrund Berechnung'!$L$3165,$R658*'Hintergrund Berechnung'!$L$3166),0)</f>
        <v>0</v>
      </c>
      <c r="AK658" s="16">
        <f>ROUND(IF(C658&lt;16,IF(S658&gt;0,(25-$S658)*'Hintergrund Berechnung'!$M$3165,0),IF(S658&gt;0,(25-$S658)*'Hintergrund Berechnung'!$M$3166,0)),0)</f>
        <v>0</v>
      </c>
      <c r="AL658" s="18" t="e">
        <f t="shared" si="99"/>
        <v>#DIV/0!</v>
      </c>
    </row>
    <row r="659" spans="21:38" x14ac:dyDescent="0.5">
      <c r="U659" s="16">
        <f t="shared" si="91"/>
        <v>0</v>
      </c>
      <c r="V659" s="16" t="e">
        <f>IF($A$3=FALSE,IF($C659&lt;16,E659/($D659^0.727399687532279)*'Hintergrund Berechnung'!$I$3165,E659/($D659^0.727399687532279)*'Hintergrund Berechnung'!$I$3166),IF($C659&lt;13,(E659/($D659^0.727399687532279)*'Hintergrund Berechnung'!$I$3165)*0.5,IF($C659&lt;16,(E659/($D659^0.727399687532279)*'Hintergrund Berechnung'!$I$3165)*0.67,E659/($D659^0.727399687532279)*'Hintergrund Berechnung'!$I$3166)))</f>
        <v>#DIV/0!</v>
      </c>
      <c r="W659" s="16" t="str">
        <f t="shared" si="92"/>
        <v/>
      </c>
      <c r="X659" s="16" t="e">
        <f>IF($A$3=FALSE,IF($C659&lt;16,G659/($D659^0.727399687532279)*'Hintergrund Berechnung'!$I$3165,G659/($D659^0.727399687532279)*'Hintergrund Berechnung'!$I$3166),IF($C659&lt;13,(G659/($D659^0.727399687532279)*'Hintergrund Berechnung'!$I$3165)*0.5,IF($C659&lt;16,(G659/($D659^0.727399687532279)*'Hintergrund Berechnung'!$I$3165)*0.67,G659/($D659^0.727399687532279)*'Hintergrund Berechnung'!$I$3166)))</f>
        <v>#DIV/0!</v>
      </c>
      <c r="Y659" s="16" t="str">
        <f t="shared" si="93"/>
        <v/>
      </c>
      <c r="Z659" s="16" t="e">
        <f>IF($A$3=FALSE,IF($C659&lt;16,I659/($D659^0.727399687532279)*'Hintergrund Berechnung'!$I$3165,I659/($D659^0.727399687532279)*'Hintergrund Berechnung'!$I$3166),IF($C659&lt;13,(I659/($D659^0.727399687532279)*'Hintergrund Berechnung'!$I$3165)*0.5,IF($C659&lt;16,(I659/($D659^0.727399687532279)*'Hintergrund Berechnung'!$I$3165)*0.67,I659/($D659^0.727399687532279)*'Hintergrund Berechnung'!$I$3166)))</f>
        <v>#DIV/0!</v>
      </c>
      <c r="AA659" s="16" t="str">
        <f t="shared" si="94"/>
        <v/>
      </c>
      <c r="AB659" s="16" t="e">
        <f>IF($A$3=FALSE,IF($C659&lt;16,K659/($D659^0.727399687532279)*'Hintergrund Berechnung'!$I$3165,K659/($D659^0.727399687532279)*'Hintergrund Berechnung'!$I$3166),IF($C659&lt;13,(K659/($D659^0.727399687532279)*'Hintergrund Berechnung'!$I$3165)*0.5,IF($C659&lt;16,(K659/($D659^0.727399687532279)*'Hintergrund Berechnung'!$I$3165)*0.67,K659/($D659^0.727399687532279)*'Hintergrund Berechnung'!$I$3166)))</f>
        <v>#DIV/0!</v>
      </c>
      <c r="AC659" s="16" t="str">
        <f t="shared" si="95"/>
        <v/>
      </c>
      <c r="AD659" s="16" t="e">
        <f>IF($A$3=FALSE,IF($C659&lt;16,M659/($D659^0.727399687532279)*'Hintergrund Berechnung'!$I$3165,M659/($D659^0.727399687532279)*'Hintergrund Berechnung'!$I$3166),IF($C659&lt;13,(M659/($D659^0.727399687532279)*'Hintergrund Berechnung'!$I$3165)*0.5,IF($C659&lt;16,(M659/($D659^0.727399687532279)*'Hintergrund Berechnung'!$I$3165)*0.67,M659/($D659^0.727399687532279)*'Hintergrund Berechnung'!$I$3166)))</f>
        <v>#DIV/0!</v>
      </c>
      <c r="AE659" s="16" t="str">
        <f t="shared" si="96"/>
        <v/>
      </c>
      <c r="AF659" s="16" t="e">
        <f>IF($A$3=FALSE,IF($C659&lt;16,O659/($D659^0.727399687532279)*'Hintergrund Berechnung'!$I$3165,O659/($D659^0.727399687532279)*'Hintergrund Berechnung'!$I$3166),IF($C659&lt;13,(O659/($D659^0.727399687532279)*'Hintergrund Berechnung'!$I$3165)*0.5,IF($C659&lt;16,(O659/($D659^0.727399687532279)*'Hintergrund Berechnung'!$I$3165)*0.67,O659/($D659^0.727399687532279)*'Hintergrund Berechnung'!$I$3166)))</f>
        <v>#DIV/0!</v>
      </c>
      <c r="AG659" s="16" t="str">
        <f t="shared" si="97"/>
        <v/>
      </c>
      <c r="AH659" s="16" t="e">
        <f t="shared" si="98"/>
        <v>#DIV/0!</v>
      </c>
      <c r="AI659" s="16" t="e">
        <f>ROUND(IF(C659&lt;16,$Q659/($D659^0.515518364833551)*'Hintergrund Berechnung'!$K$3165,$Q659/($D659^0.515518364833551)*'Hintergrund Berechnung'!$K$3166),0)</f>
        <v>#DIV/0!</v>
      </c>
      <c r="AJ659" s="16">
        <f>ROUND(IF(C659&lt;16,$R659*'Hintergrund Berechnung'!$L$3165,$R659*'Hintergrund Berechnung'!$L$3166),0)</f>
        <v>0</v>
      </c>
      <c r="AK659" s="16">
        <f>ROUND(IF(C659&lt;16,IF(S659&gt;0,(25-$S659)*'Hintergrund Berechnung'!$M$3165,0),IF(S659&gt;0,(25-$S659)*'Hintergrund Berechnung'!$M$3166,0)),0)</f>
        <v>0</v>
      </c>
      <c r="AL659" s="18" t="e">
        <f t="shared" si="99"/>
        <v>#DIV/0!</v>
      </c>
    </row>
    <row r="660" spans="21:38" x14ac:dyDescent="0.5">
      <c r="U660" s="16">
        <f t="shared" si="91"/>
        <v>0</v>
      </c>
      <c r="V660" s="16" t="e">
        <f>IF($A$3=FALSE,IF($C660&lt;16,E660/($D660^0.727399687532279)*'Hintergrund Berechnung'!$I$3165,E660/($D660^0.727399687532279)*'Hintergrund Berechnung'!$I$3166),IF($C660&lt;13,(E660/($D660^0.727399687532279)*'Hintergrund Berechnung'!$I$3165)*0.5,IF($C660&lt;16,(E660/($D660^0.727399687532279)*'Hintergrund Berechnung'!$I$3165)*0.67,E660/($D660^0.727399687532279)*'Hintergrund Berechnung'!$I$3166)))</f>
        <v>#DIV/0!</v>
      </c>
      <c r="W660" s="16" t="str">
        <f t="shared" si="92"/>
        <v/>
      </c>
      <c r="X660" s="16" t="e">
        <f>IF($A$3=FALSE,IF($C660&lt;16,G660/($D660^0.727399687532279)*'Hintergrund Berechnung'!$I$3165,G660/($D660^0.727399687532279)*'Hintergrund Berechnung'!$I$3166),IF($C660&lt;13,(G660/($D660^0.727399687532279)*'Hintergrund Berechnung'!$I$3165)*0.5,IF($C660&lt;16,(G660/($D660^0.727399687532279)*'Hintergrund Berechnung'!$I$3165)*0.67,G660/($D660^0.727399687532279)*'Hintergrund Berechnung'!$I$3166)))</f>
        <v>#DIV/0!</v>
      </c>
      <c r="Y660" s="16" t="str">
        <f t="shared" si="93"/>
        <v/>
      </c>
      <c r="Z660" s="16" t="e">
        <f>IF($A$3=FALSE,IF($C660&lt;16,I660/($D660^0.727399687532279)*'Hintergrund Berechnung'!$I$3165,I660/($D660^0.727399687532279)*'Hintergrund Berechnung'!$I$3166),IF($C660&lt;13,(I660/($D660^0.727399687532279)*'Hintergrund Berechnung'!$I$3165)*0.5,IF($C660&lt;16,(I660/($D660^0.727399687532279)*'Hintergrund Berechnung'!$I$3165)*0.67,I660/($D660^0.727399687532279)*'Hintergrund Berechnung'!$I$3166)))</f>
        <v>#DIV/0!</v>
      </c>
      <c r="AA660" s="16" t="str">
        <f t="shared" si="94"/>
        <v/>
      </c>
      <c r="AB660" s="16" t="e">
        <f>IF($A$3=FALSE,IF($C660&lt;16,K660/($D660^0.727399687532279)*'Hintergrund Berechnung'!$I$3165,K660/($D660^0.727399687532279)*'Hintergrund Berechnung'!$I$3166),IF($C660&lt;13,(K660/($D660^0.727399687532279)*'Hintergrund Berechnung'!$I$3165)*0.5,IF($C660&lt;16,(K660/($D660^0.727399687532279)*'Hintergrund Berechnung'!$I$3165)*0.67,K660/($D660^0.727399687532279)*'Hintergrund Berechnung'!$I$3166)))</f>
        <v>#DIV/0!</v>
      </c>
      <c r="AC660" s="16" t="str">
        <f t="shared" si="95"/>
        <v/>
      </c>
      <c r="AD660" s="16" t="e">
        <f>IF($A$3=FALSE,IF($C660&lt;16,M660/($D660^0.727399687532279)*'Hintergrund Berechnung'!$I$3165,M660/($D660^0.727399687532279)*'Hintergrund Berechnung'!$I$3166),IF($C660&lt;13,(M660/($D660^0.727399687532279)*'Hintergrund Berechnung'!$I$3165)*0.5,IF($C660&lt;16,(M660/($D660^0.727399687532279)*'Hintergrund Berechnung'!$I$3165)*0.67,M660/($D660^0.727399687532279)*'Hintergrund Berechnung'!$I$3166)))</f>
        <v>#DIV/0!</v>
      </c>
      <c r="AE660" s="16" t="str">
        <f t="shared" si="96"/>
        <v/>
      </c>
      <c r="AF660" s="16" t="e">
        <f>IF($A$3=FALSE,IF($C660&lt;16,O660/($D660^0.727399687532279)*'Hintergrund Berechnung'!$I$3165,O660/($D660^0.727399687532279)*'Hintergrund Berechnung'!$I$3166),IF($C660&lt;13,(O660/($D660^0.727399687532279)*'Hintergrund Berechnung'!$I$3165)*0.5,IF($C660&lt;16,(O660/($D660^0.727399687532279)*'Hintergrund Berechnung'!$I$3165)*0.67,O660/($D660^0.727399687532279)*'Hintergrund Berechnung'!$I$3166)))</f>
        <v>#DIV/0!</v>
      </c>
      <c r="AG660" s="16" t="str">
        <f t="shared" si="97"/>
        <v/>
      </c>
      <c r="AH660" s="16" t="e">
        <f t="shared" si="98"/>
        <v>#DIV/0!</v>
      </c>
      <c r="AI660" s="16" t="e">
        <f>ROUND(IF(C660&lt;16,$Q660/($D660^0.515518364833551)*'Hintergrund Berechnung'!$K$3165,$Q660/($D660^0.515518364833551)*'Hintergrund Berechnung'!$K$3166),0)</f>
        <v>#DIV/0!</v>
      </c>
      <c r="AJ660" s="16">
        <f>ROUND(IF(C660&lt;16,$R660*'Hintergrund Berechnung'!$L$3165,$R660*'Hintergrund Berechnung'!$L$3166),0)</f>
        <v>0</v>
      </c>
      <c r="AK660" s="16">
        <f>ROUND(IF(C660&lt;16,IF(S660&gt;0,(25-$S660)*'Hintergrund Berechnung'!$M$3165,0),IF(S660&gt;0,(25-$S660)*'Hintergrund Berechnung'!$M$3166,0)),0)</f>
        <v>0</v>
      </c>
      <c r="AL660" s="18" t="e">
        <f t="shared" si="99"/>
        <v>#DIV/0!</v>
      </c>
    </row>
    <row r="661" spans="21:38" x14ac:dyDescent="0.5">
      <c r="U661" s="16">
        <f t="shared" si="91"/>
        <v>0</v>
      </c>
      <c r="V661" s="16" t="e">
        <f>IF($A$3=FALSE,IF($C661&lt;16,E661/($D661^0.727399687532279)*'Hintergrund Berechnung'!$I$3165,E661/($D661^0.727399687532279)*'Hintergrund Berechnung'!$I$3166),IF($C661&lt;13,(E661/($D661^0.727399687532279)*'Hintergrund Berechnung'!$I$3165)*0.5,IF($C661&lt;16,(E661/($D661^0.727399687532279)*'Hintergrund Berechnung'!$I$3165)*0.67,E661/($D661^0.727399687532279)*'Hintergrund Berechnung'!$I$3166)))</f>
        <v>#DIV/0!</v>
      </c>
      <c r="W661" s="16" t="str">
        <f t="shared" si="92"/>
        <v/>
      </c>
      <c r="X661" s="16" t="e">
        <f>IF($A$3=FALSE,IF($C661&lt;16,G661/($D661^0.727399687532279)*'Hintergrund Berechnung'!$I$3165,G661/($D661^0.727399687532279)*'Hintergrund Berechnung'!$I$3166),IF($C661&lt;13,(G661/($D661^0.727399687532279)*'Hintergrund Berechnung'!$I$3165)*0.5,IF($C661&lt;16,(G661/($D661^0.727399687532279)*'Hintergrund Berechnung'!$I$3165)*0.67,G661/($D661^0.727399687532279)*'Hintergrund Berechnung'!$I$3166)))</f>
        <v>#DIV/0!</v>
      </c>
      <c r="Y661" s="16" t="str">
        <f t="shared" si="93"/>
        <v/>
      </c>
      <c r="Z661" s="16" t="e">
        <f>IF($A$3=FALSE,IF($C661&lt;16,I661/($D661^0.727399687532279)*'Hintergrund Berechnung'!$I$3165,I661/($D661^0.727399687532279)*'Hintergrund Berechnung'!$I$3166),IF($C661&lt;13,(I661/($D661^0.727399687532279)*'Hintergrund Berechnung'!$I$3165)*0.5,IF($C661&lt;16,(I661/($D661^0.727399687532279)*'Hintergrund Berechnung'!$I$3165)*0.67,I661/($D661^0.727399687532279)*'Hintergrund Berechnung'!$I$3166)))</f>
        <v>#DIV/0!</v>
      </c>
      <c r="AA661" s="16" t="str">
        <f t="shared" si="94"/>
        <v/>
      </c>
      <c r="AB661" s="16" t="e">
        <f>IF($A$3=FALSE,IF($C661&lt;16,K661/($D661^0.727399687532279)*'Hintergrund Berechnung'!$I$3165,K661/($D661^0.727399687532279)*'Hintergrund Berechnung'!$I$3166),IF($C661&lt;13,(K661/($D661^0.727399687532279)*'Hintergrund Berechnung'!$I$3165)*0.5,IF($C661&lt;16,(K661/($D661^0.727399687532279)*'Hintergrund Berechnung'!$I$3165)*0.67,K661/($D661^0.727399687532279)*'Hintergrund Berechnung'!$I$3166)))</f>
        <v>#DIV/0!</v>
      </c>
      <c r="AC661" s="16" t="str">
        <f t="shared" si="95"/>
        <v/>
      </c>
      <c r="AD661" s="16" t="e">
        <f>IF($A$3=FALSE,IF($C661&lt;16,M661/($D661^0.727399687532279)*'Hintergrund Berechnung'!$I$3165,M661/($D661^0.727399687532279)*'Hintergrund Berechnung'!$I$3166),IF($C661&lt;13,(M661/($D661^0.727399687532279)*'Hintergrund Berechnung'!$I$3165)*0.5,IF($C661&lt;16,(M661/($D661^0.727399687532279)*'Hintergrund Berechnung'!$I$3165)*0.67,M661/($D661^0.727399687532279)*'Hintergrund Berechnung'!$I$3166)))</f>
        <v>#DIV/0!</v>
      </c>
      <c r="AE661" s="16" t="str">
        <f t="shared" si="96"/>
        <v/>
      </c>
      <c r="AF661" s="16" t="e">
        <f>IF($A$3=FALSE,IF($C661&lt;16,O661/($D661^0.727399687532279)*'Hintergrund Berechnung'!$I$3165,O661/($D661^0.727399687532279)*'Hintergrund Berechnung'!$I$3166),IF($C661&lt;13,(O661/($D661^0.727399687532279)*'Hintergrund Berechnung'!$I$3165)*0.5,IF($C661&lt;16,(O661/($D661^0.727399687532279)*'Hintergrund Berechnung'!$I$3165)*0.67,O661/($D661^0.727399687532279)*'Hintergrund Berechnung'!$I$3166)))</f>
        <v>#DIV/0!</v>
      </c>
      <c r="AG661" s="16" t="str">
        <f t="shared" si="97"/>
        <v/>
      </c>
      <c r="AH661" s="16" t="e">
        <f t="shared" si="98"/>
        <v>#DIV/0!</v>
      </c>
      <c r="AI661" s="16" t="e">
        <f>ROUND(IF(C661&lt;16,$Q661/($D661^0.515518364833551)*'Hintergrund Berechnung'!$K$3165,$Q661/($D661^0.515518364833551)*'Hintergrund Berechnung'!$K$3166),0)</f>
        <v>#DIV/0!</v>
      </c>
      <c r="AJ661" s="16">
        <f>ROUND(IF(C661&lt;16,$R661*'Hintergrund Berechnung'!$L$3165,$R661*'Hintergrund Berechnung'!$L$3166),0)</f>
        <v>0</v>
      </c>
      <c r="AK661" s="16">
        <f>ROUND(IF(C661&lt;16,IF(S661&gt;0,(25-$S661)*'Hintergrund Berechnung'!$M$3165,0),IF(S661&gt;0,(25-$S661)*'Hintergrund Berechnung'!$M$3166,0)),0)</f>
        <v>0</v>
      </c>
      <c r="AL661" s="18" t="e">
        <f t="shared" si="99"/>
        <v>#DIV/0!</v>
      </c>
    </row>
    <row r="662" spans="21:38" x14ac:dyDescent="0.5">
      <c r="U662" s="16">
        <f t="shared" si="91"/>
        <v>0</v>
      </c>
      <c r="V662" s="16" t="e">
        <f>IF($A$3=FALSE,IF($C662&lt;16,E662/($D662^0.727399687532279)*'Hintergrund Berechnung'!$I$3165,E662/($D662^0.727399687532279)*'Hintergrund Berechnung'!$I$3166),IF($C662&lt;13,(E662/($D662^0.727399687532279)*'Hintergrund Berechnung'!$I$3165)*0.5,IF($C662&lt;16,(E662/($D662^0.727399687532279)*'Hintergrund Berechnung'!$I$3165)*0.67,E662/($D662^0.727399687532279)*'Hintergrund Berechnung'!$I$3166)))</f>
        <v>#DIV/0!</v>
      </c>
      <c r="W662" s="16" t="str">
        <f t="shared" si="92"/>
        <v/>
      </c>
      <c r="X662" s="16" t="e">
        <f>IF($A$3=FALSE,IF($C662&lt;16,G662/($D662^0.727399687532279)*'Hintergrund Berechnung'!$I$3165,G662/($D662^0.727399687532279)*'Hintergrund Berechnung'!$I$3166),IF($C662&lt;13,(G662/($D662^0.727399687532279)*'Hintergrund Berechnung'!$I$3165)*0.5,IF($C662&lt;16,(G662/($D662^0.727399687532279)*'Hintergrund Berechnung'!$I$3165)*0.67,G662/($D662^0.727399687532279)*'Hintergrund Berechnung'!$I$3166)))</f>
        <v>#DIV/0!</v>
      </c>
      <c r="Y662" s="16" t="str">
        <f t="shared" si="93"/>
        <v/>
      </c>
      <c r="Z662" s="16" t="e">
        <f>IF($A$3=FALSE,IF($C662&lt;16,I662/($D662^0.727399687532279)*'Hintergrund Berechnung'!$I$3165,I662/($D662^0.727399687532279)*'Hintergrund Berechnung'!$I$3166),IF($C662&lt;13,(I662/($D662^0.727399687532279)*'Hintergrund Berechnung'!$I$3165)*0.5,IF($C662&lt;16,(I662/($D662^0.727399687532279)*'Hintergrund Berechnung'!$I$3165)*0.67,I662/($D662^0.727399687532279)*'Hintergrund Berechnung'!$I$3166)))</f>
        <v>#DIV/0!</v>
      </c>
      <c r="AA662" s="16" t="str">
        <f t="shared" si="94"/>
        <v/>
      </c>
      <c r="AB662" s="16" t="e">
        <f>IF($A$3=FALSE,IF($C662&lt;16,K662/($D662^0.727399687532279)*'Hintergrund Berechnung'!$I$3165,K662/($D662^0.727399687532279)*'Hintergrund Berechnung'!$I$3166),IF($C662&lt;13,(K662/($D662^0.727399687532279)*'Hintergrund Berechnung'!$I$3165)*0.5,IF($C662&lt;16,(K662/($D662^0.727399687532279)*'Hintergrund Berechnung'!$I$3165)*0.67,K662/($D662^0.727399687532279)*'Hintergrund Berechnung'!$I$3166)))</f>
        <v>#DIV/0!</v>
      </c>
      <c r="AC662" s="16" t="str">
        <f t="shared" si="95"/>
        <v/>
      </c>
      <c r="AD662" s="16" t="e">
        <f>IF($A$3=FALSE,IF($C662&lt;16,M662/($D662^0.727399687532279)*'Hintergrund Berechnung'!$I$3165,M662/($D662^0.727399687532279)*'Hintergrund Berechnung'!$I$3166),IF($C662&lt;13,(M662/($D662^0.727399687532279)*'Hintergrund Berechnung'!$I$3165)*0.5,IF($C662&lt;16,(M662/($D662^0.727399687532279)*'Hintergrund Berechnung'!$I$3165)*0.67,M662/($D662^0.727399687532279)*'Hintergrund Berechnung'!$I$3166)))</f>
        <v>#DIV/0!</v>
      </c>
      <c r="AE662" s="16" t="str">
        <f t="shared" si="96"/>
        <v/>
      </c>
      <c r="AF662" s="16" t="e">
        <f>IF($A$3=FALSE,IF($C662&lt;16,O662/($D662^0.727399687532279)*'Hintergrund Berechnung'!$I$3165,O662/($D662^0.727399687532279)*'Hintergrund Berechnung'!$I$3166),IF($C662&lt;13,(O662/($D662^0.727399687532279)*'Hintergrund Berechnung'!$I$3165)*0.5,IF($C662&lt;16,(O662/($D662^0.727399687532279)*'Hintergrund Berechnung'!$I$3165)*0.67,O662/($D662^0.727399687532279)*'Hintergrund Berechnung'!$I$3166)))</f>
        <v>#DIV/0!</v>
      </c>
      <c r="AG662" s="16" t="str">
        <f t="shared" si="97"/>
        <v/>
      </c>
      <c r="AH662" s="16" t="e">
        <f t="shared" si="98"/>
        <v>#DIV/0!</v>
      </c>
      <c r="AI662" s="16" t="e">
        <f>ROUND(IF(C662&lt;16,$Q662/($D662^0.515518364833551)*'Hintergrund Berechnung'!$K$3165,$Q662/($D662^0.515518364833551)*'Hintergrund Berechnung'!$K$3166),0)</f>
        <v>#DIV/0!</v>
      </c>
      <c r="AJ662" s="16">
        <f>ROUND(IF(C662&lt;16,$R662*'Hintergrund Berechnung'!$L$3165,$R662*'Hintergrund Berechnung'!$L$3166),0)</f>
        <v>0</v>
      </c>
      <c r="AK662" s="16">
        <f>ROUND(IF(C662&lt;16,IF(S662&gt;0,(25-$S662)*'Hintergrund Berechnung'!$M$3165,0),IF(S662&gt;0,(25-$S662)*'Hintergrund Berechnung'!$M$3166,0)),0)</f>
        <v>0</v>
      </c>
      <c r="AL662" s="18" t="e">
        <f t="shared" si="99"/>
        <v>#DIV/0!</v>
      </c>
    </row>
    <row r="663" spans="21:38" x14ac:dyDescent="0.5">
      <c r="U663" s="16">
        <f t="shared" si="91"/>
        <v>0</v>
      </c>
      <c r="V663" s="16" t="e">
        <f>IF($A$3=FALSE,IF($C663&lt;16,E663/($D663^0.727399687532279)*'Hintergrund Berechnung'!$I$3165,E663/($D663^0.727399687532279)*'Hintergrund Berechnung'!$I$3166),IF($C663&lt;13,(E663/($D663^0.727399687532279)*'Hintergrund Berechnung'!$I$3165)*0.5,IF($C663&lt;16,(E663/($D663^0.727399687532279)*'Hintergrund Berechnung'!$I$3165)*0.67,E663/($D663^0.727399687532279)*'Hintergrund Berechnung'!$I$3166)))</f>
        <v>#DIV/0!</v>
      </c>
      <c r="W663" s="16" t="str">
        <f t="shared" si="92"/>
        <v/>
      </c>
      <c r="X663" s="16" t="e">
        <f>IF($A$3=FALSE,IF($C663&lt;16,G663/($D663^0.727399687532279)*'Hintergrund Berechnung'!$I$3165,G663/($D663^0.727399687532279)*'Hintergrund Berechnung'!$I$3166),IF($C663&lt;13,(G663/($D663^0.727399687532279)*'Hintergrund Berechnung'!$I$3165)*0.5,IF($C663&lt;16,(G663/($D663^0.727399687532279)*'Hintergrund Berechnung'!$I$3165)*0.67,G663/($D663^0.727399687532279)*'Hintergrund Berechnung'!$I$3166)))</f>
        <v>#DIV/0!</v>
      </c>
      <c r="Y663" s="16" t="str">
        <f t="shared" si="93"/>
        <v/>
      </c>
      <c r="Z663" s="16" t="e">
        <f>IF($A$3=FALSE,IF($C663&lt;16,I663/($D663^0.727399687532279)*'Hintergrund Berechnung'!$I$3165,I663/($D663^0.727399687532279)*'Hintergrund Berechnung'!$I$3166),IF($C663&lt;13,(I663/($D663^0.727399687532279)*'Hintergrund Berechnung'!$I$3165)*0.5,IF($C663&lt;16,(I663/($D663^0.727399687532279)*'Hintergrund Berechnung'!$I$3165)*0.67,I663/($D663^0.727399687532279)*'Hintergrund Berechnung'!$I$3166)))</f>
        <v>#DIV/0!</v>
      </c>
      <c r="AA663" s="16" t="str">
        <f t="shared" si="94"/>
        <v/>
      </c>
      <c r="AB663" s="16" t="e">
        <f>IF($A$3=FALSE,IF($C663&lt;16,K663/($D663^0.727399687532279)*'Hintergrund Berechnung'!$I$3165,K663/($D663^0.727399687532279)*'Hintergrund Berechnung'!$I$3166),IF($C663&lt;13,(K663/($D663^0.727399687532279)*'Hintergrund Berechnung'!$I$3165)*0.5,IF($C663&lt;16,(K663/($D663^0.727399687532279)*'Hintergrund Berechnung'!$I$3165)*0.67,K663/($D663^0.727399687532279)*'Hintergrund Berechnung'!$I$3166)))</f>
        <v>#DIV/0!</v>
      </c>
      <c r="AC663" s="16" t="str">
        <f t="shared" si="95"/>
        <v/>
      </c>
      <c r="AD663" s="16" t="e">
        <f>IF($A$3=FALSE,IF($C663&lt;16,M663/($D663^0.727399687532279)*'Hintergrund Berechnung'!$I$3165,M663/($D663^0.727399687532279)*'Hintergrund Berechnung'!$I$3166),IF($C663&lt;13,(M663/($D663^0.727399687532279)*'Hintergrund Berechnung'!$I$3165)*0.5,IF($C663&lt;16,(M663/($D663^0.727399687532279)*'Hintergrund Berechnung'!$I$3165)*0.67,M663/($D663^0.727399687532279)*'Hintergrund Berechnung'!$I$3166)))</f>
        <v>#DIV/0!</v>
      </c>
      <c r="AE663" s="16" t="str">
        <f t="shared" si="96"/>
        <v/>
      </c>
      <c r="AF663" s="16" t="e">
        <f>IF($A$3=FALSE,IF($C663&lt;16,O663/($D663^0.727399687532279)*'Hintergrund Berechnung'!$I$3165,O663/($D663^0.727399687532279)*'Hintergrund Berechnung'!$I$3166),IF($C663&lt;13,(O663/($D663^0.727399687532279)*'Hintergrund Berechnung'!$I$3165)*0.5,IF($C663&lt;16,(O663/($D663^0.727399687532279)*'Hintergrund Berechnung'!$I$3165)*0.67,O663/($D663^0.727399687532279)*'Hintergrund Berechnung'!$I$3166)))</f>
        <v>#DIV/0!</v>
      </c>
      <c r="AG663" s="16" t="str">
        <f t="shared" si="97"/>
        <v/>
      </c>
      <c r="AH663" s="16" t="e">
        <f t="shared" si="98"/>
        <v>#DIV/0!</v>
      </c>
      <c r="AI663" s="16" t="e">
        <f>ROUND(IF(C663&lt;16,$Q663/($D663^0.515518364833551)*'Hintergrund Berechnung'!$K$3165,$Q663/($D663^0.515518364833551)*'Hintergrund Berechnung'!$K$3166),0)</f>
        <v>#DIV/0!</v>
      </c>
      <c r="AJ663" s="16">
        <f>ROUND(IF(C663&lt;16,$R663*'Hintergrund Berechnung'!$L$3165,$R663*'Hintergrund Berechnung'!$L$3166),0)</f>
        <v>0</v>
      </c>
      <c r="AK663" s="16">
        <f>ROUND(IF(C663&lt;16,IF(S663&gt;0,(25-$S663)*'Hintergrund Berechnung'!$M$3165,0),IF(S663&gt;0,(25-$S663)*'Hintergrund Berechnung'!$M$3166,0)),0)</f>
        <v>0</v>
      </c>
      <c r="AL663" s="18" t="e">
        <f t="shared" si="99"/>
        <v>#DIV/0!</v>
      </c>
    </row>
    <row r="664" spans="21:38" x14ac:dyDescent="0.5">
      <c r="U664" s="16">
        <f t="shared" si="91"/>
        <v>0</v>
      </c>
      <c r="V664" s="16" t="e">
        <f>IF($A$3=FALSE,IF($C664&lt;16,E664/($D664^0.727399687532279)*'Hintergrund Berechnung'!$I$3165,E664/($D664^0.727399687532279)*'Hintergrund Berechnung'!$I$3166),IF($C664&lt;13,(E664/($D664^0.727399687532279)*'Hintergrund Berechnung'!$I$3165)*0.5,IF($C664&lt;16,(E664/($D664^0.727399687532279)*'Hintergrund Berechnung'!$I$3165)*0.67,E664/($D664^0.727399687532279)*'Hintergrund Berechnung'!$I$3166)))</f>
        <v>#DIV/0!</v>
      </c>
      <c r="W664" s="16" t="str">
        <f t="shared" si="92"/>
        <v/>
      </c>
      <c r="X664" s="16" t="e">
        <f>IF($A$3=FALSE,IF($C664&lt;16,G664/($D664^0.727399687532279)*'Hintergrund Berechnung'!$I$3165,G664/($D664^0.727399687532279)*'Hintergrund Berechnung'!$I$3166),IF($C664&lt;13,(G664/($D664^0.727399687532279)*'Hintergrund Berechnung'!$I$3165)*0.5,IF($C664&lt;16,(G664/($D664^0.727399687532279)*'Hintergrund Berechnung'!$I$3165)*0.67,G664/($D664^0.727399687532279)*'Hintergrund Berechnung'!$I$3166)))</f>
        <v>#DIV/0!</v>
      </c>
      <c r="Y664" s="16" t="str">
        <f t="shared" si="93"/>
        <v/>
      </c>
      <c r="Z664" s="16" t="e">
        <f>IF($A$3=FALSE,IF($C664&lt;16,I664/($D664^0.727399687532279)*'Hintergrund Berechnung'!$I$3165,I664/($D664^0.727399687532279)*'Hintergrund Berechnung'!$I$3166),IF($C664&lt;13,(I664/($D664^0.727399687532279)*'Hintergrund Berechnung'!$I$3165)*0.5,IF($C664&lt;16,(I664/($D664^0.727399687532279)*'Hintergrund Berechnung'!$I$3165)*0.67,I664/($D664^0.727399687532279)*'Hintergrund Berechnung'!$I$3166)))</f>
        <v>#DIV/0!</v>
      </c>
      <c r="AA664" s="16" t="str">
        <f t="shared" si="94"/>
        <v/>
      </c>
      <c r="AB664" s="16" t="e">
        <f>IF($A$3=FALSE,IF($C664&lt;16,K664/($D664^0.727399687532279)*'Hintergrund Berechnung'!$I$3165,K664/($D664^0.727399687532279)*'Hintergrund Berechnung'!$I$3166),IF($C664&lt;13,(K664/($D664^0.727399687532279)*'Hintergrund Berechnung'!$I$3165)*0.5,IF($C664&lt;16,(K664/($D664^0.727399687532279)*'Hintergrund Berechnung'!$I$3165)*0.67,K664/($D664^0.727399687532279)*'Hintergrund Berechnung'!$I$3166)))</f>
        <v>#DIV/0!</v>
      </c>
      <c r="AC664" s="16" t="str">
        <f t="shared" si="95"/>
        <v/>
      </c>
      <c r="AD664" s="16" t="e">
        <f>IF($A$3=FALSE,IF($C664&lt;16,M664/($D664^0.727399687532279)*'Hintergrund Berechnung'!$I$3165,M664/($D664^0.727399687532279)*'Hintergrund Berechnung'!$I$3166),IF($C664&lt;13,(M664/($D664^0.727399687532279)*'Hintergrund Berechnung'!$I$3165)*0.5,IF($C664&lt;16,(M664/($D664^0.727399687532279)*'Hintergrund Berechnung'!$I$3165)*0.67,M664/($D664^0.727399687532279)*'Hintergrund Berechnung'!$I$3166)))</f>
        <v>#DIV/0!</v>
      </c>
      <c r="AE664" s="16" t="str">
        <f t="shared" si="96"/>
        <v/>
      </c>
      <c r="AF664" s="16" t="e">
        <f>IF($A$3=FALSE,IF($C664&lt;16,O664/($D664^0.727399687532279)*'Hintergrund Berechnung'!$I$3165,O664/($D664^0.727399687532279)*'Hintergrund Berechnung'!$I$3166),IF($C664&lt;13,(O664/($D664^0.727399687532279)*'Hintergrund Berechnung'!$I$3165)*0.5,IF($C664&lt;16,(O664/($D664^0.727399687532279)*'Hintergrund Berechnung'!$I$3165)*0.67,O664/($D664^0.727399687532279)*'Hintergrund Berechnung'!$I$3166)))</f>
        <v>#DIV/0!</v>
      </c>
      <c r="AG664" s="16" t="str">
        <f t="shared" si="97"/>
        <v/>
      </c>
      <c r="AH664" s="16" t="e">
        <f t="shared" si="98"/>
        <v>#DIV/0!</v>
      </c>
      <c r="AI664" s="16" t="e">
        <f>ROUND(IF(C664&lt;16,$Q664/($D664^0.515518364833551)*'Hintergrund Berechnung'!$K$3165,$Q664/($D664^0.515518364833551)*'Hintergrund Berechnung'!$K$3166),0)</f>
        <v>#DIV/0!</v>
      </c>
      <c r="AJ664" s="16">
        <f>ROUND(IF(C664&lt;16,$R664*'Hintergrund Berechnung'!$L$3165,$R664*'Hintergrund Berechnung'!$L$3166),0)</f>
        <v>0</v>
      </c>
      <c r="AK664" s="16">
        <f>ROUND(IF(C664&lt;16,IF(S664&gt;0,(25-$S664)*'Hintergrund Berechnung'!$M$3165,0),IF(S664&gt;0,(25-$S664)*'Hintergrund Berechnung'!$M$3166,0)),0)</f>
        <v>0</v>
      </c>
      <c r="AL664" s="18" t="e">
        <f t="shared" si="99"/>
        <v>#DIV/0!</v>
      </c>
    </row>
    <row r="665" spans="21:38" x14ac:dyDescent="0.5">
      <c r="U665" s="16">
        <f t="shared" si="91"/>
        <v>0</v>
      </c>
      <c r="V665" s="16" t="e">
        <f>IF($A$3=FALSE,IF($C665&lt;16,E665/($D665^0.727399687532279)*'Hintergrund Berechnung'!$I$3165,E665/($D665^0.727399687532279)*'Hintergrund Berechnung'!$I$3166),IF($C665&lt;13,(E665/($D665^0.727399687532279)*'Hintergrund Berechnung'!$I$3165)*0.5,IF($C665&lt;16,(E665/($D665^0.727399687532279)*'Hintergrund Berechnung'!$I$3165)*0.67,E665/($D665^0.727399687532279)*'Hintergrund Berechnung'!$I$3166)))</f>
        <v>#DIV/0!</v>
      </c>
      <c r="W665" s="16" t="str">
        <f t="shared" si="92"/>
        <v/>
      </c>
      <c r="X665" s="16" t="e">
        <f>IF($A$3=FALSE,IF($C665&lt;16,G665/($D665^0.727399687532279)*'Hintergrund Berechnung'!$I$3165,G665/($D665^0.727399687532279)*'Hintergrund Berechnung'!$I$3166),IF($C665&lt;13,(G665/($D665^0.727399687532279)*'Hintergrund Berechnung'!$I$3165)*0.5,IF($C665&lt;16,(G665/($D665^0.727399687532279)*'Hintergrund Berechnung'!$I$3165)*0.67,G665/($D665^0.727399687532279)*'Hintergrund Berechnung'!$I$3166)))</f>
        <v>#DIV/0!</v>
      </c>
      <c r="Y665" s="16" t="str">
        <f t="shared" si="93"/>
        <v/>
      </c>
      <c r="Z665" s="16" t="e">
        <f>IF($A$3=FALSE,IF($C665&lt;16,I665/($D665^0.727399687532279)*'Hintergrund Berechnung'!$I$3165,I665/($D665^0.727399687532279)*'Hintergrund Berechnung'!$I$3166),IF($C665&lt;13,(I665/($D665^0.727399687532279)*'Hintergrund Berechnung'!$I$3165)*0.5,IF($C665&lt;16,(I665/($D665^0.727399687532279)*'Hintergrund Berechnung'!$I$3165)*0.67,I665/($D665^0.727399687532279)*'Hintergrund Berechnung'!$I$3166)))</f>
        <v>#DIV/0!</v>
      </c>
      <c r="AA665" s="16" t="str">
        <f t="shared" si="94"/>
        <v/>
      </c>
      <c r="AB665" s="16" t="e">
        <f>IF($A$3=FALSE,IF($C665&lt;16,K665/($D665^0.727399687532279)*'Hintergrund Berechnung'!$I$3165,K665/($D665^0.727399687532279)*'Hintergrund Berechnung'!$I$3166),IF($C665&lt;13,(K665/($D665^0.727399687532279)*'Hintergrund Berechnung'!$I$3165)*0.5,IF($C665&lt;16,(K665/($D665^0.727399687532279)*'Hintergrund Berechnung'!$I$3165)*0.67,K665/($D665^0.727399687532279)*'Hintergrund Berechnung'!$I$3166)))</f>
        <v>#DIV/0!</v>
      </c>
      <c r="AC665" s="16" t="str">
        <f t="shared" si="95"/>
        <v/>
      </c>
      <c r="AD665" s="16" t="e">
        <f>IF($A$3=FALSE,IF($C665&lt;16,M665/($D665^0.727399687532279)*'Hintergrund Berechnung'!$I$3165,M665/($D665^0.727399687532279)*'Hintergrund Berechnung'!$I$3166),IF($C665&lt;13,(M665/($D665^0.727399687532279)*'Hintergrund Berechnung'!$I$3165)*0.5,IF($C665&lt;16,(M665/($D665^0.727399687532279)*'Hintergrund Berechnung'!$I$3165)*0.67,M665/($D665^0.727399687532279)*'Hintergrund Berechnung'!$I$3166)))</f>
        <v>#DIV/0!</v>
      </c>
      <c r="AE665" s="16" t="str">
        <f t="shared" si="96"/>
        <v/>
      </c>
      <c r="AF665" s="16" t="e">
        <f>IF($A$3=FALSE,IF($C665&lt;16,O665/($D665^0.727399687532279)*'Hintergrund Berechnung'!$I$3165,O665/($D665^0.727399687532279)*'Hintergrund Berechnung'!$I$3166),IF($C665&lt;13,(O665/($D665^0.727399687532279)*'Hintergrund Berechnung'!$I$3165)*0.5,IF($C665&lt;16,(O665/($D665^0.727399687532279)*'Hintergrund Berechnung'!$I$3165)*0.67,O665/($D665^0.727399687532279)*'Hintergrund Berechnung'!$I$3166)))</f>
        <v>#DIV/0!</v>
      </c>
      <c r="AG665" s="16" t="str">
        <f t="shared" si="97"/>
        <v/>
      </c>
      <c r="AH665" s="16" t="e">
        <f t="shared" si="98"/>
        <v>#DIV/0!</v>
      </c>
      <c r="AI665" s="16" t="e">
        <f>ROUND(IF(C665&lt;16,$Q665/($D665^0.515518364833551)*'Hintergrund Berechnung'!$K$3165,$Q665/($D665^0.515518364833551)*'Hintergrund Berechnung'!$K$3166),0)</f>
        <v>#DIV/0!</v>
      </c>
      <c r="AJ665" s="16">
        <f>ROUND(IF(C665&lt;16,$R665*'Hintergrund Berechnung'!$L$3165,$R665*'Hintergrund Berechnung'!$L$3166),0)</f>
        <v>0</v>
      </c>
      <c r="AK665" s="16">
        <f>ROUND(IF(C665&lt;16,IF(S665&gt;0,(25-$S665)*'Hintergrund Berechnung'!$M$3165,0),IF(S665&gt;0,(25-$S665)*'Hintergrund Berechnung'!$M$3166,0)),0)</f>
        <v>0</v>
      </c>
      <c r="AL665" s="18" t="e">
        <f t="shared" si="99"/>
        <v>#DIV/0!</v>
      </c>
    </row>
    <row r="666" spans="21:38" x14ac:dyDescent="0.5">
      <c r="U666" s="16">
        <f t="shared" si="91"/>
        <v>0</v>
      </c>
      <c r="V666" s="16" t="e">
        <f>IF($A$3=FALSE,IF($C666&lt;16,E666/($D666^0.727399687532279)*'Hintergrund Berechnung'!$I$3165,E666/($D666^0.727399687532279)*'Hintergrund Berechnung'!$I$3166),IF($C666&lt;13,(E666/($D666^0.727399687532279)*'Hintergrund Berechnung'!$I$3165)*0.5,IF($C666&lt;16,(E666/($D666^0.727399687532279)*'Hintergrund Berechnung'!$I$3165)*0.67,E666/($D666^0.727399687532279)*'Hintergrund Berechnung'!$I$3166)))</f>
        <v>#DIV/0!</v>
      </c>
      <c r="W666" s="16" t="str">
        <f t="shared" si="92"/>
        <v/>
      </c>
      <c r="X666" s="16" t="e">
        <f>IF($A$3=FALSE,IF($C666&lt;16,G666/($D666^0.727399687532279)*'Hintergrund Berechnung'!$I$3165,G666/($D666^0.727399687532279)*'Hintergrund Berechnung'!$I$3166),IF($C666&lt;13,(G666/($D666^0.727399687532279)*'Hintergrund Berechnung'!$I$3165)*0.5,IF($C666&lt;16,(G666/($D666^0.727399687532279)*'Hintergrund Berechnung'!$I$3165)*0.67,G666/($D666^0.727399687532279)*'Hintergrund Berechnung'!$I$3166)))</f>
        <v>#DIV/0!</v>
      </c>
      <c r="Y666" s="16" t="str">
        <f t="shared" si="93"/>
        <v/>
      </c>
      <c r="Z666" s="16" t="e">
        <f>IF($A$3=FALSE,IF($C666&lt;16,I666/($D666^0.727399687532279)*'Hintergrund Berechnung'!$I$3165,I666/($D666^0.727399687532279)*'Hintergrund Berechnung'!$I$3166),IF($C666&lt;13,(I666/($D666^0.727399687532279)*'Hintergrund Berechnung'!$I$3165)*0.5,IF($C666&lt;16,(I666/($D666^0.727399687532279)*'Hintergrund Berechnung'!$I$3165)*0.67,I666/($D666^0.727399687532279)*'Hintergrund Berechnung'!$I$3166)))</f>
        <v>#DIV/0!</v>
      </c>
      <c r="AA666" s="16" t="str">
        <f t="shared" si="94"/>
        <v/>
      </c>
      <c r="AB666" s="16" t="e">
        <f>IF($A$3=FALSE,IF($C666&lt;16,K666/($D666^0.727399687532279)*'Hintergrund Berechnung'!$I$3165,K666/($D666^0.727399687532279)*'Hintergrund Berechnung'!$I$3166),IF($C666&lt;13,(K666/($D666^0.727399687532279)*'Hintergrund Berechnung'!$I$3165)*0.5,IF($C666&lt;16,(K666/($D666^0.727399687532279)*'Hintergrund Berechnung'!$I$3165)*0.67,K666/($D666^0.727399687532279)*'Hintergrund Berechnung'!$I$3166)))</f>
        <v>#DIV/0!</v>
      </c>
      <c r="AC666" s="16" t="str">
        <f t="shared" si="95"/>
        <v/>
      </c>
      <c r="AD666" s="16" t="e">
        <f>IF($A$3=FALSE,IF($C666&lt;16,M666/($D666^0.727399687532279)*'Hintergrund Berechnung'!$I$3165,M666/($D666^0.727399687532279)*'Hintergrund Berechnung'!$I$3166),IF($C666&lt;13,(M666/($D666^0.727399687532279)*'Hintergrund Berechnung'!$I$3165)*0.5,IF($C666&lt;16,(M666/($D666^0.727399687532279)*'Hintergrund Berechnung'!$I$3165)*0.67,M666/($D666^0.727399687532279)*'Hintergrund Berechnung'!$I$3166)))</f>
        <v>#DIV/0!</v>
      </c>
      <c r="AE666" s="16" t="str">
        <f t="shared" si="96"/>
        <v/>
      </c>
      <c r="AF666" s="16" t="e">
        <f>IF($A$3=FALSE,IF($C666&lt;16,O666/($D666^0.727399687532279)*'Hintergrund Berechnung'!$I$3165,O666/($D666^0.727399687532279)*'Hintergrund Berechnung'!$I$3166),IF($C666&lt;13,(O666/($D666^0.727399687532279)*'Hintergrund Berechnung'!$I$3165)*0.5,IF($C666&lt;16,(O666/($D666^0.727399687532279)*'Hintergrund Berechnung'!$I$3165)*0.67,O666/($D666^0.727399687532279)*'Hintergrund Berechnung'!$I$3166)))</f>
        <v>#DIV/0!</v>
      </c>
      <c r="AG666" s="16" t="str">
        <f t="shared" si="97"/>
        <v/>
      </c>
      <c r="AH666" s="16" t="e">
        <f t="shared" si="98"/>
        <v>#DIV/0!</v>
      </c>
      <c r="AI666" s="16" t="e">
        <f>ROUND(IF(C666&lt;16,$Q666/($D666^0.515518364833551)*'Hintergrund Berechnung'!$K$3165,$Q666/($D666^0.515518364833551)*'Hintergrund Berechnung'!$K$3166),0)</f>
        <v>#DIV/0!</v>
      </c>
      <c r="AJ666" s="16">
        <f>ROUND(IF(C666&lt;16,$R666*'Hintergrund Berechnung'!$L$3165,$R666*'Hintergrund Berechnung'!$L$3166),0)</f>
        <v>0</v>
      </c>
      <c r="AK666" s="16">
        <f>ROUND(IF(C666&lt;16,IF(S666&gt;0,(25-$S666)*'Hintergrund Berechnung'!$M$3165,0),IF(S666&gt;0,(25-$S666)*'Hintergrund Berechnung'!$M$3166,0)),0)</f>
        <v>0</v>
      </c>
      <c r="AL666" s="18" t="e">
        <f t="shared" si="99"/>
        <v>#DIV/0!</v>
      </c>
    </row>
    <row r="667" spans="21:38" x14ac:dyDescent="0.5">
      <c r="U667" s="16">
        <f t="shared" si="91"/>
        <v>0</v>
      </c>
      <c r="V667" s="16" t="e">
        <f>IF($A$3=FALSE,IF($C667&lt;16,E667/($D667^0.727399687532279)*'Hintergrund Berechnung'!$I$3165,E667/($D667^0.727399687532279)*'Hintergrund Berechnung'!$I$3166),IF($C667&lt;13,(E667/($D667^0.727399687532279)*'Hintergrund Berechnung'!$I$3165)*0.5,IF($C667&lt;16,(E667/($D667^0.727399687532279)*'Hintergrund Berechnung'!$I$3165)*0.67,E667/($D667^0.727399687532279)*'Hintergrund Berechnung'!$I$3166)))</f>
        <v>#DIV/0!</v>
      </c>
      <c r="W667" s="16" t="str">
        <f t="shared" si="92"/>
        <v/>
      </c>
      <c r="X667" s="16" t="e">
        <f>IF($A$3=FALSE,IF($C667&lt;16,G667/($D667^0.727399687532279)*'Hintergrund Berechnung'!$I$3165,G667/($D667^0.727399687532279)*'Hintergrund Berechnung'!$I$3166),IF($C667&lt;13,(G667/($D667^0.727399687532279)*'Hintergrund Berechnung'!$I$3165)*0.5,IF($C667&lt;16,(G667/($D667^0.727399687532279)*'Hintergrund Berechnung'!$I$3165)*0.67,G667/($D667^0.727399687532279)*'Hintergrund Berechnung'!$I$3166)))</f>
        <v>#DIV/0!</v>
      </c>
      <c r="Y667" s="16" t="str">
        <f t="shared" si="93"/>
        <v/>
      </c>
      <c r="Z667" s="16" t="e">
        <f>IF($A$3=FALSE,IF($C667&lt;16,I667/($D667^0.727399687532279)*'Hintergrund Berechnung'!$I$3165,I667/($D667^0.727399687532279)*'Hintergrund Berechnung'!$I$3166),IF($C667&lt;13,(I667/($D667^0.727399687532279)*'Hintergrund Berechnung'!$I$3165)*0.5,IF($C667&lt;16,(I667/($D667^0.727399687532279)*'Hintergrund Berechnung'!$I$3165)*0.67,I667/($D667^0.727399687532279)*'Hintergrund Berechnung'!$I$3166)))</f>
        <v>#DIV/0!</v>
      </c>
      <c r="AA667" s="16" t="str">
        <f t="shared" si="94"/>
        <v/>
      </c>
      <c r="AB667" s="16" t="e">
        <f>IF($A$3=FALSE,IF($C667&lt;16,K667/($D667^0.727399687532279)*'Hintergrund Berechnung'!$I$3165,K667/($D667^0.727399687532279)*'Hintergrund Berechnung'!$I$3166),IF($C667&lt;13,(K667/($D667^0.727399687532279)*'Hintergrund Berechnung'!$I$3165)*0.5,IF($C667&lt;16,(K667/($D667^0.727399687532279)*'Hintergrund Berechnung'!$I$3165)*0.67,K667/($D667^0.727399687532279)*'Hintergrund Berechnung'!$I$3166)))</f>
        <v>#DIV/0!</v>
      </c>
      <c r="AC667" s="16" t="str">
        <f t="shared" si="95"/>
        <v/>
      </c>
      <c r="AD667" s="16" t="e">
        <f>IF($A$3=FALSE,IF($C667&lt;16,M667/($D667^0.727399687532279)*'Hintergrund Berechnung'!$I$3165,M667/($D667^0.727399687532279)*'Hintergrund Berechnung'!$I$3166),IF($C667&lt;13,(M667/($D667^0.727399687532279)*'Hintergrund Berechnung'!$I$3165)*0.5,IF($C667&lt;16,(M667/($D667^0.727399687532279)*'Hintergrund Berechnung'!$I$3165)*0.67,M667/($D667^0.727399687532279)*'Hintergrund Berechnung'!$I$3166)))</f>
        <v>#DIV/0!</v>
      </c>
      <c r="AE667" s="16" t="str">
        <f t="shared" si="96"/>
        <v/>
      </c>
      <c r="AF667" s="16" t="e">
        <f>IF($A$3=FALSE,IF($C667&lt;16,O667/($D667^0.727399687532279)*'Hintergrund Berechnung'!$I$3165,O667/($D667^0.727399687532279)*'Hintergrund Berechnung'!$I$3166),IF($C667&lt;13,(O667/($D667^0.727399687532279)*'Hintergrund Berechnung'!$I$3165)*0.5,IF($C667&lt;16,(O667/($D667^0.727399687532279)*'Hintergrund Berechnung'!$I$3165)*0.67,O667/($D667^0.727399687532279)*'Hintergrund Berechnung'!$I$3166)))</f>
        <v>#DIV/0!</v>
      </c>
      <c r="AG667" s="16" t="str">
        <f t="shared" si="97"/>
        <v/>
      </c>
      <c r="AH667" s="16" t="e">
        <f t="shared" si="98"/>
        <v>#DIV/0!</v>
      </c>
      <c r="AI667" s="16" t="e">
        <f>ROUND(IF(C667&lt;16,$Q667/($D667^0.515518364833551)*'Hintergrund Berechnung'!$K$3165,$Q667/($D667^0.515518364833551)*'Hintergrund Berechnung'!$K$3166),0)</f>
        <v>#DIV/0!</v>
      </c>
      <c r="AJ667" s="16">
        <f>ROUND(IF(C667&lt;16,$R667*'Hintergrund Berechnung'!$L$3165,$R667*'Hintergrund Berechnung'!$L$3166),0)</f>
        <v>0</v>
      </c>
      <c r="AK667" s="16">
        <f>ROUND(IF(C667&lt;16,IF(S667&gt;0,(25-$S667)*'Hintergrund Berechnung'!$M$3165,0),IF(S667&gt;0,(25-$S667)*'Hintergrund Berechnung'!$M$3166,0)),0)</f>
        <v>0</v>
      </c>
      <c r="AL667" s="18" t="e">
        <f t="shared" si="99"/>
        <v>#DIV/0!</v>
      </c>
    </row>
    <row r="668" spans="21:38" x14ac:dyDescent="0.5">
      <c r="U668" s="16">
        <f t="shared" si="91"/>
        <v>0</v>
      </c>
      <c r="V668" s="16" t="e">
        <f>IF($A$3=FALSE,IF($C668&lt;16,E668/($D668^0.727399687532279)*'Hintergrund Berechnung'!$I$3165,E668/($D668^0.727399687532279)*'Hintergrund Berechnung'!$I$3166),IF($C668&lt;13,(E668/($D668^0.727399687532279)*'Hintergrund Berechnung'!$I$3165)*0.5,IF($C668&lt;16,(E668/($D668^0.727399687532279)*'Hintergrund Berechnung'!$I$3165)*0.67,E668/($D668^0.727399687532279)*'Hintergrund Berechnung'!$I$3166)))</f>
        <v>#DIV/0!</v>
      </c>
      <c r="W668" s="16" t="str">
        <f t="shared" si="92"/>
        <v/>
      </c>
      <c r="X668" s="16" t="e">
        <f>IF($A$3=FALSE,IF($C668&lt;16,G668/($D668^0.727399687532279)*'Hintergrund Berechnung'!$I$3165,G668/($D668^0.727399687532279)*'Hintergrund Berechnung'!$I$3166),IF($C668&lt;13,(G668/($D668^0.727399687532279)*'Hintergrund Berechnung'!$I$3165)*0.5,IF($C668&lt;16,(G668/($D668^0.727399687532279)*'Hintergrund Berechnung'!$I$3165)*0.67,G668/($D668^0.727399687532279)*'Hintergrund Berechnung'!$I$3166)))</f>
        <v>#DIV/0!</v>
      </c>
      <c r="Y668" s="16" t="str">
        <f t="shared" si="93"/>
        <v/>
      </c>
      <c r="Z668" s="16" t="e">
        <f>IF($A$3=FALSE,IF($C668&lt;16,I668/($D668^0.727399687532279)*'Hintergrund Berechnung'!$I$3165,I668/($D668^0.727399687532279)*'Hintergrund Berechnung'!$I$3166),IF($C668&lt;13,(I668/($D668^0.727399687532279)*'Hintergrund Berechnung'!$I$3165)*0.5,IF($C668&lt;16,(I668/($D668^0.727399687532279)*'Hintergrund Berechnung'!$I$3165)*0.67,I668/($D668^0.727399687532279)*'Hintergrund Berechnung'!$I$3166)))</f>
        <v>#DIV/0!</v>
      </c>
      <c r="AA668" s="16" t="str">
        <f t="shared" si="94"/>
        <v/>
      </c>
      <c r="AB668" s="16" t="e">
        <f>IF($A$3=FALSE,IF($C668&lt;16,K668/($D668^0.727399687532279)*'Hintergrund Berechnung'!$I$3165,K668/($D668^0.727399687532279)*'Hintergrund Berechnung'!$I$3166),IF($C668&lt;13,(K668/($D668^0.727399687532279)*'Hintergrund Berechnung'!$I$3165)*0.5,IF($C668&lt;16,(K668/($D668^0.727399687532279)*'Hintergrund Berechnung'!$I$3165)*0.67,K668/($D668^0.727399687532279)*'Hintergrund Berechnung'!$I$3166)))</f>
        <v>#DIV/0!</v>
      </c>
      <c r="AC668" s="16" t="str">
        <f t="shared" si="95"/>
        <v/>
      </c>
      <c r="AD668" s="16" t="e">
        <f>IF($A$3=FALSE,IF($C668&lt;16,M668/($D668^0.727399687532279)*'Hintergrund Berechnung'!$I$3165,M668/($D668^0.727399687532279)*'Hintergrund Berechnung'!$I$3166),IF($C668&lt;13,(M668/($D668^0.727399687532279)*'Hintergrund Berechnung'!$I$3165)*0.5,IF($C668&lt;16,(M668/($D668^0.727399687532279)*'Hintergrund Berechnung'!$I$3165)*0.67,M668/($D668^0.727399687532279)*'Hintergrund Berechnung'!$I$3166)))</f>
        <v>#DIV/0!</v>
      </c>
      <c r="AE668" s="16" t="str">
        <f t="shared" si="96"/>
        <v/>
      </c>
      <c r="AF668" s="16" t="e">
        <f>IF($A$3=FALSE,IF($C668&lt;16,O668/($D668^0.727399687532279)*'Hintergrund Berechnung'!$I$3165,O668/($D668^0.727399687532279)*'Hintergrund Berechnung'!$I$3166),IF($C668&lt;13,(O668/($D668^0.727399687532279)*'Hintergrund Berechnung'!$I$3165)*0.5,IF($C668&lt;16,(O668/($D668^0.727399687532279)*'Hintergrund Berechnung'!$I$3165)*0.67,O668/($D668^0.727399687532279)*'Hintergrund Berechnung'!$I$3166)))</f>
        <v>#DIV/0!</v>
      </c>
      <c r="AG668" s="16" t="str">
        <f t="shared" si="97"/>
        <v/>
      </c>
      <c r="AH668" s="16" t="e">
        <f t="shared" si="98"/>
        <v>#DIV/0!</v>
      </c>
      <c r="AI668" s="16" t="e">
        <f>ROUND(IF(C668&lt;16,$Q668/($D668^0.515518364833551)*'Hintergrund Berechnung'!$K$3165,$Q668/($D668^0.515518364833551)*'Hintergrund Berechnung'!$K$3166),0)</f>
        <v>#DIV/0!</v>
      </c>
      <c r="AJ668" s="16">
        <f>ROUND(IF(C668&lt;16,$R668*'Hintergrund Berechnung'!$L$3165,$R668*'Hintergrund Berechnung'!$L$3166),0)</f>
        <v>0</v>
      </c>
      <c r="AK668" s="16">
        <f>ROUND(IF(C668&lt;16,IF(S668&gt;0,(25-$S668)*'Hintergrund Berechnung'!$M$3165,0),IF(S668&gt;0,(25-$S668)*'Hintergrund Berechnung'!$M$3166,0)),0)</f>
        <v>0</v>
      </c>
      <c r="AL668" s="18" t="e">
        <f t="shared" si="99"/>
        <v>#DIV/0!</v>
      </c>
    </row>
    <row r="669" spans="21:38" x14ac:dyDescent="0.5">
      <c r="U669" s="16">
        <f t="shared" si="91"/>
        <v>0</v>
      </c>
      <c r="V669" s="16" t="e">
        <f>IF($A$3=FALSE,IF($C669&lt;16,E669/($D669^0.727399687532279)*'Hintergrund Berechnung'!$I$3165,E669/($D669^0.727399687532279)*'Hintergrund Berechnung'!$I$3166),IF($C669&lt;13,(E669/($D669^0.727399687532279)*'Hintergrund Berechnung'!$I$3165)*0.5,IF($C669&lt;16,(E669/($D669^0.727399687532279)*'Hintergrund Berechnung'!$I$3165)*0.67,E669/($D669^0.727399687532279)*'Hintergrund Berechnung'!$I$3166)))</f>
        <v>#DIV/0!</v>
      </c>
      <c r="W669" s="16" t="str">
        <f t="shared" si="92"/>
        <v/>
      </c>
      <c r="X669" s="16" t="e">
        <f>IF($A$3=FALSE,IF($C669&lt;16,G669/($D669^0.727399687532279)*'Hintergrund Berechnung'!$I$3165,G669/($D669^0.727399687532279)*'Hintergrund Berechnung'!$I$3166),IF($C669&lt;13,(G669/($D669^0.727399687532279)*'Hintergrund Berechnung'!$I$3165)*0.5,IF($C669&lt;16,(G669/($D669^0.727399687532279)*'Hintergrund Berechnung'!$I$3165)*0.67,G669/($D669^0.727399687532279)*'Hintergrund Berechnung'!$I$3166)))</f>
        <v>#DIV/0!</v>
      </c>
      <c r="Y669" s="16" t="str">
        <f t="shared" si="93"/>
        <v/>
      </c>
      <c r="Z669" s="16" t="e">
        <f>IF($A$3=FALSE,IF($C669&lt;16,I669/($D669^0.727399687532279)*'Hintergrund Berechnung'!$I$3165,I669/($D669^0.727399687532279)*'Hintergrund Berechnung'!$I$3166),IF($C669&lt;13,(I669/($D669^0.727399687532279)*'Hintergrund Berechnung'!$I$3165)*0.5,IF($C669&lt;16,(I669/($D669^0.727399687532279)*'Hintergrund Berechnung'!$I$3165)*0.67,I669/($D669^0.727399687532279)*'Hintergrund Berechnung'!$I$3166)))</f>
        <v>#DIV/0!</v>
      </c>
      <c r="AA669" s="16" t="str">
        <f t="shared" si="94"/>
        <v/>
      </c>
      <c r="AB669" s="16" t="e">
        <f>IF($A$3=FALSE,IF($C669&lt;16,K669/($D669^0.727399687532279)*'Hintergrund Berechnung'!$I$3165,K669/($D669^0.727399687532279)*'Hintergrund Berechnung'!$I$3166),IF($C669&lt;13,(K669/($D669^0.727399687532279)*'Hintergrund Berechnung'!$I$3165)*0.5,IF($C669&lt;16,(K669/($D669^0.727399687532279)*'Hintergrund Berechnung'!$I$3165)*0.67,K669/($D669^0.727399687532279)*'Hintergrund Berechnung'!$I$3166)))</f>
        <v>#DIV/0!</v>
      </c>
      <c r="AC669" s="16" t="str">
        <f t="shared" si="95"/>
        <v/>
      </c>
      <c r="AD669" s="16" t="e">
        <f>IF($A$3=FALSE,IF($C669&lt;16,M669/($D669^0.727399687532279)*'Hintergrund Berechnung'!$I$3165,M669/($D669^0.727399687532279)*'Hintergrund Berechnung'!$I$3166),IF($C669&lt;13,(M669/($D669^0.727399687532279)*'Hintergrund Berechnung'!$I$3165)*0.5,IF($C669&lt;16,(M669/($D669^0.727399687532279)*'Hintergrund Berechnung'!$I$3165)*0.67,M669/($D669^0.727399687532279)*'Hintergrund Berechnung'!$I$3166)))</f>
        <v>#DIV/0!</v>
      </c>
      <c r="AE669" s="16" t="str">
        <f t="shared" si="96"/>
        <v/>
      </c>
      <c r="AF669" s="16" t="e">
        <f>IF($A$3=FALSE,IF($C669&lt;16,O669/($D669^0.727399687532279)*'Hintergrund Berechnung'!$I$3165,O669/($D669^0.727399687532279)*'Hintergrund Berechnung'!$I$3166),IF($C669&lt;13,(O669/($D669^0.727399687532279)*'Hintergrund Berechnung'!$I$3165)*0.5,IF($C669&lt;16,(O669/($D669^0.727399687532279)*'Hintergrund Berechnung'!$I$3165)*0.67,O669/($D669^0.727399687532279)*'Hintergrund Berechnung'!$I$3166)))</f>
        <v>#DIV/0!</v>
      </c>
      <c r="AG669" s="16" t="str">
        <f t="shared" si="97"/>
        <v/>
      </c>
      <c r="AH669" s="16" t="e">
        <f t="shared" si="98"/>
        <v>#DIV/0!</v>
      </c>
      <c r="AI669" s="16" t="e">
        <f>ROUND(IF(C669&lt;16,$Q669/($D669^0.515518364833551)*'Hintergrund Berechnung'!$K$3165,$Q669/($D669^0.515518364833551)*'Hintergrund Berechnung'!$K$3166),0)</f>
        <v>#DIV/0!</v>
      </c>
      <c r="AJ669" s="16">
        <f>ROUND(IF(C669&lt;16,$R669*'Hintergrund Berechnung'!$L$3165,$R669*'Hintergrund Berechnung'!$L$3166),0)</f>
        <v>0</v>
      </c>
      <c r="AK669" s="16">
        <f>ROUND(IF(C669&lt;16,IF(S669&gt;0,(25-$S669)*'Hintergrund Berechnung'!$M$3165,0),IF(S669&gt;0,(25-$S669)*'Hintergrund Berechnung'!$M$3166,0)),0)</f>
        <v>0</v>
      </c>
      <c r="AL669" s="18" t="e">
        <f t="shared" si="99"/>
        <v>#DIV/0!</v>
      </c>
    </row>
    <row r="670" spans="21:38" x14ac:dyDescent="0.5">
      <c r="U670" s="16">
        <f t="shared" si="91"/>
        <v>0</v>
      </c>
      <c r="V670" s="16" t="e">
        <f>IF($A$3=FALSE,IF($C670&lt;16,E670/($D670^0.727399687532279)*'Hintergrund Berechnung'!$I$3165,E670/($D670^0.727399687532279)*'Hintergrund Berechnung'!$I$3166),IF($C670&lt;13,(E670/($D670^0.727399687532279)*'Hintergrund Berechnung'!$I$3165)*0.5,IF($C670&lt;16,(E670/($D670^0.727399687532279)*'Hintergrund Berechnung'!$I$3165)*0.67,E670/($D670^0.727399687532279)*'Hintergrund Berechnung'!$I$3166)))</f>
        <v>#DIV/0!</v>
      </c>
      <c r="W670" s="16" t="str">
        <f t="shared" si="92"/>
        <v/>
      </c>
      <c r="X670" s="16" t="e">
        <f>IF($A$3=FALSE,IF($C670&lt;16,G670/($D670^0.727399687532279)*'Hintergrund Berechnung'!$I$3165,G670/($D670^0.727399687532279)*'Hintergrund Berechnung'!$I$3166),IF($C670&lt;13,(G670/($D670^0.727399687532279)*'Hintergrund Berechnung'!$I$3165)*0.5,IF($C670&lt;16,(G670/($D670^0.727399687532279)*'Hintergrund Berechnung'!$I$3165)*0.67,G670/($D670^0.727399687532279)*'Hintergrund Berechnung'!$I$3166)))</f>
        <v>#DIV/0!</v>
      </c>
      <c r="Y670" s="16" t="str">
        <f t="shared" si="93"/>
        <v/>
      </c>
      <c r="Z670" s="16" t="e">
        <f>IF($A$3=FALSE,IF($C670&lt;16,I670/($D670^0.727399687532279)*'Hintergrund Berechnung'!$I$3165,I670/($D670^0.727399687532279)*'Hintergrund Berechnung'!$I$3166),IF($C670&lt;13,(I670/($D670^0.727399687532279)*'Hintergrund Berechnung'!$I$3165)*0.5,IF($C670&lt;16,(I670/($D670^0.727399687532279)*'Hintergrund Berechnung'!$I$3165)*0.67,I670/($D670^0.727399687532279)*'Hintergrund Berechnung'!$I$3166)))</f>
        <v>#DIV/0!</v>
      </c>
      <c r="AA670" s="16" t="str">
        <f t="shared" si="94"/>
        <v/>
      </c>
      <c r="AB670" s="16" t="e">
        <f>IF($A$3=FALSE,IF($C670&lt;16,K670/($D670^0.727399687532279)*'Hintergrund Berechnung'!$I$3165,K670/($D670^0.727399687532279)*'Hintergrund Berechnung'!$I$3166),IF($C670&lt;13,(K670/($D670^0.727399687532279)*'Hintergrund Berechnung'!$I$3165)*0.5,IF($C670&lt;16,(K670/($D670^0.727399687532279)*'Hintergrund Berechnung'!$I$3165)*0.67,K670/($D670^0.727399687532279)*'Hintergrund Berechnung'!$I$3166)))</f>
        <v>#DIV/0!</v>
      </c>
      <c r="AC670" s="16" t="str">
        <f t="shared" si="95"/>
        <v/>
      </c>
      <c r="AD670" s="16" t="e">
        <f>IF($A$3=FALSE,IF($C670&lt;16,M670/($D670^0.727399687532279)*'Hintergrund Berechnung'!$I$3165,M670/($D670^0.727399687532279)*'Hintergrund Berechnung'!$I$3166),IF($C670&lt;13,(M670/($D670^0.727399687532279)*'Hintergrund Berechnung'!$I$3165)*0.5,IF($C670&lt;16,(M670/($D670^0.727399687532279)*'Hintergrund Berechnung'!$I$3165)*0.67,M670/($D670^0.727399687532279)*'Hintergrund Berechnung'!$I$3166)))</f>
        <v>#DIV/0!</v>
      </c>
      <c r="AE670" s="16" t="str">
        <f t="shared" si="96"/>
        <v/>
      </c>
      <c r="AF670" s="16" t="e">
        <f>IF($A$3=FALSE,IF($C670&lt;16,O670/($D670^0.727399687532279)*'Hintergrund Berechnung'!$I$3165,O670/($D670^0.727399687532279)*'Hintergrund Berechnung'!$I$3166),IF($C670&lt;13,(O670/($D670^0.727399687532279)*'Hintergrund Berechnung'!$I$3165)*0.5,IF($C670&lt;16,(O670/($D670^0.727399687532279)*'Hintergrund Berechnung'!$I$3165)*0.67,O670/($D670^0.727399687532279)*'Hintergrund Berechnung'!$I$3166)))</f>
        <v>#DIV/0!</v>
      </c>
      <c r="AG670" s="16" t="str">
        <f t="shared" si="97"/>
        <v/>
      </c>
      <c r="AH670" s="16" t="e">
        <f t="shared" si="98"/>
        <v>#DIV/0!</v>
      </c>
      <c r="AI670" s="16" t="e">
        <f>ROUND(IF(C670&lt;16,$Q670/($D670^0.515518364833551)*'Hintergrund Berechnung'!$K$3165,$Q670/($D670^0.515518364833551)*'Hintergrund Berechnung'!$K$3166),0)</f>
        <v>#DIV/0!</v>
      </c>
      <c r="AJ670" s="16">
        <f>ROUND(IF(C670&lt;16,$R670*'Hintergrund Berechnung'!$L$3165,$R670*'Hintergrund Berechnung'!$L$3166),0)</f>
        <v>0</v>
      </c>
      <c r="AK670" s="16">
        <f>ROUND(IF(C670&lt;16,IF(S670&gt;0,(25-$S670)*'Hintergrund Berechnung'!$M$3165,0),IF(S670&gt;0,(25-$S670)*'Hintergrund Berechnung'!$M$3166,0)),0)</f>
        <v>0</v>
      </c>
      <c r="AL670" s="18" t="e">
        <f t="shared" si="99"/>
        <v>#DIV/0!</v>
      </c>
    </row>
    <row r="671" spans="21:38" x14ac:dyDescent="0.5">
      <c r="U671" s="16">
        <f t="shared" si="91"/>
        <v>0</v>
      </c>
      <c r="V671" s="16" t="e">
        <f>IF($A$3=FALSE,IF($C671&lt;16,E671/($D671^0.727399687532279)*'Hintergrund Berechnung'!$I$3165,E671/($D671^0.727399687532279)*'Hintergrund Berechnung'!$I$3166),IF($C671&lt;13,(E671/($D671^0.727399687532279)*'Hintergrund Berechnung'!$I$3165)*0.5,IF($C671&lt;16,(E671/($D671^0.727399687532279)*'Hintergrund Berechnung'!$I$3165)*0.67,E671/($D671^0.727399687532279)*'Hintergrund Berechnung'!$I$3166)))</f>
        <v>#DIV/0!</v>
      </c>
      <c r="W671" s="16" t="str">
        <f t="shared" si="92"/>
        <v/>
      </c>
      <c r="X671" s="16" t="e">
        <f>IF($A$3=FALSE,IF($C671&lt;16,G671/($D671^0.727399687532279)*'Hintergrund Berechnung'!$I$3165,G671/($D671^0.727399687532279)*'Hintergrund Berechnung'!$I$3166),IF($C671&lt;13,(G671/($D671^0.727399687532279)*'Hintergrund Berechnung'!$I$3165)*0.5,IF($C671&lt;16,(G671/($D671^0.727399687532279)*'Hintergrund Berechnung'!$I$3165)*0.67,G671/($D671^0.727399687532279)*'Hintergrund Berechnung'!$I$3166)))</f>
        <v>#DIV/0!</v>
      </c>
      <c r="Y671" s="16" t="str">
        <f t="shared" si="93"/>
        <v/>
      </c>
      <c r="Z671" s="16" t="e">
        <f>IF($A$3=FALSE,IF($C671&lt;16,I671/($D671^0.727399687532279)*'Hintergrund Berechnung'!$I$3165,I671/($D671^0.727399687532279)*'Hintergrund Berechnung'!$I$3166),IF($C671&lt;13,(I671/($D671^0.727399687532279)*'Hintergrund Berechnung'!$I$3165)*0.5,IF($C671&lt;16,(I671/($D671^0.727399687532279)*'Hintergrund Berechnung'!$I$3165)*0.67,I671/($D671^0.727399687532279)*'Hintergrund Berechnung'!$I$3166)))</f>
        <v>#DIV/0!</v>
      </c>
      <c r="AA671" s="16" t="str">
        <f t="shared" si="94"/>
        <v/>
      </c>
      <c r="AB671" s="16" t="e">
        <f>IF($A$3=FALSE,IF($C671&lt;16,K671/($D671^0.727399687532279)*'Hintergrund Berechnung'!$I$3165,K671/($D671^0.727399687532279)*'Hintergrund Berechnung'!$I$3166),IF($C671&lt;13,(K671/($D671^0.727399687532279)*'Hintergrund Berechnung'!$I$3165)*0.5,IF($C671&lt;16,(K671/($D671^0.727399687532279)*'Hintergrund Berechnung'!$I$3165)*0.67,K671/($D671^0.727399687532279)*'Hintergrund Berechnung'!$I$3166)))</f>
        <v>#DIV/0!</v>
      </c>
      <c r="AC671" s="16" t="str">
        <f t="shared" si="95"/>
        <v/>
      </c>
      <c r="AD671" s="16" t="e">
        <f>IF($A$3=FALSE,IF($C671&lt;16,M671/($D671^0.727399687532279)*'Hintergrund Berechnung'!$I$3165,M671/($D671^0.727399687532279)*'Hintergrund Berechnung'!$I$3166),IF($C671&lt;13,(M671/($D671^0.727399687532279)*'Hintergrund Berechnung'!$I$3165)*0.5,IF($C671&lt;16,(M671/($D671^0.727399687532279)*'Hintergrund Berechnung'!$I$3165)*0.67,M671/($D671^0.727399687532279)*'Hintergrund Berechnung'!$I$3166)))</f>
        <v>#DIV/0!</v>
      </c>
      <c r="AE671" s="16" t="str">
        <f t="shared" si="96"/>
        <v/>
      </c>
      <c r="AF671" s="16" t="e">
        <f>IF($A$3=FALSE,IF($C671&lt;16,O671/($D671^0.727399687532279)*'Hintergrund Berechnung'!$I$3165,O671/($D671^0.727399687532279)*'Hintergrund Berechnung'!$I$3166),IF($C671&lt;13,(O671/($D671^0.727399687532279)*'Hintergrund Berechnung'!$I$3165)*0.5,IF($C671&lt;16,(O671/($D671^0.727399687532279)*'Hintergrund Berechnung'!$I$3165)*0.67,O671/($D671^0.727399687532279)*'Hintergrund Berechnung'!$I$3166)))</f>
        <v>#DIV/0!</v>
      </c>
      <c r="AG671" s="16" t="str">
        <f t="shared" si="97"/>
        <v/>
      </c>
      <c r="AH671" s="16" t="e">
        <f t="shared" si="98"/>
        <v>#DIV/0!</v>
      </c>
      <c r="AI671" s="16" t="e">
        <f>ROUND(IF(C671&lt;16,$Q671/($D671^0.515518364833551)*'Hintergrund Berechnung'!$K$3165,$Q671/($D671^0.515518364833551)*'Hintergrund Berechnung'!$K$3166),0)</f>
        <v>#DIV/0!</v>
      </c>
      <c r="AJ671" s="16">
        <f>ROUND(IF(C671&lt;16,$R671*'Hintergrund Berechnung'!$L$3165,$R671*'Hintergrund Berechnung'!$L$3166),0)</f>
        <v>0</v>
      </c>
      <c r="AK671" s="16">
        <f>ROUND(IF(C671&lt;16,IF(S671&gt;0,(25-$S671)*'Hintergrund Berechnung'!$M$3165,0),IF(S671&gt;0,(25-$S671)*'Hintergrund Berechnung'!$M$3166,0)),0)</f>
        <v>0</v>
      </c>
      <c r="AL671" s="18" t="e">
        <f t="shared" si="99"/>
        <v>#DIV/0!</v>
      </c>
    </row>
    <row r="672" spans="21:38" x14ac:dyDescent="0.5">
      <c r="U672" s="16">
        <f t="shared" si="91"/>
        <v>0</v>
      </c>
      <c r="V672" s="16" t="e">
        <f>IF($A$3=FALSE,IF($C672&lt;16,E672/($D672^0.727399687532279)*'Hintergrund Berechnung'!$I$3165,E672/($D672^0.727399687532279)*'Hintergrund Berechnung'!$I$3166),IF($C672&lt;13,(E672/($D672^0.727399687532279)*'Hintergrund Berechnung'!$I$3165)*0.5,IF($C672&lt;16,(E672/($D672^0.727399687532279)*'Hintergrund Berechnung'!$I$3165)*0.67,E672/($D672^0.727399687532279)*'Hintergrund Berechnung'!$I$3166)))</f>
        <v>#DIV/0!</v>
      </c>
      <c r="W672" s="16" t="str">
        <f t="shared" si="92"/>
        <v/>
      </c>
      <c r="X672" s="16" t="e">
        <f>IF($A$3=FALSE,IF($C672&lt;16,G672/($D672^0.727399687532279)*'Hintergrund Berechnung'!$I$3165,G672/($D672^0.727399687532279)*'Hintergrund Berechnung'!$I$3166),IF($C672&lt;13,(G672/($D672^0.727399687532279)*'Hintergrund Berechnung'!$I$3165)*0.5,IF($C672&lt;16,(G672/($D672^0.727399687532279)*'Hintergrund Berechnung'!$I$3165)*0.67,G672/($D672^0.727399687532279)*'Hintergrund Berechnung'!$I$3166)))</f>
        <v>#DIV/0!</v>
      </c>
      <c r="Y672" s="16" t="str">
        <f t="shared" si="93"/>
        <v/>
      </c>
      <c r="Z672" s="16" t="e">
        <f>IF($A$3=FALSE,IF($C672&lt;16,I672/($D672^0.727399687532279)*'Hintergrund Berechnung'!$I$3165,I672/($D672^0.727399687532279)*'Hintergrund Berechnung'!$I$3166),IF($C672&lt;13,(I672/($D672^0.727399687532279)*'Hintergrund Berechnung'!$I$3165)*0.5,IF($C672&lt;16,(I672/($D672^0.727399687532279)*'Hintergrund Berechnung'!$I$3165)*0.67,I672/($D672^0.727399687532279)*'Hintergrund Berechnung'!$I$3166)))</f>
        <v>#DIV/0!</v>
      </c>
      <c r="AA672" s="16" t="str">
        <f t="shared" si="94"/>
        <v/>
      </c>
      <c r="AB672" s="16" t="e">
        <f>IF($A$3=FALSE,IF($C672&lt;16,K672/($D672^0.727399687532279)*'Hintergrund Berechnung'!$I$3165,K672/($D672^0.727399687532279)*'Hintergrund Berechnung'!$I$3166),IF($C672&lt;13,(K672/($D672^0.727399687532279)*'Hintergrund Berechnung'!$I$3165)*0.5,IF($C672&lt;16,(K672/($D672^0.727399687532279)*'Hintergrund Berechnung'!$I$3165)*0.67,K672/($D672^0.727399687532279)*'Hintergrund Berechnung'!$I$3166)))</f>
        <v>#DIV/0!</v>
      </c>
      <c r="AC672" s="16" t="str">
        <f t="shared" si="95"/>
        <v/>
      </c>
      <c r="AD672" s="16" t="e">
        <f>IF($A$3=FALSE,IF($C672&lt;16,M672/($D672^0.727399687532279)*'Hintergrund Berechnung'!$I$3165,M672/($D672^0.727399687532279)*'Hintergrund Berechnung'!$I$3166),IF($C672&lt;13,(M672/($D672^0.727399687532279)*'Hintergrund Berechnung'!$I$3165)*0.5,IF($C672&lt;16,(M672/($D672^0.727399687532279)*'Hintergrund Berechnung'!$I$3165)*0.67,M672/($D672^0.727399687532279)*'Hintergrund Berechnung'!$I$3166)))</f>
        <v>#DIV/0!</v>
      </c>
      <c r="AE672" s="16" t="str">
        <f t="shared" si="96"/>
        <v/>
      </c>
      <c r="AF672" s="16" t="e">
        <f>IF($A$3=FALSE,IF($C672&lt;16,O672/($D672^0.727399687532279)*'Hintergrund Berechnung'!$I$3165,O672/($D672^0.727399687532279)*'Hintergrund Berechnung'!$I$3166),IF($C672&lt;13,(O672/($D672^0.727399687532279)*'Hintergrund Berechnung'!$I$3165)*0.5,IF($C672&lt;16,(O672/($D672^0.727399687532279)*'Hintergrund Berechnung'!$I$3165)*0.67,O672/($D672^0.727399687532279)*'Hintergrund Berechnung'!$I$3166)))</f>
        <v>#DIV/0!</v>
      </c>
      <c r="AG672" s="16" t="str">
        <f t="shared" si="97"/>
        <v/>
      </c>
      <c r="AH672" s="16" t="e">
        <f t="shared" si="98"/>
        <v>#DIV/0!</v>
      </c>
      <c r="AI672" s="16" t="e">
        <f>ROUND(IF(C672&lt;16,$Q672/($D672^0.515518364833551)*'Hintergrund Berechnung'!$K$3165,$Q672/($D672^0.515518364833551)*'Hintergrund Berechnung'!$K$3166),0)</f>
        <v>#DIV/0!</v>
      </c>
      <c r="AJ672" s="16">
        <f>ROUND(IF(C672&lt;16,$R672*'Hintergrund Berechnung'!$L$3165,$R672*'Hintergrund Berechnung'!$L$3166),0)</f>
        <v>0</v>
      </c>
      <c r="AK672" s="16">
        <f>ROUND(IF(C672&lt;16,IF(S672&gt;0,(25-$S672)*'Hintergrund Berechnung'!$M$3165,0),IF(S672&gt;0,(25-$S672)*'Hintergrund Berechnung'!$M$3166,0)),0)</f>
        <v>0</v>
      </c>
      <c r="AL672" s="18" t="e">
        <f t="shared" si="99"/>
        <v>#DIV/0!</v>
      </c>
    </row>
    <row r="673" spans="21:38" x14ac:dyDescent="0.5">
      <c r="U673" s="16">
        <f t="shared" si="91"/>
        <v>0</v>
      </c>
      <c r="V673" s="16" t="e">
        <f>IF($A$3=FALSE,IF($C673&lt;16,E673/($D673^0.727399687532279)*'Hintergrund Berechnung'!$I$3165,E673/($D673^0.727399687532279)*'Hintergrund Berechnung'!$I$3166),IF($C673&lt;13,(E673/($D673^0.727399687532279)*'Hintergrund Berechnung'!$I$3165)*0.5,IF($C673&lt;16,(E673/($D673^0.727399687532279)*'Hintergrund Berechnung'!$I$3165)*0.67,E673/($D673^0.727399687532279)*'Hintergrund Berechnung'!$I$3166)))</f>
        <v>#DIV/0!</v>
      </c>
      <c r="W673" s="16" t="str">
        <f t="shared" si="92"/>
        <v/>
      </c>
      <c r="X673" s="16" t="e">
        <f>IF($A$3=FALSE,IF($C673&lt;16,G673/($D673^0.727399687532279)*'Hintergrund Berechnung'!$I$3165,G673/($D673^0.727399687532279)*'Hintergrund Berechnung'!$I$3166),IF($C673&lt;13,(G673/($D673^0.727399687532279)*'Hintergrund Berechnung'!$I$3165)*0.5,IF($C673&lt;16,(G673/($D673^0.727399687532279)*'Hintergrund Berechnung'!$I$3165)*0.67,G673/($D673^0.727399687532279)*'Hintergrund Berechnung'!$I$3166)))</f>
        <v>#DIV/0!</v>
      </c>
      <c r="Y673" s="16" t="str">
        <f t="shared" si="93"/>
        <v/>
      </c>
      <c r="Z673" s="16" t="e">
        <f>IF($A$3=FALSE,IF($C673&lt;16,I673/($D673^0.727399687532279)*'Hintergrund Berechnung'!$I$3165,I673/($D673^0.727399687532279)*'Hintergrund Berechnung'!$I$3166),IF($C673&lt;13,(I673/($D673^0.727399687532279)*'Hintergrund Berechnung'!$I$3165)*0.5,IF($C673&lt;16,(I673/($D673^0.727399687532279)*'Hintergrund Berechnung'!$I$3165)*0.67,I673/($D673^0.727399687532279)*'Hintergrund Berechnung'!$I$3166)))</f>
        <v>#DIV/0!</v>
      </c>
      <c r="AA673" s="16" t="str">
        <f t="shared" si="94"/>
        <v/>
      </c>
      <c r="AB673" s="16" t="e">
        <f>IF($A$3=FALSE,IF($C673&lt;16,K673/($D673^0.727399687532279)*'Hintergrund Berechnung'!$I$3165,K673/($D673^0.727399687532279)*'Hintergrund Berechnung'!$I$3166),IF($C673&lt;13,(K673/($D673^0.727399687532279)*'Hintergrund Berechnung'!$I$3165)*0.5,IF($C673&lt;16,(K673/($D673^0.727399687532279)*'Hintergrund Berechnung'!$I$3165)*0.67,K673/($D673^0.727399687532279)*'Hintergrund Berechnung'!$I$3166)))</f>
        <v>#DIV/0!</v>
      </c>
      <c r="AC673" s="16" t="str">
        <f t="shared" si="95"/>
        <v/>
      </c>
      <c r="AD673" s="16" t="e">
        <f>IF($A$3=FALSE,IF($C673&lt;16,M673/($D673^0.727399687532279)*'Hintergrund Berechnung'!$I$3165,M673/($D673^0.727399687532279)*'Hintergrund Berechnung'!$I$3166),IF($C673&lt;13,(M673/($D673^0.727399687532279)*'Hintergrund Berechnung'!$I$3165)*0.5,IF($C673&lt;16,(M673/($D673^0.727399687532279)*'Hintergrund Berechnung'!$I$3165)*0.67,M673/($D673^0.727399687532279)*'Hintergrund Berechnung'!$I$3166)))</f>
        <v>#DIV/0!</v>
      </c>
      <c r="AE673" s="16" t="str">
        <f t="shared" si="96"/>
        <v/>
      </c>
      <c r="AF673" s="16" t="e">
        <f>IF($A$3=FALSE,IF($C673&lt;16,O673/($D673^0.727399687532279)*'Hintergrund Berechnung'!$I$3165,O673/($D673^0.727399687532279)*'Hintergrund Berechnung'!$I$3166),IF($C673&lt;13,(O673/($D673^0.727399687532279)*'Hintergrund Berechnung'!$I$3165)*0.5,IF($C673&lt;16,(O673/($D673^0.727399687532279)*'Hintergrund Berechnung'!$I$3165)*0.67,O673/($D673^0.727399687532279)*'Hintergrund Berechnung'!$I$3166)))</f>
        <v>#DIV/0!</v>
      </c>
      <c r="AG673" s="16" t="str">
        <f t="shared" si="97"/>
        <v/>
      </c>
      <c r="AH673" s="16" t="e">
        <f t="shared" si="98"/>
        <v>#DIV/0!</v>
      </c>
      <c r="AI673" s="16" t="e">
        <f>ROUND(IF(C673&lt;16,$Q673/($D673^0.515518364833551)*'Hintergrund Berechnung'!$K$3165,$Q673/($D673^0.515518364833551)*'Hintergrund Berechnung'!$K$3166),0)</f>
        <v>#DIV/0!</v>
      </c>
      <c r="AJ673" s="16">
        <f>ROUND(IF(C673&lt;16,$R673*'Hintergrund Berechnung'!$L$3165,$R673*'Hintergrund Berechnung'!$L$3166),0)</f>
        <v>0</v>
      </c>
      <c r="AK673" s="16">
        <f>ROUND(IF(C673&lt;16,IF(S673&gt;0,(25-$S673)*'Hintergrund Berechnung'!$M$3165,0),IF(S673&gt;0,(25-$S673)*'Hintergrund Berechnung'!$M$3166,0)),0)</f>
        <v>0</v>
      </c>
      <c r="AL673" s="18" t="e">
        <f t="shared" si="99"/>
        <v>#DIV/0!</v>
      </c>
    </row>
    <row r="674" spans="21:38" x14ac:dyDescent="0.5">
      <c r="U674" s="16">
        <f t="shared" si="91"/>
        <v>0</v>
      </c>
      <c r="V674" s="16" t="e">
        <f>IF($A$3=FALSE,IF($C674&lt;16,E674/($D674^0.727399687532279)*'Hintergrund Berechnung'!$I$3165,E674/($D674^0.727399687532279)*'Hintergrund Berechnung'!$I$3166),IF($C674&lt;13,(E674/($D674^0.727399687532279)*'Hintergrund Berechnung'!$I$3165)*0.5,IF($C674&lt;16,(E674/($D674^0.727399687532279)*'Hintergrund Berechnung'!$I$3165)*0.67,E674/($D674^0.727399687532279)*'Hintergrund Berechnung'!$I$3166)))</f>
        <v>#DIV/0!</v>
      </c>
      <c r="W674" s="16" t="str">
        <f t="shared" si="92"/>
        <v/>
      </c>
      <c r="X674" s="16" t="e">
        <f>IF($A$3=FALSE,IF($C674&lt;16,G674/($D674^0.727399687532279)*'Hintergrund Berechnung'!$I$3165,G674/($D674^0.727399687532279)*'Hintergrund Berechnung'!$I$3166),IF($C674&lt;13,(G674/($D674^0.727399687532279)*'Hintergrund Berechnung'!$I$3165)*0.5,IF($C674&lt;16,(G674/($D674^0.727399687532279)*'Hintergrund Berechnung'!$I$3165)*0.67,G674/($D674^0.727399687532279)*'Hintergrund Berechnung'!$I$3166)))</f>
        <v>#DIV/0!</v>
      </c>
      <c r="Y674" s="16" t="str">
        <f t="shared" si="93"/>
        <v/>
      </c>
      <c r="Z674" s="16" t="e">
        <f>IF($A$3=FALSE,IF($C674&lt;16,I674/($D674^0.727399687532279)*'Hintergrund Berechnung'!$I$3165,I674/($D674^0.727399687532279)*'Hintergrund Berechnung'!$I$3166),IF($C674&lt;13,(I674/($D674^0.727399687532279)*'Hintergrund Berechnung'!$I$3165)*0.5,IF($C674&lt;16,(I674/($D674^0.727399687532279)*'Hintergrund Berechnung'!$I$3165)*0.67,I674/($D674^0.727399687532279)*'Hintergrund Berechnung'!$I$3166)))</f>
        <v>#DIV/0!</v>
      </c>
      <c r="AA674" s="16" t="str">
        <f t="shared" si="94"/>
        <v/>
      </c>
      <c r="AB674" s="16" t="e">
        <f>IF($A$3=FALSE,IF($C674&lt;16,K674/($D674^0.727399687532279)*'Hintergrund Berechnung'!$I$3165,K674/($D674^0.727399687532279)*'Hintergrund Berechnung'!$I$3166),IF($C674&lt;13,(K674/($D674^0.727399687532279)*'Hintergrund Berechnung'!$I$3165)*0.5,IF($C674&lt;16,(K674/($D674^0.727399687532279)*'Hintergrund Berechnung'!$I$3165)*0.67,K674/($D674^0.727399687532279)*'Hintergrund Berechnung'!$I$3166)))</f>
        <v>#DIV/0!</v>
      </c>
      <c r="AC674" s="16" t="str">
        <f t="shared" si="95"/>
        <v/>
      </c>
      <c r="AD674" s="16" t="e">
        <f>IF($A$3=FALSE,IF($C674&lt;16,M674/($D674^0.727399687532279)*'Hintergrund Berechnung'!$I$3165,M674/($D674^0.727399687532279)*'Hintergrund Berechnung'!$I$3166),IF($C674&lt;13,(M674/($D674^0.727399687532279)*'Hintergrund Berechnung'!$I$3165)*0.5,IF($C674&lt;16,(M674/($D674^0.727399687532279)*'Hintergrund Berechnung'!$I$3165)*0.67,M674/($D674^0.727399687532279)*'Hintergrund Berechnung'!$I$3166)))</f>
        <v>#DIV/0!</v>
      </c>
      <c r="AE674" s="16" t="str">
        <f t="shared" si="96"/>
        <v/>
      </c>
      <c r="AF674" s="16" t="e">
        <f>IF($A$3=FALSE,IF($C674&lt;16,O674/($D674^0.727399687532279)*'Hintergrund Berechnung'!$I$3165,O674/($D674^0.727399687532279)*'Hintergrund Berechnung'!$I$3166),IF($C674&lt;13,(O674/($D674^0.727399687532279)*'Hintergrund Berechnung'!$I$3165)*0.5,IF($C674&lt;16,(O674/($D674^0.727399687532279)*'Hintergrund Berechnung'!$I$3165)*0.67,O674/($D674^0.727399687532279)*'Hintergrund Berechnung'!$I$3166)))</f>
        <v>#DIV/0!</v>
      </c>
      <c r="AG674" s="16" t="str">
        <f t="shared" si="97"/>
        <v/>
      </c>
      <c r="AH674" s="16" t="e">
        <f t="shared" si="98"/>
        <v>#DIV/0!</v>
      </c>
      <c r="AI674" s="16" t="e">
        <f>ROUND(IF(C674&lt;16,$Q674/($D674^0.515518364833551)*'Hintergrund Berechnung'!$K$3165,$Q674/($D674^0.515518364833551)*'Hintergrund Berechnung'!$K$3166),0)</f>
        <v>#DIV/0!</v>
      </c>
      <c r="AJ674" s="16">
        <f>ROUND(IF(C674&lt;16,$R674*'Hintergrund Berechnung'!$L$3165,$R674*'Hintergrund Berechnung'!$L$3166),0)</f>
        <v>0</v>
      </c>
      <c r="AK674" s="16">
        <f>ROUND(IF(C674&lt;16,IF(S674&gt;0,(25-$S674)*'Hintergrund Berechnung'!$M$3165,0),IF(S674&gt;0,(25-$S674)*'Hintergrund Berechnung'!$M$3166,0)),0)</f>
        <v>0</v>
      </c>
      <c r="AL674" s="18" t="e">
        <f t="shared" si="99"/>
        <v>#DIV/0!</v>
      </c>
    </row>
    <row r="675" spans="21:38" x14ac:dyDescent="0.5">
      <c r="U675" s="16">
        <f t="shared" si="91"/>
        <v>0</v>
      </c>
      <c r="V675" s="16" t="e">
        <f>IF($A$3=FALSE,IF($C675&lt;16,E675/($D675^0.727399687532279)*'Hintergrund Berechnung'!$I$3165,E675/($D675^0.727399687532279)*'Hintergrund Berechnung'!$I$3166),IF($C675&lt;13,(E675/($D675^0.727399687532279)*'Hintergrund Berechnung'!$I$3165)*0.5,IF($C675&lt;16,(E675/($D675^0.727399687532279)*'Hintergrund Berechnung'!$I$3165)*0.67,E675/($D675^0.727399687532279)*'Hintergrund Berechnung'!$I$3166)))</f>
        <v>#DIV/0!</v>
      </c>
      <c r="W675" s="16" t="str">
        <f t="shared" si="92"/>
        <v/>
      </c>
      <c r="X675" s="16" t="e">
        <f>IF($A$3=FALSE,IF($C675&lt;16,G675/($D675^0.727399687532279)*'Hintergrund Berechnung'!$I$3165,G675/($D675^0.727399687532279)*'Hintergrund Berechnung'!$I$3166),IF($C675&lt;13,(G675/($D675^0.727399687532279)*'Hintergrund Berechnung'!$I$3165)*0.5,IF($C675&lt;16,(G675/($D675^0.727399687532279)*'Hintergrund Berechnung'!$I$3165)*0.67,G675/($D675^0.727399687532279)*'Hintergrund Berechnung'!$I$3166)))</f>
        <v>#DIV/0!</v>
      </c>
      <c r="Y675" s="16" t="str">
        <f t="shared" si="93"/>
        <v/>
      </c>
      <c r="Z675" s="16" t="e">
        <f>IF($A$3=FALSE,IF($C675&lt;16,I675/($D675^0.727399687532279)*'Hintergrund Berechnung'!$I$3165,I675/($D675^0.727399687532279)*'Hintergrund Berechnung'!$I$3166),IF($C675&lt;13,(I675/($D675^0.727399687532279)*'Hintergrund Berechnung'!$I$3165)*0.5,IF($C675&lt;16,(I675/($D675^0.727399687532279)*'Hintergrund Berechnung'!$I$3165)*0.67,I675/($D675^0.727399687532279)*'Hintergrund Berechnung'!$I$3166)))</f>
        <v>#DIV/0!</v>
      </c>
      <c r="AA675" s="16" t="str">
        <f t="shared" si="94"/>
        <v/>
      </c>
      <c r="AB675" s="16" t="e">
        <f>IF($A$3=FALSE,IF($C675&lt;16,K675/($D675^0.727399687532279)*'Hintergrund Berechnung'!$I$3165,K675/($D675^0.727399687532279)*'Hintergrund Berechnung'!$I$3166),IF($C675&lt;13,(K675/($D675^0.727399687532279)*'Hintergrund Berechnung'!$I$3165)*0.5,IF($C675&lt;16,(K675/($D675^0.727399687532279)*'Hintergrund Berechnung'!$I$3165)*0.67,K675/($D675^0.727399687532279)*'Hintergrund Berechnung'!$I$3166)))</f>
        <v>#DIV/0!</v>
      </c>
      <c r="AC675" s="16" t="str">
        <f t="shared" si="95"/>
        <v/>
      </c>
      <c r="AD675" s="16" t="e">
        <f>IF($A$3=FALSE,IF($C675&lt;16,M675/($D675^0.727399687532279)*'Hintergrund Berechnung'!$I$3165,M675/($D675^0.727399687532279)*'Hintergrund Berechnung'!$I$3166),IF($C675&lt;13,(M675/($D675^0.727399687532279)*'Hintergrund Berechnung'!$I$3165)*0.5,IF($C675&lt;16,(M675/($D675^0.727399687532279)*'Hintergrund Berechnung'!$I$3165)*0.67,M675/($D675^0.727399687532279)*'Hintergrund Berechnung'!$I$3166)))</f>
        <v>#DIV/0!</v>
      </c>
      <c r="AE675" s="16" t="str">
        <f t="shared" si="96"/>
        <v/>
      </c>
      <c r="AF675" s="16" t="e">
        <f>IF($A$3=FALSE,IF($C675&lt;16,O675/($D675^0.727399687532279)*'Hintergrund Berechnung'!$I$3165,O675/($D675^0.727399687532279)*'Hintergrund Berechnung'!$I$3166),IF($C675&lt;13,(O675/($D675^0.727399687532279)*'Hintergrund Berechnung'!$I$3165)*0.5,IF($C675&lt;16,(O675/($D675^0.727399687532279)*'Hintergrund Berechnung'!$I$3165)*0.67,O675/($D675^0.727399687532279)*'Hintergrund Berechnung'!$I$3166)))</f>
        <v>#DIV/0!</v>
      </c>
      <c r="AG675" s="16" t="str">
        <f t="shared" si="97"/>
        <v/>
      </c>
      <c r="AH675" s="16" t="e">
        <f t="shared" si="98"/>
        <v>#DIV/0!</v>
      </c>
      <c r="AI675" s="16" t="e">
        <f>ROUND(IF(C675&lt;16,$Q675/($D675^0.515518364833551)*'Hintergrund Berechnung'!$K$3165,$Q675/($D675^0.515518364833551)*'Hintergrund Berechnung'!$K$3166),0)</f>
        <v>#DIV/0!</v>
      </c>
      <c r="AJ675" s="16">
        <f>ROUND(IF(C675&lt;16,$R675*'Hintergrund Berechnung'!$L$3165,$R675*'Hintergrund Berechnung'!$L$3166),0)</f>
        <v>0</v>
      </c>
      <c r="AK675" s="16">
        <f>ROUND(IF(C675&lt;16,IF(S675&gt;0,(25-$S675)*'Hintergrund Berechnung'!$M$3165,0),IF(S675&gt;0,(25-$S675)*'Hintergrund Berechnung'!$M$3166,0)),0)</f>
        <v>0</v>
      </c>
      <c r="AL675" s="18" t="e">
        <f t="shared" si="99"/>
        <v>#DIV/0!</v>
      </c>
    </row>
    <row r="676" spans="21:38" x14ac:dyDescent="0.5">
      <c r="U676" s="16">
        <f t="shared" si="91"/>
        <v>0</v>
      </c>
      <c r="V676" s="16" t="e">
        <f>IF($A$3=FALSE,IF($C676&lt;16,E676/($D676^0.727399687532279)*'Hintergrund Berechnung'!$I$3165,E676/($D676^0.727399687532279)*'Hintergrund Berechnung'!$I$3166),IF($C676&lt;13,(E676/($D676^0.727399687532279)*'Hintergrund Berechnung'!$I$3165)*0.5,IF($C676&lt;16,(E676/($D676^0.727399687532279)*'Hintergrund Berechnung'!$I$3165)*0.67,E676/($D676^0.727399687532279)*'Hintergrund Berechnung'!$I$3166)))</f>
        <v>#DIV/0!</v>
      </c>
      <c r="W676" s="16" t="str">
        <f t="shared" si="92"/>
        <v/>
      </c>
      <c r="X676" s="16" t="e">
        <f>IF($A$3=FALSE,IF($C676&lt;16,G676/($D676^0.727399687532279)*'Hintergrund Berechnung'!$I$3165,G676/($D676^0.727399687532279)*'Hintergrund Berechnung'!$I$3166),IF($C676&lt;13,(G676/($D676^0.727399687532279)*'Hintergrund Berechnung'!$I$3165)*0.5,IF($C676&lt;16,(G676/($D676^0.727399687532279)*'Hintergrund Berechnung'!$I$3165)*0.67,G676/($D676^0.727399687532279)*'Hintergrund Berechnung'!$I$3166)))</f>
        <v>#DIV/0!</v>
      </c>
      <c r="Y676" s="16" t="str">
        <f t="shared" si="93"/>
        <v/>
      </c>
      <c r="Z676" s="16" t="e">
        <f>IF($A$3=FALSE,IF($C676&lt;16,I676/($D676^0.727399687532279)*'Hintergrund Berechnung'!$I$3165,I676/($D676^0.727399687532279)*'Hintergrund Berechnung'!$I$3166),IF($C676&lt;13,(I676/($D676^0.727399687532279)*'Hintergrund Berechnung'!$I$3165)*0.5,IF($C676&lt;16,(I676/($D676^0.727399687532279)*'Hintergrund Berechnung'!$I$3165)*0.67,I676/($D676^0.727399687532279)*'Hintergrund Berechnung'!$I$3166)))</f>
        <v>#DIV/0!</v>
      </c>
      <c r="AA676" s="16" t="str">
        <f t="shared" si="94"/>
        <v/>
      </c>
      <c r="AB676" s="16" t="e">
        <f>IF($A$3=FALSE,IF($C676&lt;16,K676/($D676^0.727399687532279)*'Hintergrund Berechnung'!$I$3165,K676/($D676^0.727399687532279)*'Hintergrund Berechnung'!$I$3166),IF($C676&lt;13,(K676/($D676^0.727399687532279)*'Hintergrund Berechnung'!$I$3165)*0.5,IF($C676&lt;16,(K676/($D676^0.727399687532279)*'Hintergrund Berechnung'!$I$3165)*0.67,K676/($D676^0.727399687532279)*'Hintergrund Berechnung'!$I$3166)))</f>
        <v>#DIV/0!</v>
      </c>
      <c r="AC676" s="16" t="str">
        <f t="shared" si="95"/>
        <v/>
      </c>
      <c r="AD676" s="16" t="e">
        <f>IF($A$3=FALSE,IF($C676&lt;16,M676/($D676^0.727399687532279)*'Hintergrund Berechnung'!$I$3165,M676/($D676^0.727399687532279)*'Hintergrund Berechnung'!$I$3166),IF($C676&lt;13,(M676/($D676^0.727399687532279)*'Hintergrund Berechnung'!$I$3165)*0.5,IF($C676&lt;16,(M676/($D676^0.727399687532279)*'Hintergrund Berechnung'!$I$3165)*0.67,M676/($D676^0.727399687532279)*'Hintergrund Berechnung'!$I$3166)))</f>
        <v>#DIV/0!</v>
      </c>
      <c r="AE676" s="16" t="str">
        <f t="shared" si="96"/>
        <v/>
      </c>
      <c r="AF676" s="16" t="e">
        <f>IF($A$3=FALSE,IF($C676&lt;16,O676/($D676^0.727399687532279)*'Hintergrund Berechnung'!$I$3165,O676/($D676^0.727399687532279)*'Hintergrund Berechnung'!$I$3166),IF($C676&lt;13,(O676/($D676^0.727399687532279)*'Hintergrund Berechnung'!$I$3165)*0.5,IF($C676&lt;16,(O676/($D676^0.727399687532279)*'Hintergrund Berechnung'!$I$3165)*0.67,O676/($D676^0.727399687532279)*'Hintergrund Berechnung'!$I$3166)))</f>
        <v>#DIV/0!</v>
      </c>
      <c r="AG676" s="16" t="str">
        <f t="shared" si="97"/>
        <v/>
      </c>
      <c r="AH676" s="16" t="e">
        <f t="shared" si="98"/>
        <v>#DIV/0!</v>
      </c>
      <c r="AI676" s="16" t="e">
        <f>ROUND(IF(C676&lt;16,$Q676/($D676^0.515518364833551)*'Hintergrund Berechnung'!$K$3165,$Q676/($D676^0.515518364833551)*'Hintergrund Berechnung'!$K$3166),0)</f>
        <v>#DIV/0!</v>
      </c>
      <c r="AJ676" s="16">
        <f>ROUND(IF(C676&lt;16,$R676*'Hintergrund Berechnung'!$L$3165,$R676*'Hintergrund Berechnung'!$L$3166),0)</f>
        <v>0</v>
      </c>
      <c r="AK676" s="16">
        <f>ROUND(IF(C676&lt;16,IF(S676&gt;0,(25-$S676)*'Hintergrund Berechnung'!$M$3165,0),IF(S676&gt;0,(25-$S676)*'Hintergrund Berechnung'!$M$3166,0)),0)</f>
        <v>0</v>
      </c>
      <c r="AL676" s="18" t="e">
        <f t="shared" si="99"/>
        <v>#DIV/0!</v>
      </c>
    </row>
    <row r="677" spans="21:38" x14ac:dyDescent="0.5">
      <c r="U677" s="16">
        <f t="shared" si="91"/>
        <v>0</v>
      </c>
      <c r="V677" s="16" t="e">
        <f>IF($A$3=FALSE,IF($C677&lt;16,E677/($D677^0.727399687532279)*'Hintergrund Berechnung'!$I$3165,E677/($D677^0.727399687532279)*'Hintergrund Berechnung'!$I$3166),IF($C677&lt;13,(E677/($D677^0.727399687532279)*'Hintergrund Berechnung'!$I$3165)*0.5,IF($C677&lt;16,(E677/($D677^0.727399687532279)*'Hintergrund Berechnung'!$I$3165)*0.67,E677/($D677^0.727399687532279)*'Hintergrund Berechnung'!$I$3166)))</f>
        <v>#DIV/0!</v>
      </c>
      <c r="W677" s="16" t="str">
        <f t="shared" si="92"/>
        <v/>
      </c>
      <c r="X677" s="16" t="e">
        <f>IF($A$3=FALSE,IF($C677&lt;16,G677/($D677^0.727399687532279)*'Hintergrund Berechnung'!$I$3165,G677/($D677^0.727399687532279)*'Hintergrund Berechnung'!$I$3166),IF($C677&lt;13,(G677/($D677^0.727399687532279)*'Hintergrund Berechnung'!$I$3165)*0.5,IF($C677&lt;16,(G677/($D677^0.727399687532279)*'Hintergrund Berechnung'!$I$3165)*0.67,G677/($D677^0.727399687532279)*'Hintergrund Berechnung'!$I$3166)))</f>
        <v>#DIV/0!</v>
      </c>
      <c r="Y677" s="16" t="str">
        <f t="shared" si="93"/>
        <v/>
      </c>
      <c r="Z677" s="16" t="e">
        <f>IF($A$3=FALSE,IF($C677&lt;16,I677/($D677^0.727399687532279)*'Hintergrund Berechnung'!$I$3165,I677/($D677^0.727399687532279)*'Hintergrund Berechnung'!$I$3166),IF($C677&lt;13,(I677/($D677^0.727399687532279)*'Hintergrund Berechnung'!$I$3165)*0.5,IF($C677&lt;16,(I677/($D677^0.727399687532279)*'Hintergrund Berechnung'!$I$3165)*0.67,I677/($D677^0.727399687532279)*'Hintergrund Berechnung'!$I$3166)))</f>
        <v>#DIV/0!</v>
      </c>
      <c r="AA677" s="16" t="str">
        <f t="shared" si="94"/>
        <v/>
      </c>
      <c r="AB677" s="16" t="e">
        <f>IF($A$3=FALSE,IF($C677&lt;16,K677/($D677^0.727399687532279)*'Hintergrund Berechnung'!$I$3165,K677/($D677^0.727399687532279)*'Hintergrund Berechnung'!$I$3166),IF($C677&lt;13,(K677/($D677^0.727399687532279)*'Hintergrund Berechnung'!$I$3165)*0.5,IF($C677&lt;16,(K677/($D677^0.727399687532279)*'Hintergrund Berechnung'!$I$3165)*0.67,K677/($D677^0.727399687532279)*'Hintergrund Berechnung'!$I$3166)))</f>
        <v>#DIV/0!</v>
      </c>
      <c r="AC677" s="16" t="str">
        <f t="shared" si="95"/>
        <v/>
      </c>
      <c r="AD677" s="16" t="e">
        <f>IF($A$3=FALSE,IF($C677&lt;16,M677/($D677^0.727399687532279)*'Hintergrund Berechnung'!$I$3165,M677/($D677^0.727399687532279)*'Hintergrund Berechnung'!$I$3166),IF($C677&lt;13,(M677/($D677^0.727399687532279)*'Hintergrund Berechnung'!$I$3165)*0.5,IF($C677&lt;16,(M677/($D677^0.727399687532279)*'Hintergrund Berechnung'!$I$3165)*0.67,M677/($D677^0.727399687532279)*'Hintergrund Berechnung'!$I$3166)))</f>
        <v>#DIV/0!</v>
      </c>
      <c r="AE677" s="16" t="str">
        <f t="shared" si="96"/>
        <v/>
      </c>
      <c r="AF677" s="16" t="e">
        <f>IF($A$3=FALSE,IF($C677&lt;16,O677/($D677^0.727399687532279)*'Hintergrund Berechnung'!$I$3165,O677/($D677^0.727399687532279)*'Hintergrund Berechnung'!$I$3166),IF($C677&lt;13,(O677/($D677^0.727399687532279)*'Hintergrund Berechnung'!$I$3165)*0.5,IF($C677&lt;16,(O677/($D677^0.727399687532279)*'Hintergrund Berechnung'!$I$3165)*0.67,O677/($D677^0.727399687532279)*'Hintergrund Berechnung'!$I$3166)))</f>
        <v>#DIV/0!</v>
      </c>
      <c r="AG677" s="16" t="str">
        <f t="shared" si="97"/>
        <v/>
      </c>
      <c r="AH677" s="16" t="e">
        <f t="shared" si="98"/>
        <v>#DIV/0!</v>
      </c>
      <c r="AI677" s="16" t="e">
        <f>ROUND(IF(C677&lt;16,$Q677/($D677^0.515518364833551)*'Hintergrund Berechnung'!$K$3165,$Q677/($D677^0.515518364833551)*'Hintergrund Berechnung'!$K$3166),0)</f>
        <v>#DIV/0!</v>
      </c>
      <c r="AJ677" s="16">
        <f>ROUND(IF(C677&lt;16,$R677*'Hintergrund Berechnung'!$L$3165,$R677*'Hintergrund Berechnung'!$L$3166),0)</f>
        <v>0</v>
      </c>
      <c r="AK677" s="16">
        <f>ROUND(IF(C677&lt;16,IF(S677&gt;0,(25-$S677)*'Hintergrund Berechnung'!$M$3165,0),IF(S677&gt;0,(25-$S677)*'Hintergrund Berechnung'!$M$3166,0)),0)</f>
        <v>0</v>
      </c>
      <c r="AL677" s="18" t="e">
        <f t="shared" si="99"/>
        <v>#DIV/0!</v>
      </c>
    </row>
    <row r="678" spans="21:38" x14ac:dyDescent="0.5">
      <c r="U678" s="16">
        <f t="shared" si="91"/>
        <v>0</v>
      </c>
      <c r="V678" s="16" t="e">
        <f>IF($A$3=FALSE,IF($C678&lt;16,E678/($D678^0.727399687532279)*'Hintergrund Berechnung'!$I$3165,E678/($D678^0.727399687532279)*'Hintergrund Berechnung'!$I$3166),IF($C678&lt;13,(E678/($D678^0.727399687532279)*'Hintergrund Berechnung'!$I$3165)*0.5,IF($C678&lt;16,(E678/($D678^0.727399687532279)*'Hintergrund Berechnung'!$I$3165)*0.67,E678/($D678^0.727399687532279)*'Hintergrund Berechnung'!$I$3166)))</f>
        <v>#DIV/0!</v>
      </c>
      <c r="W678" s="16" t="str">
        <f t="shared" si="92"/>
        <v/>
      </c>
      <c r="X678" s="16" t="e">
        <f>IF($A$3=FALSE,IF($C678&lt;16,G678/($D678^0.727399687532279)*'Hintergrund Berechnung'!$I$3165,G678/($D678^0.727399687532279)*'Hintergrund Berechnung'!$I$3166),IF($C678&lt;13,(G678/($D678^0.727399687532279)*'Hintergrund Berechnung'!$I$3165)*0.5,IF($C678&lt;16,(G678/($D678^0.727399687532279)*'Hintergrund Berechnung'!$I$3165)*0.67,G678/($D678^0.727399687532279)*'Hintergrund Berechnung'!$I$3166)))</f>
        <v>#DIV/0!</v>
      </c>
      <c r="Y678" s="16" t="str">
        <f t="shared" si="93"/>
        <v/>
      </c>
      <c r="Z678" s="16" t="e">
        <f>IF($A$3=FALSE,IF($C678&lt;16,I678/($D678^0.727399687532279)*'Hintergrund Berechnung'!$I$3165,I678/($D678^0.727399687532279)*'Hintergrund Berechnung'!$I$3166),IF($C678&lt;13,(I678/($D678^0.727399687532279)*'Hintergrund Berechnung'!$I$3165)*0.5,IF($C678&lt;16,(I678/($D678^0.727399687532279)*'Hintergrund Berechnung'!$I$3165)*0.67,I678/($D678^0.727399687532279)*'Hintergrund Berechnung'!$I$3166)))</f>
        <v>#DIV/0!</v>
      </c>
      <c r="AA678" s="16" t="str">
        <f t="shared" si="94"/>
        <v/>
      </c>
      <c r="AB678" s="16" t="e">
        <f>IF($A$3=FALSE,IF($C678&lt;16,K678/($D678^0.727399687532279)*'Hintergrund Berechnung'!$I$3165,K678/($D678^0.727399687532279)*'Hintergrund Berechnung'!$I$3166),IF($C678&lt;13,(K678/($D678^0.727399687532279)*'Hintergrund Berechnung'!$I$3165)*0.5,IF($C678&lt;16,(K678/($D678^0.727399687532279)*'Hintergrund Berechnung'!$I$3165)*0.67,K678/($D678^0.727399687532279)*'Hintergrund Berechnung'!$I$3166)))</f>
        <v>#DIV/0!</v>
      </c>
      <c r="AC678" s="16" t="str">
        <f t="shared" si="95"/>
        <v/>
      </c>
      <c r="AD678" s="16" t="e">
        <f>IF($A$3=FALSE,IF($C678&lt;16,M678/($D678^0.727399687532279)*'Hintergrund Berechnung'!$I$3165,M678/($D678^0.727399687532279)*'Hintergrund Berechnung'!$I$3166),IF($C678&lt;13,(M678/($D678^0.727399687532279)*'Hintergrund Berechnung'!$I$3165)*0.5,IF($C678&lt;16,(M678/($D678^0.727399687532279)*'Hintergrund Berechnung'!$I$3165)*0.67,M678/($D678^0.727399687532279)*'Hintergrund Berechnung'!$I$3166)))</f>
        <v>#DIV/0!</v>
      </c>
      <c r="AE678" s="16" t="str">
        <f t="shared" si="96"/>
        <v/>
      </c>
      <c r="AF678" s="16" t="e">
        <f>IF($A$3=FALSE,IF($C678&lt;16,O678/($D678^0.727399687532279)*'Hintergrund Berechnung'!$I$3165,O678/($D678^0.727399687532279)*'Hintergrund Berechnung'!$I$3166),IF($C678&lt;13,(O678/($D678^0.727399687532279)*'Hintergrund Berechnung'!$I$3165)*0.5,IF($C678&lt;16,(O678/($D678^0.727399687532279)*'Hintergrund Berechnung'!$I$3165)*0.67,O678/($D678^0.727399687532279)*'Hintergrund Berechnung'!$I$3166)))</f>
        <v>#DIV/0!</v>
      </c>
      <c r="AG678" s="16" t="str">
        <f t="shared" si="97"/>
        <v/>
      </c>
      <c r="AH678" s="16" t="e">
        <f t="shared" si="98"/>
        <v>#DIV/0!</v>
      </c>
      <c r="AI678" s="16" t="e">
        <f>ROUND(IF(C678&lt;16,$Q678/($D678^0.515518364833551)*'Hintergrund Berechnung'!$K$3165,$Q678/($D678^0.515518364833551)*'Hintergrund Berechnung'!$K$3166),0)</f>
        <v>#DIV/0!</v>
      </c>
      <c r="AJ678" s="16">
        <f>ROUND(IF(C678&lt;16,$R678*'Hintergrund Berechnung'!$L$3165,$R678*'Hintergrund Berechnung'!$L$3166),0)</f>
        <v>0</v>
      </c>
      <c r="AK678" s="16">
        <f>ROUND(IF(C678&lt;16,IF(S678&gt;0,(25-$S678)*'Hintergrund Berechnung'!$M$3165,0),IF(S678&gt;0,(25-$S678)*'Hintergrund Berechnung'!$M$3166,0)),0)</f>
        <v>0</v>
      </c>
      <c r="AL678" s="18" t="e">
        <f t="shared" si="99"/>
        <v>#DIV/0!</v>
      </c>
    </row>
    <row r="679" spans="21:38" x14ac:dyDescent="0.5">
      <c r="U679" s="16">
        <f t="shared" si="91"/>
        <v>0</v>
      </c>
      <c r="V679" s="16" t="e">
        <f>IF($A$3=FALSE,IF($C679&lt;16,E679/($D679^0.727399687532279)*'Hintergrund Berechnung'!$I$3165,E679/($D679^0.727399687532279)*'Hintergrund Berechnung'!$I$3166),IF($C679&lt;13,(E679/($D679^0.727399687532279)*'Hintergrund Berechnung'!$I$3165)*0.5,IF($C679&lt;16,(E679/($D679^0.727399687532279)*'Hintergrund Berechnung'!$I$3165)*0.67,E679/($D679^0.727399687532279)*'Hintergrund Berechnung'!$I$3166)))</f>
        <v>#DIV/0!</v>
      </c>
      <c r="W679" s="16" t="str">
        <f t="shared" si="92"/>
        <v/>
      </c>
      <c r="X679" s="16" t="e">
        <f>IF($A$3=FALSE,IF($C679&lt;16,G679/($D679^0.727399687532279)*'Hintergrund Berechnung'!$I$3165,G679/($D679^0.727399687532279)*'Hintergrund Berechnung'!$I$3166),IF($C679&lt;13,(G679/($D679^0.727399687532279)*'Hintergrund Berechnung'!$I$3165)*0.5,IF($C679&lt;16,(G679/($D679^0.727399687532279)*'Hintergrund Berechnung'!$I$3165)*0.67,G679/($D679^0.727399687532279)*'Hintergrund Berechnung'!$I$3166)))</f>
        <v>#DIV/0!</v>
      </c>
      <c r="Y679" s="16" t="str">
        <f t="shared" si="93"/>
        <v/>
      </c>
      <c r="Z679" s="16" t="e">
        <f>IF($A$3=FALSE,IF($C679&lt;16,I679/($D679^0.727399687532279)*'Hintergrund Berechnung'!$I$3165,I679/($D679^0.727399687532279)*'Hintergrund Berechnung'!$I$3166),IF($C679&lt;13,(I679/($D679^0.727399687532279)*'Hintergrund Berechnung'!$I$3165)*0.5,IF($C679&lt;16,(I679/($D679^0.727399687532279)*'Hintergrund Berechnung'!$I$3165)*0.67,I679/($D679^0.727399687532279)*'Hintergrund Berechnung'!$I$3166)))</f>
        <v>#DIV/0!</v>
      </c>
      <c r="AA679" s="16" t="str">
        <f t="shared" si="94"/>
        <v/>
      </c>
      <c r="AB679" s="16" t="e">
        <f>IF($A$3=FALSE,IF($C679&lt;16,K679/($D679^0.727399687532279)*'Hintergrund Berechnung'!$I$3165,K679/($D679^0.727399687532279)*'Hintergrund Berechnung'!$I$3166),IF($C679&lt;13,(K679/($D679^0.727399687532279)*'Hintergrund Berechnung'!$I$3165)*0.5,IF($C679&lt;16,(K679/($D679^0.727399687532279)*'Hintergrund Berechnung'!$I$3165)*0.67,K679/($D679^0.727399687532279)*'Hintergrund Berechnung'!$I$3166)))</f>
        <v>#DIV/0!</v>
      </c>
      <c r="AC679" s="16" t="str">
        <f t="shared" si="95"/>
        <v/>
      </c>
      <c r="AD679" s="16" t="e">
        <f>IF($A$3=FALSE,IF($C679&lt;16,M679/($D679^0.727399687532279)*'Hintergrund Berechnung'!$I$3165,M679/($D679^0.727399687532279)*'Hintergrund Berechnung'!$I$3166),IF($C679&lt;13,(M679/($D679^0.727399687532279)*'Hintergrund Berechnung'!$I$3165)*0.5,IF($C679&lt;16,(M679/($D679^0.727399687532279)*'Hintergrund Berechnung'!$I$3165)*0.67,M679/($D679^0.727399687532279)*'Hintergrund Berechnung'!$I$3166)))</f>
        <v>#DIV/0!</v>
      </c>
      <c r="AE679" s="16" t="str">
        <f t="shared" si="96"/>
        <v/>
      </c>
      <c r="AF679" s="16" t="e">
        <f>IF($A$3=FALSE,IF($C679&lt;16,O679/($D679^0.727399687532279)*'Hintergrund Berechnung'!$I$3165,O679/($D679^0.727399687532279)*'Hintergrund Berechnung'!$I$3166),IF($C679&lt;13,(O679/($D679^0.727399687532279)*'Hintergrund Berechnung'!$I$3165)*0.5,IF($C679&lt;16,(O679/($D679^0.727399687532279)*'Hintergrund Berechnung'!$I$3165)*0.67,O679/($D679^0.727399687532279)*'Hintergrund Berechnung'!$I$3166)))</f>
        <v>#DIV/0!</v>
      </c>
      <c r="AG679" s="16" t="str">
        <f t="shared" si="97"/>
        <v/>
      </c>
      <c r="AH679" s="16" t="e">
        <f t="shared" si="98"/>
        <v>#DIV/0!</v>
      </c>
      <c r="AI679" s="16" t="e">
        <f>ROUND(IF(C679&lt;16,$Q679/($D679^0.515518364833551)*'Hintergrund Berechnung'!$K$3165,$Q679/($D679^0.515518364833551)*'Hintergrund Berechnung'!$K$3166),0)</f>
        <v>#DIV/0!</v>
      </c>
      <c r="AJ679" s="16">
        <f>ROUND(IF(C679&lt;16,$R679*'Hintergrund Berechnung'!$L$3165,$R679*'Hintergrund Berechnung'!$L$3166),0)</f>
        <v>0</v>
      </c>
      <c r="AK679" s="16">
        <f>ROUND(IF(C679&lt;16,IF(S679&gt;0,(25-$S679)*'Hintergrund Berechnung'!$M$3165,0),IF(S679&gt;0,(25-$S679)*'Hintergrund Berechnung'!$M$3166,0)),0)</f>
        <v>0</v>
      </c>
      <c r="AL679" s="18" t="e">
        <f t="shared" si="99"/>
        <v>#DIV/0!</v>
      </c>
    </row>
    <row r="680" spans="21:38" x14ac:dyDescent="0.5">
      <c r="U680" s="16">
        <f t="shared" si="91"/>
        <v>0</v>
      </c>
      <c r="V680" s="16" t="e">
        <f>IF($A$3=FALSE,IF($C680&lt;16,E680/($D680^0.727399687532279)*'Hintergrund Berechnung'!$I$3165,E680/($D680^0.727399687532279)*'Hintergrund Berechnung'!$I$3166),IF($C680&lt;13,(E680/($D680^0.727399687532279)*'Hintergrund Berechnung'!$I$3165)*0.5,IF($C680&lt;16,(E680/($D680^0.727399687532279)*'Hintergrund Berechnung'!$I$3165)*0.67,E680/($D680^0.727399687532279)*'Hintergrund Berechnung'!$I$3166)))</f>
        <v>#DIV/0!</v>
      </c>
      <c r="W680" s="16" t="str">
        <f t="shared" si="92"/>
        <v/>
      </c>
      <c r="X680" s="16" t="e">
        <f>IF($A$3=FALSE,IF($C680&lt;16,G680/($D680^0.727399687532279)*'Hintergrund Berechnung'!$I$3165,G680/($D680^0.727399687532279)*'Hintergrund Berechnung'!$I$3166),IF($C680&lt;13,(G680/($D680^0.727399687532279)*'Hintergrund Berechnung'!$I$3165)*0.5,IF($C680&lt;16,(G680/($D680^0.727399687532279)*'Hintergrund Berechnung'!$I$3165)*0.67,G680/($D680^0.727399687532279)*'Hintergrund Berechnung'!$I$3166)))</f>
        <v>#DIV/0!</v>
      </c>
      <c r="Y680" s="16" t="str">
        <f t="shared" si="93"/>
        <v/>
      </c>
      <c r="Z680" s="16" t="e">
        <f>IF($A$3=FALSE,IF($C680&lt;16,I680/($D680^0.727399687532279)*'Hintergrund Berechnung'!$I$3165,I680/($D680^0.727399687532279)*'Hintergrund Berechnung'!$I$3166),IF($C680&lt;13,(I680/($D680^0.727399687532279)*'Hintergrund Berechnung'!$I$3165)*0.5,IF($C680&lt;16,(I680/($D680^0.727399687532279)*'Hintergrund Berechnung'!$I$3165)*0.67,I680/($D680^0.727399687532279)*'Hintergrund Berechnung'!$I$3166)))</f>
        <v>#DIV/0!</v>
      </c>
      <c r="AA680" s="16" t="str">
        <f t="shared" si="94"/>
        <v/>
      </c>
      <c r="AB680" s="16" t="e">
        <f>IF($A$3=FALSE,IF($C680&lt;16,K680/($D680^0.727399687532279)*'Hintergrund Berechnung'!$I$3165,K680/($D680^0.727399687532279)*'Hintergrund Berechnung'!$I$3166),IF($C680&lt;13,(K680/($D680^0.727399687532279)*'Hintergrund Berechnung'!$I$3165)*0.5,IF($C680&lt;16,(K680/($D680^0.727399687532279)*'Hintergrund Berechnung'!$I$3165)*0.67,K680/($D680^0.727399687532279)*'Hintergrund Berechnung'!$I$3166)))</f>
        <v>#DIV/0!</v>
      </c>
      <c r="AC680" s="16" t="str">
        <f t="shared" si="95"/>
        <v/>
      </c>
      <c r="AD680" s="16" t="e">
        <f>IF($A$3=FALSE,IF($C680&lt;16,M680/($D680^0.727399687532279)*'Hintergrund Berechnung'!$I$3165,M680/($D680^0.727399687532279)*'Hintergrund Berechnung'!$I$3166),IF($C680&lt;13,(M680/($D680^0.727399687532279)*'Hintergrund Berechnung'!$I$3165)*0.5,IF($C680&lt;16,(M680/($D680^0.727399687532279)*'Hintergrund Berechnung'!$I$3165)*0.67,M680/($D680^0.727399687532279)*'Hintergrund Berechnung'!$I$3166)))</f>
        <v>#DIV/0!</v>
      </c>
      <c r="AE680" s="16" t="str">
        <f t="shared" si="96"/>
        <v/>
      </c>
      <c r="AF680" s="16" t="e">
        <f>IF($A$3=FALSE,IF($C680&lt;16,O680/($D680^0.727399687532279)*'Hintergrund Berechnung'!$I$3165,O680/($D680^0.727399687532279)*'Hintergrund Berechnung'!$I$3166),IF($C680&lt;13,(O680/($D680^0.727399687532279)*'Hintergrund Berechnung'!$I$3165)*0.5,IF($C680&lt;16,(O680/($D680^0.727399687532279)*'Hintergrund Berechnung'!$I$3165)*0.67,O680/($D680^0.727399687532279)*'Hintergrund Berechnung'!$I$3166)))</f>
        <v>#DIV/0!</v>
      </c>
      <c r="AG680" s="16" t="str">
        <f t="shared" si="97"/>
        <v/>
      </c>
      <c r="AH680" s="16" t="e">
        <f t="shared" si="98"/>
        <v>#DIV/0!</v>
      </c>
      <c r="AI680" s="16" t="e">
        <f>ROUND(IF(C680&lt;16,$Q680/($D680^0.515518364833551)*'Hintergrund Berechnung'!$K$3165,$Q680/($D680^0.515518364833551)*'Hintergrund Berechnung'!$K$3166),0)</f>
        <v>#DIV/0!</v>
      </c>
      <c r="AJ680" s="16">
        <f>ROUND(IF(C680&lt;16,$R680*'Hintergrund Berechnung'!$L$3165,$R680*'Hintergrund Berechnung'!$L$3166),0)</f>
        <v>0</v>
      </c>
      <c r="AK680" s="16">
        <f>ROUND(IF(C680&lt;16,IF(S680&gt;0,(25-$S680)*'Hintergrund Berechnung'!$M$3165,0),IF(S680&gt;0,(25-$S680)*'Hintergrund Berechnung'!$M$3166,0)),0)</f>
        <v>0</v>
      </c>
      <c r="AL680" s="18" t="e">
        <f t="shared" si="99"/>
        <v>#DIV/0!</v>
      </c>
    </row>
    <row r="681" spans="21:38" x14ac:dyDescent="0.5">
      <c r="U681" s="16">
        <f t="shared" si="91"/>
        <v>0</v>
      </c>
      <c r="V681" s="16" t="e">
        <f>IF($A$3=FALSE,IF($C681&lt;16,E681/($D681^0.727399687532279)*'Hintergrund Berechnung'!$I$3165,E681/($D681^0.727399687532279)*'Hintergrund Berechnung'!$I$3166),IF($C681&lt;13,(E681/($D681^0.727399687532279)*'Hintergrund Berechnung'!$I$3165)*0.5,IF($C681&lt;16,(E681/($D681^0.727399687532279)*'Hintergrund Berechnung'!$I$3165)*0.67,E681/($D681^0.727399687532279)*'Hintergrund Berechnung'!$I$3166)))</f>
        <v>#DIV/0!</v>
      </c>
      <c r="W681" s="16" t="str">
        <f t="shared" si="92"/>
        <v/>
      </c>
      <c r="X681" s="16" t="e">
        <f>IF($A$3=FALSE,IF($C681&lt;16,G681/($D681^0.727399687532279)*'Hintergrund Berechnung'!$I$3165,G681/($D681^0.727399687532279)*'Hintergrund Berechnung'!$I$3166),IF($C681&lt;13,(G681/($D681^0.727399687532279)*'Hintergrund Berechnung'!$I$3165)*0.5,IF($C681&lt;16,(G681/($D681^0.727399687532279)*'Hintergrund Berechnung'!$I$3165)*0.67,G681/($D681^0.727399687532279)*'Hintergrund Berechnung'!$I$3166)))</f>
        <v>#DIV/0!</v>
      </c>
      <c r="Y681" s="16" t="str">
        <f t="shared" si="93"/>
        <v/>
      </c>
      <c r="Z681" s="16" t="e">
        <f>IF($A$3=FALSE,IF($C681&lt;16,I681/($D681^0.727399687532279)*'Hintergrund Berechnung'!$I$3165,I681/($D681^0.727399687532279)*'Hintergrund Berechnung'!$I$3166),IF($C681&lt;13,(I681/($D681^0.727399687532279)*'Hintergrund Berechnung'!$I$3165)*0.5,IF($C681&lt;16,(I681/($D681^0.727399687532279)*'Hintergrund Berechnung'!$I$3165)*0.67,I681/($D681^0.727399687532279)*'Hintergrund Berechnung'!$I$3166)))</f>
        <v>#DIV/0!</v>
      </c>
      <c r="AA681" s="16" t="str">
        <f t="shared" si="94"/>
        <v/>
      </c>
      <c r="AB681" s="16" t="e">
        <f>IF($A$3=FALSE,IF($C681&lt;16,K681/($D681^0.727399687532279)*'Hintergrund Berechnung'!$I$3165,K681/($D681^0.727399687532279)*'Hintergrund Berechnung'!$I$3166),IF($C681&lt;13,(K681/($D681^0.727399687532279)*'Hintergrund Berechnung'!$I$3165)*0.5,IF($C681&lt;16,(K681/($D681^0.727399687532279)*'Hintergrund Berechnung'!$I$3165)*0.67,K681/($D681^0.727399687532279)*'Hintergrund Berechnung'!$I$3166)))</f>
        <v>#DIV/0!</v>
      </c>
      <c r="AC681" s="16" t="str">
        <f t="shared" si="95"/>
        <v/>
      </c>
      <c r="AD681" s="16" t="e">
        <f>IF($A$3=FALSE,IF($C681&lt;16,M681/($D681^0.727399687532279)*'Hintergrund Berechnung'!$I$3165,M681/($D681^0.727399687532279)*'Hintergrund Berechnung'!$I$3166),IF($C681&lt;13,(M681/($D681^0.727399687532279)*'Hintergrund Berechnung'!$I$3165)*0.5,IF($C681&lt;16,(M681/($D681^0.727399687532279)*'Hintergrund Berechnung'!$I$3165)*0.67,M681/($D681^0.727399687532279)*'Hintergrund Berechnung'!$I$3166)))</f>
        <v>#DIV/0!</v>
      </c>
      <c r="AE681" s="16" t="str">
        <f t="shared" si="96"/>
        <v/>
      </c>
      <c r="AF681" s="16" t="e">
        <f>IF($A$3=FALSE,IF($C681&lt;16,O681/($D681^0.727399687532279)*'Hintergrund Berechnung'!$I$3165,O681/($D681^0.727399687532279)*'Hintergrund Berechnung'!$I$3166),IF($C681&lt;13,(O681/($D681^0.727399687532279)*'Hintergrund Berechnung'!$I$3165)*0.5,IF($C681&lt;16,(O681/($D681^0.727399687532279)*'Hintergrund Berechnung'!$I$3165)*0.67,O681/($D681^0.727399687532279)*'Hintergrund Berechnung'!$I$3166)))</f>
        <v>#DIV/0!</v>
      </c>
      <c r="AG681" s="16" t="str">
        <f t="shared" si="97"/>
        <v/>
      </c>
      <c r="AH681" s="16" t="e">
        <f t="shared" si="98"/>
        <v>#DIV/0!</v>
      </c>
      <c r="AI681" s="16" t="e">
        <f>ROUND(IF(C681&lt;16,$Q681/($D681^0.515518364833551)*'Hintergrund Berechnung'!$K$3165,$Q681/($D681^0.515518364833551)*'Hintergrund Berechnung'!$K$3166),0)</f>
        <v>#DIV/0!</v>
      </c>
      <c r="AJ681" s="16">
        <f>ROUND(IF(C681&lt;16,$R681*'Hintergrund Berechnung'!$L$3165,$R681*'Hintergrund Berechnung'!$L$3166),0)</f>
        <v>0</v>
      </c>
      <c r="AK681" s="16">
        <f>ROUND(IF(C681&lt;16,IF(S681&gt;0,(25-$S681)*'Hintergrund Berechnung'!$M$3165,0),IF(S681&gt;0,(25-$S681)*'Hintergrund Berechnung'!$M$3166,0)),0)</f>
        <v>0</v>
      </c>
      <c r="AL681" s="18" t="e">
        <f t="shared" si="99"/>
        <v>#DIV/0!</v>
      </c>
    </row>
    <row r="682" spans="21:38" x14ac:dyDescent="0.5">
      <c r="U682" s="16">
        <f t="shared" si="91"/>
        <v>0</v>
      </c>
      <c r="V682" s="16" t="e">
        <f>IF($A$3=FALSE,IF($C682&lt;16,E682/($D682^0.727399687532279)*'Hintergrund Berechnung'!$I$3165,E682/($D682^0.727399687532279)*'Hintergrund Berechnung'!$I$3166),IF($C682&lt;13,(E682/($D682^0.727399687532279)*'Hintergrund Berechnung'!$I$3165)*0.5,IF($C682&lt;16,(E682/($D682^0.727399687532279)*'Hintergrund Berechnung'!$I$3165)*0.67,E682/($D682^0.727399687532279)*'Hintergrund Berechnung'!$I$3166)))</f>
        <v>#DIV/0!</v>
      </c>
      <c r="W682" s="16" t="str">
        <f t="shared" si="92"/>
        <v/>
      </c>
      <c r="X682" s="16" t="e">
        <f>IF($A$3=FALSE,IF($C682&lt;16,G682/($D682^0.727399687532279)*'Hintergrund Berechnung'!$I$3165,G682/($D682^0.727399687532279)*'Hintergrund Berechnung'!$I$3166),IF($C682&lt;13,(G682/($D682^0.727399687532279)*'Hintergrund Berechnung'!$I$3165)*0.5,IF($C682&lt;16,(G682/($D682^0.727399687532279)*'Hintergrund Berechnung'!$I$3165)*0.67,G682/($D682^0.727399687532279)*'Hintergrund Berechnung'!$I$3166)))</f>
        <v>#DIV/0!</v>
      </c>
      <c r="Y682" s="16" t="str">
        <f t="shared" si="93"/>
        <v/>
      </c>
      <c r="Z682" s="16" t="e">
        <f>IF($A$3=FALSE,IF($C682&lt;16,I682/($D682^0.727399687532279)*'Hintergrund Berechnung'!$I$3165,I682/($D682^0.727399687532279)*'Hintergrund Berechnung'!$I$3166),IF($C682&lt;13,(I682/($D682^0.727399687532279)*'Hintergrund Berechnung'!$I$3165)*0.5,IF($C682&lt;16,(I682/($D682^0.727399687532279)*'Hintergrund Berechnung'!$I$3165)*0.67,I682/($D682^0.727399687532279)*'Hintergrund Berechnung'!$I$3166)))</f>
        <v>#DIV/0!</v>
      </c>
      <c r="AA682" s="16" t="str">
        <f t="shared" si="94"/>
        <v/>
      </c>
      <c r="AB682" s="16" t="e">
        <f>IF($A$3=FALSE,IF($C682&lt;16,K682/($D682^0.727399687532279)*'Hintergrund Berechnung'!$I$3165,K682/($D682^0.727399687532279)*'Hintergrund Berechnung'!$I$3166),IF($C682&lt;13,(K682/($D682^0.727399687532279)*'Hintergrund Berechnung'!$I$3165)*0.5,IF($C682&lt;16,(K682/($D682^0.727399687532279)*'Hintergrund Berechnung'!$I$3165)*0.67,K682/($D682^0.727399687532279)*'Hintergrund Berechnung'!$I$3166)))</f>
        <v>#DIV/0!</v>
      </c>
      <c r="AC682" s="16" t="str">
        <f t="shared" si="95"/>
        <v/>
      </c>
      <c r="AD682" s="16" t="e">
        <f>IF($A$3=FALSE,IF($C682&lt;16,M682/($D682^0.727399687532279)*'Hintergrund Berechnung'!$I$3165,M682/($D682^0.727399687532279)*'Hintergrund Berechnung'!$I$3166),IF($C682&lt;13,(M682/($D682^0.727399687532279)*'Hintergrund Berechnung'!$I$3165)*0.5,IF($C682&lt;16,(M682/($D682^0.727399687532279)*'Hintergrund Berechnung'!$I$3165)*0.67,M682/($D682^0.727399687532279)*'Hintergrund Berechnung'!$I$3166)))</f>
        <v>#DIV/0!</v>
      </c>
      <c r="AE682" s="16" t="str">
        <f t="shared" si="96"/>
        <v/>
      </c>
      <c r="AF682" s="16" t="e">
        <f>IF($A$3=FALSE,IF($C682&lt;16,O682/($D682^0.727399687532279)*'Hintergrund Berechnung'!$I$3165,O682/($D682^0.727399687532279)*'Hintergrund Berechnung'!$I$3166),IF($C682&lt;13,(O682/($D682^0.727399687532279)*'Hintergrund Berechnung'!$I$3165)*0.5,IF($C682&lt;16,(O682/($D682^0.727399687532279)*'Hintergrund Berechnung'!$I$3165)*0.67,O682/($D682^0.727399687532279)*'Hintergrund Berechnung'!$I$3166)))</f>
        <v>#DIV/0!</v>
      </c>
      <c r="AG682" s="16" t="str">
        <f t="shared" si="97"/>
        <v/>
      </c>
      <c r="AH682" s="16" t="e">
        <f t="shared" si="98"/>
        <v>#DIV/0!</v>
      </c>
      <c r="AI682" s="16" t="e">
        <f>ROUND(IF(C682&lt;16,$Q682/($D682^0.515518364833551)*'Hintergrund Berechnung'!$K$3165,$Q682/($D682^0.515518364833551)*'Hintergrund Berechnung'!$K$3166),0)</f>
        <v>#DIV/0!</v>
      </c>
      <c r="AJ682" s="16">
        <f>ROUND(IF(C682&lt;16,$R682*'Hintergrund Berechnung'!$L$3165,$R682*'Hintergrund Berechnung'!$L$3166),0)</f>
        <v>0</v>
      </c>
      <c r="AK682" s="16">
        <f>ROUND(IF(C682&lt;16,IF(S682&gt;0,(25-$S682)*'Hintergrund Berechnung'!$M$3165,0),IF(S682&gt;0,(25-$S682)*'Hintergrund Berechnung'!$M$3166,0)),0)</f>
        <v>0</v>
      </c>
      <c r="AL682" s="18" t="e">
        <f t="shared" si="99"/>
        <v>#DIV/0!</v>
      </c>
    </row>
    <row r="683" spans="21:38" x14ac:dyDescent="0.5">
      <c r="U683" s="16">
        <f t="shared" si="91"/>
        <v>0</v>
      </c>
      <c r="V683" s="16" t="e">
        <f>IF($A$3=FALSE,IF($C683&lt;16,E683/($D683^0.727399687532279)*'Hintergrund Berechnung'!$I$3165,E683/($D683^0.727399687532279)*'Hintergrund Berechnung'!$I$3166),IF($C683&lt;13,(E683/($D683^0.727399687532279)*'Hintergrund Berechnung'!$I$3165)*0.5,IF($C683&lt;16,(E683/($D683^0.727399687532279)*'Hintergrund Berechnung'!$I$3165)*0.67,E683/($D683^0.727399687532279)*'Hintergrund Berechnung'!$I$3166)))</f>
        <v>#DIV/0!</v>
      </c>
      <c r="W683" s="16" t="str">
        <f t="shared" si="92"/>
        <v/>
      </c>
      <c r="X683" s="16" t="e">
        <f>IF($A$3=FALSE,IF($C683&lt;16,G683/($D683^0.727399687532279)*'Hintergrund Berechnung'!$I$3165,G683/($D683^0.727399687532279)*'Hintergrund Berechnung'!$I$3166),IF($C683&lt;13,(G683/($D683^0.727399687532279)*'Hintergrund Berechnung'!$I$3165)*0.5,IF($C683&lt;16,(G683/($D683^0.727399687532279)*'Hintergrund Berechnung'!$I$3165)*0.67,G683/($D683^0.727399687532279)*'Hintergrund Berechnung'!$I$3166)))</f>
        <v>#DIV/0!</v>
      </c>
      <c r="Y683" s="16" t="str">
        <f t="shared" si="93"/>
        <v/>
      </c>
      <c r="Z683" s="16" t="e">
        <f>IF($A$3=FALSE,IF($C683&lt;16,I683/($D683^0.727399687532279)*'Hintergrund Berechnung'!$I$3165,I683/($D683^0.727399687532279)*'Hintergrund Berechnung'!$I$3166),IF($C683&lt;13,(I683/($D683^0.727399687532279)*'Hintergrund Berechnung'!$I$3165)*0.5,IF($C683&lt;16,(I683/($D683^0.727399687532279)*'Hintergrund Berechnung'!$I$3165)*0.67,I683/($D683^0.727399687532279)*'Hintergrund Berechnung'!$I$3166)))</f>
        <v>#DIV/0!</v>
      </c>
      <c r="AA683" s="16" t="str">
        <f t="shared" si="94"/>
        <v/>
      </c>
      <c r="AB683" s="16" t="e">
        <f>IF($A$3=FALSE,IF($C683&lt;16,K683/($D683^0.727399687532279)*'Hintergrund Berechnung'!$I$3165,K683/($D683^0.727399687532279)*'Hintergrund Berechnung'!$I$3166),IF($C683&lt;13,(K683/($D683^0.727399687532279)*'Hintergrund Berechnung'!$I$3165)*0.5,IF($C683&lt;16,(K683/($D683^0.727399687532279)*'Hintergrund Berechnung'!$I$3165)*0.67,K683/($D683^0.727399687532279)*'Hintergrund Berechnung'!$I$3166)))</f>
        <v>#DIV/0!</v>
      </c>
      <c r="AC683" s="16" t="str">
        <f t="shared" si="95"/>
        <v/>
      </c>
      <c r="AD683" s="16" t="e">
        <f>IF($A$3=FALSE,IF($C683&lt;16,M683/($D683^0.727399687532279)*'Hintergrund Berechnung'!$I$3165,M683/($D683^0.727399687532279)*'Hintergrund Berechnung'!$I$3166),IF($C683&lt;13,(M683/($D683^0.727399687532279)*'Hintergrund Berechnung'!$I$3165)*0.5,IF($C683&lt;16,(M683/($D683^0.727399687532279)*'Hintergrund Berechnung'!$I$3165)*0.67,M683/($D683^0.727399687532279)*'Hintergrund Berechnung'!$I$3166)))</f>
        <v>#DIV/0!</v>
      </c>
      <c r="AE683" s="16" t="str">
        <f t="shared" si="96"/>
        <v/>
      </c>
      <c r="AF683" s="16" t="e">
        <f>IF($A$3=FALSE,IF($C683&lt;16,O683/($D683^0.727399687532279)*'Hintergrund Berechnung'!$I$3165,O683/($D683^0.727399687532279)*'Hintergrund Berechnung'!$I$3166),IF($C683&lt;13,(O683/($D683^0.727399687532279)*'Hintergrund Berechnung'!$I$3165)*0.5,IF($C683&lt;16,(O683/($D683^0.727399687532279)*'Hintergrund Berechnung'!$I$3165)*0.67,O683/($D683^0.727399687532279)*'Hintergrund Berechnung'!$I$3166)))</f>
        <v>#DIV/0!</v>
      </c>
      <c r="AG683" s="16" t="str">
        <f t="shared" si="97"/>
        <v/>
      </c>
      <c r="AH683" s="16" t="e">
        <f t="shared" si="98"/>
        <v>#DIV/0!</v>
      </c>
      <c r="AI683" s="16" t="e">
        <f>ROUND(IF(C683&lt;16,$Q683/($D683^0.515518364833551)*'Hintergrund Berechnung'!$K$3165,$Q683/($D683^0.515518364833551)*'Hintergrund Berechnung'!$K$3166),0)</f>
        <v>#DIV/0!</v>
      </c>
      <c r="AJ683" s="16">
        <f>ROUND(IF(C683&lt;16,$R683*'Hintergrund Berechnung'!$L$3165,$R683*'Hintergrund Berechnung'!$L$3166),0)</f>
        <v>0</v>
      </c>
      <c r="AK683" s="16">
        <f>ROUND(IF(C683&lt;16,IF(S683&gt;0,(25-$S683)*'Hintergrund Berechnung'!$M$3165,0),IF(S683&gt;0,(25-$S683)*'Hintergrund Berechnung'!$M$3166,0)),0)</f>
        <v>0</v>
      </c>
      <c r="AL683" s="18" t="e">
        <f t="shared" si="99"/>
        <v>#DIV/0!</v>
      </c>
    </row>
    <row r="684" spans="21:38" x14ac:dyDescent="0.5">
      <c r="U684" s="16">
        <f t="shared" si="91"/>
        <v>0</v>
      </c>
      <c r="V684" s="16" t="e">
        <f>IF($A$3=FALSE,IF($C684&lt;16,E684/($D684^0.727399687532279)*'Hintergrund Berechnung'!$I$3165,E684/($D684^0.727399687532279)*'Hintergrund Berechnung'!$I$3166),IF($C684&lt;13,(E684/($D684^0.727399687532279)*'Hintergrund Berechnung'!$I$3165)*0.5,IF($C684&lt;16,(E684/($D684^0.727399687532279)*'Hintergrund Berechnung'!$I$3165)*0.67,E684/($D684^0.727399687532279)*'Hintergrund Berechnung'!$I$3166)))</f>
        <v>#DIV/0!</v>
      </c>
      <c r="W684" s="16" t="str">
        <f t="shared" si="92"/>
        <v/>
      </c>
      <c r="X684" s="16" t="e">
        <f>IF($A$3=FALSE,IF($C684&lt;16,G684/($D684^0.727399687532279)*'Hintergrund Berechnung'!$I$3165,G684/($D684^0.727399687532279)*'Hintergrund Berechnung'!$I$3166),IF($C684&lt;13,(G684/($D684^0.727399687532279)*'Hintergrund Berechnung'!$I$3165)*0.5,IF($C684&lt;16,(G684/($D684^0.727399687532279)*'Hintergrund Berechnung'!$I$3165)*0.67,G684/($D684^0.727399687532279)*'Hintergrund Berechnung'!$I$3166)))</f>
        <v>#DIV/0!</v>
      </c>
      <c r="Y684" s="16" t="str">
        <f t="shared" si="93"/>
        <v/>
      </c>
      <c r="Z684" s="16" t="e">
        <f>IF($A$3=FALSE,IF($C684&lt;16,I684/($D684^0.727399687532279)*'Hintergrund Berechnung'!$I$3165,I684/($D684^0.727399687532279)*'Hintergrund Berechnung'!$I$3166),IF($C684&lt;13,(I684/($D684^0.727399687532279)*'Hintergrund Berechnung'!$I$3165)*0.5,IF($C684&lt;16,(I684/($D684^0.727399687532279)*'Hintergrund Berechnung'!$I$3165)*0.67,I684/($D684^0.727399687532279)*'Hintergrund Berechnung'!$I$3166)))</f>
        <v>#DIV/0!</v>
      </c>
      <c r="AA684" s="16" t="str">
        <f t="shared" si="94"/>
        <v/>
      </c>
      <c r="AB684" s="16" t="e">
        <f>IF($A$3=FALSE,IF($C684&lt;16,K684/($D684^0.727399687532279)*'Hintergrund Berechnung'!$I$3165,K684/($D684^0.727399687532279)*'Hintergrund Berechnung'!$I$3166),IF($C684&lt;13,(K684/($D684^0.727399687532279)*'Hintergrund Berechnung'!$I$3165)*0.5,IF($C684&lt;16,(K684/($D684^0.727399687532279)*'Hintergrund Berechnung'!$I$3165)*0.67,K684/($D684^0.727399687532279)*'Hintergrund Berechnung'!$I$3166)))</f>
        <v>#DIV/0!</v>
      </c>
      <c r="AC684" s="16" t="str">
        <f t="shared" si="95"/>
        <v/>
      </c>
      <c r="AD684" s="16" t="e">
        <f>IF($A$3=FALSE,IF($C684&lt;16,M684/($D684^0.727399687532279)*'Hintergrund Berechnung'!$I$3165,M684/($D684^0.727399687532279)*'Hintergrund Berechnung'!$I$3166),IF($C684&lt;13,(M684/($D684^0.727399687532279)*'Hintergrund Berechnung'!$I$3165)*0.5,IF($C684&lt;16,(M684/($D684^0.727399687532279)*'Hintergrund Berechnung'!$I$3165)*0.67,M684/($D684^0.727399687532279)*'Hintergrund Berechnung'!$I$3166)))</f>
        <v>#DIV/0!</v>
      </c>
      <c r="AE684" s="16" t="str">
        <f t="shared" si="96"/>
        <v/>
      </c>
      <c r="AF684" s="16" t="e">
        <f>IF($A$3=FALSE,IF($C684&lt;16,O684/($D684^0.727399687532279)*'Hintergrund Berechnung'!$I$3165,O684/($D684^0.727399687532279)*'Hintergrund Berechnung'!$I$3166),IF($C684&lt;13,(O684/($D684^0.727399687532279)*'Hintergrund Berechnung'!$I$3165)*0.5,IF($C684&lt;16,(O684/($D684^0.727399687532279)*'Hintergrund Berechnung'!$I$3165)*0.67,O684/($D684^0.727399687532279)*'Hintergrund Berechnung'!$I$3166)))</f>
        <v>#DIV/0!</v>
      </c>
      <c r="AG684" s="16" t="str">
        <f t="shared" si="97"/>
        <v/>
      </c>
      <c r="AH684" s="16" t="e">
        <f t="shared" si="98"/>
        <v>#DIV/0!</v>
      </c>
      <c r="AI684" s="16" t="e">
        <f>ROUND(IF(C684&lt;16,$Q684/($D684^0.515518364833551)*'Hintergrund Berechnung'!$K$3165,$Q684/($D684^0.515518364833551)*'Hintergrund Berechnung'!$K$3166),0)</f>
        <v>#DIV/0!</v>
      </c>
      <c r="AJ684" s="16">
        <f>ROUND(IF(C684&lt;16,$R684*'Hintergrund Berechnung'!$L$3165,$R684*'Hintergrund Berechnung'!$L$3166),0)</f>
        <v>0</v>
      </c>
      <c r="AK684" s="16">
        <f>ROUND(IF(C684&lt;16,IF(S684&gt;0,(25-$S684)*'Hintergrund Berechnung'!$M$3165,0),IF(S684&gt;0,(25-$S684)*'Hintergrund Berechnung'!$M$3166,0)),0)</f>
        <v>0</v>
      </c>
      <c r="AL684" s="18" t="e">
        <f t="shared" si="99"/>
        <v>#DIV/0!</v>
      </c>
    </row>
    <row r="685" spans="21:38" x14ac:dyDescent="0.5">
      <c r="U685" s="16">
        <f t="shared" si="91"/>
        <v>0</v>
      </c>
      <c r="V685" s="16" t="e">
        <f>IF($A$3=FALSE,IF($C685&lt;16,E685/($D685^0.727399687532279)*'Hintergrund Berechnung'!$I$3165,E685/($D685^0.727399687532279)*'Hintergrund Berechnung'!$I$3166),IF($C685&lt;13,(E685/($D685^0.727399687532279)*'Hintergrund Berechnung'!$I$3165)*0.5,IF($C685&lt;16,(E685/($D685^0.727399687532279)*'Hintergrund Berechnung'!$I$3165)*0.67,E685/($D685^0.727399687532279)*'Hintergrund Berechnung'!$I$3166)))</f>
        <v>#DIV/0!</v>
      </c>
      <c r="W685" s="16" t="str">
        <f t="shared" si="92"/>
        <v/>
      </c>
      <c r="X685" s="16" t="e">
        <f>IF($A$3=FALSE,IF($C685&lt;16,G685/($D685^0.727399687532279)*'Hintergrund Berechnung'!$I$3165,G685/($D685^0.727399687532279)*'Hintergrund Berechnung'!$I$3166),IF($C685&lt;13,(G685/($D685^0.727399687532279)*'Hintergrund Berechnung'!$I$3165)*0.5,IF($C685&lt;16,(G685/($D685^0.727399687532279)*'Hintergrund Berechnung'!$I$3165)*0.67,G685/($D685^0.727399687532279)*'Hintergrund Berechnung'!$I$3166)))</f>
        <v>#DIV/0!</v>
      </c>
      <c r="Y685" s="16" t="str">
        <f t="shared" si="93"/>
        <v/>
      </c>
      <c r="Z685" s="16" t="e">
        <f>IF($A$3=FALSE,IF($C685&lt;16,I685/($D685^0.727399687532279)*'Hintergrund Berechnung'!$I$3165,I685/($D685^0.727399687532279)*'Hintergrund Berechnung'!$I$3166),IF($C685&lt;13,(I685/($D685^0.727399687532279)*'Hintergrund Berechnung'!$I$3165)*0.5,IF($C685&lt;16,(I685/($D685^0.727399687532279)*'Hintergrund Berechnung'!$I$3165)*0.67,I685/($D685^0.727399687532279)*'Hintergrund Berechnung'!$I$3166)))</f>
        <v>#DIV/0!</v>
      </c>
      <c r="AA685" s="16" t="str">
        <f t="shared" si="94"/>
        <v/>
      </c>
      <c r="AB685" s="16" t="e">
        <f>IF($A$3=FALSE,IF($C685&lt;16,K685/($D685^0.727399687532279)*'Hintergrund Berechnung'!$I$3165,K685/($D685^0.727399687532279)*'Hintergrund Berechnung'!$I$3166),IF($C685&lt;13,(K685/($D685^0.727399687532279)*'Hintergrund Berechnung'!$I$3165)*0.5,IF($C685&lt;16,(K685/($D685^0.727399687532279)*'Hintergrund Berechnung'!$I$3165)*0.67,K685/($D685^0.727399687532279)*'Hintergrund Berechnung'!$I$3166)))</f>
        <v>#DIV/0!</v>
      </c>
      <c r="AC685" s="16" t="str">
        <f t="shared" si="95"/>
        <v/>
      </c>
      <c r="AD685" s="16" t="e">
        <f>IF($A$3=FALSE,IF($C685&lt;16,M685/($D685^0.727399687532279)*'Hintergrund Berechnung'!$I$3165,M685/($D685^0.727399687532279)*'Hintergrund Berechnung'!$I$3166),IF($C685&lt;13,(M685/($D685^0.727399687532279)*'Hintergrund Berechnung'!$I$3165)*0.5,IF($C685&lt;16,(M685/($D685^0.727399687532279)*'Hintergrund Berechnung'!$I$3165)*0.67,M685/($D685^0.727399687532279)*'Hintergrund Berechnung'!$I$3166)))</f>
        <v>#DIV/0!</v>
      </c>
      <c r="AE685" s="16" t="str">
        <f t="shared" si="96"/>
        <v/>
      </c>
      <c r="AF685" s="16" t="e">
        <f>IF($A$3=FALSE,IF($C685&lt;16,O685/($D685^0.727399687532279)*'Hintergrund Berechnung'!$I$3165,O685/($D685^0.727399687532279)*'Hintergrund Berechnung'!$I$3166),IF($C685&lt;13,(O685/($D685^0.727399687532279)*'Hintergrund Berechnung'!$I$3165)*0.5,IF($C685&lt;16,(O685/($D685^0.727399687532279)*'Hintergrund Berechnung'!$I$3165)*0.67,O685/($D685^0.727399687532279)*'Hintergrund Berechnung'!$I$3166)))</f>
        <v>#DIV/0!</v>
      </c>
      <c r="AG685" s="16" t="str">
        <f t="shared" si="97"/>
        <v/>
      </c>
      <c r="AH685" s="16" t="e">
        <f t="shared" si="98"/>
        <v>#DIV/0!</v>
      </c>
      <c r="AI685" s="16" t="e">
        <f>ROUND(IF(C685&lt;16,$Q685/($D685^0.515518364833551)*'Hintergrund Berechnung'!$K$3165,$Q685/($D685^0.515518364833551)*'Hintergrund Berechnung'!$K$3166),0)</f>
        <v>#DIV/0!</v>
      </c>
      <c r="AJ685" s="16">
        <f>ROUND(IF(C685&lt;16,$R685*'Hintergrund Berechnung'!$L$3165,$R685*'Hintergrund Berechnung'!$L$3166),0)</f>
        <v>0</v>
      </c>
      <c r="AK685" s="16">
        <f>ROUND(IF(C685&lt;16,IF(S685&gt;0,(25-$S685)*'Hintergrund Berechnung'!$M$3165,0),IF(S685&gt;0,(25-$S685)*'Hintergrund Berechnung'!$M$3166,0)),0)</f>
        <v>0</v>
      </c>
      <c r="AL685" s="18" t="e">
        <f t="shared" si="99"/>
        <v>#DIV/0!</v>
      </c>
    </row>
    <row r="686" spans="21:38" x14ac:dyDescent="0.5">
      <c r="U686" s="16">
        <f t="shared" si="91"/>
        <v>0</v>
      </c>
      <c r="V686" s="16" t="e">
        <f>IF($A$3=FALSE,IF($C686&lt;16,E686/($D686^0.727399687532279)*'Hintergrund Berechnung'!$I$3165,E686/($D686^0.727399687532279)*'Hintergrund Berechnung'!$I$3166),IF($C686&lt;13,(E686/($D686^0.727399687532279)*'Hintergrund Berechnung'!$I$3165)*0.5,IF($C686&lt;16,(E686/($D686^0.727399687532279)*'Hintergrund Berechnung'!$I$3165)*0.67,E686/($D686^0.727399687532279)*'Hintergrund Berechnung'!$I$3166)))</f>
        <v>#DIV/0!</v>
      </c>
      <c r="W686" s="16" t="str">
        <f t="shared" si="92"/>
        <v/>
      </c>
      <c r="X686" s="16" t="e">
        <f>IF($A$3=FALSE,IF($C686&lt;16,G686/($D686^0.727399687532279)*'Hintergrund Berechnung'!$I$3165,G686/($D686^0.727399687532279)*'Hintergrund Berechnung'!$I$3166),IF($C686&lt;13,(G686/($D686^0.727399687532279)*'Hintergrund Berechnung'!$I$3165)*0.5,IF($C686&lt;16,(G686/($D686^0.727399687532279)*'Hintergrund Berechnung'!$I$3165)*0.67,G686/($D686^0.727399687532279)*'Hintergrund Berechnung'!$I$3166)))</f>
        <v>#DIV/0!</v>
      </c>
      <c r="Y686" s="16" t="str">
        <f t="shared" si="93"/>
        <v/>
      </c>
      <c r="Z686" s="16" t="e">
        <f>IF($A$3=FALSE,IF($C686&lt;16,I686/($D686^0.727399687532279)*'Hintergrund Berechnung'!$I$3165,I686/($D686^0.727399687532279)*'Hintergrund Berechnung'!$I$3166),IF($C686&lt;13,(I686/($D686^0.727399687532279)*'Hintergrund Berechnung'!$I$3165)*0.5,IF($C686&lt;16,(I686/($D686^0.727399687532279)*'Hintergrund Berechnung'!$I$3165)*0.67,I686/($D686^0.727399687532279)*'Hintergrund Berechnung'!$I$3166)))</f>
        <v>#DIV/0!</v>
      </c>
      <c r="AA686" s="16" t="str">
        <f t="shared" si="94"/>
        <v/>
      </c>
      <c r="AB686" s="16" t="e">
        <f>IF($A$3=FALSE,IF($C686&lt;16,K686/($D686^0.727399687532279)*'Hintergrund Berechnung'!$I$3165,K686/($D686^0.727399687532279)*'Hintergrund Berechnung'!$I$3166),IF($C686&lt;13,(K686/($D686^0.727399687532279)*'Hintergrund Berechnung'!$I$3165)*0.5,IF($C686&lt;16,(K686/($D686^0.727399687532279)*'Hintergrund Berechnung'!$I$3165)*0.67,K686/($D686^0.727399687532279)*'Hintergrund Berechnung'!$I$3166)))</f>
        <v>#DIV/0!</v>
      </c>
      <c r="AC686" s="16" t="str">
        <f t="shared" si="95"/>
        <v/>
      </c>
      <c r="AD686" s="16" t="e">
        <f>IF($A$3=FALSE,IF($C686&lt;16,M686/($D686^0.727399687532279)*'Hintergrund Berechnung'!$I$3165,M686/($D686^0.727399687532279)*'Hintergrund Berechnung'!$I$3166),IF($C686&lt;13,(M686/($D686^0.727399687532279)*'Hintergrund Berechnung'!$I$3165)*0.5,IF($C686&lt;16,(M686/($D686^0.727399687532279)*'Hintergrund Berechnung'!$I$3165)*0.67,M686/($D686^0.727399687532279)*'Hintergrund Berechnung'!$I$3166)))</f>
        <v>#DIV/0!</v>
      </c>
      <c r="AE686" s="16" t="str">
        <f t="shared" si="96"/>
        <v/>
      </c>
      <c r="AF686" s="16" t="e">
        <f>IF($A$3=FALSE,IF($C686&lt;16,O686/($D686^0.727399687532279)*'Hintergrund Berechnung'!$I$3165,O686/($D686^0.727399687532279)*'Hintergrund Berechnung'!$I$3166),IF($C686&lt;13,(O686/($D686^0.727399687532279)*'Hintergrund Berechnung'!$I$3165)*0.5,IF($C686&lt;16,(O686/($D686^0.727399687532279)*'Hintergrund Berechnung'!$I$3165)*0.67,O686/($D686^0.727399687532279)*'Hintergrund Berechnung'!$I$3166)))</f>
        <v>#DIV/0!</v>
      </c>
      <c r="AG686" s="16" t="str">
        <f t="shared" si="97"/>
        <v/>
      </c>
      <c r="AH686" s="16" t="e">
        <f t="shared" si="98"/>
        <v>#DIV/0!</v>
      </c>
      <c r="AI686" s="16" t="e">
        <f>ROUND(IF(C686&lt;16,$Q686/($D686^0.515518364833551)*'Hintergrund Berechnung'!$K$3165,$Q686/($D686^0.515518364833551)*'Hintergrund Berechnung'!$K$3166),0)</f>
        <v>#DIV/0!</v>
      </c>
      <c r="AJ686" s="16">
        <f>ROUND(IF(C686&lt;16,$R686*'Hintergrund Berechnung'!$L$3165,$R686*'Hintergrund Berechnung'!$L$3166),0)</f>
        <v>0</v>
      </c>
      <c r="AK686" s="16">
        <f>ROUND(IF(C686&lt;16,IF(S686&gt;0,(25-$S686)*'Hintergrund Berechnung'!$M$3165,0),IF(S686&gt;0,(25-$S686)*'Hintergrund Berechnung'!$M$3166,0)),0)</f>
        <v>0</v>
      </c>
      <c r="AL686" s="18" t="e">
        <f t="shared" si="99"/>
        <v>#DIV/0!</v>
      </c>
    </row>
    <row r="687" spans="21:38" x14ac:dyDescent="0.5">
      <c r="U687" s="16">
        <f t="shared" si="91"/>
        <v>0</v>
      </c>
      <c r="V687" s="16" t="e">
        <f>IF($A$3=FALSE,IF($C687&lt;16,E687/($D687^0.727399687532279)*'Hintergrund Berechnung'!$I$3165,E687/($D687^0.727399687532279)*'Hintergrund Berechnung'!$I$3166),IF($C687&lt;13,(E687/($D687^0.727399687532279)*'Hintergrund Berechnung'!$I$3165)*0.5,IF($C687&lt;16,(E687/($D687^0.727399687532279)*'Hintergrund Berechnung'!$I$3165)*0.67,E687/($D687^0.727399687532279)*'Hintergrund Berechnung'!$I$3166)))</f>
        <v>#DIV/0!</v>
      </c>
      <c r="W687" s="16" t="str">
        <f t="shared" si="92"/>
        <v/>
      </c>
      <c r="X687" s="16" t="e">
        <f>IF($A$3=FALSE,IF($C687&lt;16,G687/($D687^0.727399687532279)*'Hintergrund Berechnung'!$I$3165,G687/($D687^0.727399687532279)*'Hintergrund Berechnung'!$I$3166),IF($C687&lt;13,(G687/($D687^0.727399687532279)*'Hintergrund Berechnung'!$I$3165)*0.5,IF($C687&lt;16,(G687/($D687^0.727399687532279)*'Hintergrund Berechnung'!$I$3165)*0.67,G687/($D687^0.727399687532279)*'Hintergrund Berechnung'!$I$3166)))</f>
        <v>#DIV/0!</v>
      </c>
      <c r="Y687" s="16" t="str">
        <f t="shared" si="93"/>
        <v/>
      </c>
      <c r="Z687" s="16" t="e">
        <f>IF($A$3=FALSE,IF($C687&lt;16,I687/($D687^0.727399687532279)*'Hintergrund Berechnung'!$I$3165,I687/($D687^0.727399687532279)*'Hintergrund Berechnung'!$I$3166),IF($C687&lt;13,(I687/($D687^0.727399687532279)*'Hintergrund Berechnung'!$I$3165)*0.5,IF($C687&lt;16,(I687/($D687^0.727399687532279)*'Hintergrund Berechnung'!$I$3165)*0.67,I687/($D687^0.727399687532279)*'Hintergrund Berechnung'!$I$3166)))</f>
        <v>#DIV/0!</v>
      </c>
      <c r="AA687" s="16" t="str">
        <f t="shared" si="94"/>
        <v/>
      </c>
      <c r="AB687" s="16" t="e">
        <f>IF($A$3=FALSE,IF($C687&lt;16,K687/($D687^0.727399687532279)*'Hintergrund Berechnung'!$I$3165,K687/($D687^0.727399687532279)*'Hintergrund Berechnung'!$I$3166),IF($C687&lt;13,(K687/($D687^0.727399687532279)*'Hintergrund Berechnung'!$I$3165)*0.5,IF($C687&lt;16,(K687/($D687^0.727399687532279)*'Hintergrund Berechnung'!$I$3165)*0.67,K687/($D687^0.727399687532279)*'Hintergrund Berechnung'!$I$3166)))</f>
        <v>#DIV/0!</v>
      </c>
      <c r="AC687" s="16" t="str">
        <f t="shared" si="95"/>
        <v/>
      </c>
      <c r="AD687" s="16" t="e">
        <f>IF($A$3=FALSE,IF($C687&lt;16,M687/($D687^0.727399687532279)*'Hintergrund Berechnung'!$I$3165,M687/($D687^0.727399687532279)*'Hintergrund Berechnung'!$I$3166),IF($C687&lt;13,(M687/($D687^0.727399687532279)*'Hintergrund Berechnung'!$I$3165)*0.5,IF($C687&lt;16,(M687/($D687^0.727399687532279)*'Hintergrund Berechnung'!$I$3165)*0.67,M687/($D687^0.727399687532279)*'Hintergrund Berechnung'!$I$3166)))</f>
        <v>#DIV/0!</v>
      </c>
      <c r="AE687" s="16" t="str">
        <f t="shared" si="96"/>
        <v/>
      </c>
      <c r="AF687" s="16" t="e">
        <f>IF($A$3=FALSE,IF($C687&lt;16,O687/($D687^0.727399687532279)*'Hintergrund Berechnung'!$I$3165,O687/($D687^0.727399687532279)*'Hintergrund Berechnung'!$I$3166),IF($C687&lt;13,(O687/($D687^0.727399687532279)*'Hintergrund Berechnung'!$I$3165)*0.5,IF($C687&lt;16,(O687/($D687^0.727399687532279)*'Hintergrund Berechnung'!$I$3165)*0.67,O687/($D687^0.727399687532279)*'Hintergrund Berechnung'!$I$3166)))</f>
        <v>#DIV/0!</v>
      </c>
      <c r="AG687" s="16" t="str">
        <f t="shared" si="97"/>
        <v/>
      </c>
      <c r="AH687" s="16" t="e">
        <f t="shared" si="98"/>
        <v>#DIV/0!</v>
      </c>
      <c r="AI687" s="16" t="e">
        <f>ROUND(IF(C687&lt;16,$Q687/($D687^0.515518364833551)*'Hintergrund Berechnung'!$K$3165,$Q687/($D687^0.515518364833551)*'Hintergrund Berechnung'!$K$3166),0)</f>
        <v>#DIV/0!</v>
      </c>
      <c r="AJ687" s="16">
        <f>ROUND(IF(C687&lt;16,$R687*'Hintergrund Berechnung'!$L$3165,$R687*'Hintergrund Berechnung'!$L$3166),0)</f>
        <v>0</v>
      </c>
      <c r="AK687" s="16">
        <f>ROUND(IF(C687&lt;16,IF(S687&gt;0,(25-$S687)*'Hintergrund Berechnung'!$M$3165,0),IF(S687&gt;0,(25-$S687)*'Hintergrund Berechnung'!$M$3166,0)),0)</f>
        <v>0</v>
      </c>
      <c r="AL687" s="18" t="e">
        <f t="shared" si="99"/>
        <v>#DIV/0!</v>
      </c>
    </row>
    <row r="688" spans="21:38" x14ac:dyDescent="0.5">
      <c r="U688" s="16">
        <f t="shared" si="91"/>
        <v>0</v>
      </c>
      <c r="V688" s="16" t="e">
        <f>IF($A$3=FALSE,IF($C688&lt;16,E688/($D688^0.727399687532279)*'Hintergrund Berechnung'!$I$3165,E688/($D688^0.727399687532279)*'Hintergrund Berechnung'!$I$3166),IF($C688&lt;13,(E688/($D688^0.727399687532279)*'Hintergrund Berechnung'!$I$3165)*0.5,IF($C688&lt;16,(E688/($D688^0.727399687532279)*'Hintergrund Berechnung'!$I$3165)*0.67,E688/($D688^0.727399687532279)*'Hintergrund Berechnung'!$I$3166)))</f>
        <v>#DIV/0!</v>
      </c>
      <c r="W688" s="16" t="str">
        <f t="shared" si="92"/>
        <v/>
      </c>
      <c r="X688" s="16" t="e">
        <f>IF($A$3=FALSE,IF($C688&lt;16,G688/($D688^0.727399687532279)*'Hintergrund Berechnung'!$I$3165,G688/($D688^0.727399687532279)*'Hintergrund Berechnung'!$I$3166),IF($C688&lt;13,(G688/($D688^0.727399687532279)*'Hintergrund Berechnung'!$I$3165)*0.5,IF($C688&lt;16,(G688/($D688^0.727399687532279)*'Hintergrund Berechnung'!$I$3165)*0.67,G688/($D688^0.727399687532279)*'Hintergrund Berechnung'!$I$3166)))</f>
        <v>#DIV/0!</v>
      </c>
      <c r="Y688" s="16" t="str">
        <f t="shared" si="93"/>
        <v/>
      </c>
      <c r="Z688" s="16" t="e">
        <f>IF($A$3=FALSE,IF($C688&lt;16,I688/($D688^0.727399687532279)*'Hintergrund Berechnung'!$I$3165,I688/($D688^0.727399687532279)*'Hintergrund Berechnung'!$I$3166),IF($C688&lt;13,(I688/($D688^0.727399687532279)*'Hintergrund Berechnung'!$I$3165)*0.5,IF($C688&lt;16,(I688/($D688^0.727399687532279)*'Hintergrund Berechnung'!$I$3165)*0.67,I688/($D688^0.727399687532279)*'Hintergrund Berechnung'!$I$3166)))</f>
        <v>#DIV/0!</v>
      </c>
      <c r="AA688" s="16" t="str">
        <f t="shared" si="94"/>
        <v/>
      </c>
      <c r="AB688" s="16" t="e">
        <f>IF($A$3=FALSE,IF($C688&lt;16,K688/($D688^0.727399687532279)*'Hintergrund Berechnung'!$I$3165,K688/($D688^0.727399687532279)*'Hintergrund Berechnung'!$I$3166),IF($C688&lt;13,(K688/($D688^0.727399687532279)*'Hintergrund Berechnung'!$I$3165)*0.5,IF($C688&lt;16,(K688/($D688^0.727399687532279)*'Hintergrund Berechnung'!$I$3165)*0.67,K688/($D688^0.727399687532279)*'Hintergrund Berechnung'!$I$3166)))</f>
        <v>#DIV/0!</v>
      </c>
      <c r="AC688" s="16" t="str">
        <f t="shared" si="95"/>
        <v/>
      </c>
      <c r="AD688" s="16" t="e">
        <f>IF($A$3=FALSE,IF($C688&lt;16,M688/($D688^0.727399687532279)*'Hintergrund Berechnung'!$I$3165,M688/($D688^0.727399687532279)*'Hintergrund Berechnung'!$I$3166),IF($C688&lt;13,(M688/($D688^0.727399687532279)*'Hintergrund Berechnung'!$I$3165)*0.5,IF($C688&lt;16,(M688/($D688^0.727399687532279)*'Hintergrund Berechnung'!$I$3165)*0.67,M688/($D688^0.727399687532279)*'Hintergrund Berechnung'!$I$3166)))</f>
        <v>#DIV/0!</v>
      </c>
      <c r="AE688" s="16" t="str">
        <f t="shared" si="96"/>
        <v/>
      </c>
      <c r="AF688" s="16" t="e">
        <f>IF($A$3=FALSE,IF($C688&lt;16,O688/($D688^0.727399687532279)*'Hintergrund Berechnung'!$I$3165,O688/($D688^0.727399687532279)*'Hintergrund Berechnung'!$I$3166),IF($C688&lt;13,(O688/($D688^0.727399687532279)*'Hintergrund Berechnung'!$I$3165)*0.5,IF($C688&lt;16,(O688/($D688^0.727399687532279)*'Hintergrund Berechnung'!$I$3165)*0.67,O688/($D688^0.727399687532279)*'Hintergrund Berechnung'!$I$3166)))</f>
        <v>#DIV/0!</v>
      </c>
      <c r="AG688" s="16" t="str">
        <f t="shared" si="97"/>
        <v/>
      </c>
      <c r="AH688" s="16" t="e">
        <f t="shared" si="98"/>
        <v>#DIV/0!</v>
      </c>
      <c r="AI688" s="16" t="e">
        <f>ROUND(IF(C688&lt;16,$Q688/($D688^0.515518364833551)*'Hintergrund Berechnung'!$K$3165,$Q688/($D688^0.515518364833551)*'Hintergrund Berechnung'!$K$3166),0)</f>
        <v>#DIV/0!</v>
      </c>
      <c r="AJ688" s="16">
        <f>ROUND(IF(C688&lt;16,$R688*'Hintergrund Berechnung'!$L$3165,$R688*'Hintergrund Berechnung'!$L$3166),0)</f>
        <v>0</v>
      </c>
      <c r="AK688" s="16">
        <f>ROUND(IF(C688&lt;16,IF(S688&gt;0,(25-$S688)*'Hintergrund Berechnung'!$M$3165,0),IF(S688&gt;0,(25-$S688)*'Hintergrund Berechnung'!$M$3166,0)),0)</f>
        <v>0</v>
      </c>
      <c r="AL688" s="18" t="e">
        <f t="shared" si="99"/>
        <v>#DIV/0!</v>
      </c>
    </row>
    <row r="689" spans="21:38" x14ac:dyDescent="0.5">
      <c r="U689" s="16">
        <f t="shared" si="91"/>
        <v>0</v>
      </c>
      <c r="V689" s="16" t="e">
        <f>IF($A$3=FALSE,IF($C689&lt;16,E689/($D689^0.727399687532279)*'Hintergrund Berechnung'!$I$3165,E689/($D689^0.727399687532279)*'Hintergrund Berechnung'!$I$3166),IF($C689&lt;13,(E689/($D689^0.727399687532279)*'Hintergrund Berechnung'!$I$3165)*0.5,IF($C689&lt;16,(E689/($D689^0.727399687532279)*'Hintergrund Berechnung'!$I$3165)*0.67,E689/($D689^0.727399687532279)*'Hintergrund Berechnung'!$I$3166)))</f>
        <v>#DIV/0!</v>
      </c>
      <c r="W689" s="16" t="str">
        <f t="shared" si="92"/>
        <v/>
      </c>
      <c r="X689" s="16" t="e">
        <f>IF($A$3=FALSE,IF($C689&lt;16,G689/($D689^0.727399687532279)*'Hintergrund Berechnung'!$I$3165,G689/($D689^0.727399687532279)*'Hintergrund Berechnung'!$I$3166),IF($C689&lt;13,(G689/($D689^0.727399687532279)*'Hintergrund Berechnung'!$I$3165)*0.5,IF($C689&lt;16,(G689/($D689^0.727399687532279)*'Hintergrund Berechnung'!$I$3165)*0.67,G689/($D689^0.727399687532279)*'Hintergrund Berechnung'!$I$3166)))</f>
        <v>#DIV/0!</v>
      </c>
      <c r="Y689" s="16" t="str">
        <f t="shared" si="93"/>
        <v/>
      </c>
      <c r="Z689" s="16" t="e">
        <f>IF($A$3=FALSE,IF($C689&lt;16,I689/($D689^0.727399687532279)*'Hintergrund Berechnung'!$I$3165,I689/($D689^0.727399687532279)*'Hintergrund Berechnung'!$I$3166),IF($C689&lt;13,(I689/($D689^0.727399687532279)*'Hintergrund Berechnung'!$I$3165)*0.5,IF($C689&lt;16,(I689/($D689^0.727399687532279)*'Hintergrund Berechnung'!$I$3165)*0.67,I689/($D689^0.727399687532279)*'Hintergrund Berechnung'!$I$3166)))</f>
        <v>#DIV/0!</v>
      </c>
      <c r="AA689" s="16" t="str">
        <f t="shared" si="94"/>
        <v/>
      </c>
      <c r="AB689" s="16" t="e">
        <f>IF($A$3=FALSE,IF($C689&lt;16,K689/($D689^0.727399687532279)*'Hintergrund Berechnung'!$I$3165,K689/($D689^0.727399687532279)*'Hintergrund Berechnung'!$I$3166),IF($C689&lt;13,(K689/($D689^0.727399687532279)*'Hintergrund Berechnung'!$I$3165)*0.5,IF($C689&lt;16,(K689/($D689^0.727399687532279)*'Hintergrund Berechnung'!$I$3165)*0.67,K689/($D689^0.727399687532279)*'Hintergrund Berechnung'!$I$3166)))</f>
        <v>#DIV/0!</v>
      </c>
      <c r="AC689" s="16" t="str">
        <f t="shared" si="95"/>
        <v/>
      </c>
      <c r="AD689" s="16" t="e">
        <f>IF($A$3=FALSE,IF($C689&lt;16,M689/($D689^0.727399687532279)*'Hintergrund Berechnung'!$I$3165,M689/($D689^0.727399687532279)*'Hintergrund Berechnung'!$I$3166),IF($C689&lt;13,(M689/($D689^0.727399687532279)*'Hintergrund Berechnung'!$I$3165)*0.5,IF($C689&lt;16,(M689/($D689^0.727399687532279)*'Hintergrund Berechnung'!$I$3165)*0.67,M689/($D689^0.727399687532279)*'Hintergrund Berechnung'!$I$3166)))</f>
        <v>#DIV/0!</v>
      </c>
      <c r="AE689" s="16" t="str">
        <f t="shared" si="96"/>
        <v/>
      </c>
      <c r="AF689" s="16" t="e">
        <f>IF($A$3=FALSE,IF($C689&lt;16,O689/($D689^0.727399687532279)*'Hintergrund Berechnung'!$I$3165,O689/($D689^0.727399687532279)*'Hintergrund Berechnung'!$I$3166),IF($C689&lt;13,(O689/($D689^0.727399687532279)*'Hintergrund Berechnung'!$I$3165)*0.5,IF($C689&lt;16,(O689/($D689^0.727399687532279)*'Hintergrund Berechnung'!$I$3165)*0.67,O689/($D689^0.727399687532279)*'Hintergrund Berechnung'!$I$3166)))</f>
        <v>#DIV/0!</v>
      </c>
      <c r="AG689" s="16" t="str">
        <f t="shared" si="97"/>
        <v/>
      </c>
      <c r="AH689" s="16" t="e">
        <f t="shared" si="98"/>
        <v>#DIV/0!</v>
      </c>
      <c r="AI689" s="16" t="e">
        <f>ROUND(IF(C689&lt;16,$Q689/($D689^0.515518364833551)*'Hintergrund Berechnung'!$K$3165,$Q689/($D689^0.515518364833551)*'Hintergrund Berechnung'!$K$3166),0)</f>
        <v>#DIV/0!</v>
      </c>
      <c r="AJ689" s="16">
        <f>ROUND(IF(C689&lt;16,$R689*'Hintergrund Berechnung'!$L$3165,$R689*'Hintergrund Berechnung'!$L$3166),0)</f>
        <v>0</v>
      </c>
      <c r="AK689" s="16">
        <f>ROUND(IF(C689&lt;16,IF(S689&gt;0,(25-$S689)*'Hintergrund Berechnung'!$M$3165,0),IF(S689&gt;0,(25-$S689)*'Hintergrund Berechnung'!$M$3166,0)),0)</f>
        <v>0</v>
      </c>
      <c r="AL689" s="18" t="e">
        <f t="shared" si="99"/>
        <v>#DIV/0!</v>
      </c>
    </row>
    <row r="690" spans="21:38" x14ac:dyDescent="0.5">
      <c r="U690" s="16">
        <f t="shared" si="91"/>
        <v>0</v>
      </c>
      <c r="V690" s="16" t="e">
        <f>IF($A$3=FALSE,IF($C690&lt;16,E690/($D690^0.727399687532279)*'Hintergrund Berechnung'!$I$3165,E690/($D690^0.727399687532279)*'Hintergrund Berechnung'!$I$3166),IF($C690&lt;13,(E690/($D690^0.727399687532279)*'Hintergrund Berechnung'!$I$3165)*0.5,IF($C690&lt;16,(E690/($D690^0.727399687532279)*'Hintergrund Berechnung'!$I$3165)*0.67,E690/($D690^0.727399687532279)*'Hintergrund Berechnung'!$I$3166)))</f>
        <v>#DIV/0!</v>
      </c>
      <c r="W690" s="16" t="str">
        <f t="shared" si="92"/>
        <v/>
      </c>
      <c r="X690" s="16" t="e">
        <f>IF($A$3=FALSE,IF($C690&lt;16,G690/($D690^0.727399687532279)*'Hintergrund Berechnung'!$I$3165,G690/($D690^0.727399687532279)*'Hintergrund Berechnung'!$I$3166),IF($C690&lt;13,(G690/($D690^0.727399687532279)*'Hintergrund Berechnung'!$I$3165)*0.5,IF($C690&lt;16,(G690/($D690^0.727399687532279)*'Hintergrund Berechnung'!$I$3165)*0.67,G690/($D690^0.727399687532279)*'Hintergrund Berechnung'!$I$3166)))</f>
        <v>#DIV/0!</v>
      </c>
      <c r="Y690" s="16" t="str">
        <f t="shared" si="93"/>
        <v/>
      </c>
      <c r="Z690" s="16" t="e">
        <f>IF($A$3=FALSE,IF($C690&lt;16,I690/($D690^0.727399687532279)*'Hintergrund Berechnung'!$I$3165,I690/($D690^0.727399687532279)*'Hintergrund Berechnung'!$I$3166),IF($C690&lt;13,(I690/($D690^0.727399687532279)*'Hintergrund Berechnung'!$I$3165)*0.5,IF($C690&lt;16,(I690/($D690^0.727399687532279)*'Hintergrund Berechnung'!$I$3165)*0.67,I690/($D690^0.727399687532279)*'Hintergrund Berechnung'!$I$3166)))</f>
        <v>#DIV/0!</v>
      </c>
      <c r="AA690" s="16" t="str">
        <f t="shared" si="94"/>
        <v/>
      </c>
      <c r="AB690" s="16" t="e">
        <f>IF($A$3=FALSE,IF($C690&lt;16,K690/($D690^0.727399687532279)*'Hintergrund Berechnung'!$I$3165,K690/($D690^0.727399687532279)*'Hintergrund Berechnung'!$I$3166),IF($C690&lt;13,(K690/($D690^0.727399687532279)*'Hintergrund Berechnung'!$I$3165)*0.5,IF($C690&lt;16,(K690/($D690^0.727399687532279)*'Hintergrund Berechnung'!$I$3165)*0.67,K690/($D690^0.727399687532279)*'Hintergrund Berechnung'!$I$3166)))</f>
        <v>#DIV/0!</v>
      </c>
      <c r="AC690" s="16" t="str">
        <f t="shared" si="95"/>
        <v/>
      </c>
      <c r="AD690" s="16" t="e">
        <f>IF($A$3=FALSE,IF($C690&lt;16,M690/($D690^0.727399687532279)*'Hintergrund Berechnung'!$I$3165,M690/($D690^0.727399687532279)*'Hintergrund Berechnung'!$I$3166),IF($C690&lt;13,(M690/($D690^0.727399687532279)*'Hintergrund Berechnung'!$I$3165)*0.5,IF($C690&lt;16,(M690/($D690^0.727399687532279)*'Hintergrund Berechnung'!$I$3165)*0.67,M690/($D690^0.727399687532279)*'Hintergrund Berechnung'!$I$3166)))</f>
        <v>#DIV/0!</v>
      </c>
      <c r="AE690" s="16" t="str">
        <f t="shared" si="96"/>
        <v/>
      </c>
      <c r="AF690" s="16" t="e">
        <f>IF($A$3=FALSE,IF($C690&lt;16,O690/($D690^0.727399687532279)*'Hintergrund Berechnung'!$I$3165,O690/($D690^0.727399687532279)*'Hintergrund Berechnung'!$I$3166),IF($C690&lt;13,(O690/($D690^0.727399687532279)*'Hintergrund Berechnung'!$I$3165)*0.5,IF($C690&lt;16,(O690/($D690^0.727399687532279)*'Hintergrund Berechnung'!$I$3165)*0.67,O690/($D690^0.727399687532279)*'Hintergrund Berechnung'!$I$3166)))</f>
        <v>#DIV/0!</v>
      </c>
      <c r="AG690" s="16" t="str">
        <f t="shared" si="97"/>
        <v/>
      </c>
      <c r="AH690" s="16" t="e">
        <f t="shared" si="98"/>
        <v>#DIV/0!</v>
      </c>
      <c r="AI690" s="16" t="e">
        <f>ROUND(IF(C690&lt;16,$Q690/($D690^0.515518364833551)*'Hintergrund Berechnung'!$K$3165,$Q690/($D690^0.515518364833551)*'Hintergrund Berechnung'!$K$3166),0)</f>
        <v>#DIV/0!</v>
      </c>
      <c r="AJ690" s="16">
        <f>ROUND(IF(C690&lt;16,$R690*'Hintergrund Berechnung'!$L$3165,$R690*'Hintergrund Berechnung'!$L$3166),0)</f>
        <v>0</v>
      </c>
      <c r="AK690" s="16">
        <f>ROUND(IF(C690&lt;16,IF(S690&gt;0,(25-$S690)*'Hintergrund Berechnung'!$M$3165,0),IF(S690&gt;0,(25-$S690)*'Hintergrund Berechnung'!$M$3166,0)),0)</f>
        <v>0</v>
      </c>
      <c r="AL690" s="18" t="e">
        <f t="shared" si="99"/>
        <v>#DIV/0!</v>
      </c>
    </row>
    <row r="691" spans="21:38" x14ac:dyDescent="0.5">
      <c r="U691" s="16">
        <f t="shared" si="91"/>
        <v>0</v>
      </c>
      <c r="V691" s="16" t="e">
        <f>IF($A$3=FALSE,IF($C691&lt;16,E691/($D691^0.727399687532279)*'Hintergrund Berechnung'!$I$3165,E691/($D691^0.727399687532279)*'Hintergrund Berechnung'!$I$3166),IF($C691&lt;13,(E691/($D691^0.727399687532279)*'Hintergrund Berechnung'!$I$3165)*0.5,IF($C691&lt;16,(E691/($D691^0.727399687532279)*'Hintergrund Berechnung'!$I$3165)*0.67,E691/($D691^0.727399687532279)*'Hintergrund Berechnung'!$I$3166)))</f>
        <v>#DIV/0!</v>
      </c>
      <c r="W691" s="16" t="str">
        <f t="shared" si="92"/>
        <v/>
      </c>
      <c r="X691" s="16" t="e">
        <f>IF($A$3=FALSE,IF($C691&lt;16,G691/($D691^0.727399687532279)*'Hintergrund Berechnung'!$I$3165,G691/($D691^0.727399687532279)*'Hintergrund Berechnung'!$I$3166),IF($C691&lt;13,(G691/($D691^0.727399687532279)*'Hintergrund Berechnung'!$I$3165)*0.5,IF($C691&lt;16,(G691/($D691^0.727399687532279)*'Hintergrund Berechnung'!$I$3165)*0.67,G691/($D691^0.727399687532279)*'Hintergrund Berechnung'!$I$3166)))</f>
        <v>#DIV/0!</v>
      </c>
      <c r="Y691" s="16" t="str">
        <f t="shared" si="93"/>
        <v/>
      </c>
      <c r="Z691" s="16" t="e">
        <f>IF($A$3=FALSE,IF($C691&lt;16,I691/($D691^0.727399687532279)*'Hintergrund Berechnung'!$I$3165,I691/($D691^0.727399687532279)*'Hintergrund Berechnung'!$I$3166),IF($C691&lt;13,(I691/($D691^0.727399687532279)*'Hintergrund Berechnung'!$I$3165)*0.5,IF($C691&lt;16,(I691/($D691^0.727399687532279)*'Hintergrund Berechnung'!$I$3165)*0.67,I691/($D691^0.727399687532279)*'Hintergrund Berechnung'!$I$3166)))</f>
        <v>#DIV/0!</v>
      </c>
      <c r="AA691" s="16" t="str">
        <f t="shared" si="94"/>
        <v/>
      </c>
      <c r="AB691" s="16" t="e">
        <f>IF($A$3=FALSE,IF($C691&lt;16,K691/($D691^0.727399687532279)*'Hintergrund Berechnung'!$I$3165,K691/($D691^0.727399687532279)*'Hintergrund Berechnung'!$I$3166),IF($C691&lt;13,(K691/($D691^0.727399687532279)*'Hintergrund Berechnung'!$I$3165)*0.5,IF($C691&lt;16,(K691/($D691^0.727399687532279)*'Hintergrund Berechnung'!$I$3165)*0.67,K691/($D691^0.727399687532279)*'Hintergrund Berechnung'!$I$3166)))</f>
        <v>#DIV/0!</v>
      </c>
      <c r="AC691" s="16" t="str">
        <f t="shared" si="95"/>
        <v/>
      </c>
      <c r="AD691" s="16" t="e">
        <f>IF($A$3=FALSE,IF($C691&lt;16,M691/($D691^0.727399687532279)*'Hintergrund Berechnung'!$I$3165,M691/($D691^0.727399687532279)*'Hintergrund Berechnung'!$I$3166),IF($C691&lt;13,(M691/($D691^0.727399687532279)*'Hintergrund Berechnung'!$I$3165)*0.5,IF($C691&lt;16,(M691/($D691^0.727399687532279)*'Hintergrund Berechnung'!$I$3165)*0.67,M691/($D691^0.727399687532279)*'Hintergrund Berechnung'!$I$3166)))</f>
        <v>#DIV/0!</v>
      </c>
      <c r="AE691" s="16" t="str">
        <f t="shared" si="96"/>
        <v/>
      </c>
      <c r="AF691" s="16" t="e">
        <f>IF($A$3=FALSE,IF($C691&lt;16,O691/($D691^0.727399687532279)*'Hintergrund Berechnung'!$I$3165,O691/($D691^0.727399687532279)*'Hintergrund Berechnung'!$I$3166),IF($C691&lt;13,(O691/($D691^0.727399687532279)*'Hintergrund Berechnung'!$I$3165)*0.5,IF($C691&lt;16,(O691/($D691^0.727399687532279)*'Hintergrund Berechnung'!$I$3165)*0.67,O691/($D691^0.727399687532279)*'Hintergrund Berechnung'!$I$3166)))</f>
        <v>#DIV/0!</v>
      </c>
      <c r="AG691" s="16" t="str">
        <f t="shared" si="97"/>
        <v/>
      </c>
      <c r="AH691" s="16" t="e">
        <f t="shared" si="98"/>
        <v>#DIV/0!</v>
      </c>
      <c r="AI691" s="16" t="e">
        <f>ROUND(IF(C691&lt;16,$Q691/($D691^0.515518364833551)*'Hintergrund Berechnung'!$K$3165,$Q691/($D691^0.515518364833551)*'Hintergrund Berechnung'!$K$3166),0)</f>
        <v>#DIV/0!</v>
      </c>
      <c r="AJ691" s="16">
        <f>ROUND(IF(C691&lt;16,$R691*'Hintergrund Berechnung'!$L$3165,$R691*'Hintergrund Berechnung'!$L$3166),0)</f>
        <v>0</v>
      </c>
      <c r="AK691" s="16">
        <f>ROUND(IF(C691&lt;16,IF(S691&gt;0,(25-$S691)*'Hintergrund Berechnung'!$M$3165,0),IF(S691&gt;0,(25-$S691)*'Hintergrund Berechnung'!$M$3166,0)),0)</f>
        <v>0</v>
      </c>
      <c r="AL691" s="18" t="e">
        <f t="shared" si="99"/>
        <v>#DIV/0!</v>
      </c>
    </row>
    <row r="692" spans="21:38" x14ac:dyDescent="0.5">
      <c r="U692" s="16">
        <f t="shared" si="91"/>
        <v>0</v>
      </c>
      <c r="V692" s="16" t="e">
        <f>IF($A$3=FALSE,IF($C692&lt;16,E692/($D692^0.727399687532279)*'Hintergrund Berechnung'!$I$3165,E692/($D692^0.727399687532279)*'Hintergrund Berechnung'!$I$3166),IF($C692&lt;13,(E692/($D692^0.727399687532279)*'Hintergrund Berechnung'!$I$3165)*0.5,IF($C692&lt;16,(E692/($D692^0.727399687532279)*'Hintergrund Berechnung'!$I$3165)*0.67,E692/($D692^0.727399687532279)*'Hintergrund Berechnung'!$I$3166)))</f>
        <v>#DIV/0!</v>
      </c>
      <c r="W692" s="16" t="str">
        <f t="shared" si="92"/>
        <v/>
      </c>
      <c r="X692" s="16" t="e">
        <f>IF($A$3=FALSE,IF($C692&lt;16,G692/($D692^0.727399687532279)*'Hintergrund Berechnung'!$I$3165,G692/($D692^0.727399687532279)*'Hintergrund Berechnung'!$I$3166),IF($C692&lt;13,(G692/($D692^0.727399687532279)*'Hintergrund Berechnung'!$I$3165)*0.5,IF($C692&lt;16,(G692/($D692^0.727399687532279)*'Hintergrund Berechnung'!$I$3165)*0.67,G692/($D692^0.727399687532279)*'Hintergrund Berechnung'!$I$3166)))</f>
        <v>#DIV/0!</v>
      </c>
      <c r="Y692" s="16" t="str">
        <f t="shared" si="93"/>
        <v/>
      </c>
      <c r="Z692" s="16" t="e">
        <f>IF($A$3=FALSE,IF($C692&lt;16,I692/($D692^0.727399687532279)*'Hintergrund Berechnung'!$I$3165,I692/($D692^0.727399687532279)*'Hintergrund Berechnung'!$I$3166),IF($C692&lt;13,(I692/($D692^0.727399687532279)*'Hintergrund Berechnung'!$I$3165)*0.5,IF($C692&lt;16,(I692/($D692^0.727399687532279)*'Hintergrund Berechnung'!$I$3165)*0.67,I692/($D692^0.727399687532279)*'Hintergrund Berechnung'!$I$3166)))</f>
        <v>#DIV/0!</v>
      </c>
      <c r="AA692" s="16" t="str">
        <f t="shared" si="94"/>
        <v/>
      </c>
      <c r="AB692" s="16" t="e">
        <f>IF($A$3=FALSE,IF($C692&lt;16,K692/($D692^0.727399687532279)*'Hintergrund Berechnung'!$I$3165,K692/($D692^0.727399687532279)*'Hintergrund Berechnung'!$I$3166),IF($C692&lt;13,(K692/($D692^0.727399687532279)*'Hintergrund Berechnung'!$I$3165)*0.5,IF($C692&lt;16,(K692/($D692^0.727399687532279)*'Hintergrund Berechnung'!$I$3165)*0.67,K692/($D692^0.727399687532279)*'Hintergrund Berechnung'!$I$3166)))</f>
        <v>#DIV/0!</v>
      </c>
      <c r="AC692" s="16" t="str">
        <f t="shared" si="95"/>
        <v/>
      </c>
      <c r="AD692" s="16" t="e">
        <f>IF($A$3=FALSE,IF($C692&lt;16,M692/($D692^0.727399687532279)*'Hintergrund Berechnung'!$I$3165,M692/($D692^0.727399687532279)*'Hintergrund Berechnung'!$I$3166),IF($C692&lt;13,(M692/($D692^0.727399687532279)*'Hintergrund Berechnung'!$I$3165)*0.5,IF($C692&lt;16,(M692/($D692^0.727399687532279)*'Hintergrund Berechnung'!$I$3165)*0.67,M692/($D692^0.727399687532279)*'Hintergrund Berechnung'!$I$3166)))</f>
        <v>#DIV/0!</v>
      </c>
      <c r="AE692" s="16" t="str">
        <f t="shared" si="96"/>
        <v/>
      </c>
      <c r="AF692" s="16" t="e">
        <f>IF($A$3=FALSE,IF($C692&lt;16,O692/($D692^0.727399687532279)*'Hintergrund Berechnung'!$I$3165,O692/($D692^0.727399687532279)*'Hintergrund Berechnung'!$I$3166),IF($C692&lt;13,(O692/($D692^0.727399687532279)*'Hintergrund Berechnung'!$I$3165)*0.5,IF($C692&lt;16,(O692/($D692^0.727399687532279)*'Hintergrund Berechnung'!$I$3165)*0.67,O692/($D692^0.727399687532279)*'Hintergrund Berechnung'!$I$3166)))</f>
        <v>#DIV/0!</v>
      </c>
      <c r="AG692" s="16" t="str">
        <f t="shared" si="97"/>
        <v/>
      </c>
      <c r="AH692" s="16" t="e">
        <f t="shared" si="98"/>
        <v>#DIV/0!</v>
      </c>
      <c r="AI692" s="16" t="e">
        <f>ROUND(IF(C692&lt;16,$Q692/($D692^0.515518364833551)*'Hintergrund Berechnung'!$K$3165,$Q692/($D692^0.515518364833551)*'Hintergrund Berechnung'!$K$3166),0)</f>
        <v>#DIV/0!</v>
      </c>
      <c r="AJ692" s="16">
        <f>ROUND(IF(C692&lt;16,$R692*'Hintergrund Berechnung'!$L$3165,$R692*'Hintergrund Berechnung'!$L$3166),0)</f>
        <v>0</v>
      </c>
      <c r="AK692" s="16">
        <f>ROUND(IF(C692&lt;16,IF(S692&gt;0,(25-$S692)*'Hintergrund Berechnung'!$M$3165,0),IF(S692&gt;0,(25-$S692)*'Hintergrund Berechnung'!$M$3166,0)),0)</f>
        <v>0</v>
      </c>
      <c r="AL692" s="18" t="e">
        <f t="shared" si="99"/>
        <v>#DIV/0!</v>
      </c>
    </row>
    <row r="693" spans="21:38" x14ac:dyDescent="0.5">
      <c r="U693" s="16">
        <f t="shared" si="91"/>
        <v>0</v>
      </c>
      <c r="V693" s="16" t="e">
        <f>IF($A$3=FALSE,IF($C693&lt;16,E693/($D693^0.727399687532279)*'Hintergrund Berechnung'!$I$3165,E693/($D693^0.727399687532279)*'Hintergrund Berechnung'!$I$3166),IF($C693&lt;13,(E693/($D693^0.727399687532279)*'Hintergrund Berechnung'!$I$3165)*0.5,IF($C693&lt;16,(E693/($D693^0.727399687532279)*'Hintergrund Berechnung'!$I$3165)*0.67,E693/($D693^0.727399687532279)*'Hintergrund Berechnung'!$I$3166)))</f>
        <v>#DIV/0!</v>
      </c>
      <c r="W693" s="16" t="str">
        <f t="shared" si="92"/>
        <v/>
      </c>
      <c r="X693" s="16" t="e">
        <f>IF($A$3=FALSE,IF($C693&lt;16,G693/($D693^0.727399687532279)*'Hintergrund Berechnung'!$I$3165,G693/($D693^0.727399687532279)*'Hintergrund Berechnung'!$I$3166),IF($C693&lt;13,(G693/($D693^0.727399687532279)*'Hintergrund Berechnung'!$I$3165)*0.5,IF($C693&lt;16,(G693/($D693^0.727399687532279)*'Hintergrund Berechnung'!$I$3165)*0.67,G693/($D693^0.727399687532279)*'Hintergrund Berechnung'!$I$3166)))</f>
        <v>#DIV/0!</v>
      </c>
      <c r="Y693" s="16" t="str">
        <f t="shared" si="93"/>
        <v/>
      </c>
      <c r="Z693" s="16" t="e">
        <f>IF($A$3=FALSE,IF($C693&lt;16,I693/($D693^0.727399687532279)*'Hintergrund Berechnung'!$I$3165,I693/($D693^0.727399687532279)*'Hintergrund Berechnung'!$I$3166),IF($C693&lt;13,(I693/($D693^0.727399687532279)*'Hintergrund Berechnung'!$I$3165)*0.5,IF($C693&lt;16,(I693/($D693^0.727399687532279)*'Hintergrund Berechnung'!$I$3165)*0.67,I693/($D693^0.727399687532279)*'Hintergrund Berechnung'!$I$3166)))</f>
        <v>#DIV/0!</v>
      </c>
      <c r="AA693" s="16" t="str">
        <f t="shared" si="94"/>
        <v/>
      </c>
      <c r="AB693" s="16" t="e">
        <f>IF($A$3=FALSE,IF($C693&lt;16,K693/($D693^0.727399687532279)*'Hintergrund Berechnung'!$I$3165,K693/($D693^0.727399687532279)*'Hintergrund Berechnung'!$I$3166),IF($C693&lt;13,(K693/($D693^0.727399687532279)*'Hintergrund Berechnung'!$I$3165)*0.5,IF($C693&lt;16,(K693/($D693^0.727399687532279)*'Hintergrund Berechnung'!$I$3165)*0.67,K693/($D693^0.727399687532279)*'Hintergrund Berechnung'!$I$3166)))</f>
        <v>#DIV/0!</v>
      </c>
      <c r="AC693" s="16" t="str">
        <f t="shared" si="95"/>
        <v/>
      </c>
      <c r="AD693" s="16" t="e">
        <f>IF($A$3=FALSE,IF($C693&lt;16,M693/($D693^0.727399687532279)*'Hintergrund Berechnung'!$I$3165,M693/($D693^0.727399687532279)*'Hintergrund Berechnung'!$I$3166),IF($C693&lt;13,(M693/($D693^0.727399687532279)*'Hintergrund Berechnung'!$I$3165)*0.5,IF($C693&lt;16,(M693/($D693^0.727399687532279)*'Hintergrund Berechnung'!$I$3165)*0.67,M693/($D693^0.727399687532279)*'Hintergrund Berechnung'!$I$3166)))</f>
        <v>#DIV/0!</v>
      </c>
      <c r="AE693" s="16" t="str">
        <f t="shared" si="96"/>
        <v/>
      </c>
      <c r="AF693" s="16" t="e">
        <f>IF($A$3=FALSE,IF($C693&lt;16,O693/($D693^0.727399687532279)*'Hintergrund Berechnung'!$I$3165,O693/($D693^0.727399687532279)*'Hintergrund Berechnung'!$I$3166),IF($C693&lt;13,(O693/($D693^0.727399687532279)*'Hintergrund Berechnung'!$I$3165)*0.5,IF($C693&lt;16,(O693/($D693^0.727399687532279)*'Hintergrund Berechnung'!$I$3165)*0.67,O693/($D693^0.727399687532279)*'Hintergrund Berechnung'!$I$3166)))</f>
        <v>#DIV/0!</v>
      </c>
      <c r="AG693" s="16" t="str">
        <f t="shared" si="97"/>
        <v/>
      </c>
      <c r="AH693" s="16" t="e">
        <f t="shared" si="98"/>
        <v>#DIV/0!</v>
      </c>
      <c r="AI693" s="16" t="e">
        <f>ROUND(IF(C693&lt;16,$Q693/($D693^0.515518364833551)*'Hintergrund Berechnung'!$K$3165,$Q693/($D693^0.515518364833551)*'Hintergrund Berechnung'!$K$3166),0)</f>
        <v>#DIV/0!</v>
      </c>
      <c r="AJ693" s="16">
        <f>ROUND(IF(C693&lt;16,$R693*'Hintergrund Berechnung'!$L$3165,$R693*'Hintergrund Berechnung'!$L$3166),0)</f>
        <v>0</v>
      </c>
      <c r="AK693" s="16">
        <f>ROUND(IF(C693&lt;16,IF(S693&gt;0,(25-$S693)*'Hintergrund Berechnung'!$M$3165,0),IF(S693&gt;0,(25-$S693)*'Hintergrund Berechnung'!$M$3166,0)),0)</f>
        <v>0</v>
      </c>
      <c r="AL693" s="18" t="e">
        <f t="shared" si="99"/>
        <v>#DIV/0!</v>
      </c>
    </row>
    <row r="694" spans="21:38" x14ac:dyDescent="0.5">
      <c r="U694" s="16">
        <f t="shared" si="91"/>
        <v>0</v>
      </c>
      <c r="V694" s="16" t="e">
        <f>IF($A$3=FALSE,IF($C694&lt;16,E694/($D694^0.727399687532279)*'Hintergrund Berechnung'!$I$3165,E694/($D694^0.727399687532279)*'Hintergrund Berechnung'!$I$3166),IF($C694&lt;13,(E694/($D694^0.727399687532279)*'Hintergrund Berechnung'!$I$3165)*0.5,IF($C694&lt;16,(E694/($D694^0.727399687532279)*'Hintergrund Berechnung'!$I$3165)*0.67,E694/($D694^0.727399687532279)*'Hintergrund Berechnung'!$I$3166)))</f>
        <v>#DIV/0!</v>
      </c>
      <c r="W694" s="16" t="str">
        <f t="shared" si="92"/>
        <v/>
      </c>
      <c r="X694" s="16" t="e">
        <f>IF($A$3=FALSE,IF($C694&lt;16,G694/($D694^0.727399687532279)*'Hintergrund Berechnung'!$I$3165,G694/($D694^0.727399687532279)*'Hintergrund Berechnung'!$I$3166),IF($C694&lt;13,(G694/($D694^0.727399687532279)*'Hintergrund Berechnung'!$I$3165)*0.5,IF($C694&lt;16,(G694/($D694^0.727399687532279)*'Hintergrund Berechnung'!$I$3165)*0.67,G694/($D694^0.727399687532279)*'Hintergrund Berechnung'!$I$3166)))</f>
        <v>#DIV/0!</v>
      </c>
      <c r="Y694" s="16" t="str">
        <f t="shared" si="93"/>
        <v/>
      </c>
      <c r="Z694" s="16" t="e">
        <f>IF($A$3=FALSE,IF($C694&lt;16,I694/($D694^0.727399687532279)*'Hintergrund Berechnung'!$I$3165,I694/($D694^0.727399687532279)*'Hintergrund Berechnung'!$I$3166),IF($C694&lt;13,(I694/($D694^0.727399687532279)*'Hintergrund Berechnung'!$I$3165)*0.5,IF($C694&lt;16,(I694/($D694^0.727399687532279)*'Hintergrund Berechnung'!$I$3165)*0.67,I694/($D694^0.727399687532279)*'Hintergrund Berechnung'!$I$3166)))</f>
        <v>#DIV/0!</v>
      </c>
      <c r="AA694" s="16" t="str">
        <f t="shared" si="94"/>
        <v/>
      </c>
      <c r="AB694" s="16" t="e">
        <f>IF($A$3=FALSE,IF($C694&lt;16,K694/($D694^0.727399687532279)*'Hintergrund Berechnung'!$I$3165,K694/($D694^0.727399687532279)*'Hintergrund Berechnung'!$I$3166),IF($C694&lt;13,(K694/($D694^0.727399687532279)*'Hintergrund Berechnung'!$I$3165)*0.5,IF($C694&lt;16,(K694/($D694^0.727399687532279)*'Hintergrund Berechnung'!$I$3165)*0.67,K694/($D694^0.727399687532279)*'Hintergrund Berechnung'!$I$3166)))</f>
        <v>#DIV/0!</v>
      </c>
      <c r="AC694" s="16" t="str">
        <f t="shared" si="95"/>
        <v/>
      </c>
      <c r="AD694" s="16" t="e">
        <f>IF($A$3=FALSE,IF($C694&lt;16,M694/($D694^0.727399687532279)*'Hintergrund Berechnung'!$I$3165,M694/($D694^0.727399687532279)*'Hintergrund Berechnung'!$I$3166),IF($C694&lt;13,(M694/($D694^0.727399687532279)*'Hintergrund Berechnung'!$I$3165)*0.5,IF($C694&lt;16,(M694/($D694^0.727399687532279)*'Hintergrund Berechnung'!$I$3165)*0.67,M694/($D694^0.727399687532279)*'Hintergrund Berechnung'!$I$3166)))</f>
        <v>#DIV/0!</v>
      </c>
      <c r="AE694" s="16" t="str">
        <f t="shared" si="96"/>
        <v/>
      </c>
      <c r="AF694" s="16" t="e">
        <f>IF($A$3=FALSE,IF($C694&lt;16,O694/($D694^0.727399687532279)*'Hintergrund Berechnung'!$I$3165,O694/($D694^0.727399687532279)*'Hintergrund Berechnung'!$I$3166),IF($C694&lt;13,(O694/($D694^0.727399687532279)*'Hintergrund Berechnung'!$I$3165)*0.5,IF($C694&lt;16,(O694/($D694^0.727399687532279)*'Hintergrund Berechnung'!$I$3165)*0.67,O694/($D694^0.727399687532279)*'Hintergrund Berechnung'!$I$3166)))</f>
        <v>#DIV/0!</v>
      </c>
      <c r="AG694" s="16" t="str">
        <f t="shared" si="97"/>
        <v/>
      </c>
      <c r="AH694" s="16" t="e">
        <f t="shared" si="98"/>
        <v>#DIV/0!</v>
      </c>
      <c r="AI694" s="16" t="e">
        <f>ROUND(IF(C694&lt;16,$Q694/($D694^0.515518364833551)*'Hintergrund Berechnung'!$K$3165,$Q694/($D694^0.515518364833551)*'Hintergrund Berechnung'!$K$3166),0)</f>
        <v>#DIV/0!</v>
      </c>
      <c r="AJ694" s="16">
        <f>ROUND(IF(C694&lt;16,$R694*'Hintergrund Berechnung'!$L$3165,$R694*'Hintergrund Berechnung'!$L$3166),0)</f>
        <v>0</v>
      </c>
      <c r="AK694" s="16">
        <f>ROUND(IF(C694&lt;16,IF(S694&gt;0,(25-$S694)*'Hintergrund Berechnung'!$M$3165,0),IF(S694&gt;0,(25-$S694)*'Hintergrund Berechnung'!$M$3166,0)),0)</f>
        <v>0</v>
      </c>
      <c r="AL694" s="18" t="e">
        <f t="shared" si="99"/>
        <v>#DIV/0!</v>
      </c>
    </row>
    <row r="695" spans="21:38" x14ac:dyDescent="0.5">
      <c r="U695" s="16">
        <f t="shared" si="91"/>
        <v>0</v>
      </c>
      <c r="V695" s="16" t="e">
        <f>IF($A$3=FALSE,IF($C695&lt;16,E695/($D695^0.727399687532279)*'Hintergrund Berechnung'!$I$3165,E695/($D695^0.727399687532279)*'Hintergrund Berechnung'!$I$3166),IF($C695&lt;13,(E695/($D695^0.727399687532279)*'Hintergrund Berechnung'!$I$3165)*0.5,IF($C695&lt;16,(E695/($D695^0.727399687532279)*'Hintergrund Berechnung'!$I$3165)*0.67,E695/($D695^0.727399687532279)*'Hintergrund Berechnung'!$I$3166)))</f>
        <v>#DIV/0!</v>
      </c>
      <c r="W695" s="16" t="str">
        <f t="shared" si="92"/>
        <v/>
      </c>
      <c r="X695" s="16" t="e">
        <f>IF($A$3=FALSE,IF($C695&lt;16,G695/($D695^0.727399687532279)*'Hintergrund Berechnung'!$I$3165,G695/($D695^0.727399687532279)*'Hintergrund Berechnung'!$I$3166),IF($C695&lt;13,(G695/($D695^0.727399687532279)*'Hintergrund Berechnung'!$I$3165)*0.5,IF($C695&lt;16,(G695/($D695^0.727399687532279)*'Hintergrund Berechnung'!$I$3165)*0.67,G695/($D695^0.727399687532279)*'Hintergrund Berechnung'!$I$3166)))</f>
        <v>#DIV/0!</v>
      </c>
      <c r="Y695" s="16" t="str">
        <f t="shared" si="93"/>
        <v/>
      </c>
      <c r="Z695" s="16" t="e">
        <f>IF($A$3=FALSE,IF($C695&lt;16,I695/($D695^0.727399687532279)*'Hintergrund Berechnung'!$I$3165,I695/($D695^0.727399687532279)*'Hintergrund Berechnung'!$I$3166),IF($C695&lt;13,(I695/($D695^0.727399687532279)*'Hintergrund Berechnung'!$I$3165)*0.5,IF($C695&lt;16,(I695/($D695^0.727399687532279)*'Hintergrund Berechnung'!$I$3165)*0.67,I695/($D695^0.727399687532279)*'Hintergrund Berechnung'!$I$3166)))</f>
        <v>#DIV/0!</v>
      </c>
      <c r="AA695" s="16" t="str">
        <f t="shared" si="94"/>
        <v/>
      </c>
      <c r="AB695" s="16" t="e">
        <f>IF($A$3=FALSE,IF($C695&lt;16,K695/($D695^0.727399687532279)*'Hintergrund Berechnung'!$I$3165,K695/($D695^0.727399687532279)*'Hintergrund Berechnung'!$I$3166),IF($C695&lt;13,(K695/($D695^0.727399687532279)*'Hintergrund Berechnung'!$I$3165)*0.5,IF($C695&lt;16,(K695/($D695^0.727399687532279)*'Hintergrund Berechnung'!$I$3165)*0.67,K695/($D695^0.727399687532279)*'Hintergrund Berechnung'!$I$3166)))</f>
        <v>#DIV/0!</v>
      </c>
      <c r="AC695" s="16" t="str">
        <f t="shared" si="95"/>
        <v/>
      </c>
      <c r="AD695" s="16" t="e">
        <f>IF($A$3=FALSE,IF($C695&lt;16,M695/($D695^0.727399687532279)*'Hintergrund Berechnung'!$I$3165,M695/($D695^0.727399687532279)*'Hintergrund Berechnung'!$I$3166),IF($C695&lt;13,(M695/($D695^0.727399687532279)*'Hintergrund Berechnung'!$I$3165)*0.5,IF($C695&lt;16,(M695/($D695^0.727399687532279)*'Hintergrund Berechnung'!$I$3165)*0.67,M695/($D695^0.727399687532279)*'Hintergrund Berechnung'!$I$3166)))</f>
        <v>#DIV/0!</v>
      </c>
      <c r="AE695" s="16" t="str">
        <f t="shared" si="96"/>
        <v/>
      </c>
      <c r="AF695" s="16" t="e">
        <f>IF($A$3=FALSE,IF($C695&lt;16,O695/($D695^0.727399687532279)*'Hintergrund Berechnung'!$I$3165,O695/($D695^0.727399687532279)*'Hintergrund Berechnung'!$I$3166),IF($C695&lt;13,(O695/($D695^0.727399687532279)*'Hintergrund Berechnung'!$I$3165)*0.5,IF($C695&lt;16,(O695/($D695^0.727399687532279)*'Hintergrund Berechnung'!$I$3165)*0.67,O695/($D695^0.727399687532279)*'Hintergrund Berechnung'!$I$3166)))</f>
        <v>#DIV/0!</v>
      </c>
      <c r="AG695" s="16" t="str">
        <f t="shared" si="97"/>
        <v/>
      </c>
      <c r="AH695" s="16" t="e">
        <f t="shared" si="98"/>
        <v>#DIV/0!</v>
      </c>
      <c r="AI695" s="16" t="e">
        <f>ROUND(IF(C695&lt;16,$Q695/($D695^0.515518364833551)*'Hintergrund Berechnung'!$K$3165,$Q695/($D695^0.515518364833551)*'Hintergrund Berechnung'!$K$3166),0)</f>
        <v>#DIV/0!</v>
      </c>
      <c r="AJ695" s="16">
        <f>ROUND(IF(C695&lt;16,$R695*'Hintergrund Berechnung'!$L$3165,$R695*'Hintergrund Berechnung'!$L$3166),0)</f>
        <v>0</v>
      </c>
      <c r="AK695" s="16">
        <f>ROUND(IF(C695&lt;16,IF(S695&gt;0,(25-$S695)*'Hintergrund Berechnung'!$M$3165,0),IF(S695&gt;0,(25-$S695)*'Hintergrund Berechnung'!$M$3166,0)),0)</f>
        <v>0</v>
      </c>
      <c r="AL695" s="18" t="e">
        <f t="shared" si="99"/>
        <v>#DIV/0!</v>
      </c>
    </row>
    <row r="696" spans="21:38" x14ac:dyDescent="0.5">
      <c r="U696" s="16">
        <f t="shared" si="91"/>
        <v>0</v>
      </c>
      <c r="V696" s="16" t="e">
        <f>IF($A$3=FALSE,IF($C696&lt;16,E696/($D696^0.727399687532279)*'Hintergrund Berechnung'!$I$3165,E696/($D696^0.727399687532279)*'Hintergrund Berechnung'!$I$3166),IF($C696&lt;13,(E696/($D696^0.727399687532279)*'Hintergrund Berechnung'!$I$3165)*0.5,IF($C696&lt;16,(E696/($D696^0.727399687532279)*'Hintergrund Berechnung'!$I$3165)*0.67,E696/($D696^0.727399687532279)*'Hintergrund Berechnung'!$I$3166)))</f>
        <v>#DIV/0!</v>
      </c>
      <c r="W696" s="16" t="str">
        <f t="shared" si="92"/>
        <v/>
      </c>
      <c r="X696" s="16" t="e">
        <f>IF($A$3=FALSE,IF($C696&lt;16,G696/($D696^0.727399687532279)*'Hintergrund Berechnung'!$I$3165,G696/($D696^0.727399687532279)*'Hintergrund Berechnung'!$I$3166),IF($C696&lt;13,(G696/($D696^0.727399687532279)*'Hintergrund Berechnung'!$I$3165)*0.5,IF($C696&lt;16,(G696/($D696^0.727399687532279)*'Hintergrund Berechnung'!$I$3165)*0.67,G696/($D696^0.727399687532279)*'Hintergrund Berechnung'!$I$3166)))</f>
        <v>#DIV/0!</v>
      </c>
      <c r="Y696" s="16" t="str">
        <f t="shared" si="93"/>
        <v/>
      </c>
      <c r="Z696" s="16" t="e">
        <f>IF($A$3=FALSE,IF($C696&lt;16,I696/($D696^0.727399687532279)*'Hintergrund Berechnung'!$I$3165,I696/($D696^0.727399687532279)*'Hintergrund Berechnung'!$I$3166),IF($C696&lt;13,(I696/($D696^0.727399687532279)*'Hintergrund Berechnung'!$I$3165)*0.5,IF($C696&lt;16,(I696/($D696^0.727399687532279)*'Hintergrund Berechnung'!$I$3165)*0.67,I696/($D696^0.727399687532279)*'Hintergrund Berechnung'!$I$3166)))</f>
        <v>#DIV/0!</v>
      </c>
      <c r="AA696" s="16" t="str">
        <f t="shared" si="94"/>
        <v/>
      </c>
      <c r="AB696" s="16" t="e">
        <f>IF($A$3=FALSE,IF($C696&lt;16,K696/($D696^0.727399687532279)*'Hintergrund Berechnung'!$I$3165,K696/($D696^0.727399687532279)*'Hintergrund Berechnung'!$I$3166),IF($C696&lt;13,(K696/($D696^0.727399687532279)*'Hintergrund Berechnung'!$I$3165)*0.5,IF($C696&lt;16,(K696/($D696^0.727399687532279)*'Hintergrund Berechnung'!$I$3165)*0.67,K696/($D696^0.727399687532279)*'Hintergrund Berechnung'!$I$3166)))</f>
        <v>#DIV/0!</v>
      </c>
      <c r="AC696" s="16" t="str">
        <f t="shared" si="95"/>
        <v/>
      </c>
      <c r="AD696" s="16" t="e">
        <f>IF($A$3=FALSE,IF($C696&lt;16,M696/($D696^0.727399687532279)*'Hintergrund Berechnung'!$I$3165,M696/($D696^0.727399687532279)*'Hintergrund Berechnung'!$I$3166),IF($C696&lt;13,(M696/($D696^0.727399687532279)*'Hintergrund Berechnung'!$I$3165)*0.5,IF($C696&lt;16,(M696/($D696^0.727399687532279)*'Hintergrund Berechnung'!$I$3165)*0.67,M696/($D696^0.727399687532279)*'Hintergrund Berechnung'!$I$3166)))</f>
        <v>#DIV/0!</v>
      </c>
      <c r="AE696" s="16" t="str">
        <f t="shared" si="96"/>
        <v/>
      </c>
      <c r="AF696" s="16" t="e">
        <f>IF($A$3=FALSE,IF($C696&lt;16,O696/($D696^0.727399687532279)*'Hintergrund Berechnung'!$I$3165,O696/($D696^0.727399687532279)*'Hintergrund Berechnung'!$I$3166),IF($C696&lt;13,(O696/($D696^0.727399687532279)*'Hintergrund Berechnung'!$I$3165)*0.5,IF($C696&lt;16,(O696/($D696^0.727399687532279)*'Hintergrund Berechnung'!$I$3165)*0.67,O696/($D696^0.727399687532279)*'Hintergrund Berechnung'!$I$3166)))</f>
        <v>#DIV/0!</v>
      </c>
      <c r="AG696" s="16" t="str">
        <f t="shared" si="97"/>
        <v/>
      </c>
      <c r="AH696" s="16" t="e">
        <f t="shared" si="98"/>
        <v>#DIV/0!</v>
      </c>
      <c r="AI696" s="16" t="e">
        <f>ROUND(IF(C696&lt;16,$Q696/($D696^0.515518364833551)*'Hintergrund Berechnung'!$K$3165,$Q696/($D696^0.515518364833551)*'Hintergrund Berechnung'!$K$3166),0)</f>
        <v>#DIV/0!</v>
      </c>
      <c r="AJ696" s="16">
        <f>ROUND(IF(C696&lt;16,$R696*'Hintergrund Berechnung'!$L$3165,$R696*'Hintergrund Berechnung'!$L$3166),0)</f>
        <v>0</v>
      </c>
      <c r="AK696" s="16">
        <f>ROUND(IF(C696&lt;16,IF(S696&gt;0,(25-$S696)*'Hintergrund Berechnung'!$M$3165,0),IF(S696&gt;0,(25-$S696)*'Hintergrund Berechnung'!$M$3166,0)),0)</f>
        <v>0</v>
      </c>
      <c r="AL696" s="18" t="e">
        <f t="shared" si="99"/>
        <v>#DIV/0!</v>
      </c>
    </row>
    <row r="697" spans="21:38" x14ac:dyDescent="0.5">
      <c r="U697" s="16">
        <f t="shared" si="91"/>
        <v>0</v>
      </c>
      <c r="V697" s="16" t="e">
        <f>IF($A$3=FALSE,IF($C697&lt;16,E697/($D697^0.727399687532279)*'Hintergrund Berechnung'!$I$3165,E697/($D697^0.727399687532279)*'Hintergrund Berechnung'!$I$3166),IF($C697&lt;13,(E697/($D697^0.727399687532279)*'Hintergrund Berechnung'!$I$3165)*0.5,IF($C697&lt;16,(E697/($D697^0.727399687532279)*'Hintergrund Berechnung'!$I$3165)*0.67,E697/($D697^0.727399687532279)*'Hintergrund Berechnung'!$I$3166)))</f>
        <v>#DIV/0!</v>
      </c>
      <c r="W697" s="16" t="str">
        <f t="shared" si="92"/>
        <v/>
      </c>
      <c r="X697" s="16" t="e">
        <f>IF($A$3=FALSE,IF($C697&lt;16,G697/($D697^0.727399687532279)*'Hintergrund Berechnung'!$I$3165,G697/($D697^0.727399687532279)*'Hintergrund Berechnung'!$I$3166),IF($C697&lt;13,(G697/($D697^0.727399687532279)*'Hintergrund Berechnung'!$I$3165)*0.5,IF($C697&lt;16,(G697/($D697^0.727399687532279)*'Hintergrund Berechnung'!$I$3165)*0.67,G697/($D697^0.727399687532279)*'Hintergrund Berechnung'!$I$3166)))</f>
        <v>#DIV/0!</v>
      </c>
      <c r="Y697" s="16" t="str">
        <f t="shared" si="93"/>
        <v/>
      </c>
      <c r="Z697" s="16" t="e">
        <f>IF($A$3=FALSE,IF($C697&lt;16,I697/($D697^0.727399687532279)*'Hintergrund Berechnung'!$I$3165,I697/($D697^0.727399687532279)*'Hintergrund Berechnung'!$I$3166),IF($C697&lt;13,(I697/($D697^0.727399687532279)*'Hintergrund Berechnung'!$I$3165)*0.5,IF($C697&lt;16,(I697/($D697^0.727399687532279)*'Hintergrund Berechnung'!$I$3165)*0.67,I697/($D697^0.727399687532279)*'Hintergrund Berechnung'!$I$3166)))</f>
        <v>#DIV/0!</v>
      </c>
      <c r="AA697" s="16" t="str">
        <f t="shared" si="94"/>
        <v/>
      </c>
      <c r="AB697" s="16" t="e">
        <f>IF($A$3=FALSE,IF($C697&lt;16,K697/($D697^0.727399687532279)*'Hintergrund Berechnung'!$I$3165,K697/($D697^0.727399687532279)*'Hintergrund Berechnung'!$I$3166),IF($C697&lt;13,(K697/($D697^0.727399687532279)*'Hintergrund Berechnung'!$I$3165)*0.5,IF($C697&lt;16,(K697/($D697^0.727399687532279)*'Hintergrund Berechnung'!$I$3165)*0.67,K697/($D697^0.727399687532279)*'Hintergrund Berechnung'!$I$3166)))</f>
        <v>#DIV/0!</v>
      </c>
      <c r="AC697" s="16" t="str">
        <f t="shared" si="95"/>
        <v/>
      </c>
      <c r="AD697" s="16" t="e">
        <f>IF($A$3=FALSE,IF($C697&lt;16,M697/($D697^0.727399687532279)*'Hintergrund Berechnung'!$I$3165,M697/($D697^0.727399687532279)*'Hintergrund Berechnung'!$I$3166),IF($C697&lt;13,(M697/($D697^0.727399687532279)*'Hintergrund Berechnung'!$I$3165)*0.5,IF($C697&lt;16,(M697/($D697^0.727399687532279)*'Hintergrund Berechnung'!$I$3165)*0.67,M697/($D697^0.727399687532279)*'Hintergrund Berechnung'!$I$3166)))</f>
        <v>#DIV/0!</v>
      </c>
      <c r="AE697" s="16" t="str">
        <f t="shared" si="96"/>
        <v/>
      </c>
      <c r="AF697" s="16" t="e">
        <f>IF($A$3=FALSE,IF($C697&lt;16,O697/($D697^0.727399687532279)*'Hintergrund Berechnung'!$I$3165,O697/($D697^0.727399687532279)*'Hintergrund Berechnung'!$I$3166),IF($C697&lt;13,(O697/($D697^0.727399687532279)*'Hintergrund Berechnung'!$I$3165)*0.5,IF($C697&lt;16,(O697/($D697^0.727399687532279)*'Hintergrund Berechnung'!$I$3165)*0.67,O697/($D697^0.727399687532279)*'Hintergrund Berechnung'!$I$3166)))</f>
        <v>#DIV/0!</v>
      </c>
      <c r="AG697" s="16" t="str">
        <f t="shared" si="97"/>
        <v/>
      </c>
      <c r="AH697" s="16" t="e">
        <f t="shared" si="98"/>
        <v>#DIV/0!</v>
      </c>
      <c r="AI697" s="16" t="e">
        <f>ROUND(IF(C697&lt;16,$Q697/($D697^0.515518364833551)*'Hintergrund Berechnung'!$K$3165,$Q697/($D697^0.515518364833551)*'Hintergrund Berechnung'!$K$3166),0)</f>
        <v>#DIV/0!</v>
      </c>
      <c r="AJ697" s="16">
        <f>ROUND(IF(C697&lt;16,$R697*'Hintergrund Berechnung'!$L$3165,$R697*'Hintergrund Berechnung'!$L$3166),0)</f>
        <v>0</v>
      </c>
      <c r="AK697" s="16">
        <f>ROUND(IF(C697&lt;16,IF(S697&gt;0,(25-$S697)*'Hintergrund Berechnung'!$M$3165,0),IF(S697&gt;0,(25-$S697)*'Hintergrund Berechnung'!$M$3166,0)),0)</f>
        <v>0</v>
      </c>
      <c r="AL697" s="18" t="e">
        <f t="shared" si="99"/>
        <v>#DIV/0!</v>
      </c>
    </row>
    <row r="698" spans="21:38" x14ac:dyDescent="0.5">
      <c r="U698" s="16">
        <f t="shared" si="91"/>
        <v>0</v>
      </c>
      <c r="V698" s="16" t="e">
        <f>IF($A$3=FALSE,IF($C698&lt;16,E698/($D698^0.727399687532279)*'Hintergrund Berechnung'!$I$3165,E698/($D698^0.727399687532279)*'Hintergrund Berechnung'!$I$3166),IF($C698&lt;13,(E698/($D698^0.727399687532279)*'Hintergrund Berechnung'!$I$3165)*0.5,IF($C698&lt;16,(E698/($D698^0.727399687532279)*'Hintergrund Berechnung'!$I$3165)*0.67,E698/($D698^0.727399687532279)*'Hintergrund Berechnung'!$I$3166)))</f>
        <v>#DIV/0!</v>
      </c>
      <c r="W698" s="16" t="str">
        <f t="shared" si="92"/>
        <v/>
      </c>
      <c r="X698" s="16" t="e">
        <f>IF($A$3=FALSE,IF($C698&lt;16,G698/($D698^0.727399687532279)*'Hintergrund Berechnung'!$I$3165,G698/($D698^0.727399687532279)*'Hintergrund Berechnung'!$I$3166),IF($C698&lt;13,(G698/($D698^0.727399687532279)*'Hintergrund Berechnung'!$I$3165)*0.5,IF($C698&lt;16,(G698/($D698^0.727399687532279)*'Hintergrund Berechnung'!$I$3165)*0.67,G698/($D698^0.727399687532279)*'Hintergrund Berechnung'!$I$3166)))</f>
        <v>#DIV/0!</v>
      </c>
      <c r="Y698" s="16" t="str">
        <f t="shared" si="93"/>
        <v/>
      </c>
      <c r="Z698" s="16" t="e">
        <f>IF($A$3=FALSE,IF($C698&lt;16,I698/($D698^0.727399687532279)*'Hintergrund Berechnung'!$I$3165,I698/($D698^0.727399687532279)*'Hintergrund Berechnung'!$I$3166),IF($C698&lt;13,(I698/($D698^0.727399687532279)*'Hintergrund Berechnung'!$I$3165)*0.5,IF($C698&lt;16,(I698/($D698^0.727399687532279)*'Hintergrund Berechnung'!$I$3165)*0.67,I698/($D698^0.727399687532279)*'Hintergrund Berechnung'!$I$3166)))</f>
        <v>#DIV/0!</v>
      </c>
      <c r="AA698" s="16" t="str">
        <f t="shared" si="94"/>
        <v/>
      </c>
      <c r="AB698" s="16" t="e">
        <f>IF($A$3=FALSE,IF($C698&lt;16,K698/($D698^0.727399687532279)*'Hintergrund Berechnung'!$I$3165,K698/($D698^0.727399687532279)*'Hintergrund Berechnung'!$I$3166),IF($C698&lt;13,(K698/($D698^0.727399687532279)*'Hintergrund Berechnung'!$I$3165)*0.5,IF($C698&lt;16,(K698/($D698^0.727399687532279)*'Hintergrund Berechnung'!$I$3165)*0.67,K698/($D698^0.727399687532279)*'Hintergrund Berechnung'!$I$3166)))</f>
        <v>#DIV/0!</v>
      </c>
      <c r="AC698" s="16" t="str">
        <f t="shared" si="95"/>
        <v/>
      </c>
      <c r="AD698" s="16" t="e">
        <f>IF($A$3=FALSE,IF($C698&lt;16,M698/($D698^0.727399687532279)*'Hintergrund Berechnung'!$I$3165,M698/($D698^0.727399687532279)*'Hintergrund Berechnung'!$I$3166),IF($C698&lt;13,(M698/($D698^0.727399687532279)*'Hintergrund Berechnung'!$I$3165)*0.5,IF($C698&lt;16,(M698/($D698^0.727399687532279)*'Hintergrund Berechnung'!$I$3165)*0.67,M698/($D698^0.727399687532279)*'Hintergrund Berechnung'!$I$3166)))</f>
        <v>#DIV/0!</v>
      </c>
      <c r="AE698" s="16" t="str">
        <f t="shared" si="96"/>
        <v/>
      </c>
      <c r="AF698" s="16" t="e">
        <f>IF($A$3=FALSE,IF($C698&lt;16,O698/($D698^0.727399687532279)*'Hintergrund Berechnung'!$I$3165,O698/($D698^0.727399687532279)*'Hintergrund Berechnung'!$I$3166),IF($C698&lt;13,(O698/($D698^0.727399687532279)*'Hintergrund Berechnung'!$I$3165)*0.5,IF($C698&lt;16,(O698/($D698^0.727399687532279)*'Hintergrund Berechnung'!$I$3165)*0.67,O698/($D698^0.727399687532279)*'Hintergrund Berechnung'!$I$3166)))</f>
        <v>#DIV/0!</v>
      </c>
      <c r="AG698" s="16" t="str">
        <f t="shared" si="97"/>
        <v/>
      </c>
      <c r="AH698" s="16" t="e">
        <f t="shared" si="98"/>
        <v>#DIV/0!</v>
      </c>
      <c r="AI698" s="16" t="e">
        <f>ROUND(IF(C698&lt;16,$Q698/($D698^0.515518364833551)*'Hintergrund Berechnung'!$K$3165,$Q698/($D698^0.515518364833551)*'Hintergrund Berechnung'!$K$3166),0)</f>
        <v>#DIV/0!</v>
      </c>
      <c r="AJ698" s="16">
        <f>ROUND(IF(C698&lt;16,$R698*'Hintergrund Berechnung'!$L$3165,$R698*'Hintergrund Berechnung'!$L$3166),0)</f>
        <v>0</v>
      </c>
      <c r="AK698" s="16">
        <f>ROUND(IF(C698&lt;16,IF(S698&gt;0,(25-$S698)*'Hintergrund Berechnung'!$M$3165,0),IF(S698&gt;0,(25-$S698)*'Hintergrund Berechnung'!$M$3166,0)),0)</f>
        <v>0</v>
      </c>
      <c r="AL698" s="18" t="e">
        <f t="shared" si="99"/>
        <v>#DIV/0!</v>
      </c>
    </row>
    <row r="699" spans="21:38" x14ac:dyDescent="0.5">
      <c r="U699" s="16">
        <f t="shared" si="91"/>
        <v>0</v>
      </c>
      <c r="V699" s="16" t="e">
        <f>IF($A$3=FALSE,IF($C699&lt;16,E699/($D699^0.727399687532279)*'Hintergrund Berechnung'!$I$3165,E699/($D699^0.727399687532279)*'Hintergrund Berechnung'!$I$3166),IF($C699&lt;13,(E699/($D699^0.727399687532279)*'Hintergrund Berechnung'!$I$3165)*0.5,IF($C699&lt;16,(E699/($D699^0.727399687532279)*'Hintergrund Berechnung'!$I$3165)*0.67,E699/($D699^0.727399687532279)*'Hintergrund Berechnung'!$I$3166)))</f>
        <v>#DIV/0!</v>
      </c>
      <c r="W699" s="16" t="str">
        <f t="shared" si="92"/>
        <v/>
      </c>
      <c r="X699" s="16" t="e">
        <f>IF($A$3=FALSE,IF($C699&lt;16,G699/($D699^0.727399687532279)*'Hintergrund Berechnung'!$I$3165,G699/($D699^0.727399687532279)*'Hintergrund Berechnung'!$I$3166),IF($C699&lt;13,(G699/($D699^0.727399687532279)*'Hintergrund Berechnung'!$I$3165)*0.5,IF($C699&lt;16,(G699/($D699^0.727399687532279)*'Hintergrund Berechnung'!$I$3165)*0.67,G699/($D699^0.727399687532279)*'Hintergrund Berechnung'!$I$3166)))</f>
        <v>#DIV/0!</v>
      </c>
      <c r="Y699" s="16" t="str">
        <f t="shared" si="93"/>
        <v/>
      </c>
      <c r="Z699" s="16" t="e">
        <f>IF($A$3=FALSE,IF($C699&lt;16,I699/($D699^0.727399687532279)*'Hintergrund Berechnung'!$I$3165,I699/($D699^0.727399687532279)*'Hintergrund Berechnung'!$I$3166),IF($C699&lt;13,(I699/($D699^0.727399687532279)*'Hintergrund Berechnung'!$I$3165)*0.5,IF($C699&lt;16,(I699/($D699^0.727399687532279)*'Hintergrund Berechnung'!$I$3165)*0.67,I699/($D699^0.727399687532279)*'Hintergrund Berechnung'!$I$3166)))</f>
        <v>#DIV/0!</v>
      </c>
      <c r="AA699" s="16" t="str">
        <f t="shared" si="94"/>
        <v/>
      </c>
      <c r="AB699" s="16" t="e">
        <f>IF($A$3=FALSE,IF($C699&lt;16,K699/($D699^0.727399687532279)*'Hintergrund Berechnung'!$I$3165,K699/($D699^0.727399687532279)*'Hintergrund Berechnung'!$I$3166),IF($C699&lt;13,(K699/($D699^0.727399687532279)*'Hintergrund Berechnung'!$I$3165)*0.5,IF($C699&lt;16,(K699/($D699^0.727399687532279)*'Hintergrund Berechnung'!$I$3165)*0.67,K699/($D699^0.727399687532279)*'Hintergrund Berechnung'!$I$3166)))</f>
        <v>#DIV/0!</v>
      </c>
      <c r="AC699" s="16" t="str">
        <f t="shared" si="95"/>
        <v/>
      </c>
      <c r="AD699" s="16" t="e">
        <f>IF($A$3=FALSE,IF($C699&lt;16,M699/($D699^0.727399687532279)*'Hintergrund Berechnung'!$I$3165,M699/($D699^0.727399687532279)*'Hintergrund Berechnung'!$I$3166),IF($C699&lt;13,(M699/($D699^0.727399687532279)*'Hintergrund Berechnung'!$I$3165)*0.5,IF($C699&lt;16,(M699/($D699^0.727399687532279)*'Hintergrund Berechnung'!$I$3165)*0.67,M699/($D699^0.727399687532279)*'Hintergrund Berechnung'!$I$3166)))</f>
        <v>#DIV/0!</v>
      </c>
      <c r="AE699" s="16" t="str">
        <f t="shared" si="96"/>
        <v/>
      </c>
      <c r="AF699" s="16" t="e">
        <f>IF($A$3=FALSE,IF($C699&lt;16,O699/($D699^0.727399687532279)*'Hintergrund Berechnung'!$I$3165,O699/($D699^0.727399687532279)*'Hintergrund Berechnung'!$I$3166),IF($C699&lt;13,(O699/($D699^0.727399687532279)*'Hintergrund Berechnung'!$I$3165)*0.5,IF($C699&lt;16,(O699/($D699^0.727399687532279)*'Hintergrund Berechnung'!$I$3165)*0.67,O699/($D699^0.727399687532279)*'Hintergrund Berechnung'!$I$3166)))</f>
        <v>#DIV/0!</v>
      </c>
      <c r="AG699" s="16" t="str">
        <f t="shared" si="97"/>
        <v/>
      </c>
      <c r="AH699" s="16" t="e">
        <f t="shared" si="98"/>
        <v>#DIV/0!</v>
      </c>
      <c r="AI699" s="16" t="e">
        <f>ROUND(IF(C699&lt;16,$Q699/($D699^0.515518364833551)*'Hintergrund Berechnung'!$K$3165,$Q699/($D699^0.515518364833551)*'Hintergrund Berechnung'!$K$3166),0)</f>
        <v>#DIV/0!</v>
      </c>
      <c r="AJ699" s="16">
        <f>ROUND(IF(C699&lt;16,$R699*'Hintergrund Berechnung'!$L$3165,$R699*'Hintergrund Berechnung'!$L$3166),0)</f>
        <v>0</v>
      </c>
      <c r="AK699" s="16">
        <f>ROUND(IF(C699&lt;16,IF(S699&gt;0,(25-$S699)*'Hintergrund Berechnung'!$M$3165,0),IF(S699&gt;0,(25-$S699)*'Hintergrund Berechnung'!$M$3166,0)),0)</f>
        <v>0</v>
      </c>
      <c r="AL699" s="18" t="e">
        <f t="shared" si="99"/>
        <v>#DIV/0!</v>
      </c>
    </row>
    <row r="700" spans="21:38" x14ac:dyDescent="0.5">
      <c r="U700" s="16">
        <f t="shared" si="91"/>
        <v>0</v>
      </c>
      <c r="V700" s="16" t="e">
        <f>IF($A$3=FALSE,IF($C700&lt;16,E700/($D700^0.727399687532279)*'Hintergrund Berechnung'!$I$3165,E700/($D700^0.727399687532279)*'Hintergrund Berechnung'!$I$3166),IF($C700&lt;13,(E700/($D700^0.727399687532279)*'Hintergrund Berechnung'!$I$3165)*0.5,IF($C700&lt;16,(E700/($D700^0.727399687532279)*'Hintergrund Berechnung'!$I$3165)*0.67,E700/($D700^0.727399687532279)*'Hintergrund Berechnung'!$I$3166)))</f>
        <v>#DIV/0!</v>
      </c>
      <c r="W700" s="16" t="str">
        <f t="shared" si="92"/>
        <v/>
      </c>
      <c r="X700" s="16" t="e">
        <f>IF($A$3=FALSE,IF($C700&lt;16,G700/($D700^0.727399687532279)*'Hintergrund Berechnung'!$I$3165,G700/($D700^0.727399687532279)*'Hintergrund Berechnung'!$I$3166),IF($C700&lt;13,(G700/($D700^0.727399687532279)*'Hintergrund Berechnung'!$I$3165)*0.5,IF($C700&lt;16,(G700/($D700^0.727399687532279)*'Hintergrund Berechnung'!$I$3165)*0.67,G700/($D700^0.727399687532279)*'Hintergrund Berechnung'!$I$3166)))</f>
        <v>#DIV/0!</v>
      </c>
      <c r="Y700" s="16" t="str">
        <f t="shared" si="93"/>
        <v/>
      </c>
      <c r="Z700" s="16" t="e">
        <f>IF($A$3=FALSE,IF($C700&lt;16,I700/($D700^0.727399687532279)*'Hintergrund Berechnung'!$I$3165,I700/($D700^0.727399687532279)*'Hintergrund Berechnung'!$I$3166),IF($C700&lt;13,(I700/($D700^0.727399687532279)*'Hintergrund Berechnung'!$I$3165)*0.5,IF($C700&lt;16,(I700/($D700^0.727399687532279)*'Hintergrund Berechnung'!$I$3165)*0.67,I700/($D700^0.727399687532279)*'Hintergrund Berechnung'!$I$3166)))</f>
        <v>#DIV/0!</v>
      </c>
      <c r="AA700" s="16" t="str">
        <f t="shared" si="94"/>
        <v/>
      </c>
      <c r="AB700" s="16" t="e">
        <f>IF($A$3=FALSE,IF($C700&lt;16,K700/($D700^0.727399687532279)*'Hintergrund Berechnung'!$I$3165,K700/($D700^0.727399687532279)*'Hintergrund Berechnung'!$I$3166),IF($C700&lt;13,(K700/($D700^0.727399687532279)*'Hintergrund Berechnung'!$I$3165)*0.5,IF($C700&lt;16,(K700/($D700^0.727399687532279)*'Hintergrund Berechnung'!$I$3165)*0.67,K700/($D700^0.727399687532279)*'Hintergrund Berechnung'!$I$3166)))</f>
        <v>#DIV/0!</v>
      </c>
      <c r="AC700" s="16" t="str">
        <f t="shared" si="95"/>
        <v/>
      </c>
      <c r="AD700" s="16" t="e">
        <f>IF($A$3=FALSE,IF($C700&lt;16,M700/($D700^0.727399687532279)*'Hintergrund Berechnung'!$I$3165,M700/($D700^0.727399687532279)*'Hintergrund Berechnung'!$I$3166),IF($C700&lt;13,(M700/($D700^0.727399687532279)*'Hintergrund Berechnung'!$I$3165)*0.5,IF($C700&lt;16,(M700/($D700^0.727399687532279)*'Hintergrund Berechnung'!$I$3165)*0.67,M700/($D700^0.727399687532279)*'Hintergrund Berechnung'!$I$3166)))</f>
        <v>#DIV/0!</v>
      </c>
      <c r="AE700" s="16" t="str">
        <f t="shared" si="96"/>
        <v/>
      </c>
      <c r="AF700" s="16" t="e">
        <f>IF($A$3=FALSE,IF($C700&lt;16,O700/($D700^0.727399687532279)*'Hintergrund Berechnung'!$I$3165,O700/($D700^0.727399687532279)*'Hintergrund Berechnung'!$I$3166),IF($C700&lt;13,(O700/($D700^0.727399687532279)*'Hintergrund Berechnung'!$I$3165)*0.5,IF($C700&lt;16,(O700/($D700^0.727399687532279)*'Hintergrund Berechnung'!$I$3165)*0.67,O700/($D700^0.727399687532279)*'Hintergrund Berechnung'!$I$3166)))</f>
        <v>#DIV/0!</v>
      </c>
      <c r="AG700" s="16" t="str">
        <f t="shared" si="97"/>
        <v/>
      </c>
      <c r="AH700" s="16" t="e">
        <f t="shared" si="98"/>
        <v>#DIV/0!</v>
      </c>
      <c r="AI700" s="16" t="e">
        <f>ROUND(IF(C700&lt;16,$Q700/($D700^0.515518364833551)*'Hintergrund Berechnung'!$K$3165,$Q700/($D700^0.515518364833551)*'Hintergrund Berechnung'!$K$3166),0)</f>
        <v>#DIV/0!</v>
      </c>
      <c r="AJ700" s="16">
        <f>ROUND(IF(C700&lt;16,$R700*'Hintergrund Berechnung'!$L$3165,$R700*'Hintergrund Berechnung'!$L$3166),0)</f>
        <v>0</v>
      </c>
      <c r="AK700" s="16">
        <f>ROUND(IF(C700&lt;16,IF(S700&gt;0,(25-$S700)*'Hintergrund Berechnung'!$M$3165,0),IF(S700&gt;0,(25-$S700)*'Hintergrund Berechnung'!$M$3166,0)),0)</f>
        <v>0</v>
      </c>
      <c r="AL700" s="18" t="e">
        <f t="shared" si="99"/>
        <v>#DIV/0!</v>
      </c>
    </row>
    <row r="701" spans="21:38" x14ac:dyDescent="0.5">
      <c r="U701" s="16">
        <f t="shared" si="91"/>
        <v>0</v>
      </c>
      <c r="V701" s="16" t="e">
        <f>IF($A$3=FALSE,IF($C701&lt;16,E701/($D701^0.727399687532279)*'Hintergrund Berechnung'!$I$3165,E701/($D701^0.727399687532279)*'Hintergrund Berechnung'!$I$3166),IF($C701&lt;13,(E701/($D701^0.727399687532279)*'Hintergrund Berechnung'!$I$3165)*0.5,IF($C701&lt;16,(E701/($D701^0.727399687532279)*'Hintergrund Berechnung'!$I$3165)*0.67,E701/($D701^0.727399687532279)*'Hintergrund Berechnung'!$I$3166)))</f>
        <v>#DIV/0!</v>
      </c>
      <c r="W701" s="16" t="str">
        <f t="shared" si="92"/>
        <v/>
      </c>
      <c r="X701" s="16" t="e">
        <f>IF($A$3=FALSE,IF($C701&lt;16,G701/($D701^0.727399687532279)*'Hintergrund Berechnung'!$I$3165,G701/($D701^0.727399687532279)*'Hintergrund Berechnung'!$I$3166),IF($C701&lt;13,(G701/($D701^0.727399687532279)*'Hintergrund Berechnung'!$I$3165)*0.5,IF($C701&lt;16,(G701/($D701^0.727399687532279)*'Hintergrund Berechnung'!$I$3165)*0.67,G701/($D701^0.727399687532279)*'Hintergrund Berechnung'!$I$3166)))</f>
        <v>#DIV/0!</v>
      </c>
      <c r="Y701" s="16" t="str">
        <f t="shared" si="93"/>
        <v/>
      </c>
      <c r="Z701" s="16" t="e">
        <f>IF($A$3=FALSE,IF($C701&lt;16,I701/($D701^0.727399687532279)*'Hintergrund Berechnung'!$I$3165,I701/($D701^0.727399687532279)*'Hintergrund Berechnung'!$I$3166),IF($C701&lt;13,(I701/($D701^0.727399687532279)*'Hintergrund Berechnung'!$I$3165)*0.5,IF($C701&lt;16,(I701/($D701^0.727399687532279)*'Hintergrund Berechnung'!$I$3165)*0.67,I701/($D701^0.727399687532279)*'Hintergrund Berechnung'!$I$3166)))</f>
        <v>#DIV/0!</v>
      </c>
      <c r="AA701" s="16" t="str">
        <f t="shared" si="94"/>
        <v/>
      </c>
      <c r="AB701" s="16" t="e">
        <f>IF($A$3=FALSE,IF($C701&lt;16,K701/($D701^0.727399687532279)*'Hintergrund Berechnung'!$I$3165,K701/($D701^0.727399687532279)*'Hintergrund Berechnung'!$I$3166),IF($C701&lt;13,(K701/($D701^0.727399687532279)*'Hintergrund Berechnung'!$I$3165)*0.5,IF($C701&lt;16,(K701/($D701^0.727399687532279)*'Hintergrund Berechnung'!$I$3165)*0.67,K701/($D701^0.727399687532279)*'Hintergrund Berechnung'!$I$3166)))</f>
        <v>#DIV/0!</v>
      </c>
      <c r="AC701" s="16" t="str">
        <f t="shared" si="95"/>
        <v/>
      </c>
      <c r="AD701" s="16" t="e">
        <f>IF($A$3=FALSE,IF($C701&lt;16,M701/($D701^0.727399687532279)*'Hintergrund Berechnung'!$I$3165,M701/($D701^0.727399687532279)*'Hintergrund Berechnung'!$I$3166),IF($C701&lt;13,(M701/($D701^0.727399687532279)*'Hintergrund Berechnung'!$I$3165)*0.5,IF($C701&lt;16,(M701/($D701^0.727399687532279)*'Hintergrund Berechnung'!$I$3165)*0.67,M701/($D701^0.727399687532279)*'Hintergrund Berechnung'!$I$3166)))</f>
        <v>#DIV/0!</v>
      </c>
      <c r="AE701" s="16" t="str">
        <f t="shared" si="96"/>
        <v/>
      </c>
      <c r="AF701" s="16" t="e">
        <f>IF($A$3=FALSE,IF($C701&lt;16,O701/($D701^0.727399687532279)*'Hintergrund Berechnung'!$I$3165,O701/($D701^0.727399687532279)*'Hintergrund Berechnung'!$I$3166),IF($C701&lt;13,(O701/($D701^0.727399687532279)*'Hintergrund Berechnung'!$I$3165)*0.5,IF($C701&lt;16,(O701/($D701^0.727399687532279)*'Hintergrund Berechnung'!$I$3165)*0.67,O701/($D701^0.727399687532279)*'Hintergrund Berechnung'!$I$3166)))</f>
        <v>#DIV/0!</v>
      </c>
      <c r="AG701" s="16" t="str">
        <f t="shared" si="97"/>
        <v/>
      </c>
      <c r="AH701" s="16" t="e">
        <f t="shared" si="98"/>
        <v>#DIV/0!</v>
      </c>
      <c r="AI701" s="16" t="e">
        <f>ROUND(IF(C701&lt;16,$Q701/($D701^0.515518364833551)*'Hintergrund Berechnung'!$K$3165,$Q701/($D701^0.515518364833551)*'Hintergrund Berechnung'!$K$3166),0)</f>
        <v>#DIV/0!</v>
      </c>
      <c r="AJ701" s="16">
        <f>ROUND(IF(C701&lt;16,$R701*'Hintergrund Berechnung'!$L$3165,$R701*'Hintergrund Berechnung'!$L$3166),0)</f>
        <v>0</v>
      </c>
      <c r="AK701" s="16">
        <f>ROUND(IF(C701&lt;16,IF(S701&gt;0,(25-$S701)*'Hintergrund Berechnung'!$M$3165,0),IF(S701&gt;0,(25-$S701)*'Hintergrund Berechnung'!$M$3166,0)),0)</f>
        <v>0</v>
      </c>
      <c r="AL701" s="18" t="e">
        <f t="shared" si="99"/>
        <v>#DIV/0!</v>
      </c>
    </row>
    <row r="702" spans="21:38" x14ac:dyDescent="0.5">
      <c r="U702" s="16">
        <f t="shared" si="91"/>
        <v>0</v>
      </c>
      <c r="V702" s="16" t="e">
        <f>IF($A$3=FALSE,IF($C702&lt;16,E702/($D702^0.727399687532279)*'Hintergrund Berechnung'!$I$3165,E702/($D702^0.727399687532279)*'Hintergrund Berechnung'!$I$3166),IF($C702&lt;13,(E702/($D702^0.727399687532279)*'Hintergrund Berechnung'!$I$3165)*0.5,IF($C702&lt;16,(E702/($D702^0.727399687532279)*'Hintergrund Berechnung'!$I$3165)*0.67,E702/($D702^0.727399687532279)*'Hintergrund Berechnung'!$I$3166)))</f>
        <v>#DIV/0!</v>
      </c>
      <c r="W702" s="16" t="str">
        <f t="shared" si="92"/>
        <v/>
      </c>
      <c r="X702" s="16" t="e">
        <f>IF($A$3=FALSE,IF($C702&lt;16,G702/($D702^0.727399687532279)*'Hintergrund Berechnung'!$I$3165,G702/($D702^0.727399687532279)*'Hintergrund Berechnung'!$I$3166),IF($C702&lt;13,(G702/($D702^0.727399687532279)*'Hintergrund Berechnung'!$I$3165)*0.5,IF($C702&lt;16,(G702/($D702^0.727399687532279)*'Hintergrund Berechnung'!$I$3165)*0.67,G702/($D702^0.727399687532279)*'Hintergrund Berechnung'!$I$3166)))</f>
        <v>#DIV/0!</v>
      </c>
      <c r="Y702" s="16" t="str">
        <f t="shared" si="93"/>
        <v/>
      </c>
      <c r="Z702" s="16" t="e">
        <f>IF($A$3=FALSE,IF($C702&lt;16,I702/($D702^0.727399687532279)*'Hintergrund Berechnung'!$I$3165,I702/($D702^0.727399687532279)*'Hintergrund Berechnung'!$I$3166),IF($C702&lt;13,(I702/($D702^0.727399687532279)*'Hintergrund Berechnung'!$I$3165)*0.5,IF($C702&lt;16,(I702/($D702^0.727399687532279)*'Hintergrund Berechnung'!$I$3165)*0.67,I702/($D702^0.727399687532279)*'Hintergrund Berechnung'!$I$3166)))</f>
        <v>#DIV/0!</v>
      </c>
      <c r="AA702" s="16" t="str">
        <f t="shared" si="94"/>
        <v/>
      </c>
      <c r="AB702" s="16" t="e">
        <f>IF($A$3=FALSE,IF($C702&lt;16,K702/($D702^0.727399687532279)*'Hintergrund Berechnung'!$I$3165,K702/($D702^0.727399687532279)*'Hintergrund Berechnung'!$I$3166),IF($C702&lt;13,(K702/($D702^0.727399687532279)*'Hintergrund Berechnung'!$I$3165)*0.5,IF($C702&lt;16,(K702/($D702^0.727399687532279)*'Hintergrund Berechnung'!$I$3165)*0.67,K702/($D702^0.727399687532279)*'Hintergrund Berechnung'!$I$3166)))</f>
        <v>#DIV/0!</v>
      </c>
      <c r="AC702" s="16" t="str">
        <f t="shared" si="95"/>
        <v/>
      </c>
      <c r="AD702" s="16" t="e">
        <f>IF($A$3=FALSE,IF($C702&lt;16,M702/($D702^0.727399687532279)*'Hintergrund Berechnung'!$I$3165,M702/($D702^0.727399687532279)*'Hintergrund Berechnung'!$I$3166),IF($C702&lt;13,(M702/($D702^0.727399687532279)*'Hintergrund Berechnung'!$I$3165)*0.5,IF($C702&lt;16,(M702/($D702^0.727399687532279)*'Hintergrund Berechnung'!$I$3165)*0.67,M702/($D702^0.727399687532279)*'Hintergrund Berechnung'!$I$3166)))</f>
        <v>#DIV/0!</v>
      </c>
      <c r="AE702" s="16" t="str">
        <f t="shared" si="96"/>
        <v/>
      </c>
      <c r="AF702" s="16" t="e">
        <f>IF($A$3=FALSE,IF($C702&lt;16,O702/($D702^0.727399687532279)*'Hintergrund Berechnung'!$I$3165,O702/($D702^0.727399687532279)*'Hintergrund Berechnung'!$I$3166),IF($C702&lt;13,(O702/($D702^0.727399687532279)*'Hintergrund Berechnung'!$I$3165)*0.5,IF($C702&lt;16,(O702/($D702^0.727399687532279)*'Hintergrund Berechnung'!$I$3165)*0.67,O702/($D702^0.727399687532279)*'Hintergrund Berechnung'!$I$3166)))</f>
        <v>#DIV/0!</v>
      </c>
      <c r="AG702" s="16" t="str">
        <f t="shared" si="97"/>
        <v/>
      </c>
      <c r="AH702" s="16" t="e">
        <f t="shared" si="98"/>
        <v>#DIV/0!</v>
      </c>
      <c r="AI702" s="16" t="e">
        <f>ROUND(IF(C702&lt;16,$Q702/($D702^0.515518364833551)*'Hintergrund Berechnung'!$K$3165,$Q702/($D702^0.515518364833551)*'Hintergrund Berechnung'!$K$3166),0)</f>
        <v>#DIV/0!</v>
      </c>
      <c r="AJ702" s="16">
        <f>ROUND(IF(C702&lt;16,$R702*'Hintergrund Berechnung'!$L$3165,$R702*'Hintergrund Berechnung'!$L$3166),0)</f>
        <v>0</v>
      </c>
      <c r="AK702" s="16">
        <f>ROUND(IF(C702&lt;16,IF(S702&gt;0,(25-$S702)*'Hintergrund Berechnung'!$M$3165,0),IF(S702&gt;0,(25-$S702)*'Hintergrund Berechnung'!$M$3166,0)),0)</f>
        <v>0</v>
      </c>
      <c r="AL702" s="18" t="e">
        <f t="shared" si="99"/>
        <v>#DIV/0!</v>
      </c>
    </row>
    <row r="703" spans="21:38" x14ac:dyDescent="0.5">
      <c r="U703" s="16">
        <f t="shared" si="91"/>
        <v>0</v>
      </c>
      <c r="V703" s="16" t="e">
        <f>IF($A$3=FALSE,IF($C703&lt;16,E703/($D703^0.727399687532279)*'Hintergrund Berechnung'!$I$3165,E703/($D703^0.727399687532279)*'Hintergrund Berechnung'!$I$3166),IF($C703&lt;13,(E703/($D703^0.727399687532279)*'Hintergrund Berechnung'!$I$3165)*0.5,IF($C703&lt;16,(E703/($D703^0.727399687532279)*'Hintergrund Berechnung'!$I$3165)*0.67,E703/($D703^0.727399687532279)*'Hintergrund Berechnung'!$I$3166)))</f>
        <v>#DIV/0!</v>
      </c>
      <c r="W703" s="16" t="str">
        <f t="shared" si="92"/>
        <v/>
      </c>
      <c r="X703" s="16" t="e">
        <f>IF($A$3=FALSE,IF($C703&lt;16,G703/($D703^0.727399687532279)*'Hintergrund Berechnung'!$I$3165,G703/($D703^0.727399687532279)*'Hintergrund Berechnung'!$I$3166),IF($C703&lt;13,(G703/($D703^0.727399687532279)*'Hintergrund Berechnung'!$I$3165)*0.5,IF($C703&lt;16,(G703/($D703^0.727399687532279)*'Hintergrund Berechnung'!$I$3165)*0.67,G703/($D703^0.727399687532279)*'Hintergrund Berechnung'!$I$3166)))</f>
        <v>#DIV/0!</v>
      </c>
      <c r="Y703" s="16" t="str">
        <f t="shared" si="93"/>
        <v/>
      </c>
      <c r="Z703" s="16" t="e">
        <f>IF($A$3=FALSE,IF($C703&lt;16,I703/($D703^0.727399687532279)*'Hintergrund Berechnung'!$I$3165,I703/($D703^0.727399687532279)*'Hintergrund Berechnung'!$I$3166),IF($C703&lt;13,(I703/($D703^0.727399687532279)*'Hintergrund Berechnung'!$I$3165)*0.5,IF($C703&lt;16,(I703/($D703^0.727399687532279)*'Hintergrund Berechnung'!$I$3165)*0.67,I703/($D703^0.727399687532279)*'Hintergrund Berechnung'!$I$3166)))</f>
        <v>#DIV/0!</v>
      </c>
      <c r="AA703" s="16" t="str">
        <f t="shared" si="94"/>
        <v/>
      </c>
      <c r="AB703" s="16" t="e">
        <f>IF($A$3=FALSE,IF($C703&lt;16,K703/($D703^0.727399687532279)*'Hintergrund Berechnung'!$I$3165,K703/($D703^0.727399687532279)*'Hintergrund Berechnung'!$I$3166),IF($C703&lt;13,(K703/($D703^0.727399687532279)*'Hintergrund Berechnung'!$I$3165)*0.5,IF($C703&lt;16,(K703/($D703^0.727399687532279)*'Hintergrund Berechnung'!$I$3165)*0.67,K703/($D703^0.727399687532279)*'Hintergrund Berechnung'!$I$3166)))</f>
        <v>#DIV/0!</v>
      </c>
      <c r="AC703" s="16" t="str">
        <f t="shared" si="95"/>
        <v/>
      </c>
      <c r="AD703" s="16" t="e">
        <f>IF($A$3=FALSE,IF($C703&lt;16,M703/($D703^0.727399687532279)*'Hintergrund Berechnung'!$I$3165,M703/($D703^0.727399687532279)*'Hintergrund Berechnung'!$I$3166),IF($C703&lt;13,(M703/($D703^0.727399687532279)*'Hintergrund Berechnung'!$I$3165)*0.5,IF($C703&lt;16,(M703/($D703^0.727399687532279)*'Hintergrund Berechnung'!$I$3165)*0.67,M703/($D703^0.727399687532279)*'Hintergrund Berechnung'!$I$3166)))</f>
        <v>#DIV/0!</v>
      </c>
      <c r="AE703" s="16" t="str">
        <f t="shared" si="96"/>
        <v/>
      </c>
      <c r="AF703" s="16" t="e">
        <f>IF($A$3=FALSE,IF($C703&lt;16,O703/($D703^0.727399687532279)*'Hintergrund Berechnung'!$I$3165,O703/($D703^0.727399687532279)*'Hintergrund Berechnung'!$I$3166),IF($C703&lt;13,(O703/($D703^0.727399687532279)*'Hintergrund Berechnung'!$I$3165)*0.5,IF($C703&lt;16,(O703/($D703^0.727399687532279)*'Hintergrund Berechnung'!$I$3165)*0.67,O703/($D703^0.727399687532279)*'Hintergrund Berechnung'!$I$3166)))</f>
        <v>#DIV/0!</v>
      </c>
      <c r="AG703" s="16" t="str">
        <f t="shared" si="97"/>
        <v/>
      </c>
      <c r="AH703" s="16" t="e">
        <f t="shared" si="98"/>
        <v>#DIV/0!</v>
      </c>
      <c r="AI703" s="16" t="e">
        <f>ROUND(IF(C703&lt;16,$Q703/($D703^0.515518364833551)*'Hintergrund Berechnung'!$K$3165,$Q703/($D703^0.515518364833551)*'Hintergrund Berechnung'!$K$3166),0)</f>
        <v>#DIV/0!</v>
      </c>
      <c r="AJ703" s="16">
        <f>ROUND(IF(C703&lt;16,$R703*'Hintergrund Berechnung'!$L$3165,$R703*'Hintergrund Berechnung'!$L$3166),0)</f>
        <v>0</v>
      </c>
      <c r="AK703" s="16">
        <f>ROUND(IF(C703&lt;16,IF(S703&gt;0,(25-$S703)*'Hintergrund Berechnung'!$M$3165,0),IF(S703&gt;0,(25-$S703)*'Hintergrund Berechnung'!$M$3166,0)),0)</f>
        <v>0</v>
      </c>
      <c r="AL703" s="18" t="e">
        <f t="shared" si="99"/>
        <v>#DIV/0!</v>
      </c>
    </row>
    <row r="704" spans="21:38" x14ac:dyDescent="0.5">
      <c r="U704" s="16">
        <f t="shared" si="91"/>
        <v>0</v>
      </c>
      <c r="V704" s="16" t="e">
        <f>IF($A$3=FALSE,IF($C704&lt;16,E704/($D704^0.727399687532279)*'Hintergrund Berechnung'!$I$3165,E704/($D704^0.727399687532279)*'Hintergrund Berechnung'!$I$3166),IF($C704&lt;13,(E704/($D704^0.727399687532279)*'Hintergrund Berechnung'!$I$3165)*0.5,IF($C704&lt;16,(E704/($D704^0.727399687532279)*'Hintergrund Berechnung'!$I$3165)*0.67,E704/($D704^0.727399687532279)*'Hintergrund Berechnung'!$I$3166)))</f>
        <v>#DIV/0!</v>
      </c>
      <c r="W704" s="16" t="str">
        <f t="shared" si="92"/>
        <v/>
      </c>
      <c r="X704" s="16" t="e">
        <f>IF($A$3=FALSE,IF($C704&lt;16,G704/($D704^0.727399687532279)*'Hintergrund Berechnung'!$I$3165,G704/($D704^0.727399687532279)*'Hintergrund Berechnung'!$I$3166),IF($C704&lt;13,(G704/($D704^0.727399687532279)*'Hintergrund Berechnung'!$I$3165)*0.5,IF($C704&lt;16,(G704/($D704^0.727399687532279)*'Hintergrund Berechnung'!$I$3165)*0.67,G704/($D704^0.727399687532279)*'Hintergrund Berechnung'!$I$3166)))</f>
        <v>#DIV/0!</v>
      </c>
      <c r="Y704" s="16" t="str">
        <f t="shared" si="93"/>
        <v/>
      </c>
      <c r="Z704" s="16" t="e">
        <f>IF($A$3=FALSE,IF($C704&lt;16,I704/($D704^0.727399687532279)*'Hintergrund Berechnung'!$I$3165,I704/($D704^0.727399687532279)*'Hintergrund Berechnung'!$I$3166),IF($C704&lt;13,(I704/($D704^0.727399687532279)*'Hintergrund Berechnung'!$I$3165)*0.5,IF($C704&lt;16,(I704/($D704^0.727399687532279)*'Hintergrund Berechnung'!$I$3165)*0.67,I704/($D704^0.727399687532279)*'Hintergrund Berechnung'!$I$3166)))</f>
        <v>#DIV/0!</v>
      </c>
      <c r="AA704" s="16" t="str">
        <f t="shared" si="94"/>
        <v/>
      </c>
      <c r="AB704" s="16" t="e">
        <f>IF($A$3=FALSE,IF($C704&lt;16,K704/($D704^0.727399687532279)*'Hintergrund Berechnung'!$I$3165,K704/($D704^0.727399687532279)*'Hintergrund Berechnung'!$I$3166),IF($C704&lt;13,(K704/($D704^0.727399687532279)*'Hintergrund Berechnung'!$I$3165)*0.5,IF($C704&lt;16,(K704/($D704^0.727399687532279)*'Hintergrund Berechnung'!$I$3165)*0.67,K704/($D704^0.727399687532279)*'Hintergrund Berechnung'!$I$3166)))</f>
        <v>#DIV/0!</v>
      </c>
      <c r="AC704" s="16" t="str">
        <f t="shared" si="95"/>
        <v/>
      </c>
      <c r="AD704" s="16" t="e">
        <f>IF($A$3=FALSE,IF($C704&lt;16,M704/($D704^0.727399687532279)*'Hintergrund Berechnung'!$I$3165,M704/($D704^0.727399687532279)*'Hintergrund Berechnung'!$I$3166),IF($C704&lt;13,(M704/($D704^0.727399687532279)*'Hintergrund Berechnung'!$I$3165)*0.5,IF($C704&lt;16,(M704/($D704^0.727399687532279)*'Hintergrund Berechnung'!$I$3165)*0.67,M704/($D704^0.727399687532279)*'Hintergrund Berechnung'!$I$3166)))</f>
        <v>#DIV/0!</v>
      </c>
      <c r="AE704" s="16" t="str">
        <f t="shared" si="96"/>
        <v/>
      </c>
      <c r="AF704" s="16" t="e">
        <f>IF($A$3=FALSE,IF($C704&lt;16,O704/($D704^0.727399687532279)*'Hintergrund Berechnung'!$I$3165,O704/($D704^0.727399687532279)*'Hintergrund Berechnung'!$I$3166),IF($C704&lt;13,(O704/($D704^0.727399687532279)*'Hintergrund Berechnung'!$I$3165)*0.5,IF($C704&lt;16,(O704/($D704^0.727399687532279)*'Hintergrund Berechnung'!$I$3165)*0.67,O704/($D704^0.727399687532279)*'Hintergrund Berechnung'!$I$3166)))</f>
        <v>#DIV/0!</v>
      </c>
      <c r="AG704" s="16" t="str">
        <f t="shared" si="97"/>
        <v/>
      </c>
      <c r="AH704" s="16" t="e">
        <f t="shared" si="98"/>
        <v>#DIV/0!</v>
      </c>
      <c r="AI704" s="16" t="e">
        <f>ROUND(IF(C704&lt;16,$Q704/($D704^0.515518364833551)*'Hintergrund Berechnung'!$K$3165,$Q704/($D704^0.515518364833551)*'Hintergrund Berechnung'!$K$3166),0)</f>
        <v>#DIV/0!</v>
      </c>
      <c r="AJ704" s="16">
        <f>ROUND(IF(C704&lt;16,$R704*'Hintergrund Berechnung'!$L$3165,$R704*'Hintergrund Berechnung'!$L$3166),0)</f>
        <v>0</v>
      </c>
      <c r="AK704" s="16">
        <f>ROUND(IF(C704&lt;16,IF(S704&gt;0,(25-$S704)*'Hintergrund Berechnung'!$M$3165,0),IF(S704&gt;0,(25-$S704)*'Hintergrund Berechnung'!$M$3166,0)),0)</f>
        <v>0</v>
      </c>
      <c r="AL704" s="18" t="e">
        <f t="shared" si="99"/>
        <v>#DIV/0!</v>
      </c>
    </row>
    <row r="705" spans="21:38" x14ac:dyDescent="0.5">
      <c r="U705" s="16">
        <f t="shared" si="91"/>
        <v>0</v>
      </c>
      <c r="V705" s="16" t="e">
        <f>IF($A$3=FALSE,IF($C705&lt;16,E705/($D705^0.727399687532279)*'Hintergrund Berechnung'!$I$3165,E705/($D705^0.727399687532279)*'Hintergrund Berechnung'!$I$3166),IF($C705&lt;13,(E705/($D705^0.727399687532279)*'Hintergrund Berechnung'!$I$3165)*0.5,IF($C705&lt;16,(E705/($D705^0.727399687532279)*'Hintergrund Berechnung'!$I$3165)*0.67,E705/($D705^0.727399687532279)*'Hintergrund Berechnung'!$I$3166)))</f>
        <v>#DIV/0!</v>
      </c>
      <c r="W705" s="16" t="str">
        <f t="shared" si="92"/>
        <v/>
      </c>
      <c r="X705" s="16" t="e">
        <f>IF($A$3=FALSE,IF($C705&lt;16,G705/($D705^0.727399687532279)*'Hintergrund Berechnung'!$I$3165,G705/($D705^0.727399687532279)*'Hintergrund Berechnung'!$I$3166),IF($C705&lt;13,(G705/($D705^0.727399687532279)*'Hintergrund Berechnung'!$I$3165)*0.5,IF($C705&lt;16,(G705/($D705^0.727399687532279)*'Hintergrund Berechnung'!$I$3165)*0.67,G705/($D705^0.727399687532279)*'Hintergrund Berechnung'!$I$3166)))</f>
        <v>#DIV/0!</v>
      </c>
      <c r="Y705" s="16" t="str">
        <f t="shared" si="93"/>
        <v/>
      </c>
      <c r="Z705" s="16" t="e">
        <f>IF($A$3=FALSE,IF($C705&lt;16,I705/($D705^0.727399687532279)*'Hintergrund Berechnung'!$I$3165,I705/($D705^0.727399687532279)*'Hintergrund Berechnung'!$I$3166),IF($C705&lt;13,(I705/($D705^0.727399687532279)*'Hintergrund Berechnung'!$I$3165)*0.5,IF($C705&lt;16,(I705/($D705^0.727399687532279)*'Hintergrund Berechnung'!$I$3165)*0.67,I705/($D705^0.727399687532279)*'Hintergrund Berechnung'!$I$3166)))</f>
        <v>#DIV/0!</v>
      </c>
      <c r="AA705" s="16" t="str">
        <f t="shared" si="94"/>
        <v/>
      </c>
      <c r="AB705" s="16" t="e">
        <f>IF($A$3=FALSE,IF($C705&lt;16,K705/($D705^0.727399687532279)*'Hintergrund Berechnung'!$I$3165,K705/($D705^0.727399687532279)*'Hintergrund Berechnung'!$I$3166),IF($C705&lt;13,(K705/($D705^0.727399687532279)*'Hintergrund Berechnung'!$I$3165)*0.5,IF($C705&lt;16,(K705/($D705^0.727399687532279)*'Hintergrund Berechnung'!$I$3165)*0.67,K705/($D705^0.727399687532279)*'Hintergrund Berechnung'!$I$3166)))</f>
        <v>#DIV/0!</v>
      </c>
      <c r="AC705" s="16" t="str">
        <f t="shared" si="95"/>
        <v/>
      </c>
      <c r="AD705" s="16" t="e">
        <f>IF($A$3=FALSE,IF($C705&lt;16,M705/($D705^0.727399687532279)*'Hintergrund Berechnung'!$I$3165,M705/($D705^0.727399687532279)*'Hintergrund Berechnung'!$I$3166),IF($C705&lt;13,(M705/($D705^0.727399687532279)*'Hintergrund Berechnung'!$I$3165)*0.5,IF($C705&lt;16,(M705/($D705^0.727399687532279)*'Hintergrund Berechnung'!$I$3165)*0.67,M705/($D705^0.727399687532279)*'Hintergrund Berechnung'!$I$3166)))</f>
        <v>#DIV/0!</v>
      </c>
      <c r="AE705" s="16" t="str">
        <f t="shared" si="96"/>
        <v/>
      </c>
      <c r="AF705" s="16" t="e">
        <f>IF($A$3=FALSE,IF($C705&lt;16,O705/($D705^0.727399687532279)*'Hintergrund Berechnung'!$I$3165,O705/($D705^0.727399687532279)*'Hintergrund Berechnung'!$I$3166),IF($C705&lt;13,(O705/($D705^0.727399687532279)*'Hintergrund Berechnung'!$I$3165)*0.5,IF($C705&lt;16,(O705/($D705^0.727399687532279)*'Hintergrund Berechnung'!$I$3165)*0.67,O705/($D705^0.727399687532279)*'Hintergrund Berechnung'!$I$3166)))</f>
        <v>#DIV/0!</v>
      </c>
      <c r="AG705" s="16" t="str">
        <f t="shared" si="97"/>
        <v/>
      </c>
      <c r="AH705" s="16" t="e">
        <f t="shared" si="98"/>
        <v>#DIV/0!</v>
      </c>
      <c r="AI705" s="16" t="e">
        <f>ROUND(IF(C705&lt;16,$Q705/($D705^0.515518364833551)*'Hintergrund Berechnung'!$K$3165,$Q705/($D705^0.515518364833551)*'Hintergrund Berechnung'!$K$3166),0)</f>
        <v>#DIV/0!</v>
      </c>
      <c r="AJ705" s="16">
        <f>ROUND(IF(C705&lt;16,$R705*'Hintergrund Berechnung'!$L$3165,$R705*'Hintergrund Berechnung'!$L$3166),0)</f>
        <v>0</v>
      </c>
      <c r="AK705" s="16">
        <f>ROUND(IF(C705&lt;16,IF(S705&gt;0,(25-$S705)*'Hintergrund Berechnung'!$M$3165,0),IF(S705&gt;0,(25-$S705)*'Hintergrund Berechnung'!$M$3166,0)),0)</f>
        <v>0</v>
      </c>
      <c r="AL705" s="18" t="e">
        <f t="shared" si="99"/>
        <v>#DIV/0!</v>
      </c>
    </row>
    <row r="706" spans="21:38" x14ac:dyDescent="0.5">
      <c r="U706" s="16">
        <f t="shared" si="91"/>
        <v>0</v>
      </c>
      <c r="V706" s="16" t="e">
        <f>IF($A$3=FALSE,IF($C706&lt;16,E706/($D706^0.727399687532279)*'Hintergrund Berechnung'!$I$3165,E706/($D706^0.727399687532279)*'Hintergrund Berechnung'!$I$3166),IF($C706&lt;13,(E706/($D706^0.727399687532279)*'Hintergrund Berechnung'!$I$3165)*0.5,IF($C706&lt;16,(E706/($D706^0.727399687532279)*'Hintergrund Berechnung'!$I$3165)*0.67,E706/($D706^0.727399687532279)*'Hintergrund Berechnung'!$I$3166)))</f>
        <v>#DIV/0!</v>
      </c>
      <c r="W706" s="16" t="str">
        <f t="shared" si="92"/>
        <v/>
      </c>
      <c r="X706" s="16" t="e">
        <f>IF($A$3=FALSE,IF($C706&lt;16,G706/($D706^0.727399687532279)*'Hintergrund Berechnung'!$I$3165,G706/($D706^0.727399687532279)*'Hintergrund Berechnung'!$I$3166),IF($C706&lt;13,(G706/($D706^0.727399687532279)*'Hintergrund Berechnung'!$I$3165)*0.5,IF($C706&lt;16,(G706/($D706^0.727399687532279)*'Hintergrund Berechnung'!$I$3165)*0.67,G706/($D706^0.727399687532279)*'Hintergrund Berechnung'!$I$3166)))</f>
        <v>#DIV/0!</v>
      </c>
      <c r="Y706" s="16" t="str">
        <f t="shared" si="93"/>
        <v/>
      </c>
      <c r="Z706" s="16" t="e">
        <f>IF($A$3=FALSE,IF($C706&lt;16,I706/($D706^0.727399687532279)*'Hintergrund Berechnung'!$I$3165,I706/($D706^0.727399687532279)*'Hintergrund Berechnung'!$I$3166),IF($C706&lt;13,(I706/($D706^0.727399687532279)*'Hintergrund Berechnung'!$I$3165)*0.5,IF($C706&lt;16,(I706/($D706^0.727399687532279)*'Hintergrund Berechnung'!$I$3165)*0.67,I706/($D706^0.727399687532279)*'Hintergrund Berechnung'!$I$3166)))</f>
        <v>#DIV/0!</v>
      </c>
      <c r="AA706" s="16" t="str">
        <f t="shared" si="94"/>
        <v/>
      </c>
      <c r="AB706" s="16" t="e">
        <f>IF($A$3=FALSE,IF($C706&lt;16,K706/($D706^0.727399687532279)*'Hintergrund Berechnung'!$I$3165,K706/($D706^0.727399687532279)*'Hintergrund Berechnung'!$I$3166),IF($C706&lt;13,(K706/($D706^0.727399687532279)*'Hintergrund Berechnung'!$I$3165)*0.5,IF($C706&lt;16,(K706/($D706^0.727399687532279)*'Hintergrund Berechnung'!$I$3165)*0.67,K706/($D706^0.727399687532279)*'Hintergrund Berechnung'!$I$3166)))</f>
        <v>#DIV/0!</v>
      </c>
      <c r="AC706" s="16" t="str">
        <f t="shared" si="95"/>
        <v/>
      </c>
      <c r="AD706" s="16" t="e">
        <f>IF($A$3=FALSE,IF($C706&lt;16,M706/($D706^0.727399687532279)*'Hintergrund Berechnung'!$I$3165,M706/($D706^0.727399687532279)*'Hintergrund Berechnung'!$I$3166),IF($C706&lt;13,(M706/($D706^0.727399687532279)*'Hintergrund Berechnung'!$I$3165)*0.5,IF($C706&lt;16,(M706/($D706^0.727399687532279)*'Hintergrund Berechnung'!$I$3165)*0.67,M706/($D706^0.727399687532279)*'Hintergrund Berechnung'!$I$3166)))</f>
        <v>#DIV/0!</v>
      </c>
      <c r="AE706" s="16" t="str">
        <f t="shared" si="96"/>
        <v/>
      </c>
      <c r="AF706" s="16" t="e">
        <f>IF($A$3=FALSE,IF($C706&lt;16,O706/($D706^0.727399687532279)*'Hintergrund Berechnung'!$I$3165,O706/($D706^0.727399687532279)*'Hintergrund Berechnung'!$I$3166),IF($C706&lt;13,(O706/($D706^0.727399687532279)*'Hintergrund Berechnung'!$I$3165)*0.5,IF($C706&lt;16,(O706/($D706^0.727399687532279)*'Hintergrund Berechnung'!$I$3165)*0.67,O706/($D706^0.727399687532279)*'Hintergrund Berechnung'!$I$3166)))</f>
        <v>#DIV/0!</v>
      </c>
      <c r="AG706" s="16" t="str">
        <f t="shared" si="97"/>
        <v/>
      </c>
      <c r="AH706" s="16" t="e">
        <f t="shared" si="98"/>
        <v>#DIV/0!</v>
      </c>
      <c r="AI706" s="16" t="e">
        <f>ROUND(IF(C706&lt;16,$Q706/($D706^0.515518364833551)*'Hintergrund Berechnung'!$K$3165,$Q706/($D706^0.515518364833551)*'Hintergrund Berechnung'!$K$3166),0)</f>
        <v>#DIV/0!</v>
      </c>
      <c r="AJ706" s="16">
        <f>ROUND(IF(C706&lt;16,$R706*'Hintergrund Berechnung'!$L$3165,$R706*'Hintergrund Berechnung'!$L$3166),0)</f>
        <v>0</v>
      </c>
      <c r="AK706" s="16">
        <f>ROUND(IF(C706&lt;16,IF(S706&gt;0,(25-$S706)*'Hintergrund Berechnung'!$M$3165,0),IF(S706&gt;0,(25-$S706)*'Hintergrund Berechnung'!$M$3166,0)),0)</f>
        <v>0</v>
      </c>
      <c r="AL706" s="18" t="e">
        <f t="shared" si="99"/>
        <v>#DIV/0!</v>
      </c>
    </row>
    <row r="707" spans="21:38" x14ac:dyDescent="0.5">
      <c r="U707" s="16">
        <f t="shared" si="91"/>
        <v>0</v>
      </c>
      <c r="V707" s="16" t="e">
        <f>IF($A$3=FALSE,IF($C707&lt;16,E707/($D707^0.727399687532279)*'Hintergrund Berechnung'!$I$3165,E707/($D707^0.727399687532279)*'Hintergrund Berechnung'!$I$3166),IF($C707&lt;13,(E707/($D707^0.727399687532279)*'Hintergrund Berechnung'!$I$3165)*0.5,IF($C707&lt;16,(E707/($D707^0.727399687532279)*'Hintergrund Berechnung'!$I$3165)*0.67,E707/($D707^0.727399687532279)*'Hintergrund Berechnung'!$I$3166)))</f>
        <v>#DIV/0!</v>
      </c>
      <c r="W707" s="16" t="str">
        <f t="shared" si="92"/>
        <v/>
      </c>
      <c r="X707" s="16" t="e">
        <f>IF($A$3=FALSE,IF($C707&lt;16,G707/($D707^0.727399687532279)*'Hintergrund Berechnung'!$I$3165,G707/($D707^0.727399687532279)*'Hintergrund Berechnung'!$I$3166),IF($C707&lt;13,(G707/($D707^0.727399687532279)*'Hintergrund Berechnung'!$I$3165)*0.5,IF($C707&lt;16,(G707/($D707^0.727399687532279)*'Hintergrund Berechnung'!$I$3165)*0.67,G707/($D707^0.727399687532279)*'Hintergrund Berechnung'!$I$3166)))</f>
        <v>#DIV/0!</v>
      </c>
      <c r="Y707" s="16" t="str">
        <f t="shared" si="93"/>
        <v/>
      </c>
      <c r="Z707" s="16" t="e">
        <f>IF($A$3=FALSE,IF($C707&lt;16,I707/($D707^0.727399687532279)*'Hintergrund Berechnung'!$I$3165,I707/($D707^0.727399687532279)*'Hintergrund Berechnung'!$I$3166),IF($C707&lt;13,(I707/($D707^0.727399687532279)*'Hintergrund Berechnung'!$I$3165)*0.5,IF($C707&lt;16,(I707/($D707^0.727399687532279)*'Hintergrund Berechnung'!$I$3165)*0.67,I707/($D707^0.727399687532279)*'Hintergrund Berechnung'!$I$3166)))</f>
        <v>#DIV/0!</v>
      </c>
      <c r="AA707" s="16" t="str">
        <f t="shared" si="94"/>
        <v/>
      </c>
      <c r="AB707" s="16" t="e">
        <f>IF($A$3=FALSE,IF($C707&lt;16,K707/($D707^0.727399687532279)*'Hintergrund Berechnung'!$I$3165,K707/($D707^0.727399687532279)*'Hintergrund Berechnung'!$I$3166),IF($C707&lt;13,(K707/($D707^0.727399687532279)*'Hintergrund Berechnung'!$I$3165)*0.5,IF($C707&lt;16,(K707/($D707^0.727399687532279)*'Hintergrund Berechnung'!$I$3165)*0.67,K707/($D707^0.727399687532279)*'Hintergrund Berechnung'!$I$3166)))</f>
        <v>#DIV/0!</v>
      </c>
      <c r="AC707" s="16" t="str">
        <f t="shared" si="95"/>
        <v/>
      </c>
      <c r="AD707" s="16" t="e">
        <f>IF($A$3=FALSE,IF($C707&lt;16,M707/($D707^0.727399687532279)*'Hintergrund Berechnung'!$I$3165,M707/($D707^0.727399687532279)*'Hintergrund Berechnung'!$I$3166),IF($C707&lt;13,(M707/($D707^0.727399687532279)*'Hintergrund Berechnung'!$I$3165)*0.5,IF($C707&lt;16,(M707/($D707^0.727399687532279)*'Hintergrund Berechnung'!$I$3165)*0.67,M707/($D707^0.727399687532279)*'Hintergrund Berechnung'!$I$3166)))</f>
        <v>#DIV/0!</v>
      </c>
      <c r="AE707" s="16" t="str">
        <f t="shared" si="96"/>
        <v/>
      </c>
      <c r="AF707" s="16" t="e">
        <f>IF($A$3=FALSE,IF($C707&lt;16,O707/($D707^0.727399687532279)*'Hintergrund Berechnung'!$I$3165,O707/($D707^0.727399687532279)*'Hintergrund Berechnung'!$I$3166),IF($C707&lt;13,(O707/($D707^0.727399687532279)*'Hintergrund Berechnung'!$I$3165)*0.5,IF($C707&lt;16,(O707/($D707^0.727399687532279)*'Hintergrund Berechnung'!$I$3165)*0.67,O707/($D707^0.727399687532279)*'Hintergrund Berechnung'!$I$3166)))</f>
        <v>#DIV/0!</v>
      </c>
      <c r="AG707" s="16" t="str">
        <f t="shared" si="97"/>
        <v/>
      </c>
      <c r="AH707" s="16" t="e">
        <f t="shared" si="98"/>
        <v>#DIV/0!</v>
      </c>
      <c r="AI707" s="16" t="e">
        <f>ROUND(IF(C707&lt;16,$Q707/($D707^0.515518364833551)*'Hintergrund Berechnung'!$K$3165,$Q707/($D707^0.515518364833551)*'Hintergrund Berechnung'!$K$3166),0)</f>
        <v>#DIV/0!</v>
      </c>
      <c r="AJ707" s="16">
        <f>ROUND(IF(C707&lt;16,$R707*'Hintergrund Berechnung'!$L$3165,$R707*'Hintergrund Berechnung'!$L$3166),0)</f>
        <v>0</v>
      </c>
      <c r="AK707" s="16">
        <f>ROUND(IF(C707&lt;16,IF(S707&gt;0,(25-$S707)*'Hintergrund Berechnung'!$M$3165,0),IF(S707&gt;0,(25-$S707)*'Hintergrund Berechnung'!$M$3166,0)),0)</f>
        <v>0</v>
      </c>
      <c r="AL707" s="18" t="e">
        <f t="shared" si="99"/>
        <v>#DIV/0!</v>
      </c>
    </row>
    <row r="708" spans="21:38" x14ac:dyDescent="0.5">
      <c r="U708" s="16">
        <f t="shared" si="91"/>
        <v>0</v>
      </c>
      <c r="V708" s="16" t="e">
        <f>IF($A$3=FALSE,IF($C708&lt;16,E708/($D708^0.727399687532279)*'Hintergrund Berechnung'!$I$3165,E708/($D708^0.727399687532279)*'Hintergrund Berechnung'!$I$3166),IF($C708&lt;13,(E708/($D708^0.727399687532279)*'Hintergrund Berechnung'!$I$3165)*0.5,IF($C708&lt;16,(E708/($D708^0.727399687532279)*'Hintergrund Berechnung'!$I$3165)*0.67,E708/($D708^0.727399687532279)*'Hintergrund Berechnung'!$I$3166)))</f>
        <v>#DIV/0!</v>
      </c>
      <c r="W708" s="16" t="str">
        <f t="shared" si="92"/>
        <v/>
      </c>
      <c r="X708" s="16" t="e">
        <f>IF($A$3=FALSE,IF($C708&lt;16,G708/($D708^0.727399687532279)*'Hintergrund Berechnung'!$I$3165,G708/($D708^0.727399687532279)*'Hintergrund Berechnung'!$I$3166),IF($C708&lt;13,(G708/($D708^0.727399687532279)*'Hintergrund Berechnung'!$I$3165)*0.5,IF($C708&lt;16,(G708/($D708^0.727399687532279)*'Hintergrund Berechnung'!$I$3165)*0.67,G708/($D708^0.727399687532279)*'Hintergrund Berechnung'!$I$3166)))</f>
        <v>#DIV/0!</v>
      </c>
      <c r="Y708" s="16" t="str">
        <f t="shared" si="93"/>
        <v/>
      </c>
      <c r="Z708" s="16" t="e">
        <f>IF($A$3=FALSE,IF($C708&lt;16,I708/($D708^0.727399687532279)*'Hintergrund Berechnung'!$I$3165,I708/($D708^0.727399687532279)*'Hintergrund Berechnung'!$I$3166),IF($C708&lt;13,(I708/($D708^0.727399687532279)*'Hintergrund Berechnung'!$I$3165)*0.5,IF($C708&lt;16,(I708/($D708^0.727399687532279)*'Hintergrund Berechnung'!$I$3165)*0.67,I708/($D708^0.727399687532279)*'Hintergrund Berechnung'!$I$3166)))</f>
        <v>#DIV/0!</v>
      </c>
      <c r="AA708" s="16" t="str">
        <f t="shared" si="94"/>
        <v/>
      </c>
      <c r="AB708" s="16" t="e">
        <f>IF($A$3=FALSE,IF($C708&lt;16,K708/($D708^0.727399687532279)*'Hintergrund Berechnung'!$I$3165,K708/($D708^0.727399687532279)*'Hintergrund Berechnung'!$I$3166),IF($C708&lt;13,(K708/($D708^0.727399687532279)*'Hintergrund Berechnung'!$I$3165)*0.5,IF($C708&lt;16,(K708/($D708^0.727399687532279)*'Hintergrund Berechnung'!$I$3165)*0.67,K708/($D708^0.727399687532279)*'Hintergrund Berechnung'!$I$3166)))</f>
        <v>#DIV/0!</v>
      </c>
      <c r="AC708" s="16" t="str">
        <f t="shared" si="95"/>
        <v/>
      </c>
      <c r="AD708" s="16" t="e">
        <f>IF($A$3=FALSE,IF($C708&lt;16,M708/($D708^0.727399687532279)*'Hintergrund Berechnung'!$I$3165,M708/($D708^0.727399687532279)*'Hintergrund Berechnung'!$I$3166),IF($C708&lt;13,(M708/($D708^0.727399687532279)*'Hintergrund Berechnung'!$I$3165)*0.5,IF($C708&lt;16,(M708/($D708^0.727399687532279)*'Hintergrund Berechnung'!$I$3165)*0.67,M708/($D708^0.727399687532279)*'Hintergrund Berechnung'!$I$3166)))</f>
        <v>#DIV/0!</v>
      </c>
      <c r="AE708" s="16" t="str">
        <f t="shared" si="96"/>
        <v/>
      </c>
      <c r="AF708" s="16" t="e">
        <f>IF($A$3=FALSE,IF($C708&lt;16,O708/($D708^0.727399687532279)*'Hintergrund Berechnung'!$I$3165,O708/($D708^0.727399687532279)*'Hintergrund Berechnung'!$I$3166),IF($C708&lt;13,(O708/($D708^0.727399687532279)*'Hintergrund Berechnung'!$I$3165)*0.5,IF($C708&lt;16,(O708/($D708^0.727399687532279)*'Hintergrund Berechnung'!$I$3165)*0.67,O708/($D708^0.727399687532279)*'Hintergrund Berechnung'!$I$3166)))</f>
        <v>#DIV/0!</v>
      </c>
      <c r="AG708" s="16" t="str">
        <f t="shared" si="97"/>
        <v/>
      </c>
      <c r="AH708" s="16" t="e">
        <f t="shared" si="98"/>
        <v>#DIV/0!</v>
      </c>
      <c r="AI708" s="16" t="e">
        <f>ROUND(IF(C708&lt;16,$Q708/($D708^0.515518364833551)*'Hintergrund Berechnung'!$K$3165,$Q708/($D708^0.515518364833551)*'Hintergrund Berechnung'!$K$3166),0)</f>
        <v>#DIV/0!</v>
      </c>
      <c r="AJ708" s="16">
        <f>ROUND(IF(C708&lt;16,$R708*'Hintergrund Berechnung'!$L$3165,$R708*'Hintergrund Berechnung'!$L$3166),0)</f>
        <v>0</v>
      </c>
      <c r="AK708" s="16">
        <f>ROUND(IF(C708&lt;16,IF(S708&gt;0,(25-$S708)*'Hintergrund Berechnung'!$M$3165,0),IF(S708&gt;0,(25-$S708)*'Hintergrund Berechnung'!$M$3166,0)),0)</f>
        <v>0</v>
      </c>
      <c r="AL708" s="18" t="e">
        <f t="shared" si="99"/>
        <v>#DIV/0!</v>
      </c>
    </row>
    <row r="709" spans="21:38" x14ac:dyDescent="0.5">
      <c r="U709" s="16">
        <f t="shared" si="91"/>
        <v>0</v>
      </c>
      <c r="V709" s="16" t="e">
        <f>IF($A$3=FALSE,IF($C709&lt;16,E709/($D709^0.727399687532279)*'Hintergrund Berechnung'!$I$3165,E709/($D709^0.727399687532279)*'Hintergrund Berechnung'!$I$3166),IF($C709&lt;13,(E709/($D709^0.727399687532279)*'Hintergrund Berechnung'!$I$3165)*0.5,IF($C709&lt;16,(E709/($D709^0.727399687532279)*'Hintergrund Berechnung'!$I$3165)*0.67,E709/($D709^0.727399687532279)*'Hintergrund Berechnung'!$I$3166)))</f>
        <v>#DIV/0!</v>
      </c>
      <c r="W709" s="16" t="str">
        <f t="shared" si="92"/>
        <v/>
      </c>
      <c r="X709" s="16" t="e">
        <f>IF($A$3=FALSE,IF($C709&lt;16,G709/($D709^0.727399687532279)*'Hintergrund Berechnung'!$I$3165,G709/($D709^0.727399687532279)*'Hintergrund Berechnung'!$I$3166),IF($C709&lt;13,(G709/($D709^0.727399687532279)*'Hintergrund Berechnung'!$I$3165)*0.5,IF($C709&lt;16,(G709/($D709^0.727399687532279)*'Hintergrund Berechnung'!$I$3165)*0.67,G709/($D709^0.727399687532279)*'Hintergrund Berechnung'!$I$3166)))</f>
        <v>#DIV/0!</v>
      </c>
      <c r="Y709" s="16" t="str">
        <f t="shared" si="93"/>
        <v/>
      </c>
      <c r="Z709" s="16" t="e">
        <f>IF($A$3=FALSE,IF($C709&lt;16,I709/($D709^0.727399687532279)*'Hintergrund Berechnung'!$I$3165,I709/($D709^0.727399687532279)*'Hintergrund Berechnung'!$I$3166),IF($C709&lt;13,(I709/($D709^0.727399687532279)*'Hintergrund Berechnung'!$I$3165)*0.5,IF($C709&lt;16,(I709/($D709^0.727399687532279)*'Hintergrund Berechnung'!$I$3165)*0.67,I709/($D709^0.727399687532279)*'Hintergrund Berechnung'!$I$3166)))</f>
        <v>#DIV/0!</v>
      </c>
      <c r="AA709" s="16" t="str">
        <f t="shared" si="94"/>
        <v/>
      </c>
      <c r="AB709" s="16" t="e">
        <f>IF($A$3=FALSE,IF($C709&lt;16,K709/($D709^0.727399687532279)*'Hintergrund Berechnung'!$I$3165,K709/($D709^0.727399687532279)*'Hintergrund Berechnung'!$I$3166),IF($C709&lt;13,(K709/($D709^0.727399687532279)*'Hintergrund Berechnung'!$I$3165)*0.5,IF($C709&lt;16,(K709/($D709^0.727399687532279)*'Hintergrund Berechnung'!$I$3165)*0.67,K709/($D709^0.727399687532279)*'Hintergrund Berechnung'!$I$3166)))</f>
        <v>#DIV/0!</v>
      </c>
      <c r="AC709" s="16" t="str">
        <f t="shared" si="95"/>
        <v/>
      </c>
      <c r="AD709" s="16" t="e">
        <f>IF($A$3=FALSE,IF($C709&lt;16,M709/($D709^0.727399687532279)*'Hintergrund Berechnung'!$I$3165,M709/($D709^0.727399687532279)*'Hintergrund Berechnung'!$I$3166),IF($C709&lt;13,(M709/($D709^0.727399687532279)*'Hintergrund Berechnung'!$I$3165)*0.5,IF($C709&lt;16,(M709/($D709^0.727399687532279)*'Hintergrund Berechnung'!$I$3165)*0.67,M709/($D709^0.727399687532279)*'Hintergrund Berechnung'!$I$3166)))</f>
        <v>#DIV/0!</v>
      </c>
      <c r="AE709" s="16" t="str">
        <f t="shared" si="96"/>
        <v/>
      </c>
      <c r="AF709" s="16" t="e">
        <f>IF($A$3=FALSE,IF($C709&lt;16,O709/($D709^0.727399687532279)*'Hintergrund Berechnung'!$I$3165,O709/($D709^0.727399687532279)*'Hintergrund Berechnung'!$I$3166),IF($C709&lt;13,(O709/($D709^0.727399687532279)*'Hintergrund Berechnung'!$I$3165)*0.5,IF($C709&lt;16,(O709/($D709^0.727399687532279)*'Hintergrund Berechnung'!$I$3165)*0.67,O709/($D709^0.727399687532279)*'Hintergrund Berechnung'!$I$3166)))</f>
        <v>#DIV/0!</v>
      </c>
      <c r="AG709" s="16" t="str">
        <f t="shared" si="97"/>
        <v/>
      </c>
      <c r="AH709" s="16" t="e">
        <f t="shared" si="98"/>
        <v>#DIV/0!</v>
      </c>
      <c r="AI709" s="16" t="e">
        <f>ROUND(IF(C709&lt;16,$Q709/($D709^0.515518364833551)*'Hintergrund Berechnung'!$K$3165,$Q709/($D709^0.515518364833551)*'Hintergrund Berechnung'!$K$3166),0)</f>
        <v>#DIV/0!</v>
      </c>
      <c r="AJ709" s="16">
        <f>ROUND(IF(C709&lt;16,$R709*'Hintergrund Berechnung'!$L$3165,$R709*'Hintergrund Berechnung'!$L$3166),0)</f>
        <v>0</v>
      </c>
      <c r="AK709" s="16">
        <f>ROUND(IF(C709&lt;16,IF(S709&gt;0,(25-$S709)*'Hintergrund Berechnung'!$M$3165,0),IF(S709&gt;0,(25-$S709)*'Hintergrund Berechnung'!$M$3166,0)),0)</f>
        <v>0</v>
      </c>
      <c r="AL709" s="18" t="e">
        <f t="shared" si="99"/>
        <v>#DIV/0!</v>
      </c>
    </row>
    <row r="710" spans="21:38" x14ac:dyDescent="0.5">
      <c r="U710" s="16">
        <f t="shared" si="91"/>
        <v>0</v>
      </c>
      <c r="V710" s="16" t="e">
        <f>IF($A$3=FALSE,IF($C710&lt;16,E710/($D710^0.727399687532279)*'Hintergrund Berechnung'!$I$3165,E710/($D710^0.727399687532279)*'Hintergrund Berechnung'!$I$3166),IF($C710&lt;13,(E710/($D710^0.727399687532279)*'Hintergrund Berechnung'!$I$3165)*0.5,IF($C710&lt;16,(E710/($D710^0.727399687532279)*'Hintergrund Berechnung'!$I$3165)*0.67,E710/($D710^0.727399687532279)*'Hintergrund Berechnung'!$I$3166)))</f>
        <v>#DIV/0!</v>
      </c>
      <c r="W710" s="16" t="str">
        <f t="shared" si="92"/>
        <v/>
      </c>
      <c r="X710" s="16" t="e">
        <f>IF($A$3=FALSE,IF($C710&lt;16,G710/($D710^0.727399687532279)*'Hintergrund Berechnung'!$I$3165,G710/($D710^0.727399687532279)*'Hintergrund Berechnung'!$I$3166),IF($C710&lt;13,(G710/($D710^0.727399687532279)*'Hintergrund Berechnung'!$I$3165)*0.5,IF($C710&lt;16,(G710/($D710^0.727399687532279)*'Hintergrund Berechnung'!$I$3165)*0.67,G710/($D710^0.727399687532279)*'Hintergrund Berechnung'!$I$3166)))</f>
        <v>#DIV/0!</v>
      </c>
      <c r="Y710" s="16" t="str">
        <f t="shared" si="93"/>
        <v/>
      </c>
      <c r="Z710" s="16" t="e">
        <f>IF($A$3=FALSE,IF($C710&lt;16,I710/($D710^0.727399687532279)*'Hintergrund Berechnung'!$I$3165,I710/($D710^0.727399687532279)*'Hintergrund Berechnung'!$I$3166),IF($C710&lt;13,(I710/($D710^0.727399687532279)*'Hintergrund Berechnung'!$I$3165)*0.5,IF($C710&lt;16,(I710/($D710^0.727399687532279)*'Hintergrund Berechnung'!$I$3165)*0.67,I710/($D710^0.727399687532279)*'Hintergrund Berechnung'!$I$3166)))</f>
        <v>#DIV/0!</v>
      </c>
      <c r="AA710" s="16" t="str">
        <f t="shared" si="94"/>
        <v/>
      </c>
      <c r="AB710" s="16" t="e">
        <f>IF($A$3=FALSE,IF($C710&lt;16,K710/($D710^0.727399687532279)*'Hintergrund Berechnung'!$I$3165,K710/($D710^0.727399687532279)*'Hintergrund Berechnung'!$I$3166),IF($C710&lt;13,(K710/($D710^0.727399687532279)*'Hintergrund Berechnung'!$I$3165)*0.5,IF($C710&lt;16,(K710/($D710^0.727399687532279)*'Hintergrund Berechnung'!$I$3165)*0.67,K710/($D710^0.727399687532279)*'Hintergrund Berechnung'!$I$3166)))</f>
        <v>#DIV/0!</v>
      </c>
      <c r="AC710" s="16" t="str">
        <f t="shared" si="95"/>
        <v/>
      </c>
      <c r="AD710" s="16" t="e">
        <f>IF($A$3=FALSE,IF($C710&lt;16,M710/($D710^0.727399687532279)*'Hintergrund Berechnung'!$I$3165,M710/($D710^0.727399687532279)*'Hintergrund Berechnung'!$I$3166),IF($C710&lt;13,(M710/($D710^0.727399687532279)*'Hintergrund Berechnung'!$I$3165)*0.5,IF($C710&lt;16,(M710/($D710^0.727399687532279)*'Hintergrund Berechnung'!$I$3165)*0.67,M710/($D710^0.727399687532279)*'Hintergrund Berechnung'!$I$3166)))</f>
        <v>#DIV/0!</v>
      </c>
      <c r="AE710" s="16" t="str">
        <f t="shared" si="96"/>
        <v/>
      </c>
      <c r="AF710" s="16" t="e">
        <f>IF($A$3=FALSE,IF($C710&lt;16,O710/($D710^0.727399687532279)*'Hintergrund Berechnung'!$I$3165,O710/($D710^0.727399687532279)*'Hintergrund Berechnung'!$I$3166),IF($C710&lt;13,(O710/($D710^0.727399687532279)*'Hintergrund Berechnung'!$I$3165)*0.5,IF($C710&lt;16,(O710/($D710^0.727399687532279)*'Hintergrund Berechnung'!$I$3165)*0.67,O710/($D710^0.727399687532279)*'Hintergrund Berechnung'!$I$3166)))</f>
        <v>#DIV/0!</v>
      </c>
      <c r="AG710" s="16" t="str">
        <f t="shared" si="97"/>
        <v/>
      </c>
      <c r="AH710" s="16" t="e">
        <f t="shared" si="98"/>
        <v>#DIV/0!</v>
      </c>
      <c r="AI710" s="16" t="e">
        <f>ROUND(IF(C710&lt;16,$Q710/($D710^0.515518364833551)*'Hintergrund Berechnung'!$K$3165,$Q710/($D710^0.515518364833551)*'Hintergrund Berechnung'!$K$3166),0)</f>
        <v>#DIV/0!</v>
      </c>
      <c r="AJ710" s="16">
        <f>ROUND(IF(C710&lt;16,$R710*'Hintergrund Berechnung'!$L$3165,$R710*'Hintergrund Berechnung'!$L$3166),0)</f>
        <v>0</v>
      </c>
      <c r="AK710" s="16">
        <f>ROUND(IF(C710&lt;16,IF(S710&gt;0,(25-$S710)*'Hintergrund Berechnung'!$M$3165,0),IF(S710&gt;0,(25-$S710)*'Hintergrund Berechnung'!$M$3166,0)),0)</f>
        <v>0</v>
      </c>
      <c r="AL710" s="18" t="e">
        <f t="shared" si="99"/>
        <v>#DIV/0!</v>
      </c>
    </row>
    <row r="711" spans="21:38" x14ac:dyDescent="0.5">
      <c r="U711" s="16">
        <f t="shared" ref="U711:U774" si="100">MAX(E711,G711,I711)+MAX(K711,M711,O711)</f>
        <v>0</v>
      </c>
      <c r="V711" s="16" t="e">
        <f>IF($A$3=FALSE,IF($C711&lt;16,E711/($D711^0.727399687532279)*'Hintergrund Berechnung'!$I$3165,E711/($D711^0.727399687532279)*'Hintergrund Berechnung'!$I$3166),IF($C711&lt;13,(E711/($D711^0.727399687532279)*'Hintergrund Berechnung'!$I$3165)*0.5,IF($C711&lt;16,(E711/($D711^0.727399687532279)*'Hintergrund Berechnung'!$I$3165)*0.67,E711/($D711^0.727399687532279)*'Hintergrund Berechnung'!$I$3166)))</f>
        <v>#DIV/0!</v>
      </c>
      <c r="W711" s="16" t="str">
        <f t="shared" ref="W711:W774" si="101">IF(AND($A$3=TRUE,$C711&lt;13),F711,IF(AND($A$3=TRUE,$C711&lt;16),F711*0.67,""))</f>
        <v/>
      </c>
      <c r="X711" s="16" t="e">
        <f>IF($A$3=FALSE,IF($C711&lt;16,G711/($D711^0.727399687532279)*'Hintergrund Berechnung'!$I$3165,G711/($D711^0.727399687532279)*'Hintergrund Berechnung'!$I$3166),IF($C711&lt;13,(G711/($D711^0.727399687532279)*'Hintergrund Berechnung'!$I$3165)*0.5,IF($C711&lt;16,(G711/($D711^0.727399687532279)*'Hintergrund Berechnung'!$I$3165)*0.67,G711/($D711^0.727399687532279)*'Hintergrund Berechnung'!$I$3166)))</f>
        <v>#DIV/0!</v>
      </c>
      <c r="Y711" s="16" t="str">
        <f t="shared" ref="Y711:Y774" si="102">IF(AND($A$3=TRUE,$C711&lt;13),H711,IF(AND($A$3=TRUE,$C711&lt;16),H711*0.67,""))</f>
        <v/>
      </c>
      <c r="Z711" s="16" t="e">
        <f>IF($A$3=FALSE,IF($C711&lt;16,I711/($D711^0.727399687532279)*'Hintergrund Berechnung'!$I$3165,I711/($D711^0.727399687532279)*'Hintergrund Berechnung'!$I$3166),IF($C711&lt;13,(I711/($D711^0.727399687532279)*'Hintergrund Berechnung'!$I$3165)*0.5,IF($C711&lt;16,(I711/($D711^0.727399687532279)*'Hintergrund Berechnung'!$I$3165)*0.67,I711/($D711^0.727399687532279)*'Hintergrund Berechnung'!$I$3166)))</f>
        <v>#DIV/0!</v>
      </c>
      <c r="AA711" s="16" t="str">
        <f t="shared" ref="AA711:AA774" si="103">IF(AND($A$3=TRUE,$C711&lt;13),J711,IF(AND($A$3=TRUE,$C711&lt;16),J711*0.67,""))</f>
        <v/>
      </c>
      <c r="AB711" s="16" t="e">
        <f>IF($A$3=FALSE,IF($C711&lt;16,K711/($D711^0.727399687532279)*'Hintergrund Berechnung'!$I$3165,K711/($D711^0.727399687532279)*'Hintergrund Berechnung'!$I$3166),IF($C711&lt;13,(K711/($D711^0.727399687532279)*'Hintergrund Berechnung'!$I$3165)*0.5,IF($C711&lt;16,(K711/($D711^0.727399687532279)*'Hintergrund Berechnung'!$I$3165)*0.67,K711/($D711^0.727399687532279)*'Hintergrund Berechnung'!$I$3166)))</f>
        <v>#DIV/0!</v>
      </c>
      <c r="AC711" s="16" t="str">
        <f t="shared" ref="AC711:AC774" si="104">IF(AND($A$3=TRUE,$C711&lt;13),L711,IF(AND($A$3=TRUE,$C711&lt;16),L711*0.67,""))</f>
        <v/>
      </c>
      <c r="AD711" s="16" t="e">
        <f>IF($A$3=FALSE,IF($C711&lt;16,M711/($D711^0.727399687532279)*'Hintergrund Berechnung'!$I$3165,M711/($D711^0.727399687532279)*'Hintergrund Berechnung'!$I$3166),IF($C711&lt;13,(M711/($D711^0.727399687532279)*'Hintergrund Berechnung'!$I$3165)*0.5,IF($C711&lt;16,(M711/($D711^0.727399687532279)*'Hintergrund Berechnung'!$I$3165)*0.67,M711/($D711^0.727399687532279)*'Hintergrund Berechnung'!$I$3166)))</f>
        <v>#DIV/0!</v>
      </c>
      <c r="AE711" s="16" t="str">
        <f t="shared" ref="AE711:AE774" si="105">IF(AND($A$3=TRUE,$C711&lt;13),N711,IF(AND($A$3=TRUE,$C711&lt;16),N711*0.67,""))</f>
        <v/>
      </c>
      <c r="AF711" s="16" t="e">
        <f>IF($A$3=FALSE,IF($C711&lt;16,O711/($D711^0.727399687532279)*'Hintergrund Berechnung'!$I$3165,O711/($D711^0.727399687532279)*'Hintergrund Berechnung'!$I$3166),IF($C711&lt;13,(O711/($D711^0.727399687532279)*'Hintergrund Berechnung'!$I$3165)*0.5,IF($C711&lt;16,(O711/($D711^0.727399687532279)*'Hintergrund Berechnung'!$I$3165)*0.67,O711/($D711^0.727399687532279)*'Hintergrund Berechnung'!$I$3166)))</f>
        <v>#DIV/0!</v>
      </c>
      <c r="AG711" s="16" t="str">
        <f t="shared" ref="AG711:AG774" si="106">IF(AND($A$3=TRUE,$C711&lt;13),P711,IF(AND($A$3=TRUE,$C711&lt;16),P711*0.67,""))</f>
        <v/>
      </c>
      <c r="AH711" s="16" t="e">
        <f t="shared" ref="AH711:AH774" si="107">MAX(SUM(V711:W711),SUM(X711:Y711),SUM(Z711:AA711))+MAX(SUM(AB711:AC711),SUM(AD711:AE711),SUM(AF711:AG711))</f>
        <v>#DIV/0!</v>
      </c>
      <c r="AI711" s="16" t="e">
        <f>ROUND(IF(C711&lt;16,$Q711/($D711^0.515518364833551)*'Hintergrund Berechnung'!$K$3165,$Q711/($D711^0.515518364833551)*'Hintergrund Berechnung'!$K$3166),0)</f>
        <v>#DIV/0!</v>
      </c>
      <c r="AJ711" s="16">
        <f>ROUND(IF(C711&lt;16,$R711*'Hintergrund Berechnung'!$L$3165,$R711*'Hintergrund Berechnung'!$L$3166),0)</f>
        <v>0</v>
      </c>
      <c r="AK711" s="16">
        <f>ROUND(IF(C711&lt;16,IF(S711&gt;0,(25-$S711)*'Hintergrund Berechnung'!$M$3165,0),IF(S711&gt;0,(25-$S711)*'Hintergrund Berechnung'!$M$3166,0)),0)</f>
        <v>0</v>
      </c>
      <c r="AL711" s="18" t="e">
        <f t="shared" ref="AL711:AL774" si="108">ROUND(SUM(AH711:AK711),0)</f>
        <v>#DIV/0!</v>
      </c>
    </row>
    <row r="712" spans="21:38" x14ac:dyDescent="0.5">
      <c r="U712" s="16">
        <f t="shared" si="100"/>
        <v>0</v>
      </c>
      <c r="V712" s="16" t="e">
        <f>IF($A$3=FALSE,IF($C712&lt;16,E712/($D712^0.727399687532279)*'Hintergrund Berechnung'!$I$3165,E712/($D712^0.727399687532279)*'Hintergrund Berechnung'!$I$3166),IF($C712&lt;13,(E712/($D712^0.727399687532279)*'Hintergrund Berechnung'!$I$3165)*0.5,IF($C712&lt;16,(E712/($D712^0.727399687532279)*'Hintergrund Berechnung'!$I$3165)*0.67,E712/($D712^0.727399687532279)*'Hintergrund Berechnung'!$I$3166)))</f>
        <v>#DIV/0!</v>
      </c>
      <c r="W712" s="16" t="str">
        <f t="shared" si="101"/>
        <v/>
      </c>
      <c r="X712" s="16" t="e">
        <f>IF($A$3=FALSE,IF($C712&lt;16,G712/($D712^0.727399687532279)*'Hintergrund Berechnung'!$I$3165,G712/($D712^0.727399687532279)*'Hintergrund Berechnung'!$I$3166),IF($C712&lt;13,(G712/($D712^0.727399687532279)*'Hintergrund Berechnung'!$I$3165)*0.5,IF($C712&lt;16,(G712/($D712^0.727399687532279)*'Hintergrund Berechnung'!$I$3165)*0.67,G712/($D712^0.727399687532279)*'Hintergrund Berechnung'!$I$3166)))</f>
        <v>#DIV/0!</v>
      </c>
      <c r="Y712" s="16" t="str">
        <f t="shared" si="102"/>
        <v/>
      </c>
      <c r="Z712" s="16" t="e">
        <f>IF($A$3=FALSE,IF($C712&lt;16,I712/($D712^0.727399687532279)*'Hintergrund Berechnung'!$I$3165,I712/($D712^0.727399687532279)*'Hintergrund Berechnung'!$I$3166),IF($C712&lt;13,(I712/($D712^0.727399687532279)*'Hintergrund Berechnung'!$I$3165)*0.5,IF($C712&lt;16,(I712/($D712^0.727399687532279)*'Hintergrund Berechnung'!$I$3165)*0.67,I712/($D712^0.727399687532279)*'Hintergrund Berechnung'!$I$3166)))</f>
        <v>#DIV/0!</v>
      </c>
      <c r="AA712" s="16" t="str">
        <f t="shared" si="103"/>
        <v/>
      </c>
      <c r="AB712" s="16" t="e">
        <f>IF($A$3=FALSE,IF($C712&lt;16,K712/($D712^0.727399687532279)*'Hintergrund Berechnung'!$I$3165,K712/($D712^0.727399687532279)*'Hintergrund Berechnung'!$I$3166),IF($C712&lt;13,(K712/($D712^0.727399687532279)*'Hintergrund Berechnung'!$I$3165)*0.5,IF($C712&lt;16,(K712/($D712^0.727399687532279)*'Hintergrund Berechnung'!$I$3165)*0.67,K712/($D712^0.727399687532279)*'Hintergrund Berechnung'!$I$3166)))</f>
        <v>#DIV/0!</v>
      </c>
      <c r="AC712" s="16" t="str">
        <f t="shared" si="104"/>
        <v/>
      </c>
      <c r="AD712" s="16" t="e">
        <f>IF($A$3=FALSE,IF($C712&lt;16,M712/($D712^0.727399687532279)*'Hintergrund Berechnung'!$I$3165,M712/($D712^0.727399687532279)*'Hintergrund Berechnung'!$I$3166),IF($C712&lt;13,(M712/($D712^0.727399687532279)*'Hintergrund Berechnung'!$I$3165)*0.5,IF($C712&lt;16,(M712/($D712^0.727399687532279)*'Hintergrund Berechnung'!$I$3165)*0.67,M712/($D712^0.727399687532279)*'Hintergrund Berechnung'!$I$3166)))</f>
        <v>#DIV/0!</v>
      </c>
      <c r="AE712" s="16" t="str">
        <f t="shared" si="105"/>
        <v/>
      </c>
      <c r="AF712" s="16" t="e">
        <f>IF($A$3=FALSE,IF($C712&lt;16,O712/($D712^0.727399687532279)*'Hintergrund Berechnung'!$I$3165,O712/($D712^0.727399687532279)*'Hintergrund Berechnung'!$I$3166),IF($C712&lt;13,(O712/($D712^0.727399687532279)*'Hintergrund Berechnung'!$I$3165)*0.5,IF($C712&lt;16,(O712/($D712^0.727399687532279)*'Hintergrund Berechnung'!$I$3165)*0.67,O712/($D712^0.727399687532279)*'Hintergrund Berechnung'!$I$3166)))</f>
        <v>#DIV/0!</v>
      </c>
      <c r="AG712" s="16" t="str">
        <f t="shared" si="106"/>
        <v/>
      </c>
      <c r="AH712" s="16" t="e">
        <f t="shared" si="107"/>
        <v>#DIV/0!</v>
      </c>
      <c r="AI712" s="16" t="e">
        <f>ROUND(IF(C712&lt;16,$Q712/($D712^0.515518364833551)*'Hintergrund Berechnung'!$K$3165,$Q712/($D712^0.515518364833551)*'Hintergrund Berechnung'!$K$3166),0)</f>
        <v>#DIV/0!</v>
      </c>
      <c r="AJ712" s="16">
        <f>ROUND(IF(C712&lt;16,$R712*'Hintergrund Berechnung'!$L$3165,$R712*'Hintergrund Berechnung'!$L$3166),0)</f>
        <v>0</v>
      </c>
      <c r="AK712" s="16">
        <f>ROUND(IF(C712&lt;16,IF(S712&gt;0,(25-$S712)*'Hintergrund Berechnung'!$M$3165,0),IF(S712&gt;0,(25-$S712)*'Hintergrund Berechnung'!$M$3166,0)),0)</f>
        <v>0</v>
      </c>
      <c r="AL712" s="18" t="e">
        <f t="shared" si="108"/>
        <v>#DIV/0!</v>
      </c>
    </row>
    <row r="713" spans="21:38" x14ac:dyDescent="0.5">
      <c r="U713" s="16">
        <f t="shared" si="100"/>
        <v>0</v>
      </c>
      <c r="V713" s="16" t="e">
        <f>IF($A$3=FALSE,IF($C713&lt;16,E713/($D713^0.727399687532279)*'Hintergrund Berechnung'!$I$3165,E713/($D713^0.727399687532279)*'Hintergrund Berechnung'!$I$3166),IF($C713&lt;13,(E713/($D713^0.727399687532279)*'Hintergrund Berechnung'!$I$3165)*0.5,IF($C713&lt;16,(E713/($D713^0.727399687532279)*'Hintergrund Berechnung'!$I$3165)*0.67,E713/($D713^0.727399687532279)*'Hintergrund Berechnung'!$I$3166)))</f>
        <v>#DIV/0!</v>
      </c>
      <c r="W713" s="16" t="str">
        <f t="shared" si="101"/>
        <v/>
      </c>
      <c r="X713" s="16" t="e">
        <f>IF($A$3=FALSE,IF($C713&lt;16,G713/($D713^0.727399687532279)*'Hintergrund Berechnung'!$I$3165,G713/($D713^0.727399687532279)*'Hintergrund Berechnung'!$I$3166),IF($C713&lt;13,(G713/($D713^0.727399687532279)*'Hintergrund Berechnung'!$I$3165)*0.5,IF($C713&lt;16,(G713/($D713^0.727399687532279)*'Hintergrund Berechnung'!$I$3165)*0.67,G713/($D713^0.727399687532279)*'Hintergrund Berechnung'!$I$3166)))</f>
        <v>#DIV/0!</v>
      </c>
      <c r="Y713" s="16" t="str">
        <f t="shared" si="102"/>
        <v/>
      </c>
      <c r="Z713" s="16" t="e">
        <f>IF($A$3=FALSE,IF($C713&lt;16,I713/($D713^0.727399687532279)*'Hintergrund Berechnung'!$I$3165,I713/($D713^0.727399687532279)*'Hintergrund Berechnung'!$I$3166),IF($C713&lt;13,(I713/($D713^0.727399687532279)*'Hintergrund Berechnung'!$I$3165)*0.5,IF($C713&lt;16,(I713/($D713^0.727399687532279)*'Hintergrund Berechnung'!$I$3165)*0.67,I713/($D713^0.727399687532279)*'Hintergrund Berechnung'!$I$3166)))</f>
        <v>#DIV/0!</v>
      </c>
      <c r="AA713" s="16" t="str">
        <f t="shared" si="103"/>
        <v/>
      </c>
      <c r="AB713" s="16" t="e">
        <f>IF($A$3=FALSE,IF($C713&lt;16,K713/($D713^0.727399687532279)*'Hintergrund Berechnung'!$I$3165,K713/($D713^0.727399687532279)*'Hintergrund Berechnung'!$I$3166),IF($C713&lt;13,(K713/($D713^0.727399687532279)*'Hintergrund Berechnung'!$I$3165)*0.5,IF($C713&lt;16,(K713/($D713^0.727399687532279)*'Hintergrund Berechnung'!$I$3165)*0.67,K713/($D713^0.727399687532279)*'Hintergrund Berechnung'!$I$3166)))</f>
        <v>#DIV/0!</v>
      </c>
      <c r="AC713" s="16" t="str">
        <f t="shared" si="104"/>
        <v/>
      </c>
      <c r="AD713" s="16" t="e">
        <f>IF($A$3=FALSE,IF($C713&lt;16,M713/($D713^0.727399687532279)*'Hintergrund Berechnung'!$I$3165,M713/($D713^0.727399687532279)*'Hintergrund Berechnung'!$I$3166),IF($C713&lt;13,(M713/($D713^0.727399687532279)*'Hintergrund Berechnung'!$I$3165)*0.5,IF($C713&lt;16,(M713/($D713^0.727399687532279)*'Hintergrund Berechnung'!$I$3165)*0.67,M713/($D713^0.727399687532279)*'Hintergrund Berechnung'!$I$3166)))</f>
        <v>#DIV/0!</v>
      </c>
      <c r="AE713" s="16" t="str">
        <f t="shared" si="105"/>
        <v/>
      </c>
      <c r="AF713" s="16" t="e">
        <f>IF($A$3=FALSE,IF($C713&lt;16,O713/($D713^0.727399687532279)*'Hintergrund Berechnung'!$I$3165,O713/($D713^0.727399687532279)*'Hintergrund Berechnung'!$I$3166),IF($C713&lt;13,(O713/($D713^0.727399687532279)*'Hintergrund Berechnung'!$I$3165)*0.5,IF($C713&lt;16,(O713/($D713^0.727399687532279)*'Hintergrund Berechnung'!$I$3165)*0.67,O713/($D713^0.727399687532279)*'Hintergrund Berechnung'!$I$3166)))</f>
        <v>#DIV/0!</v>
      </c>
      <c r="AG713" s="16" t="str">
        <f t="shared" si="106"/>
        <v/>
      </c>
      <c r="AH713" s="16" t="e">
        <f t="shared" si="107"/>
        <v>#DIV/0!</v>
      </c>
      <c r="AI713" s="16" t="e">
        <f>ROUND(IF(C713&lt;16,$Q713/($D713^0.515518364833551)*'Hintergrund Berechnung'!$K$3165,$Q713/($D713^0.515518364833551)*'Hintergrund Berechnung'!$K$3166),0)</f>
        <v>#DIV/0!</v>
      </c>
      <c r="AJ713" s="16">
        <f>ROUND(IF(C713&lt;16,$R713*'Hintergrund Berechnung'!$L$3165,$R713*'Hintergrund Berechnung'!$L$3166),0)</f>
        <v>0</v>
      </c>
      <c r="AK713" s="16">
        <f>ROUND(IF(C713&lt;16,IF(S713&gt;0,(25-$S713)*'Hintergrund Berechnung'!$M$3165,0),IF(S713&gt;0,(25-$S713)*'Hintergrund Berechnung'!$M$3166,0)),0)</f>
        <v>0</v>
      </c>
      <c r="AL713" s="18" t="e">
        <f t="shared" si="108"/>
        <v>#DIV/0!</v>
      </c>
    </row>
    <row r="714" spans="21:38" x14ac:dyDescent="0.5">
      <c r="U714" s="16">
        <f t="shared" si="100"/>
        <v>0</v>
      </c>
      <c r="V714" s="16" t="e">
        <f>IF($A$3=FALSE,IF($C714&lt;16,E714/($D714^0.727399687532279)*'Hintergrund Berechnung'!$I$3165,E714/($D714^0.727399687532279)*'Hintergrund Berechnung'!$I$3166),IF($C714&lt;13,(E714/($D714^0.727399687532279)*'Hintergrund Berechnung'!$I$3165)*0.5,IF($C714&lt;16,(E714/($D714^0.727399687532279)*'Hintergrund Berechnung'!$I$3165)*0.67,E714/($D714^0.727399687532279)*'Hintergrund Berechnung'!$I$3166)))</f>
        <v>#DIV/0!</v>
      </c>
      <c r="W714" s="16" t="str">
        <f t="shared" si="101"/>
        <v/>
      </c>
      <c r="X714" s="16" t="e">
        <f>IF($A$3=FALSE,IF($C714&lt;16,G714/($D714^0.727399687532279)*'Hintergrund Berechnung'!$I$3165,G714/($D714^0.727399687532279)*'Hintergrund Berechnung'!$I$3166),IF($C714&lt;13,(G714/($D714^0.727399687532279)*'Hintergrund Berechnung'!$I$3165)*0.5,IF($C714&lt;16,(G714/($D714^0.727399687532279)*'Hintergrund Berechnung'!$I$3165)*0.67,G714/($D714^0.727399687532279)*'Hintergrund Berechnung'!$I$3166)))</f>
        <v>#DIV/0!</v>
      </c>
      <c r="Y714" s="16" t="str">
        <f t="shared" si="102"/>
        <v/>
      </c>
      <c r="Z714" s="16" t="e">
        <f>IF($A$3=FALSE,IF($C714&lt;16,I714/($D714^0.727399687532279)*'Hintergrund Berechnung'!$I$3165,I714/($D714^0.727399687532279)*'Hintergrund Berechnung'!$I$3166),IF($C714&lt;13,(I714/($D714^0.727399687532279)*'Hintergrund Berechnung'!$I$3165)*0.5,IF($C714&lt;16,(I714/($D714^0.727399687532279)*'Hintergrund Berechnung'!$I$3165)*0.67,I714/($D714^0.727399687532279)*'Hintergrund Berechnung'!$I$3166)))</f>
        <v>#DIV/0!</v>
      </c>
      <c r="AA714" s="16" t="str">
        <f t="shared" si="103"/>
        <v/>
      </c>
      <c r="AB714" s="16" t="e">
        <f>IF($A$3=FALSE,IF($C714&lt;16,K714/($D714^0.727399687532279)*'Hintergrund Berechnung'!$I$3165,K714/($D714^0.727399687532279)*'Hintergrund Berechnung'!$I$3166),IF($C714&lt;13,(K714/($D714^0.727399687532279)*'Hintergrund Berechnung'!$I$3165)*0.5,IF($C714&lt;16,(K714/($D714^0.727399687532279)*'Hintergrund Berechnung'!$I$3165)*0.67,K714/($D714^0.727399687532279)*'Hintergrund Berechnung'!$I$3166)))</f>
        <v>#DIV/0!</v>
      </c>
      <c r="AC714" s="16" t="str">
        <f t="shared" si="104"/>
        <v/>
      </c>
      <c r="AD714" s="16" t="e">
        <f>IF($A$3=FALSE,IF($C714&lt;16,M714/($D714^0.727399687532279)*'Hintergrund Berechnung'!$I$3165,M714/($D714^0.727399687532279)*'Hintergrund Berechnung'!$I$3166),IF($C714&lt;13,(M714/($D714^0.727399687532279)*'Hintergrund Berechnung'!$I$3165)*0.5,IF($C714&lt;16,(M714/($D714^0.727399687532279)*'Hintergrund Berechnung'!$I$3165)*0.67,M714/($D714^0.727399687532279)*'Hintergrund Berechnung'!$I$3166)))</f>
        <v>#DIV/0!</v>
      </c>
      <c r="AE714" s="16" t="str">
        <f t="shared" si="105"/>
        <v/>
      </c>
      <c r="AF714" s="16" t="e">
        <f>IF($A$3=FALSE,IF($C714&lt;16,O714/($D714^0.727399687532279)*'Hintergrund Berechnung'!$I$3165,O714/($D714^0.727399687532279)*'Hintergrund Berechnung'!$I$3166),IF($C714&lt;13,(O714/($D714^0.727399687532279)*'Hintergrund Berechnung'!$I$3165)*0.5,IF($C714&lt;16,(O714/($D714^0.727399687532279)*'Hintergrund Berechnung'!$I$3165)*0.67,O714/($D714^0.727399687532279)*'Hintergrund Berechnung'!$I$3166)))</f>
        <v>#DIV/0!</v>
      </c>
      <c r="AG714" s="16" t="str">
        <f t="shared" si="106"/>
        <v/>
      </c>
      <c r="AH714" s="16" t="e">
        <f t="shared" si="107"/>
        <v>#DIV/0!</v>
      </c>
      <c r="AI714" s="16" t="e">
        <f>ROUND(IF(C714&lt;16,$Q714/($D714^0.515518364833551)*'Hintergrund Berechnung'!$K$3165,$Q714/($D714^0.515518364833551)*'Hintergrund Berechnung'!$K$3166),0)</f>
        <v>#DIV/0!</v>
      </c>
      <c r="AJ714" s="16">
        <f>ROUND(IF(C714&lt;16,$R714*'Hintergrund Berechnung'!$L$3165,$R714*'Hintergrund Berechnung'!$L$3166),0)</f>
        <v>0</v>
      </c>
      <c r="AK714" s="16">
        <f>ROUND(IF(C714&lt;16,IF(S714&gt;0,(25-$S714)*'Hintergrund Berechnung'!$M$3165,0),IF(S714&gt;0,(25-$S714)*'Hintergrund Berechnung'!$M$3166,0)),0)</f>
        <v>0</v>
      </c>
      <c r="AL714" s="18" t="e">
        <f t="shared" si="108"/>
        <v>#DIV/0!</v>
      </c>
    </row>
    <row r="715" spans="21:38" x14ac:dyDescent="0.5">
      <c r="U715" s="16">
        <f t="shared" si="100"/>
        <v>0</v>
      </c>
      <c r="V715" s="16" t="e">
        <f>IF($A$3=FALSE,IF($C715&lt;16,E715/($D715^0.727399687532279)*'Hintergrund Berechnung'!$I$3165,E715/($D715^0.727399687532279)*'Hintergrund Berechnung'!$I$3166),IF($C715&lt;13,(E715/($D715^0.727399687532279)*'Hintergrund Berechnung'!$I$3165)*0.5,IF($C715&lt;16,(E715/($D715^0.727399687532279)*'Hintergrund Berechnung'!$I$3165)*0.67,E715/($D715^0.727399687532279)*'Hintergrund Berechnung'!$I$3166)))</f>
        <v>#DIV/0!</v>
      </c>
      <c r="W715" s="16" t="str">
        <f t="shared" si="101"/>
        <v/>
      </c>
      <c r="X715" s="16" t="e">
        <f>IF($A$3=FALSE,IF($C715&lt;16,G715/($D715^0.727399687532279)*'Hintergrund Berechnung'!$I$3165,G715/($D715^0.727399687532279)*'Hintergrund Berechnung'!$I$3166),IF($C715&lt;13,(G715/($D715^0.727399687532279)*'Hintergrund Berechnung'!$I$3165)*0.5,IF($C715&lt;16,(G715/($D715^0.727399687532279)*'Hintergrund Berechnung'!$I$3165)*0.67,G715/($D715^0.727399687532279)*'Hintergrund Berechnung'!$I$3166)))</f>
        <v>#DIV/0!</v>
      </c>
      <c r="Y715" s="16" t="str">
        <f t="shared" si="102"/>
        <v/>
      </c>
      <c r="Z715" s="16" t="e">
        <f>IF($A$3=FALSE,IF($C715&lt;16,I715/($D715^0.727399687532279)*'Hintergrund Berechnung'!$I$3165,I715/($D715^0.727399687532279)*'Hintergrund Berechnung'!$I$3166),IF($C715&lt;13,(I715/($D715^0.727399687532279)*'Hintergrund Berechnung'!$I$3165)*0.5,IF($C715&lt;16,(I715/($D715^0.727399687532279)*'Hintergrund Berechnung'!$I$3165)*0.67,I715/($D715^0.727399687532279)*'Hintergrund Berechnung'!$I$3166)))</f>
        <v>#DIV/0!</v>
      </c>
      <c r="AA715" s="16" t="str">
        <f t="shared" si="103"/>
        <v/>
      </c>
      <c r="AB715" s="16" t="e">
        <f>IF($A$3=FALSE,IF($C715&lt;16,K715/($D715^0.727399687532279)*'Hintergrund Berechnung'!$I$3165,K715/($D715^0.727399687532279)*'Hintergrund Berechnung'!$I$3166),IF($C715&lt;13,(K715/($D715^0.727399687532279)*'Hintergrund Berechnung'!$I$3165)*0.5,IF($C715&lt;16,(K715/($D715^0.727399687532279)*'Hintergrund Berechnung'!$I$3165)*0.67,K715/($D715^0.727399687532279)*'Hintergrund Berechnung'!$I$3166)))</f>
        <v>#DIV/0!</v>
      </c>
      <c r="AC715" s="16" t="str">
        <f t="shared" si="104"/>
        <v/>
      </c>
      <c r="AD715" s="16" t="e">
        <f>IF($A$3=FALSE,IF($C715&lt;16,M715/($D715^0.727399687532279)*'Hintergrund Berechnung'!$I$3165,M715/($D715^0.727399687532279)*'Hintergrund Berechnung'!$I$3166),IF($C715&lt;13,(M715/($D715^0.727399687532279)*'Hintergrund Berechnung'!$I$3165)*0.5,IF($C715&lt;16,(M715/($D715^0.727399687532279)*'Hintergrund Berechnung'!$I$3165)*0.67,M715/($D715^0.727399687532279)*'Hintergrund Berechnung'!$I$3166)))</f>
        <v>#DIV/0!</v>
      </c>
      <c r="AE715" s="16" t="str">
        <f t="shared" si="105"/>
        <v/>
      </c>
      <c r="AF715" s="16" t="e">
        <f>IF($A$3=FALSE,IF($C715&lt;16,O715/($D715^0.727399687532279)*'Hintergrund Berechnung'!$I$3165,O715/($D715^0.727399687532279)*'Hintergrund Berechnung'!$I$3166),IF($C715&lt;13,(O715/($D715^0.727399687532279)*'Hintergrund Berechnung'!$I$3165)*0.5,IF($C715&lt;16,(O715/($D715^0.727399687532279)*'Hintergrund Berechnung'!$I$3165)*0.67,O715/($D715^0.727399687532279)*'Hintergrund Berechnung'!$I$3166)))</f>
        <v>#DIV/0!</v>
      </c>
      <c r="AG715" s="16" t="str">
        <f t="shared" si="106"/>
        <v/>
      </c>
      <c r="AH715" s="16" t="e">
        <f t="shared" si="107"/>
        <v>#DIV/0!</v>
      </c>
      <c r="AI715" s="16" t="e">
        <f>ROUND(IF(C715&lt;16,$Q715/($D715^0.515518364833551)*'Hintergrund Berechnung'!$K$3165,$Q715/($D715^0.515518364833551)*'Hintergrund Berechnung'!$K$3166),0)</f>
        <v>#DIV/0!</v>
      </c>
      <c r="AJ715" s="16">
        <f>ROUND(IF(C715&lt;16,$R715*'Hintergrund Berechnung'!$L$3165,$R715*'Hintergrund Berechnung'!$L$3166),0)</f>
        <v>0</v>
      </c>
      <c r="AK715" s="16">
        <f>ROUND(IF(C715&lt;16,IF(S715&gt;0,(25-$S715)*'Hintergrund Berechnung'!$M$3165,0),IF(S715&gt;0,(25-$S715)*'Hintergrund Berechnung'!$M$3166,0)),0)</f>
        <v>0</v>
      </c>
      <c r="AL715" s="18" t="e">
        <f t="shared" si="108"/>
        <v>#DIV/0!</v>
      </c>
    </row>
    <row r="716" spans="21:38" x14ac:dyDescent="0.5">
      <c r="U716" s="16">
        <f t="shared" si="100"/>
        <v>0</v>
      </c>
      <c r="V716" s="16" t="e">
        <f>IF($A$3=FALSE,IF($C716&lt;16,E716/($D716^0.727399687532279)*'Hintergrund Berechnung'!$I$3165,E716/($D716^0.727399687532279)*'Hintergrund Berechnung'!$I$3166),IF($C716&lt;13,(E716/($D716^0.727399687532279)*'Hintergrund Berechnung'!$I$3165)*0.5,IF($C716&lt;16,(E716/($D716^0.727399687532279)*'Hintergrund Berechnung'!$I$3165)*0.67,E716/($D716^0.727399687532279)*'Hintergrund Berechnung'!$I$3166)))</f>
        <v>#DIV/0!</v>
      </c>
      <c r="W716" s="16" t="str">
        <f t="shared" si="101"/>
        <v/>
      </c>
      <c r="X716" s="16" t="e">
        <f>IF($A$3=FALSE,IF($C716&lt;16,G716/($D716^0.727399687532279)*'Hintergrund Berechnung'!$I$3165,G716/($D716^0.727399687532279)*'Hintergrund Berechnung'!$I$3166),IF($C716&lt;13,(G716/($D716^0.727399687532279)*'Hintergrund Berechnung'!$I$3165)*0.5,IF($C716&lt;16,(G716/($D716^0.727399687532279)*'Hintergrund Berechnung'!$I$3165)*0.67,G716/($D716^0.727399687532279)*'Hintergrund Berechnung'!$I$3166)))</f>
        <v>#DIV/0!</v>
      </c>
      <c r="Y716" s="16" t="str">
        <f t="shared" si="102"/>
        <v/>
      </c>
      <c r="Z716" s="16" t="e">
        <f>IF($A$3=FALSE,IF($C716&lt;16,I716/($D716^0.727399687532279)*'Hintergrund Berechnung'!$I$3165,I716/($D716^0.727399687532279)*'Hintergrund Berechnung'!$I$3166),IF($C716&lt;13,(I716/($D716^0.727399687532279)*'Hintergrund Berechnung'!$I$3165)*0.5,IF($C716&lt;16,(I716/($D716^0.727399687532279)*'Hintergrund Berechnung'!$I$3165)*0.67,I716/($D716^0.727399687532279)*'Hintergrund Berechnung'!$I$3166)))</f>
        <v>#DIV/0!</v>
      </c>
      <c r="AA716" s="16" t="str">
        <f t="shared" si="103"/>
        <v/>
      </c>
      <c r="AB716" s="16" t="e">
        <f>IF($A$3=FALSE,IF($C716&lt;16,K716/($D716^0.727399687532279)*'Hintergrund Berechnung'!$I$3165,K716/($D716^0.727399687532279)*'Hintergrund Berechnung'!$I$3166),IF($C716&lt;13,(K716/($D716^0.727399687532279)*'Hintergrund Berechnung'!$I$3165)*0.5,IF($C716&lt;16,(K716/($D716^0.727399687532279)*'Hintergrund Berechnung'!$I$3165)*0.67,K716/($D716^0.727399687532279)*'Hintergrund Berechnung'!$I$3166)))</f>
        <v>#DIV/0!</v>
      </c>
      <c r="AC716" s="16" t="str">
        <f t="shared" si="104"/>
        <v/>
      </c>
      <c r="AD716" s="16" t="e">
        <f>IF($A$3=FALSE,IF($C716&lt;16,M716/($D716^0.727399687532279)*'Hintergrund Berechnung'!$I$3165,M716/($D716^0.727399687532279)*'Hintergrund Berechnung'!$I$3166),IF($C716&lt;13,(M716/($D716^0.727399687532279)*'Hintergrund Berechnung'!$I$3165)*0.5,IF($C716&lt;16,(M716/($D716^0.727399687532279)*'Hintergrund Berechnung'!$I$3165)*0.67,M716/($D716^0.727399687532279)*'Hintergrund Berechnung'!$I$3166)))</f>
        <v>#DIV/0!</v>
      </c>
      <c r="AE716" s="16" t="str">
        <f t="shared" si="105"/>
        <v/>
      </c>
      <c r="AF716" s="16" t="e">
        <f>IF($A$3=FALSE,IF($C716&lt;16,O716/($D716^0.727399687532279)*'Hintergrund Berechnung'!$I$3165,O716/($D716^0.727399687532279)*'Hintergrund Berechnung'!$I$3166),IF($C716&lt;13,(O716/($D716^0.727399687532279)*'Hintergrund Berechnung'!$I$3165)*0.5,IF($C716&lt;16,(O716/($D716^0.727399687532279)*'Hintergrund Berechnung'!$I$3165)*0.67,O716/($D716^0.727399687532279)*'Hintergrund Berechnung'!$I$3166)))</f>
        <v>#DIV/0!</v>
      </c>
      <c r="AG716" s="16" t="str">
        <f t="shared" si="106"/>
        <v/>
      </c>
      <c r="AH716" s="16" t="e">
        <f t="shared" si="107"/>
        <v>#DIV/0!</v>
      </c>
      <c r="AI716" s="16" t="e">
        <f>ROUND(IF(C716&lt;16,$Q716/($D716^0.515518364833551)*'Hintergrund Berechnung'!$K$3165,$Q716/($D716^0.515518364833551)*'Hintergrund Berechnung'!$K$3166),0)</f>
        <v>#DIV/0!</v>
      </c>
      <c r="AJ716" s="16">
        <f>ROUND(IF(C716&lt;16,$R716*'Hintergrund Berechnung'!$L$3165,$R716*'Hintergrund Berechnung'!$L$3166),0)</f>
        <v>0</v>
      </c>
      <c r="AK716" s="16">
        <f>ROUND(IF(C716&lt;16,IF(S716&gt;0,(25-$S716)*'Hintergrund Berechnung'!$M$3165,0),IF(S716&gt;0,(25-$S716)*'Hintergrund Berechnung'!$M$3166,0)),0)</f>
        <v>0</v>
      </c>
      <c r="AL716" s="18" t="e">
        <f t="shared" si="108"/>
        <v>#DIV/0!</v>
      </c>
    </row>
    <row r="717" spans="21:38" x14ac:dyDescent="0.5">
      <c r="U717" s="16">
        <f t="shared" si="100"/>
        <v>0</v>
      </c>
      <c r="V717" s="16" t="e">
        <f>IF($A$3=FALSE,IF($C717&lt;16,E717/($D717^0.727399687532279)*'Hintergrund Berechnung'!$I$3165,E717/($D717^0.727399687532279)*'Hintergrund Berechnung'!$I$3166),IF($C717&lt;13,(E717/($D717^0.727399687532279)*'Hintergrund Berechnung'!$I$3165)*0.5,IF($C717&lt;16,(E717/($D717^0.727399687532279)*'Hintergrund Berechnung'!$I$3165)*0.67,E717/($D717^0.727399687532279)*'Hintergrund Berechnung'!$I$3166)))</f>
        <v>#DIV/0!</v>
      </c>
      <c r="W717" s="16" t="str">
        <f t="shared" si="101"/>
        <v/>
      </c>
      <c r="X717" s="16" t="e">
        <f>IF($A$3=FALSE,IF($C717&lt;16,G717/($D717^0.727399687532279)*'Hintergrund Berechnung'!$I$3165,G717/($D717^0.727399687532279)*'Hintergrund Berechnung'!$I$3166),IF($C717&lt;13,(G717/($D717^0.727399687532279)*'Hintergrund Berechnung'!$I$3165)*0.5,IF($C717&lt;16,(G717/($D717^0.727399687532279)*'Hintergrund Berechnung'!$I$3165)*0.67,G717/($D717^0.727399687532279)*'Hintergrund Berechnung'!$I$3166)))</f>
        <v>#DIV/0!</v>
      </c>
      <c r="Y717" s="16" t="str">
        <f t="shared" si="102"/>
        <v/>
      </c>
      <c r="Z717" s="16" t="e">
        <f>IF($A$3=FALSE,IF($C717&lt;16,I717/($D717^0.727399687532279)*'Hintergrund Berechnung'!$I$3165,I717/($D717^0.727399687532279)*'Hintergrund Berechnung'!$I$3166),IF($C717&lt;13,(I717/($D717^0.727399687532279)*'Hintergrund Berechnung'!$I$3165)*0.5,IF($C717&lt;16,(I717/($D717^0.727399687532279)*'Hintergrund Berechnung'!$I$3165)*0.67,I717/($D717^0.727399687532279)*'Hintergrund Berechnung'!$I$3166)))</f>
        <v>#DIV/0!</v>
      </c>
      <c r="AA717" s="16" t="str">
        <f t="shared" si="103"/>
        <v/>
      </c>
      <c r="AB717" s="16" t="e">
        <f>IF($A$3=FALSE,IF($C717&lt;16,K717/($D717^0.727399687532279)*'Hintergrund Berechnung'!$I$3165,K717/($D717^0.727399687532279)*'Hintergrund Berechnung'!$I$3166),IF($C717&lt;13,(K717/($D717^0.727399687532279)*'Hintergrund Berechnung'!$I$3165)*0.5,IF($C717&lt;16,(K717/($D717^0.727399687532279)*'Hintergrund Berechnung'!$I$3165)*0.67,K717/($D717^0.727399687532279)*'Hintergrund Berechnung'!$I$3166)))</f>
        <v>#DIV/0!</v>
      </c>
      <c r="AC717" s="16" t="str">
        <f t="shared" si="104"/>
        <v/>
      </c>
      <c r="AD717" s="16" t="e">
        <f>IF($A$3=FALSE,IF($C717&lt;16,M717/($D717^0.727399687532279)*'Hintergrund Berechnung'!$I$3165,M717/($D717^0.727399687532279)*'Hintergrund Berechnung'!$I$3166),IF($C717&lt;13,(M717/($D717^0.727399687532279)*'Hintergrund Berechnung'!$I$3165)*0.5,IF($C717&lt;16,(M717/($D717^0.727399687532279)*'Hintergrund Berechnung'!$I$3165)*0.67,M717/($D717^0.727399687532279)*'Hintergrund Berechnung'!$I$3166)))</f>
        <v>#DIV/0!</v>
      </c>
      <c r="AE717" s="16" t="str">
        <f t="shared" si="105"/>
        <v/>
      </c>
      <c r="AF717" s="16" t="e">
        <f>IF($A$3=FALSE,IF($C717&lt;16,O717/($D717^0.727399687532279)*'Hintergrund Berechnung'!$I$3165,O717/($D717^0.727399687532279)*'Hintergrund Berechnung'!$I$3166),IF($C717&lt;13,(O717/($D717^0.727399687532279)*'Hintergrund Berechnung'!$I$3165)*0.5,IF($C717&lt;16,(O717/($D717^0.727399687532279)*'Hintergrund Berechnung'!$I$3165)*0.67,O717/($D717^0.727399687532279)*'Hintergrund Berechnung'!$I$3166)))</f>
        <v>#DIV/0!</v>
      </c>
      <c r="AG717" s="16" t="str">
        <f t="shared" si="106"/>
        <v/>
      </c>
      <c r="AH717" s="16" t="e">
        <f t="shared" si="107"/>
        <v>#DIV/0!</v>
      </c>
      <c r="AI717" s="16" t="e">
        <f>ROUND(IF(C717&lt;16,$Q717/($D717^0.515518364833551)*'Hintergrund Berechnung'!$K$3165,$Q717/($D717^0.515518364833551)*'Hintergrund Berechnung'!$K$3166),0)</f>
        <v>#DIV/0!</v>
      </c>
      <c r="AJ717" s="16">
        <f>ROUND(IF(C717&lt;16,$R717*'Hintergrund Berechnung'!$L$3165,$R717*'Hintergrund Berechnung'!$L$3166),0)</f>
        <v>0</v>
      </c>
      <c r="AK717" s="16">
        <f>ROUND(IF(C717&lt;16,IF(S717&gt;0,(25-$S717)*'Hintergrund Berechnung'!$M$3165,0),IF(S717&gt;0,(25-$S717)*'Hintergrund Berechnung'!$M$3166,0)),0)</f>
        <v>0</v>
      </c>
      <c r="AL717" s="18" t="e">
        <f t="shared" si="108"/>
        <v>#DIV/0!</v>
      </c>
    </row>
    <row r="718" spans="21:38" x14ac:dyDescent="0.5">
      <c r="U718" s="16">
        <f t="shared" si="100"/>
        <v>0</v>
      </c>
      <c r="V718" s="16" t="e">
        <f>IF($A$3=FALSE,IF($C718&lt;16,E718/($D718^0.727399687532279)*'Hintergrund Berechnung'!$I$3165,E718/($D718^0.727399687532279)*'Hintergrund Berechnung'!$I$3166),IF($C718&lt;13,(E718/($D718^0.727399687532279)*'Hintergrund Berechnung'!$I$3165)*0.5,IF($C718&lt;16,(E718/($D718^0.727399687532279)*'Hintergrund Berechnung'!$I$3165)*0.67,E718/($D718^0.727399687532279)*'Hintergrund Berechnung'!$I$3166)))</f>
        <v>#DIV/0!</v>
      </c>
      <c r="W718" s="16" t="str">
        <f t="shared" si="101"/>
        <v/>
      </c>
      <c r="X718" s="16" t="e">
        <f>IF($A$3=FALSE,IF($C718&lt;16,G718/($D718^0.727399687532279)*'Hintergrund Berechnung'!$I$3165,G718/($D718^0.727399687532279)*'Hintergrund Berechnung'!$I$3166),IF($C718&lt;13,(G718/($D718^0.727399687532279)*'Hintergrund Berechnung'!$I$3165)*0.5,IF($C718&lt;16,(G718/($D718^0.727399687532279)*'Hintergrund Berechnung'!$I$3165)*0.67,G718/($D718^0.727399687532279)*'Hintergrund Berechnung'!$I$3166)))</f>
        <v>#DIV/0!</v>
      </c>
      <c r="Y718" s="16" t="str">
        <f t="shared" si="102"/>
        <v/>
      </c>
      <c r="Z718" s="16" t="e">
        <f>IF($A$3=FALSE,IF($C718&lt;16,I718/($D718^0.727399687532279)*'Hintergrund Berechnung'!$I$3165,I718/($D718^0.727399687532279)*'Hintergrund Berechnung'!$I$3166),IF($C718&lt;13,(I718/($D718^0.727399687532279)*'Hintergrund Berechnung'!$I$3165)*0.5,IF($C718&lt;16,(I718/($D718^0.727399687532279)*'Hintergrund Berechnung'!$I$3165)*0.67,I718/($D718^0.727399687532279)*'Hintergrund Berechnung'!$I$3166)))</f>
        <v>#DIV/0!</v>
      </c>
      <c r="AA718" s="16" t="str">
        <f t="shared" si="103"/>
        <v/>
      </c>
      <c r="AB718" s="16" t="e">
        <f>IF($A$3=FALSE,IF($C718&lt;16,K718/($D718^0.727399687532279)*'Hintergrund Berechnung'!$I$3165,K718/($D718^0.727399687532279)*'Hintergrund Berechnung'!$I$3166),IF($C718&lt;13,(K718/($D718^0.727399687532279)*'Hintergrund Berechnung'!$I$3165)*0.5,IF($C718&lt;16,(K718/($D718^0.727399687532279)*'Hintergrund Berechnung'!$I$3165)*0.67,K718/($D718^0.727399687532279)*'Hintergrund Berechnung'!$I$3166)))</f>
        <v>#DIV/0!</v>
      </c>
      <c r="AC718" s="16" t="str">
        <f t="shared" si="104"/>
        <v/>
      </c>
      <c r="AD718" s="16" t="e">
        <f>IF($A$3=FALSE,IF($C718&lt;16,M718/($D718^0.727399687532279)*'Hintergrund Berechnung'!$I$3165,M718/($D718^0.727399687532279)*'Hintergrund Berechnung'!$I$3166),IF($C718&lt;13,(M718/($D718^0.727399687532279)*'Hintergrund Berechnung'!$I$3165)*0.5,IF($C718&lt;16,(M718/($D718^0.727399687532279)*'Hintergrund Berechnung'!$I$3165)*0.67,M718/($D718^0.727399687532279)*'Hintergrund Berechnung'!$I$3166)))</f>
        <v>#DIV/0!</v>
      </c>
      <c r="AE718" s="16" t="str">
        <f t="shared" si="105"/>
        <v/>
      </c>
      <c r="AF718" s="16" t="e">
        <f>IF($A$3=FALSE,IF($C718&lt;16,O718/($D718^0.727399687532279)*'Hintergrund Berechnung'!$I$3165,O718/($D718^0.727399687532279)*'Hintergrund Berechnung'!$I$3166),IF($C718&lt;13,(O718/($D718^0.727399687532279)*'Hintergrund Berechnung'!$I$3165)*0.5,IF($C718&lt;16,(O718/($D718^0.727399687532279)*'Hintergrund Berechnung'!$I$3165)*0.67,O718/($D718^0.727399687532279)*'Hintergrund Berechnung'!$I$3166)))</f>
        <v>#DIV/0!</v>
      </c>
      <c r="AG718" s="16" t="str">
        <f t="shared" si="106"/>
        <v/>
      </c>
      <c r="AH718" s="16" t="e">
        <f t="shared" si="107"/>
        <v>#DIV/0!</v>
      </c>
      <c r="AI718" s="16" t="e">
        <f>ROUND(IF(C718&lt;16,$Q718/($D718^0.515518364833551)*'Hintergrund Berechnung'!$K$3165,$Q718/($D718^0.515518364833551)*'Hintergrund Berechnung'!$K$3166),0)</f>
        <v>#DIV/0!</v>
      </c>
      <c r="AJ718" s="16">
        <f>ROUND(IF(C718&lt;16,$R718*'Hintergrund Berechnung'!$L$3165,$R718*'Hintergrund Berechnung'!$L$3166),0)</f>
        <v>0</v>
      </c>
      <c r="AK718" s="16">
        <f>ROUND(IF(C718&lt;16,IF(S718&gt;0,(25-$S718)*'Hintergrund Berechnung'!$M$3165,0),IF(S718&gt;0,(25-$S718)*'Hintergrund Berechnung'!$M$3166,0)),0)</f>
        <v>0</v>
      </c>
      <c r="AL718" s="18" t="e">
        <f t="shared" si="108"/>
        <v>#DIV/0!</v>
      </c>
    </row>
    <row r="719" spans="21:38" x14ac:dyDescent="0.5">
      <c r="U719" s="16">
        <f t="shared" si="100"/>
        <v>0</v>
      </c>
      <c r="V719" s="16" t="e">
        <f>IF($A$3=FALSE,IF($C719&lt;16,E719/($D719^0.727399687532279)*'Hintergrund Berechnung'!$I$3165,E719/($D719^0.727399687532279)*'Hintergrund Berechnung'!$I$3166),IF($C719&lt;13,(E719/($D719^0.727399687532279)*'Hintergrund Berechnung'!$I$3165)*0.5,IF($C719&lt;16,(E719/($D719^0.727399687532279)*'Hintergrund Berechnung'!$I$3165)*0.67,E719/($D719^0.727399687532279)*'Hintergrund Berechnung'!$I$3166)))</f>
        <v>#DIV/0!</v>
      </c>
      <c r="W719" s="16" t="str">
        <f t="shared" si="101"/>
        <v/>
      </c>
      <c r="X719" s="16" t="e">
        <f>IF($A$3=FALSE,IF($C719&lt;16,G719/($D719^0.727399687532279)*'Hintergrund Berechnung'!$I$3165,G719/($D719^0.727399687532279)*'Hintergrund Berechnung'!$I$3166),IF($C719&lt;13,(G719/($D719^0.727399687532279)*'Hintergrund Berechnung'!$I$3165)*0.5,IF($C719&lt;16,(G719/($D719^0.727399687532279)*'Hintergrund Berechnung'!$I$3165)*0.67,G719/($D719^0.727399687532279)*'Hintergrund Berechnung'!$I$3166)))</f>
        <v>#DIV/0!</v>
      </c>
      <c r="Y719" s="16" t="str">
        <f t="shared" si="102"/>
        <v/>
      </c>
      <c r="Z719" s="16" t="e">
        <f>IF($A$3=FALSE,IF($C719&lt;16,I719/($D719^0.727399687532279)*'Hintergrund Berechnung'!$I$3165,I719/($D719^0.727399687532279)*'Hintergrund Berechnung'!$I$3166),IF($C719&lt;13,(I719/($D719^0.727399687532279)*'Hintergrund Berechnung'!$I$3165)*0.5,IF($C719&lt;16,(I719/($D719^0.727399687532279)*'Hintergrund Berechnung'!$I$3165)*0.67,I719/($D719^0.727399687532279)*'Hintergrund Berechnung'!$I$3166)))</f>
        <v>#DIV/0!</v>
      </c>
      <c r="AA719" s="16" t="str">
        <f t="shared" si="103"/>
        <v/>
      </c>
      <c r="AB719" s="16" t="e">
        <f>IF($A$3=FALSE,IF($C719&lt;16,K719/($D719^0.727399687532279)*'Hintergrund Berechnung'!$I$3165,K719/($D719^0.727399687532279)*'Hintergrund Berechnung'!$I$3166),IF($C719&lt;13,(K719/($D719^0.727399687532279)*'Hintergrund Berechnung'!$I$3165)*0.5,IF($C719&lt;16,(K719/($D719^0.727399687532279)*'Hintergrund Berechnung'!$I$3165)*0.67,K719/($D719^0.727399687532279)*'Hintergrund Berechnung'!$I$3166)))</f>
        <v>#DIV/0!</v>
      </c>
      <c r="AC719" s="16" t="str">
        <f t="shared" si="104"/>
        <v/>
      </c>
      <c r="AD719" s="16" t="e">
        <f>IF($A$3=FALSE,IF($C719&lt;16,M719/($D719^0.727399687532279)*'Hintergrund Berechnung'!$I$3165,M719/($D719^0.727399687532279)*'Hintergrund Berechnung'!$I$3166),IF($C719&lt;13,(M719/($D719^0.727399687532279)*'Hintergrund Berechnung'!$I$3165)*0.5,IF($C719&lt;16,(M719/($D719^0.727399687532279)*'Hintergrund Berechnung'!$I$3165)*0.67,M719/($D719^0.727399687532279)*'Hintergrund Berechnung'!$I$3166)))</f>
        <v>#DIV/0!</v>
      </c>
      <c r="AE719" s="16" t="str">
        <f t="shared" si="105"/>
        <v/>
      </c>
      <c r="AF719" s="16" t="e">
        <f>IF($A$3=FALSE,IF($C719&lt;16,O719/($D719^0.727399687532279)*'Hintergrund Berechnung'!$I$3165,O719/($D719^0.727399687532279)*'Hintergrund Berechnung'!$I$3166),IF($C719&lt;13,(O719/($D719^0.727399687532279)*'Hintergrund Berechnung'!$I$3165)*0.5,IF($C719&lt;16,(O719/($D719^0.727399687532279)*'Hintergrund Berechnung'!$I$3165)*0.67,O719/($D719^0.727399687532279)*'Hintergrund Berechnung'!$I$3166)))</f>
        <v>#DIV/0!</v>
      </c>
      <c r="AG719" s="16" t="str">
        <f t="shared" si="106"/>
        <v/>
      </c>
      <c r="AH719" s="16" t="e">
        <f t="shared" si="107"/>
        <v>#DIV/0!</v>
      </c>
      <c r="AI719" s="16" t="e">
        <f>ROUND(IF(C719&lt;16,$Q719/($D719^0.515518364833551)*'Hintergrund Berechnung'!$K$3165,$Q719/($D719^0.515518364833551)*'Hintergrund Berechnung'!$K$3166),0)</f>
        <v>#DIV/0!</v>
      </c>
      <c r="AJ719" s="16">
        <f>ROUND(IF(C719&lt;16,$R719*'Hintergrund Berechnung'!$L$3165,$R719*'Hintergrund Berechnung'!$L$3166),0)</f>
        <v>0</v>
      </c>
      <c r="AK719" s="16">
        <f>ROUND(IF(C719&lt;16,IF(S719&gt;0,(25-$S719)*'Hintergrund Berechnung'!$M$3165,0),IF(S719&gt;0,(25-$S719)*'Hintergrund Berechnung'!$M$3166,0)),0)</f>
        <v>0</v>
      </c>
      <c r="AL719" s="18" t="e">
        <f t="shared" si="108"/>
        <v>#DIV/0!</v>
      </c>
    </row>
    <row r="720" spans="21:38" x14ac:dyDescent="0.5">
      <c r="U720" s="16">
        <f t="shared" si="100"/>
        <v>0</v>
      </c>
      <c r="V720" s="16" t="e">
        <f>IF($A$3=FALSE,IF($C720&lt;16,E720/($D720^0.727399687532279)*'Hintergrund Berechnung'!$I$3165,E720/($D720^0.727399687532279)*'Hintergrund Berechnung'!$I$3166),IF($C720&lt;13,(E720/($D720^0.727399687532279)*'Hintergrund Berechnung'!$I$3165)*0.5,IF($C720&lt;16,(E720/($D720^0.727399687532279)*'Hintergrund Berechnung'!$I$3165)*0.67,E720/($D720^0.727399687532279)*'Hintergrund Berechnung'!$I$3166)))</f>
        <v>#DIV/0!</v>
      </c>
      <c r="W720" s="16" t="str">
        <f t="shared" si="101"/>
        <v/>
      </c>
      <c r="X720" s="16" t="e">
        <f>IF($A$3=FALSE,IF($C720&lt;16,G720/($D720^0.727399687532279)*'Hintergrund Berechnung'!$I$3165,G720/($D720^0.727399687532279)*'Hintergrund Berechnung'!$I$3166),IF($C720&lt;13,(G720/($D720^0.727399687532279)*'Hintergrund Berechnung'!$I$3165)*0.5,IF($C720&lt;16,(G720/($D720^0.727399687532279)*'Hintergrund Berechnung'!$I$3165)*0.67,G720/($D720^0.727399687532279)*'Hintergrund Berechnung'!$I$3166)))</f>
        <v>#DIV/0!</v>
      </c>
      <c r="Y720" s="16" t="str">
        <f t="shared" si="102"/>
        <v/>
      </c>
      <c r="Z720" s="16" t="e">
        <f>IF($A$3=FALSE,IF($C720&lt;16,I720/($D720^0.727399687532279)*'Hintergrund Berechnung'!$I$3165,I720/($D720^0.727399687532279)*'Hintergrund Berechnung'!$I$3166),IF($C720&lt;13,(I720/($D720^0.727399687532279)*'Hintergrund Berechnung'!$I$3165)*0.5,IF($C720&lt;16,(I720/($D720^0.727399687532279)*'Hintergrund Berechnung'!$I$3165)*0.67,I720/($D720^0.727399687532279)*'Hintergrund Berechnung'!$I$3166)))</f>
        <v>#DIV/0!</v>
      </c>
      <c r="AA720" s="16" t="str">
        <f t="shared" si="103"/>
        <v/>
      </c>
      <c r="AB720" s="16" t="e">
        <f>IF($A$3=FALSE,IF($C720&lt;16,K720/($D720^0.727399687532279)*'Hintergrund Berechnung'!$I$3165,K720/($D720^0.727399687532279)*'Hintergrund Berechnung'!$I$3166),IF($C720&lt;13,(K720/($D720^0.727399687532279)*'Hintergrund Berechnung'!$I$3165)*0.5,IF($C720&lt;16,(K720/($D720^0.727399687532279)*'Hintergrund Berechnung'!$I$3165)*0.67,K720/($D720^0.727399687532279)*'Hintergrund Berechnung'!$I$3166)))</f>
        <v>#DIV/0!</v>
      </c>
      <c r="AC720" s="16" t="str">
        <f t="shared" si="104"/>
        <v/>
      </c>
      <c r="AD720" s="16" t="e">
        <f>IF($A$3=FALSE,IF($C720&lt;16,M720/($D720^0.727399687532279)*'Hintergrund Berechnung'!$I$3165,M720/($D720^0.727399687532279)*'Hintergrund Berechnung'!$I$3166),IF($C720&lt;13,(M720/($D720^0.727399687532279)*'Hintergrund Berechnung'!$I$3165)*0.5,IF($C720&lt;16,(M720/($D720^0.727399687532279)*'Hintergrund Berechnung'!$I$3165)*0.67,M720/($D720^0.727399687532279)*'Hintergrund Berechnung'!$I$3166)))</f>
        <v>#DIV/0!</v>
      </c>
      <c r="AE720" s="16" t="str">
        <f t="shared" si="105"/>
        <v/>
      </c>
      <c r="AF720" s="16" t="e">
        <f>IF($A$3=FALSE,IF($C720&lt;16,O720/($D720^0.727399687532279)*'Hintergrund Berechnung'!$I$3165,O720/($D720^0.727399687532279)*'Hintergrund Berechnung'!$I$3166),IF($C720&lt;13,(O720/($D720^0.727399687532279)*'Hintergrund Berechnung'!$I$3165)*0.5,IF($C720&lt;16,(O720/($D720^0.727399687532279)*'Hintergrund Berechnung'!$I$3165)*0.67,O720/($D720^0.727399687532279)*'Hintergrund Berechnung'!$I$3166)))</f>
        <v>#DIV/0!</v>
      </c>
      <c r="AG720" s="16" t="str">
        <f t="shared" si="106"/>
        <v/>
      </c>
      <c r="AH720" s="16" t="e">
        <f t="shared" si="107"/>
        <v>#DIV/0!</v>
      </c>
      <c r="AI720" s="16" t="e">
        <f>ROUND(IF(C720&lt;16,$Q720/($D720^0.515518364833551)*'Hintergrund Berechnung'!$K$3165,$Q720/($D720^0.515518364833551)*'Hintergrund Berechnung'!$K$3166),0)</f>
        <v>#DIV/0!</v>
      </c>
      <c r="AJ720" s="16">
        <f>ROUND(IF(C720&lt;16,$R720*'Hintergrund Berechnung'!$L$3165,$R720*'Hintergrund Berechnung'!$L$3166),0)</f>
        <v>0</v>
      </c>
      <c r="AK720" s="16">
        <f>ROUND(IF(C720&lt;16,IF(S720&gt;0,(25-$S720)*'Hintergrund Berechnung'!$M$3165,0),IF(S720&gt;0,(25-$S720)*'Hintergrund Berechnung'!$M$3166,0)),0)</f>
        <v>0</v>
      </c>
      <c r="AL720" s="18" t="e">
        <f t="shared" si="108"/>
        <v>#DIV/0!</v>
      </c>
    </row>
    <row r="721" spans="21:38" x14ac:dyDescent="0.5">
      <c r="U721" s="16">
        <f t="shared" si="100"/>
        <v>0</v>
      </c>
      <c r="V721" s="16" t="e">
        <f>IF($A$3=FALSE,IF($C721&lt;16,E721/($D721^0.727399687532279)*'Hintergrund Berechnung'!$I$3165,E721/($D721^0.727399687532279)*'Hintergrund Berechnung'!$I$3166),IF($C721&lt;13,(E721/($D721^0.727399687532279)*'Hintergrund Berechnung'!$I$3165)*0.5,IF($C721&lt;16,(E721/($D721^0.727399687532279)*'Hintergrund Berechnung'!$I$3165)*0.67,E721/($D721^0.727399687532279)*'Hintergrund Berechnung'!$I$3166)))</f>
        <v>#DIV/0!</v>
      </c>
      <c r="W721" s="16" t="str">
        <f t="shared" si="101"/>
        <v/>
      </c>
      <c r="X721" s="16" t="e">
        <f>IF($A$3=FALSE,IF($C721&lt;16,G721/($D721^0.727399687532279)*'Hintergrund Berechnung'!$I$3165,G721/($D721^0.727399687532279)*'Hintergrund Berechnung'!$I$3166),IF($C721&lt;13,(G721/($D721^0.727399687532279)*'Hintergrund Berechnung'!$I$3165)*0.5,IF($C721&lt;16,(G721/($D721^0.727399687532279)*'Hintergrund Berechnung'!$I$3165)*0.67,G721/($D721^0.727399687532279)*'Hintergrund Berechnung'!$I$3166)))</f>
        <v>#DIV/0!</v>
      </c>
      <c r="Y721" s="16" t="str">
        <f t="shared" si="102"/>
        <v/>
      </c>
      <c r="Z721" s="16" t="e">
        <f>IF($A$3=FALSE,IF($C721&lt;16,I721/($D721^0.727399687532279)*'Hintergrund Berechnung'!$I$3165,I721/($D721^0.727399687532279)*'Hintergrund Berechnung'!$I$3166),IF($C721&lt;13,(I721/($D721^0.727399687532279)*'Hintergrund Berechnung'!$I$3165)*0.5,IF($C721&lt;16,(I721/($D721^0.727399687532279)*'Hintergrund Berechnung'!$I$3165)*0.67,I721/($D721^0.727399687532279)*'Hintergrund Berechnung'!$I$3166)))</f>
        <v>#DIV/0!</v>
      </c>
      <c r="AA721" s="16" t="str">
        <f t="shared" si="103"/>
        <v/>
      </c>
      <c r="AB721" s="16" t="e">
        <f>IF($A$3=FALSE,IF($C721&lt;16,K721/($D721^0.727399687532279)*'Hintergrund Berechnung'!$I$3165,K721/($D721^0.727399687532279)*'Hintergrund Berechnung'!$I$3166),IF($C721&lt;13,(K721/($D721^0.727399687532279)*'Hintergrund Berechnung'!$I$3165)*0.5,IF($C721&lt;16,(K721/($D721^0.727399687532279)*'Hintergrund Berechnung'!$I$3165)*0.67,K721/($D721^0.727399687532279)*'Hintergrund Berechnung'!$I$3166)))</f>
        <v>#DIV/0!</v>
      </c>
      <c r="AC721" s="16" t="str">
        <f t="shared" si="104"/>
        <v/>
      </c>
      <c r="AD721" s="16" t="e">
        <f>IF($A$3=FALSE,IF($C721&lt;16,M721/($D721^0.727399687532279)*'Hintergrund Berechnung'!$I$3165,M721/($D721^0.727399687532279)*'Hintergrund Berechnung'!$I$3166),IF($C721&lt;13,(M721/($D721^0.727399687532279)*'Hintergrund Berechnung'!$I$3165)*0.5,IF($C721&lt;16,(M721/($D721^0.727399687532279)*'Hintergrund Berechnung'!$I$3165)*0.67,M721/($D721^0.727399687532279)*'Hintergrund Berechnung'!$I$3166)))</f>
        <v>#DIV/0!</v>
      </c>
      <c r="AE721" s="16" t="str">
        <f t="shared" si="105"/>
        <v/>
      </c>
      <c r="AF721" s="16" t="e">
        <f>IF($A$3=FALSE,IF($C721&lt;16,O721/($D721^0.727399687532279)*'Hintergrund Berechnung'!$I$3165,O721/($D721^0.727399687532279)*'Hintergrund Berechnung'!$I$3166),IF($C721&lt;13,(O721/($D721^0.727399687532279)*'Hintergrund Berechnung'!$I$3165)*0.5,IF($C721&lt;16,(O721/($D721^0.727399687532279)*'Hintergrund Berechnung'!$I$3165)*0.67,O721/($D721^0.727399687532279)*'Hintergrund Berechnung'!$I$3166)))</f>
        <v>#DIV/0!</v>
      </c>
      <c r="AG721" s="16" t="str">
        <f t="shared" si="106"/>
        <v/>
      </c>
      <c r="AH721" s="16" t="e">
        <f t="shared" si="107"/>
        <v>#DIV/0!</v>
      </c>
      <c r="AI721" s="16" t="e">
        <f>ROUND(IF(C721&lt;16,$Q721/($D721^0.515518364833551)*'Hintergrund Berechnung'!$K$3165,$Q721/($D721^0.515518364833551)*'Hintergrund Berechnung'!$K$3166),0)</f>
        <v>#DIV/0!</v>
      </c>
      <c r="AJ721" s="16">
        <f>ROUND(IF(C721&lt;16,$R721*'Hintergrund Berechnung'!$L$3165,$R721*'Hintergrund Berechnung'!$L$3166),0)</f>
        <v>0</v>
      </c>
      <c r="AK721" s="16">
        <f>ROUND(IF(C721&lt;16,IF(S721&gt;0,(25-$S721)*'Hintergrund Berechnung'!$M$3165,0),IF(S721&gt;0,(25-$S721)*'Hintergrund Berechnung'!$M$3166,0)),0)</f>
        <v>0</v>
      </c>
      <c r="AL721" s="18" t="e">
        <f t="shared" si="108"/>
        <v>#DIV/0!</v>
      </c>
    </row>
    <row r="722" spans="21:38" x14ac:dyDescent="0.5">
      <c r="U722" s="16">
        <f t="shared" si="100"/>
        <v>0</v>
      </c>
      <c r="V722" s="16" t="e">
        <f>IF($A$3=FALSE,IF($C722&lt;16,E722/($D722^0.727399687532279)*'Hintergrund Berechnung'!$I$3165,E722/($D722^0.727399687532279)*'Hintergrund Berechnung'!$I$3166),IF($C722&lt;13,(E722/($D722^0.727399687532279)*'Hintergrund Berechnung'!$I$3165)*0.5,IF($C722&lt;16,(E722/($D722^0.727399687532279)*'Hintergrund Berechnung'!$I$3165)*0.67,E722/($D722^0.727399687532279)*'Hintergrund Berechnung'!$I$3166)))</f>
        <v>#DIV/0!</v>
      </c>
      <c r="W722" s="16" t="str">
        <f t="shared" si="101"/>
        <v/>
      </c>
      <c r="X722" s="16" t="e">
        <f>IF($A$3=FALSE,IF($C722&lt;16,G722/($D722^0.727399687532279)*'Hintergrund Berechnung'!$I$3165,G722/($D722^0.727399687532279)*'Hintergrund Berechnung'!$I$3166),IF($C722&lt;13,(G722/($D722^0.727399687532279)*'Hintergrund Berechnung'!$I$3165)*0.5,IF($C722&lt;16,(G722/($D722^0.727399687532279)*'Hintergrund Berechnung'!$I$3165)*0.67,G722/($D722^0.727399687532279)*'Hintergrund Berechnung'!$I$3166)))</f>
        <v>#DIV/0!</v>
      </c>
      <c r="Y722" s="16" t="str">
        <f t="shared" si="102"/>
        <v/>
      </c>
      <c r="Z722" s="16" t="e">
        <f>IF($A$3=FALSE,IF($C722&lt;16,I722/($D722^0.727399687532279)*'Hintergrund Berechnung'!$I$3165,I722/($D722^0.727399687532279)*'Hintergrund Berechnung'!$I$3166),IF($C722&lt;13,(I722/($D722^0.727399687532279)*'Hintergrund Berechnung'!$I$3165)*0.5,IF($C722&lt;16,(I722/($D722^0.727399687532279)*'Hintergrund Berechnung'!$I$3165)*0.67,I722/($D722^0.727399687532279)*'Hintergrund Berechnung'!$I$3166)))</f>
        <v>#DIV/0!</v>
      </c>
      <c r="AA722" s="16" t="str">
        <f t="shared" si="103"/>
        <v/>
      </c>
      <c r="AB722" s="16" t="e">
        <f>IF($A$3=FALSE,IF($C722&lt;16,K722/($D722^0.727399687532279)*'Hintergrund Berechnung'!$I$3165,K722/($D722^0.727399687532279)*'Hintergrund Berechnung'!$I$3166),IF($C722&lt;13,(K722/($D722^0.727399687532279)*'Hintergrund Berechnung'!$I$3165)*0.5,IF($C722&lt;16,(K722/($D722^0.727399687532279)*'Hintergrund Berechnung'!$I$3165)*0.67,K722/($D722^0.727399687532279)*'Hintergrund Berechnung'!$I$3166)))</f>
        <v>#DIV/0!</v>
      </c>
      <c r="AC722" s="16" t="str">
        <f t="shared" si="104"/>
        <v/>
      </c>
      <c r="AD722" s="16" t="e">
        <f>IF($A$3=FALSE,IF($C722&lt;16,M722/($D722^0.727399687532279)*'Hintergrund Berechnung'!$I$3165,M722/($D722^0.727399687532279)*'Hintergrund Berechnung'!$I$3166),IF($C722&lt;13,(M722/($D722^0.727399687532279)*'Hintergrund Berechnung'!$I$3165)*0.5,IF($C722&lt;16,(M722/($D722^0.727399687532279)*'Hintergrund Berechnung'!$I$3165)*0.67,M722/($D722^0.727399687532279)*'Hintergrund Berechnung'!$I$3166)))</f>
        <v>#DIV/0!</v>
      </c>
      <c r="AE722" s="16" t="str">
        <f t="shared" si="105"/>
        <v/>
      </c>
      <c r="AF722" s="16" t="e">
        <f>IF($A$3=FALSE,IF($C722&lt;16,O722/($D722^0.727399687532279)*'Hintergrund Berechnung'!$I$3165,O722/($D722^0.727399687532279)*'Hintergrund Berechnung'!$I$3166),IF($C722&lt;13,(O722/($D722^0.727399687532279)*'Hintergrund Berechnung'!$I$3165)*0.5,IF($C722&lt;16,(O722/($D722^0.727399687532279)*'Hintergrund Berechnung'!$I$3165)*0.67,O722/($D722^0.727399687532279)*'Hintergrund Berechnung'!$I$3166)))</f>
        <v>#DIV/0!</v>
      </c>
      <c r="AG722" s="16" t="str">
        <f t="shared" si="106"/>
        <v/>
      </c>
      <c r="AH722" s="16" t="e">
        <f t="shared" si="107"/>
        <v>#DIV/0!</v>
      </c>
      <c r="AI722" s="16" t="e">
        <f>ROUND(IF(C722&lt;16,$Q722/($D722^0.515518364833551)*'Hintergrund Berechnung'!$K$3165,$Q722/($D722^0.515518364833551)*'Hintergrund Berechnung'!$K$3166),0)</f>
        <v>#DIV/0!</v>
      </c>
      <c r="AJ722" s="16">
        <f>ROUND(IF(C722&lt;16,$R722*'Hintergrund Berechnung'!$L$3165,$R722*'Hintergrund Berechnung'!$L$3166),0)</f>
        <v>0</v>
      </c>
      <c r="AK722" s="16">
        <f>ROUND(IF(C722&lt;16,IF(S722&gt;0,(25-$S722)*'Hintergrund Berechnung'!$M$3165,0),IF(S722&gt;0,(25-$S722)*'Hintergrund Berechnung'!$M$3166,0)),0)</f>
        <v>0</v>
      </c>
      <c r="AL722" s="18" t="e">
        <f t="shared" si="108"/>
        <v>#DIV/0!</v>
      </c>
    </row>
    <row r="723" spans="21:38" x14ac:dyDescent="0.5">
      <c r="U723" s="16">
        <f t="shared" si="100"/>
        <v>0</v>
      </c>
      <c r="V723" s="16" t="e">
        <f>IF($A$3=FALSE,IF($C723&lt;16,E723/($D723^0.727399687532279)*'Hintergrund Berechnung'!$I$3165,E723/($D723^0.727399687532279)*'Hintergrund Berechnung'!$I$3166),IF($C723&lt;13,(E723/($D723^0.727399687532279)*'Hintergrund Berechnung'!$I$3165)*0.5,IF($C723&lt;16,(E723/($D723^0.727399687532279)*'Hintergrund Berechnung'!$I$3165)*0.67,E723/($D723^0.727399687532279)*'Hintergrund Berechnung'!$I$3166)))</f>
        <v>#DIV/0!</v>
      </c>
      <c r="W723" s="16" t="str">
        <f t="shared" si="101"/>
        <v/>
      </c>
      <c r="X723" s="16" t="e">
        <f>IF($A$3=FALSE,IF($C723&lt;16,G723/($D723^0.727399687532279)*'Hintergrund Berechnung'!$I$3165,G723/($D723^0.727399687532279)*'Hintergrund Berechnung'!$I$3166),IF($C723&lt;13,(G723/($D723^0.727399687532279)*'Hintergrund Berechnung'!$I$3165)*0.5,IF($C723&lt;16,(G723/($D723^0.727399687532279)*'Hintergrund Berechnung'!$I$3165)*0.67,G723/($D723^0.727399687532279)*'Hintergrund Berechnung'!$I$3166)))</f>
        <v>#DIV/0!</v>
      </c>
      <c r="Y723" s="16" t="str">
        <f t="shared" si="102"/>
        <v/>
      </c>
      <c r="Z723" s="16" t="e">
        <f>IF($A$3=FALSE,IF($C723&lt;16,I723/($D723^0.727399687532279)*'Hintergrund Berechnung'!$I$3165,I723/($D723^0.727399687532279)*'Hintergrund Berechnung'!$I$3166),IF($C723&lt;13,(I723/($D723^0.727399687532279)*'Hintergrund Berechnung'!$I$3165)*0.5,IF($C723&lt;16,(I723/($D723^0.727399687532279)*'Hintergrund Berechnung'!$I$3165)*0.67,I723/($D723^0.727399687532279)*'Hintergrund Berechnung'!$I$3166)))</f>
        <v>#DIV/0!</v>
      </c>
      <c r="AA723" s="16" t="str">
        <f t="shared" si="103"/>
        <v/>
      </c>
      <c r="AB723" s="16" t="e">
        <f>IF($A$3=FALSE,IF($C723&lt;16,K723/($D723^0.727399687532279)*'Hintergrund Berechnung'!$I$3165,K723/($D723^0.727399687532279)*'Hintergrund Berechnung'!$I$3166),IF($C723&lt;13,(K723/($D723^0.727399687532279)*'Hintergrund Berechnung'!$I$3165)*0.5,IF($C723&lt;16,(K723/($D723^0.727399687532279)*'Hintergrund Berechnung'!$I$3165)*0.67,K723/($D723^0.727399687532279)*'Hintergrund Berechnung'!$I$3166)))</f>
        <v>#DIV/0!</v>
      </c>
      <c r="AC723" s="16" t="str">
        <f t="shared" si="104"/>
        <v/>
      </c>
      <c r="AD723" s="16" t="e">
        <f>IF($A$3=FALSE,IF($C723&lt;16,M723/($D723^0.727399687532279)*'Hintergrund Berechnung'!$I$3165,M723/($D723^0.727399687532279)*'Hintergrund Berechnung'!$I$3166),IF($C723&lt;13,(M723/($D723^0.727399687532279)*'Hintergrund Berechnung'!$I$3165)*0.5,IF($C723&lt;16,(M723/($D723^0.727399687532279)*'Hintergrund Berechnung'!$I$3165)*0.67,M723/($D723^0.727399687532279)*'Hintergrund Berechnung'!$I$3166)))</f>
        <v>#DIV/0!</v>
      </c>
      <c r="AE723" s="16" t="str">
        <f t="shared" si="105"/>
        <v/>
      </c>
      <c r="AF723" s="16" t="e">
        <f>IF($A$3=FALSE,IF($C723&lt;16,O723/($D723^0.727399687532279)*'Hintergrund Berechnung'!$I$3165,O723/($D723^0.727399687532279)*'Hintergrund Berechnung'!$I$3166),IF($C723&lt;13,(O723/($D723^0.727399687532279)*'Hintergrund Berechnung'!$I$3165)*0.5,IF($C723&lt;16,(O723/($D723^0.727399687532279)*'Hintergrund Berechnung'!$I$3165)*0.67,O723/($D723^0.727399687532279)*'Hintergrund Berechnung'!$I$3166)))</f>
        <v>#DIV/0!</v>
      </c>
      <c r="AG723" s="16" t="str">
        <f t="shared" si="106"/>
        <v/>
      </c>
      <c r="AH723" s="16" t="e">
        <f t="shared" si="107"/>
        <v>#DIV/0!</v>
      </c>
      <c r="AI723" s="16" t="e">
        <f>ROUND(IF(C723&lt;16,$Q723/($D723^0.515518364833551)*'Hintergrund Berechnung'!$K$3165,$Q723/($D723^0.515518364833551)*'Hintergrund Berechnung'!$K$3166),0)</f>
        <v>#DIV/0!</v>
      </c>
      <c r="AJ723" s="16">
        <f>ROUND(IF(C723&lt;16,$R723*'Hintergrund Berechnung'!$L$3165,$R723*'Hintergrund Berechnung'!$L$3166),0)</f>
        <v>0</v>
      </c>
      <c r="AK723" s="16">
        <f>ROUND(IF(C723&lt;16,IF(S723&gt;0,(25-$S723)*'Hintergrund Berechnung'!$M$3165,0),IF(S723&gt;0,(25-$S723)*'Hintergrund Berechnung'!$M$3166,0)),0)</f>
        <v>0</v>
      </c>
      <c r="AL723" s="18" t="e">
        <f t="shared" si="108"/>
        <v>#DIV/0!</v>
      </c>
    </row>
    <row r="724" spans="21:38" x14ac:dyDescent="0.5">
      <c r="U724" s="16">
        <f t="shared" si="100"/>
        <v>0</v>
      </c>
      <c r="V724" s="16" t="e">
        <f>IF($A$3=FALSE,IF($C724&lt;16,E724/($D724^0.727399687532279)*'Hintergrund Berechnung'!$I$3165,E724/($D724^0.727399687532279)*'Hintergrund Berechnung'!$I$3166),IF($C724&lt;13,(E724/($D724^0.727399687532279)*'Hintergrund Berechnung'!$I$3165)*0.5,IF($C724&lt;16,(E724/($D724^0.727399687532279)*'Hintergrund Berechnung'!$I$3165)*0.67,E724/($D724^0.727399687532279)*'Hintergrund Berechnung'!$I$3166)))</f>
        <v>#DIV/0!</v>
      </c>
      <c r="W724" s="16" t="str">
        <f t="shared" si="101"/>
        <v/>
      </c>
      <c r="X724" s="16" t="e">
        <f>IF($A$3=FALSE,IF($C724&lt;16,G724/($D724^0.727399687532279)*'Hintergrund Berechnung'!$I$3165,G724/($D724^0.727399687532279)*'Hintergrund Berechnung'!$I$3166),IF($C724&lt;13,(G724/($D724^0.727399687532279)*'Hintergrund Berechnung'!$I$3165)*0.5,IF($C724&lt;16,(G724/($D724^0.727399687532279)*'Hintergrund Berechnung'!$I$3165)*0.67,G724/($D724^0.727399687532279)*'Hintergrund Berechnung'!$I$3166)))</f>
        <v>#DIV/0!</v>
      </c>
      <c r="Y724" s="16" t="str">
        <f t="shared" si="102"/>
        <v/>
      </c>
      <c r="Z724" s="16" t="e">
        <f>IF($A$3=FALSE,IF($C724&lt;16,I724/($D724^0.727399687532279)*'Hintergrund Berechnung'!$I$3165,I724/($D724^0.727399687532279)*'Hintergrund Berechnung'!$I$3166),IF($C724&lt;13,(I724/($D724^0.727399687532279)*'Hintergrund Berechnung'!$I$3165)*0.5,IF($C724&lt;16,(I724/($D724^0.727399687532279)*'Hintergrund Berechnung'!$I$3165)*0.67,I724/($D724^0.727399687532279)*'Hintergrund Berechnung'!$I$3166)))</f>
        <v>#DIV/0!</v>
      </c>
      <c r="AA724" s="16" t="str">
        <f t="shared" si="103"/>
        <v/>
      </c>
      <c r="AB724" s="16" t="e">
        <f>IF($A$3=FALSE,IF($C724&lt;16,K724/($D724^0.727399687532279)*'Hintergrund Berechnung'!$I$3165,K724/($D724^0.727399687532279)*'Hintergrund Berechnung'!$I$3166),IF($C724&lt;13,(K724/($D724^0.727399687532279)*'Hintergrund Berechnung'!$I$3165)*0.5,IF($C724&lt;16,(K724/($D724^0.727399687532279)*'Hintergrund Berechnung'!$I$3165)*0.67,K724/($D724^0.727399687532279)*'Hintergrund Berechnung'!$I$3166)))</f>
        <v>#DIV/0!</v>
      </c>
      <c r="AC724" s="16" t="str">
        <f t="shared" si="104"/>
        <v/>
      </c>
      <c r="AD724" s="16" t="e">
        <f>IF($A$3=FALSE,IF($C724&lt;16,M724/($D724^0.727399687532279)*'Hintergrund Berechnung'!$I$3165,M724/($D724^0.727399687532279)*'Hintergrund Berechnung'!$I$3166),IF($C724&lt;13,(M724/($D724^0.727399687532279)*'Hintergrund Berechnung'!$I$3165)*0.5,IF($C724&lt;16,(M724/($D724^0.727399687532279)*'Hintergrund Berechnung'!$I$3165)*0.67,M724/($D724^0.727399687532279)*'Hintergrund Berechnung'!$I$3166)))</f>
        <v>#DIV/0!</v>
      </c>
      <c r="AE724" s="16" t="str">
        <f t="shared" si="105"/>
        <v/>
      </c>
      <c r="AF724" s="16" t="e">
        <f>IF($A$3=FALSE,IF($C724&lt;16,O724/($D724^0.727399687532279)*'Hintergrund Berechnung'!$I$3165,O724/($D724^0.727399687532279)*'Hintergrund Berechnung'!$I$3166),IF($C724&lt;13,(O724/($D724^0.727399687532279)*'Hintergrund Berechnung'!$I$3165)*0.5,IF($C724&lt;16,(O724/($D724^0.727399687532279)*'Hintergrund Berechnung'!$I$3165)*0.67,O724/($D724^0.727399687532279)*'Hintergrund Berechnung'!$I$3166)))</f>
        <v>#DIV/0!</v>
      </c>
      <c r="AG724" s="16" t="str">
        <f t="shared" si="106"/>
        <v/>
      </c>
      <c r="AH724" s="16" t="e">
        <f t="shared" si="107"/>
        <v>#DIV/0!</v>
      </c>
      <c r="AI724" s="16" t="e">
        <f>ROUND(IF(C724&lt;16,$Q724/($D724^0.515518364833551)*'Hintergrund Berechnung'!$K$3165,$Q724/($D724^0.515518364833551)*'Hintergrund Berechnung'!$K$3166),0)</f>
        <v>#DIV/0!</v>
      </c>
      <c r="AJ724" s="16">
        <f>ROUND(IF(C724&lt;16,$R724*'Hintergrund Berechnung'!$L$3165,$R724*'Hintergrund Berechnung'!$L$3166),0)</f>
        <v>0</v>
      </c>
      <c r="AK724" s="16">
        <f>ROUND(IF(C724&lt;16,IF(S724&gt;0,(25-$S724)*'Hintergrund Berechnung'!$M$3165,0),IF(S724&gt;0,(25-$S724)*'Hintergrund Berechnung'!$M$3166,0)),0)</f>
        <v>0</v>
      </c>
      <c r="AL724" s="18" t="e">
        <f t="shared" si="108"/>
        <v>#DIV/0!</v>
      </c>
    </row>
    <row r="725" spans="21:38" x14ac:dyDescent="0.5">
      <c r="U725" s="16">
        <f t="shared" si="100"/>
        <v>0</v>
      </c>
      <c r="V725" s="16" t="e">
        <f>IF($A$3=FALSE,IF($C725&lt;16,E725/($D725^0.727399687532279)*'Hintergrund Berechnung'!$I$3165,E725/($D725^0.727399687532279)*'Hintergrund Berechnung'!$I$3166),IF($C725&lt;13,(E725/($D725^0.727399687532279)*'Hintergrund Berechnung'!$I$3165)*0.5,IF($C725&lt;16,(E725/($D725^0.727399687532279)*'Hintergrund Berechnung'!$I$3165)*0.67,E725/($D725^0.727399687532279)*'Hintergrund Berechnung'!$I$3166)))</f>
        <v>#DIV/0!</v>
      </c>
      <c r="W725" s="16" t="str">
        <f t="shared" si="101"/>
        <v/>
      </c>
      <c r="X725" s="16" t="e">
        <f>IF($A$3=FALSE,IF($C725&lt;16,G725/($D725^0.727399687532279)*'Hintergrund Berechnung'!$I$3165,G725/($D725^0.727399687532279)*'Hintergrund Berechnung'!$I$3166),IF($C725&lt;13,(G725/($D725^0.727399687532279)*'Hintergrund Berechnung'!$I$3165)*0.5,IF($C725&lt;16,(G725/($D725^0.727399687532279)*'Hintergrund Berechnung'!$I$3165)*0.67,G725/($D725^0.727399687532279)*'Hintergrund Berechnung'!$I$3166)))</f>
        <v>#DIV/0!</v>
      </c>
      <c r="Y725" s="16" t="str">
        <f t="shared" si="102"/>
        <v/>
      </c>
      <c r="Z725" s="16" t="e">
        <f>IF($A$3=FALSE,IF($C725&lt;16,I725/($D725^0.727399687532279)*'Hintergrund Berechnung'!$I$3165,I725/($D725^0.727399687532279)*'Hintergrund Berechnung'!$I$3166),IF($C725&lt;13,(I725/($D725^0.727399687532279)*'Hintergrund Berechnung'!$I$3165)*0.5,IF($C725&lt;16,(I725/($D725^0.727399687532279)*'Hintergrund Berechnung'!$I$3165)*0.67,I725/($D725^0.727399687532279)*'Hintergrund Berechnung'!$I$3166)))</f>
        <v>#DIV/0!</v>
      </c>
      <c r="AA725" s="16" t="str">
        <f t="shared" si="103"/>
        <v/>
      </c>
      <c r="AB725" s="16" t="e">
        <f>IF($A$3=FALSE,IF($C725&lt;16,K725/($D725^0.727399687532279)*'Hintergrund Berechnung'!$I$3165,K725/($D725^0.727399687532279)*'Hintergrund Berechnung'!$I$3166),IF($C725&lt;13,(K725/($D725^0.727399687532279)*'Hintergrund Berechnung'!$I$3165)*0.5,IF($C725&lt;16,(K725/($D725^0.727399687532279)*'Hintergrund Berechnung'!$I$3165)*0.67,K725/($D725^0.727399687532279)*'Hintergrund Berechnung'!$I$3166)))</f>
        <v>#DIV/0!</v>
      </c>
      <c r="AC725" s="16" t="str">
        <f t="shared" si="104"/>
        <v/>
      </c>
      <c r="AD725" s="16" t="e">
        <f>IF($A$3=FALSE,IF($C725&lt;16,M725/($D725^0.727399687532279)*'Hintergrund Berechnung'!$I$3165,M725/($D725^0.727399687532279)*'Hintergrund Berechnung'!$I$3166),IF($C725&lt;13,(M725/($D725^0.727399687532279)*'Hintergrund Berechnung'!$I$3165)*0.5,IF($C725&lt;16,(M725/($D725^0.727399687532279)*'Hintergrund Berechnung'!$I$3165)*0.67,M725/($D725^0.727399687532279)*'Hintergrund Berechnung'!$I$3166)))</f>
        <v>#DIV/0!</v>
      </c>
      <c r="AE725" s="16" t="str">
        <f t="shared" si="105"/>
        <v/>
      </c>
      <c r="AF725" s="16" t="e">
        <f>IF($A$3=FALSE,IF($C725&lt;16,O725/($D725^0.727399687532279)*'Hintergrund Berechnung'!$I$3165,O725/($D725^0.727399687532279)*'Hintergrund Berechnung'!$I$3166),IF($C725&lt;13,(O725/($D725^0.727399687532279)*'Hintergrund Berechnung'!$I$3165)*0.5,IF($C725&lt;16,(O725/($D725^0.727399687532279)*'Hintergrund Berechnung'!$I$3165)*0.67,O725/($D725^0.727399687532279)*'Hintergrund Berechnung'!$I$3166)))</f>
        <v>#DIV/0!</v>
      </c>
      <c r="AG725" s="16" t="str">
        <f t="shared" si="106"/>
        <v/>
      </c>
      <c r="AH725" s="16" t="e">
        <f t="shared" si="107"/>
        <v>#DIV/0!</v>
      </c>
      <c r="AI725" s="16" t="e">
        <f>ROUND(IF(C725&lt;16,$Q725/($D725^0.515518364833551)*'Hintergrund Berechnung'!$K$3165,$Q725/($D725^0.515518364833551)*'Hintergrund Berechnung'!$K$3166),0)</f>
        <v>#DIV/0!</v>
      </c>
      <c r="AJ725" s="16">
        <f>ROUND(IF(C725&lt;16,$R725*'Hintergrund Berechnung'!$L$3165,$R725*'Hintergrund Berechnung'!$L$3166),0)</f>
        <v>0</v>
      </c>
      <c r="AK725" s="16">
        <f>ROUND(IF(C725&lt;16,IF(S725&gt;0,(25-$S725)*'Hintergrund Berechnung'!$M$3165,0),IF(S725&gt;0,(25-$S725)*'Hintergrund Berechnung'!$M$3166,0)),0)</f>
        <v>0</v>
      </c>
      <c r="AL725" s="18" t="e">
        <f t="shared" si="108"/>
        <v>#DIV/0!</v>
      </c>
    </row>
    <row r="726" spans="21:38" x14ac:dyDescent="0.5">
      <c r="U726" s="16">
        <f t="shared" si="100"/>
        <v>0</v>
      </c>
      <c r="V726" s="16" t="e">
        <f>IF($A$3=FALSE,IF($C726&lt;16,E726/($D726^0.727399687532279)*'Hintergrund Berechnung'!$I$3165,E726/($D726^0.727399687532279)*'Hintergrund Berechnung'!$I$3166),IF($C726&lt;13,(E726/($D726^0.727399687532279)*'Hintergrund Berechnung'!$I$3165)*0.5,IF($C726&lt;16,(E726/($D726^0.727399687532279)*'Hintergrund Berechnung'!$I$3165)*0.67,E726/($D726^0.727399687532279)*'Hintergrund Berechnung'!$I$3166)))</f>
        <v>#DIV/0!</v>
      </c>
      <c r="W726" s="16" t="str">
        <f t="shared" si="101"/>
        <v/>
      </c>
      <c r="X726" s="16" t="e">
        <f>IF($A$3=FALSE,IF($C726&lt;16,G726/($D726^0.727399687532279)*'Hintergrund Berechnung'!$I$3165,G726/($D726^0.727399687532279)*'Hintergrund Berechnung'!$I$3166),IF($C726&lt;13,(G726/($D726^0.727399687532279)*'Hintergrund Berechnung'!$I$3165)*0.5,IF($C726&lt;16,(G726/($D726^0.727399687532279)*'Hintergrund Berechnung'!$I$3165)*0.67,G726/($D726^0.727399687532279)*'Hintergrund Berechnung'!$I$3166)))</f>
        <v>#DIV/0!</v>
      </c>
      <c r="Y726" s="16" t="str">
        <f t="shared" si="102"/>
        <v/>
      </c>
      <c r="Z726" s="16" t="e">
        <f>IF($A$3=FALSE,IF($C726&lt;16,I726/($D726^0.727399687532279)*'Hintergrund Berechnung'!$I$3165,I726/($D726^0.727399687532279)*'Hintergrund Berechnung'!$I$3166),IF($C726&lt;13,(I726/($D726^0.727399687532279)*'Hintergrund Berechnung'!$I$3165)*0.5,IF($C726&lt;16,(I726/($D726^0.727399687532279)*'Hintergrund Berechnung'!$I$3165)*0.67,I726/($D726^0.727399687532279)*'Hintergrund Berechnung'!$I$3166)))</f>
        <v>#DIV/0!</v>
      </c>
      <c r="AA726" s="16" t="str">
        <f t="shared" si="103"/>
        <v/>
      </c>
      <c r="AB726" s="16" t="e">
        <f>IF($A$3=FALSE,IF($C726&lt;16,K726/($D726^0.727399687532279)*'Hintergrund Berechnung'!$I$3165,K726/($D726^0.727399687532279)*'Hintergrund Berechnung'!$I$3166),IF($C726&lt;13,(K726/($D726^0.727399687532279)*'Hintergrund Berechnung'!$I$3165)*0.5,IF($C726&lt;16,(K726/($D726^0.727399687532279)*'Hintergrund Berechnung'!$I$3165)*0.67,K726/($D726^0.727399687532279)*'Hintergrund Berechnung'!$I$3166)))</f>
        <v>#DIV/0!</v>
      </c>
      <c r="AC726" s="16" t="str">
        <f t="shared" si="104"/>
        <v/>
      </c>
      <c r="AD726" s="16" t="e">
        <f>IF($A$3=FALSE,IF($C726&lt;16,M726/($D726^0.727399687532279)*'Hintergrund Berechnung'!$I$3165,M726/($D726^0.727399687532279)*'Hintergrund Berechnung'!$I$3166),IF($C726&lt;13,(M726/($D726^0.727399687532279)*'Hintergrund Berechnung'!$I$3165)*0.5,IF($C726&lt;16,(M726/($D726^0.727399687532279)*'Hintergrund Berechnung'!$I$3165)*0.67,M726/($D726^0.727399687532279)*'Hintergrund Berechnung'!$I$3166)))</f>
        <v>#DIV/0!</v>
      </c>
      <c r="AE726" s="16" t="str">
        <f t="shared" si="105"/>
        <v/>
      </c>
      <c r="AF726" s="16" t="e">
        <f>IF($A$3=FALSE,IF($C726&lt;16,O726/($D726^0.727399687532279)*'Hintergrund Berechnung'!$I$3165,O726/($D726^0.727399687532279)*'Hintergrund Berechnung'!$I$3166),IF($C726&lt;13,(O726/($D726^0.727399687532279)*'Hintergrund Berechnung'!$I$3165)*0.5,IF($C726&lt;16,(O726/($D726^0.727399687532279)*'Hintergrund Berechnung'!$I$3165)*0.67,O726/($D726^0.727399687532279)*'Hintergrund Berechnung'!$I$3166)))</f>
        <v>#DIV/0!</v>
      </c>
      <c r="AG726" s="16" t="str">
        <f t="shared" si="106"/>
        <v/>
      </c>
      <c r="AH726" s="16" t="e">
        <f t="shared" si="107"/>
        <v>#DIV/0!</v>
      </c>
      <c r="AI726" s="16" t="e">
        <f>ROUND(IF(C726&lt;16,$Q726/($D726^0.515518364833551)*'Hintergrund Berechnung'!$K$3165,$Q726/($D726^0.515518364833551)*'Hintergrund Berechnung'!$K$3166),0)</f>
        <v>#DIV/0!</v>
      </c>
      <c r="AJ726" s="16">
        <f>ROUND(IF(C726&lt;16,$R726*'Hintergrund Berechnung'!$L$3165,$R726*'Hintergrund Berechnung'!$L$3166),0)</f>
        <v>0</v>
      </c>
      <c r="AK726" s="16">
        <f>ROUND(IF(C726&lt;16,IF(S726&gt;0,(25-$S726)*'Hintergrund Berechnung'!$M$3165,0),IF(S726&gt;0,(25-$S726)*'Hintergrund Berechnung'!$M$3166,0)),0)</f>
        <v>0</v>
      </c>
      <c r="AL726" s="18" t="e">
        <f t="shared" si="108"/>
        <v>#DIV/0!</v>
      </c>
    </row>
    <row r="727" spans="21:38" x14ac:dyDescent="0.5">
      <c r="U727" s="16">
        <f t="shared" si="100"/>
        <v>0</v>
      </c>
      <c r="V727" s="16" t="e">
        <f>IF($A$3=FALSE,IF($C727&lt;16,E727/($D727^0.727399687532279)*'Hintergrund Berechnung'!$I$3165,E727/($D727^0.727399687532279)*'Hintergrund Berechnung'!$I$3166),IF($C727&lt;13,(E727/($D727^0.727399687532279)*'Hintergrund Berechnung'!$I$3165)*0.5,IF($C727&lt;16,(E727/($D727^0.727399687532279)*'Hintergrund Berechnung'!$I$3165)*0.67,E727/($D727^0.727399687532279)*'Hintergrund Berechnung'!$I$3166)))</f>
        <v>#DIV/0!</v>
      </c>
      <c r="W727" s="16" t="str">
        <f t="shared" si="101"/>
        <v/>
      </c>
      <c r="X727" s="16" t="e">
        <f>IF($A$3=FALSE,IF($C727&lt;16,G727/($D727^0.727399687532279)*'Hintergrund Berechnung'!$I$3165,G727/($D727^0.727399687532279)*'Hintergrund Berechnung'!$I$3166),IF($C727&lt;13,(G727/($D727^0.727399687532279)*'Hintergrund Berechnung'!$I$3165)*0.5,IF($C727&lt;16,(G727/($D727^0.727399687532279)*'Hintergrund Berechnung'!$I$3165)*0.67,G727/($D727^0.727399687532279)*'Hintergrund Berechnung'!$I$3166)))</f>
        <v>#DIV/0!</v>
      </c>
      <c r="Y727" s="16" t="str">
        <f t="shared" si="102"/>
        <v/>
      </c>
      <c r="Z727" s="16" t="e">
        <f>IF($A$3=FALSE,IF($C727&lt;16,I727/($D727^0.727399687532279)*'Hintergrund Berechnung'!$I$3165,I727/($D727^0.727399687532279)*'Hintergrund Berechnung'!$I$3166),IF($C727&lt;13,(I727/($D727^0.727399687532279)*'Hintergrund Berechnung'!$I$3165)*0.5,IF($C727&lt;16,(I727/($D727^0.727399687532279)*'Hintergrund Berechnung'!$I$3165)*0.67,I727/($D727^0.727399687532279)*'Hintergrund Berechnung'!$I$3166)))</f>
        <v>#DIV/0!</v>
      </c>
      <c r="AA727" s="16" t="str">
        <f t="shared" si="103"/>
        <v/>
      </c>
      <c r="AB727" s="16" t="e">
        <f>IF($A$3=FALSE,IF($C727&lt;16,K727/($D727^0.727399687532279)*'Hintergrund Berechnung'!$I$3165,K727/($D727^0.727399687532279)*'Hintergrund Berechnung'!$I$3166),IF($C727&lt;13,(K727/($D727^0.727399687532279)*'Hintergrund Berechnung'!$I$3165)*0.5,IF($C727&lt;16,(K727/($D727^0.727399687532279)*'Hintergrund Berechnung'!$I$3165)*0.67,K727/($D727^0.727399687532279)*'Hintergrund Berechnung'!$I$3166)))</f>
        <v>#DIV/0!</v>
      </c>
      <c r="AC727" s="16" t="str">
        <f t="shared" si="104"/>
        <v/>
      </c>
      <c r="AD727" s="16" t="e">
        <f>IF($A$3=FALSE,IF($C727&lt;16,M727/($D727^0.727399687532279)*'Hintergrund Berechnung'!$I$3165,M727/($D727^0.727399687532279)*'Hintergrund Berechnung'!$I$3166),IF($C727&lt;13,(M727/($D727^0.727399687532279)*'Hintergrund Berechnung'!$I$3165)*0.5,IF($C727&lt;16,(M727/($D727^0.727399687532279)*'Hintergrund Berechnung'!$I$3165)*0.67,M727/($D727^0.727399687532279)*'Hintergrund Berechnung'!$I$3166)))</f>
        <v>#DIV/0!</v>
      </c>
      <c r="AE727" s="16" t="str">
        <f t="shared" si="105"/>
        <v/>
      </c>
      <c r="AF727" s="16" t="e">
        <f>IF($A$3=FALSE,IF($C727&lt;16,O727/($D727^0.727399687532279)*'Hintergrund Berechnung'!$I$3165,O727/($D727^0.727399687532279)*'Hintergrund Berechnung'!$I$3166),IF($C727&lt;13,(O727/($D727^0.727399687532279)*'Hintergrund Berechnung'!$I$3165)*0.5,IF($C727&lt;16,(O727/($D727^0.727399687532279)*'Hintergrund Berechnung'!$I$3165)*0.67,O727/($D727^0.727399687532279)*'Hintergrund Berechnung'!$I$3166)))</f>
        <v>#DIV/0!</v>
      </c>
      <c r="AG727" s="16" t="str">
        <f t="shared" si="106"/>
        <v/>
      </c>
      <c r="AH727" s="16" t="e">
        <f t="shared" si="107"/>
        <v>#DIV/0!</v>
      </c>
      <c r="AI727" s="16" t="e">
        <f>ROUND(IF(C727&lt;16,$Q727/($D727^0.515518364833551)*'Hintergrund Berechnung'!$K$3165,$Q727/($D727^0.515518364833551)*'Hintergrund Berechnung'!$K$3166),0)</f>
        <v>#DIV/0!</v>
      </c>
      <c r="AJ727" s="16">
        <f>ROUND(IF(C727&lt;16,$R727*'Hintergrund Berechnung'!$L$3165,$R727*'Hintergrund Berechnung'!$L$3166),0)</f>
        <v>0</v>
      </c>
      <c r="AK727" s="16">
        <f>ROUND(IF(C727&lt;16,IF(S727&gt;0,(25-$S727)*'Hintergrund Berechnung'!$M$3165,0),IF(S727&gt;0,(25-$S727)*'Hintergrund Berechnung'!$M$3166,0)),0)</f>
        <v>0</v>
      </c>
      <c r="AL727" s="18" t="e">
        <f t="shared" si="108"/>
        <v>#DIV/0!</v>
      </c>
    </row>
    <row r="728" spans="21:38" x14ac:dyDescent="0.5">
      <c r="U728" s="16">
        <f t="shared" si="100"/>
        <v>0</v>
      </c>
      <c r="V728" s="16" t="e">
        <f>IF($A$3=FALSE,IF($C728&lt;16,E728/($D728^0.727399687532279)*'Hintergrund Berechnung'!$I$3165,E728/($D728^0.727399687532279)*'Hintergrund Berechnung'!$I$3166),IF($C728&lt;13,(E728/($D728^0.727399687532279)*'Hintergrund Berechnung'!$I$3165)*0.5,IF($C728&lt;16,(E728/($D728^0.727399687532279)*'Hintergrund Berechnung'!$I$3165)*0.67,E728/($D728^0.727399687532279)*'Hintergrund Berechnung'!$I$3166)))</f>
        <v>#DIV/0!</v>
      </c>
      <c r="W728" s="16" t="str">
        <f t="shared" si="101"/>
        <v/>
      </c>
      <c r="X728" s="16" t="e">
        <f>IF($A$3=FALSE,IF($C728&lt;16,G728/($D728^0.727399687532279)*'Hintergrund Berechnung'!$I$3165,G728/($D728^0.727399687532279)*'Hintergrund Berechnung'!$I$3166),IF($C728&lt;13,(G728/($D728^0.727399687532279)*'Hintergrund Berechnung'!$I$3165)*0.5,IF($C728&lt;16,(G728/($D728^0.727399687532279)*'Hintergrund Berechnung'!$I$3165)*0.67,G728/($D728^0.727399687532279)*'Hintergrund Berechnung'!$I$3166)))</f>
        <v>#DIV/0!</v>
      </c>
      <c r="Y728" s="16" t="str">
        <f t="shared" si="102"/>
        <v/>
      </c>
      <c r="Z728" s="16" t="e">
        <f>IF($A$3=FALSE,IF($C728&lt;16,I728/($D728^0.727399687532279)*'Hintergrund Berechnung'!$I$3165,I728/($D728^0.727399687532279)*'Hintergrund Berechnung'!$I$3166),IF($C728&lt;13,(I728/($D728^0.727399687532279)*'Hintergrund Berechnung'!$I$3165)*0.5,IF($C728&lt;16,(I728/($D728^0.727399687532279)*'Hintergrund Berechnung'!$I$3165)*0.67,I728/($D728^0.727399687532279)*'Hintergrund Berechnung'!$I$3166)))</f>
        <v>#DIV/0!</v>
      </c>
      <c r="AA728" s="16" t="str">
        <f t="shared" si="103"/>
        <v/>
      </c>
      <c r="AB728" s="16" t="e">
        <f>IF($A$3=FALSE,IF($C728&lt;16,K728/($D728^0.727399687532279)*'Hintergrund Berechnung'!$I$3165,K728/($D728^0.727399687532279)*'Hintergrund Berechnung'!$I$3166),IF($C728&lt;13,(K728/($D728^0.727399687532279)*'Hintergrund Berechnung'!$I$3165)*0.5,IF($C728&lt;16,(K728/($D728^0.727399687532279)*'Hintergrund Berechnung'!$I$3165)*0.67,K728/($D728^0.727399687532279)*'Hintergrund Berechnung'!$I$3166)))</f>
        <v>#DIV/0!</v>
      </c>
      <c r="AC728" s="16" t="str">
        <f t="shared" si="104"/>
        <v/>
      </c>
      <c r="AD728" s="16" t="e">
        <f>IF($A$3=FALSE,IF($C728&lt;16,M728/($D728^0.727399687532279)*'Hintergrund Berechnung'!$I$3165,M728/($D728^0.727399687532279)*'Hintergrund Berechnung'!$I$3166),IF($C728&lt;13,(M728/($D728^0.727399687532279)*'Hintergrund Berechnung'!$I$3165)*0.5,IF($C728&lt;16,(M728/($D728^0.727399687532279)*'Hintergrund Berechnung'!$I$3165)*0.67,M728/($D728^0.727399687532279)*'Hintergrund Berechnung'!$I$3166)))</f>
        <v>#DIV/0!</v>
      </c>
      <c r="AE728" s="16" t="str">
        <f t="shared" si="105"/>
        <v/>
      </c>
      <c r="AF728" s="16" t="e">
        <f>IF($A$3=FALSE,IF($C728&lt;16,O728/($D728^0.727399687532279)*'Hintergrund Berechnung'!$I$3165,O728/($D728^0.727399687532279)*'Hintergrund Berechnung'!$I$3166),IF($C728&lt;13,(O728/($D728^0.727399687532279)*'Hintergrund Berechnung'!$I$3165)*0.5,IF($C728&lt;16,(O728/($D728^0.727399687532279)*'Hintergrund Berechnung'!$I$3165)*0.67,O728/($D728^0.727399687532279)*'Hintergrund Berechnung'!$I$3166)))</f>
        <v>#DIV/0!</v>
      </c>
      <c r="AG728" s="16" t="str">
        <f t="shared" si="106"/>
        <v/>
      </c>
      <c r="AH728" s="16" t="e">
        <f t="shared" si="107"/>
        <v>#DIV/0!</v>
      </c>
      <c r="AI728" s="16" t="e">
        <f>ROUND(IF(C728&lt;16,$Q728/($D728^0.515518364833551)*'Hintergrund Berechnung'!$K$3165,$Q728/($D728^0.515518364833551)*'Hintergrund Berechnung'!$K$3166),0)</f>
        <v>#DIV/0!</v>
      </c>
      <c r="AJ728" s="16">
        <f>ROUND(IF(C728&lt;16,$R728*'Hintergrund Berechnung'!$L$3165,$R728*'Hintergrund Berechnung'!$L$3166),0)</f>
        <v>0</v>
      </c>
      <c r="AK728" s="16">
        <f>ROUND(IF(C728&lt;16,IF(S728&gt;0,(25-$S728)*'Hintergrund Berechnung'!$M$3165,0),IF(S728&gt;0,(25-$S728)*'Hintergrund Berechnung'!$M$3166,0)),0)</f>
        <v>0</v>
      </c>
      <c r="AL728" s="18" t="e">
        <f t="shared" si="108"/>
        <v>#DIV/0!</v>
      </c>
    </row>
    <row r="729" spans="21:38" x14ac:dyDescent="0.5">
      <c r="U729" s="16">
        <f t="shared" si="100"/>
        <v>0</v>
      </c>
      <c r="V729" s="16" t="e">
        <f>IF($A$3=FALSE,IF($C729&lt;16,E729/($D729^0.727399687532279)*'Hintergrund Berechnung'!$I$3165,E729/($D729^0.727399687532279)*'Hintergrund Berechnung'!$I$3166),IF($C729&lt;13,(E729/($D729^0.727399687532279)*'Hintergrund Berechnung'!$I$3165)*0.5,IF($C729&lt;16,(E729/($D729^0.727399687532279)*'Hintergrund Berechnung'!$I$3165)*0.67,E729/($D729^0.727399687532279)*'Hintergrund Berechnung'!$I$3166)))</f>
        <v>#DIV/0!</v>
      </c>
      <c r="W729" s="16" t="str">
        <f t="shared" si="101"/>
        <v/>
      </c>
      <c r="X729" s="16" t="e">
        <f>IF($A$3=FALSE,IF($C729&lt;16,G729/($D729^0.727399687532279)*'Hintergrund Berechnung'!$I$3165,G729/($D729^0.727399687532279)*'Hintergrund Berechnung'!$I$3166),IF($C729&lt;13,(G729/($D729^0.727399687532279)*'Hintergrund Berechnung'!$I$3165)*0.5,IF($C729&lt;16,(G729/($D729^0.727399687532279)*'Hintergrund Berechnung'!$I$3165)*0.67,G729/($D729^0.727399687532279)*'Hintergrund Berechnung'!$I$3166)))</f>
        <v>#DIV/0!</v>
      </c>
      <c r="Y729" s="16" t="str">
        <f t="shared" si="102"/>
        <v/>
      </c>
      <c r="Z729" s="16" t="e">
        <f>IF($A$3=FALSE,IF($C729&lt;16,I729/($D729^0.727399687532279)*'Hintergrund Berechnung'!$I$3165,I729/($D729^0.727399687532279)*'Hintergrund Berechnung'!$I$3166),IF($C729&lt;13,(I729/($D729^0.727399687532279)*'Hintergrund Berechnung'!$I$3165)*0.5,IF($C729&lt;16,(I729/($D729^0.727399687532279)*'Hintergrund Berechnung'!$I$3165)*0.67,I729/($D729^0.727399687532279)*'Hintergrund Berechnung'!$I$3166)))</f>
        <v>#DIV/0!</v>
      </c>
      <c r="AA729" s="16" t="str">
        <f t="shared" si="103"/>
        <v/>
      </c>
      <c r="AB729" s="16" t="e">
        <f>IF($A$3=FALSE,IF($C729&lt;16,K729/($D729^0.727399687532279)*'Hintergrund Berechnung'!$I$3165,K729/($D729^0.727399687532279)*'Hintergrund Berechnung'!$I$3166),IF($C729&lt;13,(K729/($D729^0.727399687532279)*'Hintergrund Berechnung'!$I$3165)*0.5,IF($C729&lt;16,(K729/($D729^0.727399687532279)*'Hintergrund Berechnung'!$I$3165)*0.67,K729/($D729^0.727399687532279)*'Hintergrund Berechnung'!$I$3166)))</f>
        <v>#DIV/0!</v>
      </c>
      <c r="AC729" s="16" t="str">
        <f t="shared" si="104"/>
        <v/>
      </c>
      <c r="AD729" s="16" t="e">
        <f>IF($A$3=FALSE,IF($C729&lt;16,M729/($D729^0.727399687532279)*'Hintergrund Berechnung'!$I$3165,M729/($D729^0.727399687532279)*'Hintergrund Berechnung'!$I$3166),IF($C729&lt;13,(M729/($D729^0.727399687532279)*'Hintergrund Berechnung'!$I$3165)*0.5,IF($C729&lt;16,(M729/($D729^0.727399687532279)*'Hintergrund Berechnung'!$I$3165)*0.67,M729/($D729^0.727399687532279)*'Hintergrund Berechnung'!$I$3166)))</f>
        <v>#DIV/0!</v>
      </c>
      <c r="AE729" s="16" t="str">
        <f t="shared" si="105"/>
        <v/>
      </c>
      <c r="AF729" s="16" t="e">
        <f>IF($A$3=FALSE,IF($C729&lt;16,O729/($D729^0.727399687532279)*'Hintergrund Berechnung'!$I$3165,O729/($D729^0.727399687532279)*'Hintergrund Berechnung'!$I$3166),IF($C729&lt;13,(O729/($D729^0.727399687532279)*'Hintergrund Berechnung'!$I$3165)*0.5,IF($C729&lt;16,(O729/($D729^0.727399687532279)*'Hintergrund Berechnung'!$I$3165)*0.67,O729/($D729^0.727399687532279)*'Hintergrund Berechnung'!$I$3166)))</f>
        <v>#DIV/0!</v>
      </c>
      <c r="AG729" s="16" t="str">
        <f t="shared" si="106"/>
        <v/>
      </c>
      <c r="AH729" s="16" t="e">
        <f t="shared" si="107"/>
        <v>#DIV/0!</v>
      </c>
      <c r="AI729" s="16" t="e">
        <f>ROUND(IF(C729&lt;16,$Q729/($D729^0.515518364833551)*'Hintergrund Berechnung'!$K$3165,$Q729/($D729^0.515518364833551)*'Hintergrund Berechnung'!$K$3166),0)</f>
        <v>#DIV/0!</v>
      </c>
      <c r="AJ729" s="16">
        <f>ROUND(IF(C729&lt;16,$R729*'Hintergrund Berechnung'!$L$3165,$R729*'Hintergrund Berechnung'!$L$3166),0)</f>
        <v>0</v>
      </c>
      <c r="AK729" s="16">
        <f>ROUND(IF(C729&lt;16,IF(S729&gt;0,(25-$S729)*'Hintergrund Berechnung'!$M$3165,0),IF(S729&gt;0,(25-$S729)*'Hintergrund Berechnung'!$M$3166,0)),0)</f>
        <v>0</v>
      </c>
      <c r="AL729" s="18" t="e">
        <f t="shared" si="108"/>
        <v>#DIV/0!</v>
      </c>
    </row>
    <row r="730" spans="21:38" x14ac:dyDescent="0.5">
      <c r="U730" s="16">
        <f t="shared" si="100"/>
        <v>0</v>
      </c>
      <c r="V730" s="16" t="e">
        <f>IF($A$3=FALSE,IF($C730&lt;16,E730/($D730^0.727399687532279)*'Hintergrund Berechnung'!$I$3165,E730/($D730^0.727399687532279)*'Hintergrund Berechnung'!$I$3166),IF($C730&lt;13,(E730/($D730^0.727399687532279)*'Hintergrund Berechnung'!$I$3165)*0.5,IF($C730&lt;16,(E730/($D730^0.727399687532279)*'Hintergrund Berechnung'!$I$3165)*0.67,E730/($D730^0.727399687532279)*'Hintergrund Berechnung'!$I$3166)))</f>
        <v>#DIV/0!</v>
      </c>
      <c r="W730" s="16" t="str">
        <f t="shared" si="101"/>
        <v/>
      </c>
      <c r="X730" s="16" t="e">
        <f>IF($A$3=FALSE,IF($C730&lt;16,G730/($D730^0.727399687532279)*'Hintergrund Berechnung'!$I$3165,G730/($D730^0.727399687532279)*'Hintergrund Berechnung'!$I$3166),IF($C730&lt;13,(G730/($D730^0.727399687532279)*'Hintergrund Berechnung'!$I$3165)*0.5,IF($C730&lt;16,(G730/($D730^0.727399687532279)*'Hintergrund Berechnung'!$I$3165)*0.67,G730/($D730^0.727399687532279)*'Hintergrund Berechnung'!$I$3166)))</f>
        <v>#DIV/0!</v>
      </c>
      <c r="Y730" s="16" t="str">
        <f t="shared" si="102"/>
        <v/>
      </c>
      <c r="Z730" s="16" t="e">
        <f>IF($A$3=FALSE,IF($C730&lt;16,I730/($D730^0.727399687532279)*'Hintergrund Berechnung'!$I$3165,I730/($D730^0.727399687532279)*'Hintergrund Berechnung'!$I$3166),IF($C730&lt;13,(I730/($D730^0.727399687532279)*'Hintergrund Berechnung'!$I$3165)*0.5,IF($C730&lt;16,(I730/($D730^0.727399687532279)*'Hintergrund Berechnung'!$I$3165)*0.67,I730/($D730^0.727399687532279)*'Hintergrund Berechnung'!$I$3166)))</f>
        <v>#DIV/0!</v>
      </c>
      <c r="AA730" s="16" t="str">
        <f t="shared" si="103"/>
        <v/>
      </c>
      <c r="AB730" s="16" t="e">
        <f>IF($A$3=FALSE,IF($C730&lt;16,K730/($D730^0.727399687532279)*'Hintergrund Berechnung'!$I$3165,K730/($D730^0.727399687532279)*'Hintergrund Berechnung'!$I$3166),IF($C730&lt;13,(K730/($D730^0.727399687532279)*'Hintergrund Berechnung'!$I$3165)*0.5,IF($C730&lt;16,(K730/($D730^0.727399687532279)*'Hintergrund Berechnung'!$I$3165)*0.67,K730/($D730^0.727399687532279)*'Hintergrund Berechnung'!$I$3166)))</f>
        <v>#DIV/0!</v>
      </c>
      <c r="AC730" s="16" t="str">
        <f t="shared" si="104"/>
        <v/>
      </c>
      <c r="AD730" s="16" t="e">
        <f>IF($A$3=FALSE,IF($C730&lt;16,M730/($D730^0.727399687532279)*'Hintergrund Berechnung'!$I$3165,M730/($D730^0.727399687532279)*'Hintergrund Berechnung'!$I$3166),IF($C730&lt;13,(M730/($D730^0.727399687532279)*'Hintergrund Berechnung'!$I$3165)*0.5,IF($C730&lt;16,(M730/($D730^0.727399687532279)*'Hintergrund Berechnung'!$I$3165)*0.67,M730/($D730^0.727399687532279)*'Hintergrund Berechnung'!$I$3166)))</f>
        <v>#DIV/0!</v>
      </c>
      <c r="AE730" s="16" t="str">
        <f t="shared" si="105"/>
        <v/>
      </c>
      <c r="AF730" s="16" t="e">
        <f>IF($A$3=FALSE,IF($C730&lt;16,O730/($D730^0.727399687532279)*'Hintergrund Berechnung'!$I$3165,O730/($D730^0.727399687532279)*'Hintergrund Berechnung'!$I$3166),IF($C730&lt;13,(O730/($D730^0.727399687532279)*'Hintergrund Berechnung'!$I$3165)*0.5,IF($C730&lt;16,(O730/($D730^0.727399687532279)*'Hintergrund Berechnung'!$I$3165)*0.67,O730/($D730^0.727399687532279)*'Hintergrund Berechnung'!$I$3166)))</f>
        <v>#DIV/0!</v>
      </c>
      <c r="AG730" s="16" t="str">
        <f t="shared" si="106"/>
        <v/>
      </c>
      <c r="AH730" s="16" t="e">
        <f t="shared" si="107"/>
        <v>#DIV/0!</v>
      </c>
      <c r="AI730" s="16" t="e">
        <f>ROUND(IF(C730&lt;16,$Q730/($D730^0.515518364833551)*'Hintergrund Berechnung'!$K$3165,$Q730/($D730^0.515518364833551)*'Hintergrund Berechnung'!$K$3166),0)</f>
        <v>#DIV/0!</v>
      </c>
      <c r="AJ730" s="16">
        <f>ROUND(IF(C730&lt;16,$R730*'Hintergrund Berechnung'!$L$3165,$R730*'Hintergrund Berechnung'!$L$3166),0)</f>
        <v>0</v>
      </c>
      <c r="AK730" s="16">
        <f>ROUND(IF(C730&lt;16,IF(S730&gt;0,(25-$S730)*'Hintergrund Berechnung'!$M$3165,0),IF(S730&gt;0,(25-$S730)*'Hintergrund Berechnung'!$M$3166,0)),0)</f>
        <v>0</v>
      </c>
      <c r="AL730" s="18" t="e">
        <f t="shared" si="108"/>
        <v>#DIV/0!</v>
      </c>
    </row>
    <row r="731" spans="21:38" x14ac:dyDescent="0.5">
      <c r="U731" s="16">
        <f t="shared" si="100"/>
        <v>0</v>
      </c>
      <c r="V731" s="16" t="e">
        <f>IF($A$3=FALSE,IF($C731&lt;16,E731/($D731^0.727399687532279)*'Hintergrund Berechnung'!$I$3165,E731/($D731^0.727399687532279)*'Hintergrund Berechnung'!$I$3166),IF($C731&lt;13,(E731/($D731^0.727399687532279)*'Hintergrund Berechnung'!$I$3165)*0.5,IF($C731&lt;16,(E731/($D731^0.727399687532279)*'Hintergrund Berechnung'!$I$3165)*0.67,E731/($D731^0.727399687532279)*'Hintergrund Berechnung'!$I$3166)))</f>
        <v>#DIV/0!</v>
      </c>
      <c r="W731" s="16" t="str">
        <f t="shared" si="101"/>
        <v/>
      </c>
      <c r="X731" s="16" t="e">
        <f>IF($A$3=FALSE,IF($C731&lt;16,G731/($D731^0.727399687532279)*'Hintergrund Berechnung'!$I$3165,G731/($D731^0.727399687532279)*'Hintergrund Berechnung'!$I$3166),IF($C731&lt;13,(G731/($D731^0.727399687532279)*'Hintergrund Berechnung'!$I$3165)*0.5,IF($C731&lt;16,(G731/($D731^0.727399687532279)*'Hintergrund Berechnung'!$I$3165)*0.67,G731/($D731^0.727399687532279)*'Hintergrund Berechnung'!$I$3166)))</f>
        <v>#DIV/0!</v>
      </c>
      <c r="Y731" s="16" t="str">
        <f t="shared" si="102"/>
        <v/>
      </c>
      <c r="Z731" s="16" t="e">
        <f>IF($A$3=FALSE,IF($C731&lt;16,I731/($D731^0.727399687532279)*'Hintergrund Berechnung'!$I$3165,I731/($D731^0.727399687532279)*'Hintergrund Berechnung'!$I$3166),IF($C731&lt;13,(I731/($D731^0.727399687532279)*'Hintergrund Berechnung'!$I$3165)*0.5,IF($C731&lt;16,(I731/($D731^0.727399687532279)*'Hintergrund Berechnung'!$I$3165)*0.67,I731/($D731^0.727399687532279)*'Hintergrund Berechnung'!$I$3166)))</f>
        <v>#DIV/0!</v>
      </c>
      <c r="AA731" s="16" t="str">
        <f t="shared" si="103"/>
        <v/>
      </c>
      <c r="AB731" s="16" t="e">
        <f>IF($A$3=FALSE,IF($C731&lt;16,K731/($D731^0.727399687532279)*'Hintergrund Berechnung'!$I$3165,K731/($D731^0.727399687532279)*'Hintergrund Berechnung'!$I$3166),IF($C731&lt;13,(K731/($D731^0.727399687532279)*'Hintergrund Berechnung'!$I$3165)*0.5,IF($C731&lt;16,(K731/($D731^0.727399687532279)*'Hintergrund Berechnung'!$I$3165)*0.67,K731/($D731^0.727399687532279)*'Hintergrund Berechnung'!$I$3166)))</f>
        <v>#DIV/0!</v>
      </c>
      <c r="AC731" s="16" t="str">
        <f t="shared" si="104"/>
        <v/>
      </c>
      <c r="AD731" s="16" t="e">
        <f>IF($A$3=FALSE,IF($C731&lt;16,M731/($D731^0.727399687532279)*'Hintergrund Berechnung'!$I$3165,M731/($D731^0.727399687532279)*'Hintergrund Berechnung'!$I$3166),IF($C731&lt;13,(M731/($D731^0.727399687532279)*'Hintergrund Berechnung'!$I$3165)*0.5,IF($C731&lt;16,(M731/($D731^0.727399687532279)*'Hintergrund Berechnung'!$I$3165)*0.67,M731/($D731^0.727399687532279)*'Hintergrund Berechnung'!$I$3166)))</f>
        <v>#DIV/0!</v>
      </c>
      <c r="AE731" s="16" t="str">
        <f t="shared" si="105"/>
        <v/>
      </c>
      <c r="AF731" s="16" t="e">
        <f>IF($A$3=FALSE,IF($C731&lt;16,O731/($D731^0.727399687532279)*'Hintergrund Berechnung'!$I$3165,O731/($D731^0.727399687532279)*'Hintergrund Berechnung'!$I$3166),IF($C731&lt;13,(O731/($D731^0.727399687532279)*'Hintergrund Berechnung'!$I$3165)*0.5,IF($C731&lt;16,(O731/($D731^0.727399687532279)*'Hintergrund Berechnung'!$I$3165)*0.67,O731/($D731^0.727399687532279)*'Hintergrund Berechnung'!$I$3166)))</f>
        <v>#DIV/0!</v>
      </c>
      <c r="AG731" s="16" t="str">
        <f t="shared" si="106"/>
        <v/>
      </c>
      <c r="AH731" s="16" t="e">
        <f t="shared" si="107"/>
        <v>#DIV/0!</v>
      </c>
      <c r="AI731" s="16" t="e">
        <f>ROUND(IF(C731&lt;16,$Q731/($D731^0.515518364833551)*'Hintergrund Berechnung'!$K$3165,$Q731/($D731^0.515518364833551)*'Hintergrund Berechnung'!$K$3166),0)</f>
        <v>#DIV/0!</v>
      </c>
      <c r="AJ731" s="16">
        <f>ROUND(IF(C731&lt;16,$R731*'Hintergrund Berechnung'!$L$3165,$R731*'Hintergrund Berechnung'!$L$3166),0)</f>
        <v>0</v>
      </c>
      <c r="AK731" s="16">
        <f>ROUND(IF(C731&lt;16,IF(S731&gt;0,(25-$S731)*'Hintergrund Berechnung'!$M$3165,0),IF(S731&gt;0,(25-$S731)*'Hintergrund Berechnung'!$M$3166,0)),0)</f>
        <v>0</v>
      </c>
      <c r="AL731" s="18" t="e">
        <f t="shared" si="108"/>
        <v>#DIV/0!</v>
      </c>
    </row>
    <row r="732" spans="21:38" x14ac:dyDescent="0.5">
      <c r="U732" s="16">
        <f t="shared" si="100"/>
        <v>0</v>
      </c>
      <c r="V732" s="16" t="e">
        <f>IF($A$3=FALSE,IF($C732&lt;16,E732/($D732^0.727399687532279)*'Hintergrund Berechnung'!$I$3165,E732/($D732^0.727399687532279)*'Hintergrund Berechnung'!$I$3166),IF($C732&lt;13,(E732/($D732^0.727399687532279)*'Hintergrund Berechnung'!$I$3165)*0.5,IF($C732&lt;16,(E732/($D732^0.727399687532279)*'Hintergrund Berechnung'!$I$3165)*0.67,E732/($D732^0.727399687532279)*'Hintergrund Berechnung'!$I$3166)))</f>
        <v>#DIV/0!</v>
      </c>
      <c r="W732" s="16" t="str">
        <f t="shared" si="101"/>
        <v/>
      </c>
      <c r="X732" s="16" t="e">
        <f>IF($A$3=FALSE,IF($C732&lt;16,G732/($D732^0.727399687532279)*'Hintergrund Berechnung'!$I$3165,G732/($D732^0.727399687532279)*'Hintergrund Berechnung'!$I$3166),IF($C732&lt;13,(G732/($D732^0.727399687532279)*'Hintergrund Berechnung'!$I$3165)*0.5,IF($C732&lt;16,(G732/($D732^0.727399687532279)*'Hintergrund Berechnung'!$I$3165)*0.67,G732/($D732^0.727399687532279)*'Hintergrund Berechnung'!$I$3166)))</f>
        <v>#DIV/0!</v>
      </c>
      <c r="Y732" s="16" t="str">
        <f t="shared" si="102"/>
        <v/>
      </c>
      <c r="Z732" s="16" t="e">
        <f>IF($A$3=FALSE,IF($C732&lt;16,I732/($D732^0.727399687532279)*'Hintergrund Berechnung'!$I$3165,I732/($D732^0.727399687532279)*'Hintergrund Berechnung'!$I$3166),IF($C732&lt;13,(I732/($D732^0.727399687532279)*'Hintergrund Berechnung'!$I$3165)*0.5,IF($C732&lt;16,(I732/($D732^0.727399687532279)*'Hintergrund Berechnung'!$I$3165)*0.67,I732/($D732^0.727399687532279)*'Hintergrund Berechnung'!$I$3166)))</f>
        <v>#DIV/0!</v>
      </c>
      <c r="AA732" s="16" t="str">
        <f t="shared" si="103"/>
        <v/>
      </c>
      <c r="AB732" s="16" t="e">
        <f>IF($A$3=FALSE,IF($C732&lt;16,K732/($D732^0.727399687532279)*'Hintergrund Berechnung'!$I$3165,K732/($D732^0.727399687532279)*'Hintergrund Berechnung'!$I$3166),IF($C732&lt;13,(K732/($D732^0.727399687532279)*'Hintergrund Berechnung'!$I$3165)*0.5,IF($C732&lt;16,(K732/($D732^0.727399687532279)*'Hintergrund Berechnung'!$I$3165)*0.67,K732/($D732^0.727399687532279)*'Hintergrund Berechnung'!$I$3166)))</f>
        <v>#DIV/0!</v>
      </c>
      <c r="AC732" s="16" t="str">
        <f t="shared" si="104"/>
        <v/>
      </c>
      <c r="AD732" s="16" t="e">
        <f>IF($A$3=FALSE,IF($C732&lt;16,M732/($D732^0.727399687532279)*'Hintergrund Berechnung'!$I$3165,M732/($D732^0.727399687532279)*'Hintergrund Berechnung'!$I$3166),IF($C732&lt;13,(M732/($D732^0.727399687532279)*'Hintergrund Berechnung'!$I$3165)*0.5,IF($C732&lt;16,(M732/($D732^0.727399687532279)*'Hintergrund Berechnung'!$I$3165)*0.67,M732/($D732^0.727399687532279)*'Hintergrund Berechnung'!$I$3166)))</f>
        <v>#DIV/0!</v>
      </c>
      <c r="AE732" s="16" t="str">
        <f t="shared" si="105"/>
        <v/>
      </c>
      <c r="AF732" s="16" t="e">
        <f>IF($A$3=FALSE,IF($C732&lt;16,O732/($D732^0.727399687532279)*'Hintergrund Berechnung'!$I$3165,O732/($D732^0.727399687532279)*'Hintergrund Berechnung'!$I$3166),IF($C732&lt;13,(O732/($D732^0.727399687532279)*'Hintergrund Berechnung'!$I$3165)*0.5,IF($C732&lt;16,(O732/($D732^0.727399687532279)*'Hintergrund Berechnung'!$I$3165)*0.67,O732/($D732^0.727399687532279)*'Hintergrund Berechnung'!$I$3166)))</f>
        <v>#DIV/0!</v>
      </c>
      <c r="AG732" s="16" t="str">
        <f t="shared" si="106"/>
        <v/>
      </c>
      <c r="AH732" s="16" t="e">
        <f t="shared" si="107"/>
        <v>#DIV/0!</v>
      </c>
      <c r="AI732" s="16" t="e">
        <f>ROUND(IF(C732&lt;16,$Q732/($D732^0.515518364833551)*'Hintergrund Berechnung'!$K$3165,$Q732/($D732^0.515518364833551)*'Hintergrund Berechnung'!$K$3166),0)</f>
        <v>#DIV/0!</v>
      </c>
      <c r="AJ732" s="16">
        <f>ROUND(IF(C732&lt;16,$R732*'Hintergrund Berechnung'!$L$3165,$R732*'Hintergrund Berechnung'!$L$3166),0)</f>
        <v>0</v>
      </c>
      <c r="AK732" s="16">
        <f>ROUND(IF(C732&lt;16,IF(S732&gt;0,(25-$S732)*'Hintergrund Berechnung'!$M$3165,0),IF(S732&gt;0,(25-$S732)*'Hintergrund Berechnung'!$M$3166,0)),0)</f>
        <v>0</v>
      </c>
      <c r="AL732" s="18" t="e">
        <f t="shared" si="108"/>
        <v>#DIV/0!</v>
      </c>
    </row>
    <row r="733" spans="21:38" x14ac:dyDescent="0.5">
      <c r="U733" s="16">
        <f t="shared" si="100"/>
        <v>0</v>
      </c>
      <c r="V733" s="16" t="e">
        <f>IF($A$3=FALSE,IF($C733&lt;16,E733/($D733^0.727399687532279)*'Hintergrund Berechnung'!$I$3165,E733/($D733^0.727399687532279)*'Hintergrund Berechnung'!$I$3166),IF($C733&lt;13,(E733/($D733^0.727399687532279)*'Hintergrund Berechnung'!$I$3165)*0.5,IF($C733&lt;16,(E733/($D733^0.727399687532279)*'Hintergrund Berechnung'!$I$3165)*0.67,E733/($D733^0.727399687532279)*'Hintergrund Berechnung'!$I$3166)))</f>
        <v>#DIV/0!</v>
      </c>
      <c r="W733" s="16" t="str">
        <f t="shared" si="101"/>
        <v/>
      </c>
      <c r="X733" s="16" t="e">
        <f>IF($A$3=FALSE,IF($C733&lt;16,G733/($D733^0.727399687532279)*'Hintergrund Berechnung'!$I$3165,G733/($D733^0.727399687532279)*'Hintergrund Berechnung'!$I$3166),IF($C733&lt;13,(G733/($D733^0.727399687532279)*'Hintergrund Berechnung'!$I$3165)*0.5,IF($C733&lt;16,(G733/($D733^0.727399687532279)*'Hintergrund Berechnung'!$I$3165)*0.67,G733/($D733^0.727399687532279)*'Hintergrund Berechnung'!$I$3166)))</f>
        <v>#DIV/0!</v>
      </c>
      <c r="Y733" s="16" t="str">
        <f t="shared" si="102"/>
        <v/>
      </c>
      <c r="Z733" s="16" t="e">
        <f>IF($A$3=FALSE,IF($C733&lt;16,I733/($D733^0.727399687532279)*'Hintergrund Berechnung'!$I$3165,I733/($D733^0.727399687532279)*'Hintergrund Berechnung'!$I$3166),IF($C733&lt;13,(I733/($D733^0.727399687532279)*'Hintergrund Berechnung'!$I$3165)*0.5,IF($C733&lt;16,(I733/($D733^0.727399687532279)*'Hintergrund Berechnung'!$I$3165)*0.67,I733/($D733^0.727399687532279)*'Hintergrund Berechnung'!$I$3166)))</f>
        <v>#DIV/0!</v>
      </c>
      <c r="AA733" s="16" t="str">
        <f t="shared" si="103"/>
        <v/>
      </c>
      <c r="AB733" s="16" t="e">
        <f>IF($A$3=FALSE,IF($C733&lt;16,K733/($D733^0.727399687532279)*'Hintergrund Berechnung'!$I$3165,K733/($D733^0.727399687532279)*'Hintergrund Berechnung'!$I$3166),IF($C733&lt;13,(K733/($D733^0.727399687532279)*'Hintergrund Berechnung'!$I$3165)*0.5,IF($C733&lt;16,(K733/($D733^0.727399687532279)*'Hintergrund Berechnung'!$I$3165)*0.67,K733/($D733^0.727399687532279)*'Hintergrund Berechnung'!$I$3166)))</f>
        <v>#DIV/0!</v>
      </c>
      <c r="AC733" s="16" t="str">
        <f t="shared" si="104"/>
        <v/>
      </c>
      <c r="AD733" s="16" t="e">
        <f>IF($A$3=FALSE,IF($C733&lt;16,M733/($D733^0.727399687532279)*'Hintergrund Berechnung'!$I$3165,M733/($D733^0.727399687532279)*'Hintergrund Berechnung'!$I$3166),IF($C733&lt;13,(M733/($D733^0.727399687532279)*'Hintergrund Berechnung'!$I$3165)*0.5,IF($C733&lt;16,(M733/($D733^0.727399687532279)*'Hintergrund Berechnung'!$I$3165)*0.67,M733/($D733^0.727399687532279)*'Hintergrund Berechnung'!$I$3166)))</f>
        <v>#DIV/0!</v>
      </c>
      <c r="AE733" s="16" t="str">
        <f t="shared" si="105"/>
        <v/>
      </c>
      <c r="AF733" s="16" t="e">
        <f>IF($A$3=FALSE,IF($C733&lt;16,O733/($D733^0.727399687532279)*'Hintergrund Berechnung'!$I$3165,O733/($D733^0.727399687532279)*'Hintergrund Berechnung'!$I$3166),IF($C733&lt;13,(O733/($D733^0.727399687532279)*'Hintergrund Berechnung'!$I$3165)*0.5,IF($C733&lt;16,(O733/($D733^0.727399687532279)*'Hintergrund Berechnung'!$I$3165)*0.67,O733/($D733^0.727399687532279)*'Hintergrund Berechnung'!$I$3166)))</f>
        <v>#DIV/0!</v>
      </c>
      <c r="AG733" s="16" t="str">
        <f t="shared" si="106"/>
        <v/>
      </c>
      <c r="AH733" s="16" t="e">
        <f t="shared" si="107"/>
        <v>#DIV/0!</v>
      </c>
      <c r="AI733" s="16" t="e">
        <f>ROUND(IF(C733&lt;16,$Q733/($D733^0.515518364833551)*'Hintergrund Berechnung'!$K$3165,$Q733/($D733^0.515518364833551)*'Hintergrund Berechnung'!$K$3166),0)</f>
        <v>#DIV/0!</v>
      </c>
      <c r="AJ733" s="16">
        <f>ROUND(IF(C733&lt;16,$R733*'Hintergrund Berechnung'!$L$3165,$R733*'Hintergrund Berechnung'!$L$3166),0)</f>
        <v>0</v>
      </c>
      <c r="AK733" s="16">
        <f>ROUND(IF(C733&lt;16,IF(S733&gt;0,(25-$S733)*'Hintergrund Berechnung'!$M$3165,0),IF(S733&gt;0,(25-$S733)*'Hintergrund Berechnung'!$M$3166,0)),0)</f>
        <v>0</v>
      </c>
      <c r="AL733" s="18" t="e">
        <f t="shared" si="108"/>
        <v>#DIV/0!</v>
      </c>
    </row>
    <row r="734" spans="21:38" x14ac:dyDescent="0.5">
      <c r="U734" s="16">
        <f t="shared" si="100"/>
        <v>0</v>
      </c>
      <c r="V734" s="16" t="e">
        <f>IF($A$3=FALSE,IF($C734&lt;16,E734/($D734^0.727399687532279)*'Hintergrund Berechnung'!$I$3165,E734/($D734^0.727399687532279)*'Hintergrund Berechnung'!$I$3166),IF($C734&lt;13,(E734/($D734^0.727399687532279)*'Hintergrund Berechnung'!$I$3165)*0.5,IF($C734&lt;16,(E734/($D734^0.727399687532279)*'Hintergrund Berechnung'!$I$3165)*0.67,E734/($D734^0.727399687532279)*'Hintergrund Berechnung'!$I$3166)))</f>
        <v>#DIV/0!</v>
      </c>
      <c r="W734" s="16" t="str">
        <f t="shared" si="101"/>
        <v/>
      </c>
      <c r="X734" s="16" t="e">
        <f>IF($A$3=FALSE,IF($C734&lt;16,G734/($D734^0.727399687532279)*'Hintergrund Berechnung'!$I$3165,G734/($D734^0.727399687532279)*'Hintergrund Berechnung'!$I$3166),IF($C734&lt;13,(G734/($D734^0.727399687532279)*'Hintergrund Berechnung'!$I$3165)*0.5,IF($C734&lt;16,(G734/($D734^0.727399687532279)*'Hintergrund Berechnung'!$I$3165)*0.67,G734/($D734^0.727399687532279)*'Hintergrund Berechnung'!$I$3166)))</f>
        <v>#DIV/0!</v>
      </c>
      <c r="Y734" s="16" t="str">
        <f t="shared" si="102"/>
        <v/>
      </c>
      <c r="Z734" s="16" t="e">
        <f>IF($A$3=FALSE,IF($C734&lt;16,I734/($D734^0.727399687532279)*'Hintergrund Berechnung'!$I$3165,I734/($D734^0.727399687532279)*'Hintergrund Berechnung'!$I$3166),IF($C734&lt;13,(I734/($D734^0.727399687532279)*'Hintergrund Berechnung'!$I$3165)*0.5,IF($C734&lt;16,(I734/($D734^0.727399687532279)*'Hintergrund Berechnung'!$I$3165)*0.67,I734/($D734^0.727399687532279)*'Hintergrund Berechnung'!$I$3166)))</f>
        <v>#DIV/0!</v>
      </c>
      <c r="AA734" s="16" t="str">
        <f t="shared" si="103"/>
        <v/>
      </c>
      <c r="AB734" s="16" t="e">
        <f>IF($A$3=FALSE,IF($C734&lt;16,K734/($D734^0.727399687532279)*'Hintergrund Berechnung'!$I$3165,K734/($D734^0.727399687532279)*'Hintergrund Berechnung'!$I$3166),IF($C734&lt;13,(K734/($D734^0.727399687532279)*'Hintergrund Berechnung'!$I$3165)*0.5,IF($C734&lt;16,(K734/($D734^0.727399687532279)*'Hintergrund Berechnung'!$I$3165)*0.67,K734/($D734^0.727399687532279)*'Hintergrund Berechnung'!$I$3166)))</f>
        <v>#DIV/0!</v>
      </c>
      <c r="AC734" s="16" t="str">
        <f t="shared" si="104"/>
        <v/>
      </c>
      <c r="AD734" s="16" t="e">
        <f>IF($A$3=FALSE,IF($C734&lt;16,M734/($D734^0.727399687532279)*'Hintergrund Berechnung'!$I$3165,M734/($D734^0.727399687532279)*'Hintergrund Berechnung'!$I$3166),IF($C734&lt;13,(M734/($D734^0.727399687532279)*'Hintergrund Berechnung'!$I$3165)*0.5,IF($C734&lt;16,(M734/($D734^0.727399687532279)*'Hintergrund Berechnung'!$I$3165)*0.67,M734/($D734^0.727399687532279)*'Hintergrund Berechnung'!$I$3166)))</f>
        <v>#DIV/0!</v>
      </c>
      <c r="AE734" s="16" t="str">
        <f t="shared" si="105"/>
        <v/>
      </c>
      <c r="AF734" s="16" t="e">
        <f>IF($A$3=FALSE,IF($C734&lt;16,O734/($D734^0.727399687532279)*'Hintergrund Berechnung'!$I$3165,O734/($D734^0.727399687532279)*'Hintergrund Berechnung'!$I$3166),IF($C734&lt;13,(O734/($D734^0.727399687532279)*'Hintergrund Berechnung'!$I$3165)*0.5,IF($C734&lt;16,(O734/($D734^0.727399687532279)*'Hintergrund Berechnung'!$I$3165)*0.67,O734/($D734^0.727399687532279)*'Hintergrund Berechnung'!$I$3166)))</f>
        <v>#DIV/0!</v>
      </c>
      <c r="AG734" s="16" t="str">
        <f t="shared" si="106"/>
        <v/>
      </c>
      <c r="AH734" s="16" t="e">
        <f t="shared" si="107"/>
        <v>#DIV/0!</v>
      </c>
      <c r="AI734" s="16" t="e">
        <f>ROUND(IF(C734&lt;16,$Q734/($D734^0.515518364833551)*'Hintergrund Berechnung'!$K$3165,$Q734/($D734^0.515518364833551)*'Hintergrund Berechnung'!$K$3166),0)</f>
        <v>#DIV/0!</v>
      </c>
      <c r="AJ734" s="16">
        <f>ROUND(IF(C734&lt;16,$R734*'Hintergrund Berechnung'!$L$3165,$R734*'Hintergrund Berechnung'!$L$3166),0)</f>
        <v>0</v>
      </c>
      <c r="AK734" s="16">
        <f>ROUND(IF(C734&lt;16,IF(S734&gt;0,(25-$S734)*'Hintergrund Berechnung'!$M$3165,0),IF(S734&gt;0,(25-$S734)*'Hintergrund Berechnung'!$M$3166,0)),0)</f>
        <v>0</v>
      </c>
      <c r="AL734" s="18" t="e">
        <f t="shared" si="108"/>
        <v>#DIV/0!</v>
      </c>
    </row>
    <row r="735" spans="21:38" x14ac:dyDescent="0.5">
      <c r="U735" s="16">
        <f t="shared" si="100"/>
        <v>0</v>
      </c>
      <c r="V735" s="16" t="e">
        <f>IF($A$3=FALSE,IF($C735&lt;16,E735/($D735^0.727399687532279)*'Hintergrund Berechnung'!$I$3165,E735/($D735^0.727399687532279)*'Hintergrund Berechnung'!$I$3166),IF($C735&lt;13,(E735/($D735^0.727399687532279)*'Hintergrund Berechnung'!$I$3165)*0.5,IF($C735&lt;16,(E735/($D735^0.727399687532279)*'Hintergrund Berechnung'!$I$3165)*0.67,E735/($D735^0.727399687532279)*'Hintergrund Berechnung'!$I$3166)))</f>
        <v>#DIV/0!</v>
      </c>
      <c r="W735" s="16" t="str">
        <f t="shared" si="101"/>
        <v/>
      </c>
      <c r="X735" s="16" t="e">
        <f>IF($A$3=FALSE,IF($C735&lt;16,G735/($D735^0.727399687532279)*'Hintergrund Berechnung'!$I$3165,G735/($D735^0.727399687532279)*'Hintergrund Berechnung'!$I$3166),IF($C735&lt;13,(G735/($D735^0.727399687532279)*'Hintergrund Berechnung'!$I$3165)*0.5,IF($C735&lt;16,(G735/($D735^0.727399687532279)*'Hintergrund Berechnung'!$I$3165)*0.67,G735/($D735^0.727399687532279)*'Hintergrund Berechnung'!$I$3166)))</f>
        <v>#DIV/0!</v>
      </c>
      <c r="Y735" s="16" t="str">
        <f t="shared" si="102"/>
        <v/>
      </c>
      <c r="Z735" s="16" t="e">
        <f>IF($A$3=FALSE,IF($C735&lt;16,I735/($D735^0.727399687532279)*'Hintergrund Berechnung'!$I$3165,I735/($D735^0.727399687532279)*'Hintergrund Berechnung'!$I$3166),IF($C735&lt;13,(I735/($D735^0.727399687532279)*'Hintergrund Berechnung'!$I$3165)*0.5,IF($C735&lt;16,(I735/($D735^0.727399687532279)*'Hintergrund Berechnung'!$I$3165)*0.67,I735/($D735^0.727399687532279)*'Hintergrund Berechnung'!$I$3166)))</f>
        <v>#DIV/0!</v>
      </c>
      <c r="AA735" s="16" t="str">
        <f t="shared" si="103"/>
        <v/>
      </c>
      <c r="AB735" s="16" t="e">
        <f>IF($A$3=FALSE,IF($C735&lt;16,K735/($D735^0.727399687532279)*'Hintergrund Berechnung'!$I$3165,K735/($D735^0.727399687532279)*'Hintergrund Berechnung'!$I$3166),IF($C735&lt;13,(K735/($D735^0.727399687532279)*'Hintergrund Berechnung'!$I$3165)*0.5,IF($C735&lt;16,(K735/($D735^0.727399687532279)*'Hintergrund Berechnung'!$I$3165)*0.67,K735/($D735^0.727399687532279)*'Hintergrund Berechnung'!$I$3166)))</f>
        <v>#DIV/0!</v>
      </c>
      <c r="AC735" s="16" t="str">
        <f t="shared" si="104"/>
        <v/>
      </c>
      <c r="AD735" s="16" t="e">
        <f>IF($A$3=FALSE,IF($C735&lt;16,M735/($D735^0.727399687532279)*'Hintergrund Berechnung'!$I$3165,M735/($D735^0.727399687532279)*'Hintergrund Berechnung'!$I$3166),IF($C735&lt;13,(M735/($D735^0.727399687532279)*'Hintergrund Berechnung'!$I$3165)*0.5,IF($C735&lt;16,(M735/($D735^0.727399687532279)*'Hintergrund Berechnung'!$I$3165)*0.67,M735/($D735^0.727399687532279)*'Hintergrund Berechnung'!$I$3166)))</f>
        <v>#DIV/0!</v>
      </c>
      <c r="AE735" s="16" t="str">
        <f t="shared" si="105"/>
        <v/>
      </c>
      <c r="AF735" s="16" t="e">
        <f>IF($A$3=FALSE,IF($C735&lt;16,O735/($D735^0.727399687532279)*'Hintergrund Berechnung'!$I$3165,O735/($D735^0.727399687532279)*'Hintergrund Berechnung'!$I$3166),IF($C735&lt;13,(O735/($D735^0.727399687532279)*'Hintergrund Berechnung'!$I$3165)*0.5,IF($C735&lt;16,(O735/($D735^0.727399687532279)*'Hintergrund Berechnung'!$I$3165)*0.67,O735/($D735^0.727399687532279)*'Hintergrund Berechnung'!$I$3166)))</f>
        <v>#DIV/0!</v>
      </c>
      <c r="AG735" s="16" t="str">
        <f t="shared" si="106"/>
        <v/>
      </c>
      <c r="AH735" s="16" t="e">
        <f t="shared" si="107"/>
        <v>#DIV/0!</v>
      </c>
      <c r="AI735" s="16" t="e">
        <f>ROUND(IF(C735&lt;16,$Q735/($D735^0.515518364833551)*'Hintergrund Berechnung'!$K$3165,$Q735/($D735^0.515518364833551)*'Hintergrund Berechnung'!$K$3166),0)</f>
        <v>#DIV/0!</v>
      </c>
      <c r="AJ735" s="16">
        <f>ROUND(IF(C735&lt;16,$R735*'Hintergrund Berechnung'!$L$3165,$R735*'Hintergrund Berechnung'!$L$3166),0)</f>
        <v>0</v>
      </c>
      <c r="AK735" s="16">
        <f>ROUND(IF(C735&lt;16,IF(S735&gt;0,(25-$S735)*'Hintergrund Berechnung'!$M$3165,0),IF(S735&gt;0,(25-$S735)*'Hintergrund Berechnung'!$M$3166,0)),0)</f>
        <v>0</v>
      </c>
      <c r="AL735" s="18" t="e">
        <f t="shared" si="108"/>
        <v>#DIV/0!</v>
      </c>
    </row>
    <row r="736" spans="21:38" x14ac:dyDescent="0.5">
      <c r="U736" s="16">
        <f t="shared" si="100"/>
        <v>0</v>
      </c>
      <c r="V736" s="16" t="e">
        <f>IF($A$3=FALSE,IF($C736&lt;16,E736/($D736^0.727399687532279)*'Hintergrund Berechnung'!$I$3165,E736/($D736^0.727399687532279)*'Hintergrund Berechnung'!$I$3166),IF($C736&lt;13,(E736/($D736^0.727399687532279)*'Hintergrund Berechnung'!$I$3165)*0.5,IF($C736&lt;16,(E736/($D736^0.727399687532279)*'Hintergrund Berechnung'!$I$3165)*0.67,E736/($D736^0.727399687532279)*'Hintergrund Berechnung'!$I$3166)))</f>
        <v>#DIV/0!</v>
      </c>
      <c r="W736" s="16" t="str">
        <f t="shared" si="101"/>
        <v/>
      </c>
      <c r="X736" s="16" t="e">
        <f>IF($A$3=FALSE,IF($C736&lt;16,G736/($D736^0.727399687532279)*'Hintergrund Berechnung'!$I$3165,G736/($D736^0.727399687532279)*'Hintergrund Berechnung'!$I$3166),IF($C736&lt;13,(G736/($D736^0.727399687532279)*'Hintergrund Berechnung'!$I$3165)*0.5,IF($C736&lt;16,(G736/($D736^0.727399687532279)*'Hintergrund Berechnung'!$I$3165)*0.67,G736/($D736^0.727399687532279)*'Hintergrund Berechnung'!$I$3166)))</f>
        <v>#DIV/0!</v>
      </c>
      <c r="Y736" s="16" t="str">
        <f t="shared" si="102"/>
        <v/>
      </c>
      <c r="Z736" s="16" t="e">
        <f>IF($A$3=FALSE,IF($C736&lt;16,I736/($D736^0.727399687532279)*'Hintergrund Berechnung'!$I$3165,I736/($D736^0.727399687532279)*'Hintergrund Berechnung'!$I$3166),IF($C736&lt;13,(I736/($D736^0.727399687532279)*'Hintergrund Berechnung'!$I$3165)*0.5,IF($C736&lt;16,(I736/($D736^0.727399687532279)*'Hintergrund Berechnung'!$I$3165)*0.67,I736/($D736^0.727399687532279)*'Hintergrund Berechnung'!$I$3166)))</f>
        <v>#DIV/0!</v>
      </c>
      <c r="AA736" s="16" t="str">
        <f t="shared" si="103"/>
        <v/>
      </c>
      <c r="AB736" s="16" t="e">
        <f>IF($A$3=FALSE,IF($C736&lt;16,K736/($D736^0.727399687532279)*'Hintergrund Berechnung'!$I$3165,K736/($D736^0.727399687532279)*'Hintergrund Berechnung'!$I$3166),IF($C736&lt;13,(K736/($D736^0.727399687532279)*'Hintergrund Berechnung'!$I$3165)*0.5,IF($C736&lt;16,(K736/($D736^0.727399687532279)*'Hintergrund Berechnung'!$I$3165)*0.67,K736/($D736^0.727399687532279)*'Hintergrund Berechnung'!$I$3166)))</f>
        <v>#DIV/0!</v>
      </c>
      <c r="AC736" s="16" t="str">
        <f t="shared" si="104"/>
        <v/>
      </c>
      <c r="AD736" s="16" t="e">
        <f>IF($A$3=FALSE,IF($C736&lt;16,M736/($D736^0.727399687532279)*'Hintergrund Berechnung'!$I$3165,M736/($D736^0.727399687532279)*'Hintergrund Berechnung'!$I$3166),IF($C736&lt;13,(M736/($D736^0.727399687532279)*'Hintergrund Berechnung'!$I$3165)*0.5,IF($C736&lt;16,(M736/($D736^0.727399687532279)*'Hintergrund Berechnung'!$I$3165)*0.67,M736/($D736^0.727399687532279)*'Hintergrund Berechnung'!$I$3166)))</f>
        <v>#DIV/0!</v>
      </c>
      <c r="AE736" s="16" t="str">
        <f t="shared" si="105"/>
        <v/>
      </c>
      <c r="AF736" s="16" t="e">
        <f>IF($A$3=FALSE,IF($C736&lt;16,O736/($D736^0.727399687532279)*'Hintergrund Berechnung'!$I$3165,O736/($D736^0.727399687532279)*'Hintergrund Berechnung'!$I$3166),IF($C736&lt;13,(O736/($D736^0.727399687532279)*'Hintergrund Berechnung'!$I$3165)*0.5,IF($C736&lt;16,(O736/($D736^0.727399687532279)*'Hintergrund Berechnung'!$I$3165)*0.67,O736/($D736^0.727399687532279)*'Hintergrund Berechnung'!$I$3166)))</f>
        <v>#DIV/0!</v>
      </c>
      <c r="AG736" s="16" t="str">
        <f t="shared" si="106"/>
        <v/>
      </c>
      <c r="AH736" s="16" t="e">
        <f t="shared" si="107"/>
        <v>#DIV/0!</v>
      </c>
      <c r="AI736" s="16" t="e">
        <f>ROUND(IF(C736&lt;16,$Q736/($D736^0.515518364833551)*'Hintergrund Berechnung'!$K$3165,$Q736/($D736^0.515518364833551)*'Hintergrund Berechnung'!$K$3166),0)</f>
        <v>#DIV/0!</v>
      </c>
      <c r="AJ736" s="16">
        <f>ROUND(IF(C736&lt;16,$R736*'Hintergrund Berechnung'!$L$3165,$R736*'Hintergrund Berechnung'!$L$3166),0)</f>
        <v>0</v>
      </c>
      <c r="AK736" s="16">
        <f>ROUND(IF(C736&lt;16,IF(S736&gt;0,(25-$S736)*'Hintergrund Berechnung'!$M$3165,0),IF(S736&gt;0,(25-$S736)*'Hintergrund Berechnung'!$M$3166,0)),0)</f>
        <v>0</v>
      </c>
      <c r="AL736" s="18" t="e">
        <f t="shared" si="108"/>
        <v>#DIV/0!</v>
      </c>
    </row>
    <row r="737" spans="21:38" x14ac:dyDescent="0.5">
      <c r="U737" s="16">
        <f t="shared" si="100"/>
        <v>0</v>
      </c>
      <c r="V737" s="16" t="e">
        <f>IF($A$3=FALSE,IF($C737&lt;16,E737/($D737^0.727399687532279)*'Hintergrund Berechnung'!$I$3165,E737/($D737^0.727399687532279)*'Hintergrund Berechnung'!$I$3166),IF($C737&lt;13,(E737/($D737^0.727399687532279)*'Hintergrund Berechnung'!$I$3165)*0.5,IF($C737&lt;16,(E737/($D737^0.727399687532279)*'Hintergrund Berechnung'!$I$3165)*0.67,E737/($D737^0.727399687532279)*'Hintergrund Berechnung'!$I$3166)))</f>
        <v>#DIV/0!</v>
      </c>
      <c r="W737" s="16" t="str">
        <f t="shared" si="101"/>
        <v/>
      </c>
      <c r="X737" s="16" t="e">
        <f>IF($A$3=FALSE,IF($C737&lt;16,G737/($D737^0.727399687532279)*'Hintergrund Berechnung'!$I$3165,G737/($D737^0.727399687532279)*'Hintergrund Berechnung'!$I$3166),IF($C737&lt;13,(G737/($D737^0.727399687532279)*'Hintergrund Berechnung'!$I$3165)*0.5,IF($C737&lt;16,(G737/($D737^0.727399687532279)*'Hintergrund Berechnung'!$I$3165)*0.67,G737/($D737^0.727399687532279)*'Hintergrund Berechnung'!$I$3166)))</f>
        <v>#DIV/0!</v>
      </c>
      <c r="Y737" s="16" t="str">
        <f t="shared" si="102"/>
        <v/>
      </c>
      <c r="Z737" s="16" t="e">
        <f>IF($A$3=FALSE,IF($C737&lt;16,I737/($D737^0.727399687532279)*'Hintergrund Berechnung'!$I$3165,I737/($D737^0.727399687532279)*'Hintergrund Berechnung'!$I$3166),IF($C737&lt;13,(I737/($D737^0.727399687532279)*'Hintergrund Berechnung'!$I$3165)*0.5,IF($C737&lt;16,(I737/($D737^0.727399687532279)*'Hintergrund Berechnung'!$I$3165)*0.67,I737/($D737^0.727399687532279)*'Hintergrund Berechnung'!$I$3166)))</f>
        <v>#DIV/0!</v>
      </c>
      <c r="AA737" s="16" t="str">
        <f t="shared" si="103"/>
        <v/>
      </c>
      <c r="AB737" s="16" t="e">
        <f>IF($A$3=FALSE,IF($C737&lt;16,K737/($D737^0.727399687532279)*'Hintergrund Berechnung'!$I$3165,K737/($D737^0.727399687532279)*'Hintergrund Berechnung'!$I$3166),IF($C737&lt;13,(K737/($D737^0.727399687532279)*'Hintergrund Berechnung'!$I$3165)*0.5,IF($C737&lt;16,(K737/($D737^0.727399687532279)*'Hintergrund Berechnung'!$I$3165)*0.67,K737/($D737^0.727399687532279)*'Hintergrund Berechnung'!$I$3166)))</f>
        <v>#DIV/0!</v>
      </c>
      <c r="AC737" s="16" t="str">
        <f t="shared" si="104"/>
        <v/>
      </c>
      <c r="AD737" s="16" t="e">
        <f>IF($A$3=FALSE,IF($C737&lt;16,M737/($D737^0.727399687532279)*'Hintergrund Berechnung'!$I$3165,M737/($D737^0.727399687532279)*'Hintergrund Berechnung'!$I$3166),IF($C737&lt;13,(M737/($D737^0.727399687532279)*'Hintergrund Berechnung'!$I$3165)*0.5,IF($C737&lt;16,(M737/($D737^0.727399687532279)*'Hintergrund Berechnung'!$I$3165)*0.67,M737/($D737^0.727399687532279)*'Hintergrund Berechnung'!$I$3166)))</f>
        <v>#DIV/0!</v>
      </c>
      <c r="AE737" s="16" t="str">
        <f t="shared" si="105"/>
        <v/>
      </c>
      <c r="AF737" s="16" t="e">
        <f>IF($A$3=FALSE,IF($C737&lt;16,O737/($D737^0.727399687532279)*'Hintergrund Berechnung'!$I$3165,O737/($D737^0.727399687532279)*'Hintergrund Berechnung'!$I$3166),IF($C737&lt;13,(O737/($D737^0.727399687532279)*'Hintergrund Berechnung'!$I$3165)*0.5,IF($C737&lt;16,(O737/($D737^0.727399687532279)*'Hintergrund Berechnung'!$I$3165)*0.67,O737/($D737^0.727399687532279)*'Hintergrund Berechnung'!$I$3166)))</f>
        <v>#DIV/0!</v>
      </c>
      <c r="AG737" s="16" t="str">
        <f t="shared" si="106"/>
        <v/>
      </c>
      <c r="AH737" s="16" t="e">
        <f t="shared" si="107"/>
        <v>#DIV/0!</v>
      </c>
      <c r="AI737" s="16" t="e">
        <f>ROUND(IF(C737&lt;16,$Q737/($D737^0.515518364833551)*'Hintergrund Berechnung'!$K$3165,$Q737/($D737^0.515518364833551)*'Hintergrund Berechnung'!$K$3166),0)</f>
        <v>#DIV/0!</v>
      </c>
      <c r="AJ737" s="16">
        <f>ROUND(IF(C737&lt;16,$R737*'Hintergrund Berechnung'!$L$3165,$R737*'Hintergrund Berechnung'!$L$3166),0)</f>
        <v>0</v>
      </c>
      <c r="AK737" s="16">
        <f>ROUND(IF(C737&lt;16,IF(S737&gt;0,(25-$S737)*'Hintergrund Berechnung'!$M$3165,0),IF(S737&gt;0,(25-$S737)*'Hintergrund Berechnung'!$M$3166,0)),0)</f>
        <v>0</v>
      </c>
      <c r="AL737" s="18" t="e">
        <f t="shared" si="108"/>
        <v>#DIV/0!</v>
      </c>
    </row>
    <row r="738" spans="21:38" x14ac:dyDescent="0.5">
      <c r="U738" s="16">
        <f t="shared" si="100"/>
        <v>0</v>
      </c>
      <c r="V738" s="16" t="e">
        <f>IF($A$3=FALSE,IF($C738&lt;16,E738/($D738^0.727399687532279)*'Hintergrund Berechnung'!$I$3165,E738/($D738^0.727399687532279)*'Hintergrund Berechnung'!$I$3166),IF($C738&lt;13,(E738/($D738^0.727399687532279)*'Hintergrund Berechnung'!$I$3165)*0.5,IF($C738&lt;16,(E738/($D738^0.727399687532279)*'Hintergrund Berechnung'!$I$3165)*0.67,E738/($D738^0.727399687532279)*'Hintergrund Berechnung'!$I$3166)))</f>
        <v>#DIV/0!</v>
      </c>
      <c r="W738" s="16" t="str">
        <f t="shared" si="101"/>
        <v/>
      </c>
      <c r="X738" s="16" t="e">
        <f>IF($A$3=FALSE,IF($C738&lt;16,G738/($D738^0.727399687532279)*'Hintergrund Berechnung'!$I$3165,G738/($D738^0.727399687532279)*'Hintergrund Berechnung'!$I$3166),IF($C738&lt;13,(G738/($D738^0.727399687532279)*'Hintergrund Berechnung'!$I$3165)*0.5,IF($C738&lt;16,(G738/($D738^0.727399687532279)*'Hintergrund Berechnung'!$I$3165)*0.67,G738/($D738^0.727399687532279)*'Hintergrund Berechnung'!$I$3166)))</f>
        <v>#DIV/0!</v>
      </c>
      <c r="Y738" s="16" t="str">
        <f t="shared" si="102"/>
        <v/>
      </c>
      <c r="Z738" s="16" t="e">
        <f>IF($A$3=FALSE,IF($C738&lt;16,I738/($D738^0.727399687532279)*'Hintergrund Berechnung'!$I$3165,I738/($D738^0.727399687532279)*'Hintergrund Berechnung'!$I$3166),IF($C738&lt;13,(I738/($D738^0.727399687532279)*'Hintergrund Berechnung'!$I$3165)*0.5,IF($C738&lt;16,(I738/($D738^0.727399687532279)*'Hintergrund Berechnung'!$I$3165)*0.67,I738/($D738^0.727399687532279)*'Hintergrund Berechnung'!$I$3166)))</f>
        <v>#DIV/0!</v>
      </c>
      <c r="AA738" s="16" t="str">
        <f t="shared" si="103"/>
        <v/>
      </c>
      <c r="AB738" s="16" t="e">
        <f>IF($A$3=FALSE,IF($C738&lt;16,K738/($D738^0.727399687532279)*'Hintergrund Berechnung'!$I$3165,K738/($D738^0.727399687532279)*'Hintergrund Berechnung'!$I$3166),IF($C738&lt;13,(K738/($D738^0.727399687532279)*'Hintergrund Berechnung'!$I$3165)*0.5,IF($C738&lt;16,(K738/($D738^0.727399687532279)*'Hintergrund Berechnung'!$I$3165)*0.67,K738/($D738^0.727399687532279)*'Hintergrund Berechnung'!$I$3166)))</f>
        <v>#DIV/0!</v>
      </c>
      <c r="AC738" s="16" t="str">
        <f t="shared" si="104"/>
        <v/>
      </c>
      <c r="AD738" s="16" t="e">
        <f>IF($A$3=FALSE,IF($C738&lt;16,M738/($D738^0.727399687532279)*'Hintergrund Berechnung'!$I$3165,M738/($D738^0.727399687532279)*'Hintergrund Berechnung'!$I$3166),IF($C738&lt;13,(M738/($D738^0.727399687532279)*'Hintergrund Berechnung'!$I$3165)*0.5,IF($C738&lt;16,(M738/($D738^0.727399687532279)*'Hintergrund Berechnung'!$I$3165)*0.67,M738/($D738^0.727399687532279)*'Hintergrund Berechnung'!$I$3166)))</f>
        <v>#DIV/0!</v>
      </c>
      <c r="AE738" s="16" t="str">
        <f t="shared" si="105"/>
        <v/>
      </c>
      <c r="AF738" s="16" t="e">
        <f>IF($A$3=FALSE,IF($C738&lt;16,O738/($D738^0.727399687532279)*'Hintergrund Berechnung'!$I$3165,O738/($D738^0.727399687532279)*'Hintergrund Berechnung'!$I$3166),IF($C738&lt;13,(O738/($D738^0.727399687532279)*'Hintergrund Berechnung'!$I$3165)*0.5,IF($C738&lt;16,(O738/($D738^0.727399687532279)*'Hintergrund Berechnung'!$I$3165)*0.67,O738/($D738^0.727399687532279)*'Hintergrund Berechnung'!$I$3166)))</f>
        <v>#DIV/0!</v>
      </c>
      <c r="AG738" s="16" t="str">
        <f t="shared" si="106"/>
        <v/>
      </c>
      <c r="AH738" s="16" t="e">
        <f t="shared" si="107"/>
        <v>#DIV/0!</v>
      </c>
      <c r="AI738" s="16" t="e">
        <f>ROUND(IF(C738&lt;16,$Q738/($D738^0.515518364833551)*'Hintergrund Berechnung'!$K$3165,$Q738/($D738^0.515518364833551)*'Hintergrund Berechnung'!$K$3166),0)</f>
        <v>#DIV/0!</v>
      </c>
      <c r="AJ738" s="16">
        <f>ROUND(IF(C738&lt;16,$R738*'Hintergrund Berechnung'!$L$3165,$R738*'Hintergrund Berechnung'!$L$3166),0)</f>
        <v>0</v>
      </c>
      <c r="AK738" s="16">
        <f>ROUND(IF(C738&lt;16,IF(S738&gt;0,(25-$S738)*'Hintergrund Berechnung'!$M$3165,0),IF(S738&gt;0,(25-$S738)*'Hintergrund Berechnung'!$M$3166,0)),0)</f>
        <v>0</v>
      </c>
      <c r="AL738" s="18" t="e">
        <f t="shared" si="108"/>
        <v>#DIV/0!</v>
      </c>
    </row>
    <row r="739" spans="21:38" x14ac:dyDescent="0.5">
      <c r="U739" s="16">
        <f t="shared" si="100"/>
        <v>0</v>
      </c>
      <c r="V739" s="16" t="e">
        <f>IF($A$3=FALSE,IF($C739&lt;16,E739/($D739^0.727399687532279)*'Hintergrund Berechnung'!$I$3165,E739/($D739^0.727399687532279)*'Hintergrund Berechnung'!$I$3166),IF($C739&lt;13,(E739/($D739^0.727399687532279)*'Hintergrund Berechnung'!$I$3165)*0.5,IF($C739&lt;16,(E739/($D739^0.727399687532279)*'Hintergrund Berechnung'!$I$3165)*0.67,E739/($D739^0.727399687532279)*'Hintergrund Berechnung'!$I$3166)))</f>
        <v>#DIV/0!</v>
      </c>
      <c r="W739" s="16" t="str">
        <f t="shared" si="101"/>
        <v/>
      </c>
      <c r="X739" s="16" t="e">
        <f>IF($A$3=FALSE,IF($C739&lt;16,G739/($D739^0.727399687532279)*'Hintergrund Berechnung'!$I$3165,G739/($D739^0.727399687532279)*'Hintergrund Berechnung'!$I$3166),IF($C739&lt;13,(G739/($D739^0.727399687532279)*'Hintergrund Berechnung'!$I$3165)*0.5,IF($C739&lt;16,(G739/($D739^0.727399687532279)*'Hintergrund Berechnung'!$I$3165)*0.67,G739/($D739^0.727399687532279)*'Hintergrund Berechnung'!$I$3166)))</f>
        <v>#DIV/0!</v>
      </c>
      <c r="Y739" s="16" t="str">
        <f t="shared" si="102"/>
        <v/>
      </c>
      <c r="Z739" s="16" t="e">
        <f>IF($A$3=FALSE,IF($C739&lt;16,I739/($D739^0.727399687532279)*'Hintergrund Berechnung'!$I$3165,I739/($D739^0.727399687532279)*'Hintergrund Berechnung'!$I$3166),IF($C739&lt;13,(I739/($D739^0.727399687532279)*'Hintergrund Berechnung'!$I$3165)*0.5,IF($C739&lt;16,(I739/($D739^0.727399687532279)*'Hintergrund Berechnung'!$I$3165)*0.67,I739/($D739^0.727399687532279)*'Hintergrund Berechnung'!$I$3166)))</f>
        <v>#DIV/0!</v>
      </c>
      <c r="AA739" s="16" t="str">
        <f t="shared" si="103"/>
        <v/>
      </c>
      <c r="AB739" s="16" t="e">
        <f>IF($A$3=FALSE,IF($C739&lt;16,K739/($D739^0.727399687532279)*'Hintergrund Berechnung'!$I$3165,K739/($D739^0.727399687532279)*'Hintergrund Berechnung'!$I$3166),IF($C739&lt;13,(K739/($D739^0.727399687532279)*'Hintergrund Berechnung'!$I$3165)*0.5,IF($C739&lt;16,(K739/($D739^0.727399687532279)*'Hintergrund Berechnung'!$I$3165)*0.67,K739/($D739^0.727399687532279)*'Hintergrund Berechnung'!$I$3166)))</f>
        <v>#DIV/0!</v>
      </c>
      <c r="AC739" s="16" t="str">
        <f t="shared" si="104"/>
        <v/>
      </c>
      <c r="AD739" s="16" t="e">
        <f>IF($A$3=FALSE,IF($C739&lt;16,M739/($D739^0.727399687532279)*'Hintergrund Berechnung'!$I$3165,M739/($D739^0.727399687532279)*'Hintergrund Berechnung'!$I$3166),IF($C739&lt;13,(M739/($D739^0.727399687532279)*'Hintergrund Berechnung'!$I$3165)*0.5,IF($C739&lt;16,(M739/($D739^0.727399687532279)*'Hintergrund Berechnung'!$I$3165)*0.67,M739/($D739^0.727399687532279)*'Hintergrund Berechnung'!$I$3166)))</f>
        <v>#DIV/0!</v>
      </c>
      <c r="AE739" s="16" t="str">
        <f t="shared" si="105"/>
        <v/>
      </c>
      <c r="AF739" s="16" t="e">
        <f>IF($A$3=FALSE,IF($C739&lt;16,O739/($D739^0.727399687532279)*'Hintergrund Berechnung'!$I$3165,O739/($D739^0.727399687532279)*'Hintergrund Berechnung'!$I$3166),IF($C739&lt;13,(O739/($D739^0.727399687532279)*'Hintergrund Berechnung'!$I$3165)*0.5,IF($C739&lt;16,(O739/($D739^0.727399687532279)*'Hintergrund Berechnung'!$I$3165)*0.67,O739/($D739^0.727399687532279)*'Hintergrund Berechnung'!$I$3166)))</f>
        <v>#DIV/0!</v>
      </c>
      <c r="AG739" s="16" t="str">
        <f t="shared" si="106"/>
        <v/>
      </c>
      <c r="AH739" s="16" t="e">
        <f t="shared" si="107"/>
        <v>#DIV/0!</v>
      </c>
      <c r="AI739" s="16" t="e">
        <f>ROUND(IF(C739&lt;16,$Q739/($D739^0.515518364833551)*'Hintergrund Berechnung'!$K$3165,$Q739/($D739^0.515518364833551)*'Hintergrund Berechnung'!$K$3166),0)</f>
        <v>#DIV/0!</v>
      </c>
      <c r="AJ739" s="16">
        <f>ROUND(IF(C739&lt;16,$R739*'Hintergrund Berechnung'!$L$3165,$R739*'Hintergrund Berechnung'!$L$3166),0)</f>
        <v>0</v>
      </c>
      <c r="AK739" s="16">
        <f>ROUND(IF(C739&lt;16,IF(S739&gt;0,(25-$S739)*'Hintergrund Berechnung'!$M$3165,0),IF(S739&gt;0,(25-$S739)*'Hintergrund Berechnung'!$M$3166,0)),0)</f>
        <v>0</v>
      </c>
      <c r="AL739" s="18" t="e">
        <f t="shared" si="108"/>
        <v>#DIV/0!</v>
      </c>
    </row>
    <row r="740" spans="21:38" x14ac:dyDescent="0.5">
      <c r="U740" s="16">
        <f t="shared" si="100"/>
        <v>0</v>
      </c>
      <c r="V740" s="16" t="e">
        <f>IF($A$3=FALSE,IF($C740&lt;16,E740/($D740^0.727399687532279)*'Hintergrund Berechnung'!$I$3165,E740/($D740^0.727399687532279)*'Hintergrund Berechnung'!$I$3166),IF($C740&lt;13,(E740/($D740^0.727399687532279)*'Hintergrund Berechnung'!$I$3165)*0.5,IF($C740&lt;16,(E740/($D740^0.727399687532279)*'Hintergrund Berechnung'!$I$3165)*0.67,E740/($D740^0.727399687532279)*'Hintergrund Berechnung'!$I$3166)))</f>
        <v>#DIV/0!</v>
      </c>
      <c r="W740" s="16" t="str">
        <f t="shared" si="101"/>
        <v/>
      </c>
      <c r="X740" s="16" t="e">
        <f>IF($A$3=FALSE,IF($C740&lt;16,G740/($D740^0.727399687532279)*'Hintergrund Berechnung'!$I$3165,G740/($D740^0.727399687532279)*'Hintergrund Berechnung'!$I$3166),IF($C740&lt;13,(G740/($D740^0.727399687532279)*'Hintergrund Berechnung'!$I$3165)*0.5,IF($C740&lt;16,(G740/($D740^0.727399687532279)*'Hintergrund Berechnung'!$I$3165)*0.67,G740/($D740^0.727399687532279)*'Hintergrund Berechnung'!$I$3166)))</f>
        <v>#DIV/0!</v>
      </c>
      <c r="Y740" s="16" t="str">
        <f t="shared" si="102"/>
        <v/>
      </c>
      <c r="Z740" s="16" t="e">
        <f>IF($A$3=FALSE,IF($C740&lt;16,I740/($D740^0.727399687532279)*'Hintergrund Berechnung'!$I$3165,I740/($D740^0.727399687532279)*'Hintergrund Berechnung'!$I$3166),IF($C740&lt;13,(I740/($D740^0.727399687532279)*'Hintergrund Berechnung'!$I$3165)*0.5,IF($C740&lt;16,(I740/($D740^0.727399687532279)*'Hintergrund Berechnung'!$I$3165)*0.67,I740/($D740^0.727399687532279)*'Hintergrund Berechnung'!$I$3166)))</f>
        <v>#DIV/0!</v>
      </c>
      <c r="AA740" s="16" t="str">
        <f t="shared" si="103"/>
        <v/>
      </c>
      <c r="AB740" s="16" t="e">
        <f>IF($A$3=FALSE,IF($C740&lt;16,K740/($D740^0.727399687532279)*'Hintergrund Berechnung'!$I$3165,K740/($D740^0.727399687532279)*'Hintergrund Berechnung'!$I$3166),IF($C740&lt;13,(K740/($D740^0.727399687532279)*'Hintergrund Berechnung'!$I$3165)*0.5,IF($C740&lt;16,(K740/($D740^0.727399687532279)*'Hintergrund Berechnung'!$I$3165)*0.67,K740/($D740^0.727399687532279)*'Hintergrund Berechnung'!$I$3166)))</f>
        <v>#DIV/0!</v>
      </c>
      <c r="AC740" s="16" t="str">
        <f t="shared" si="104"/>
        <v/>
      </c>
      <c r="AD740" s="16" t="e">
        <f>IF($A$3=FALSE,IF($C740&lt;16,M740/($D740^0.727399687532279)*'Hintergrund Berechnung'!$I$3165,M740/($D740^0.727399687532279)*'Hintergrund Berechnung'!$I$3166),IF($C740&lt;13,(M740/($D740^0.727399687532279)*'Hintergrund Berechnung'!$I$3165)*0.5,IF($C740&lt;16,(M740/($D740^0.727399687532279)*'Hintergrund Berechnung'!$I$3165)*0.67,M740/($D740^0.727399687532279)*'Hintergrund Berechnung'!$I$3166)))</f>
        <v>#DIV/0!</v>
      </c>
      <c r="AE740" s="16" t="str">
        <f t="shared" si="105"/>
        <v/>
      </c>
      <c r="AF740" s="16" t="e">
        <f>IF($A$3=FALSE,IF($C740&lt;16,O740/($D740^0.727399687532279)*'Hintergrund Berechnung'!$I$3165,O740/($D740^0.727399687532279)*'Hintergrund Berechnung'!$I$3166),IF($C740&lt;13,(O740/($D740^0.727399687532279)*'Hintergrund Berechnung'!$I$3165)*0.5,IF($C740&lt;16,(O740/($D740^0.727399687532279)*'Hintergrund Berechnung'!$I$3165)*0.67,O740/($D740^0.727399687532279)*'Hintergrund Berechnung'!$I$3166)))</f>
        <v>#DIV/0!</v>
      </c>
      <c r="AG740" s="16" t="str">
        <f t="shared" si="106"/>
        <v/>
      </c>
      <c r="AH740" s="16" t="e">
        <f t="shared" si="107"/>
        <v>#DIV/0!</v>
      </c>
      <c r="AI740" s="16" t="e">
        <f>ROUND(IF(C740&lt;16,$Q740/($D740^0.515518364833551)*'Hintergrund Berechnung'!$K$3165,$Q740/($D740^0.515518364833551)*'Hintergrund Berechnung'!$K$3166),0)</f>
        <v>#DIV/0!</v>
      </c>
      <c r="AJ740" s="16">
        <f>ROUND(IF(C740&lt;16,$R740*'Hintergrund Berechnung'!$L$3165,$R740*'Hintergrund Berechnung'!$L$3166),0)</f>
        <v>0</v>
      </c>
      <c r="AK740" s="16">
        <f>ROUND(IF(C740&lt;16,IF(S740&gt;0,(25-$S740)*'Hintergrund Berechnung'!$M$3165,0),IF(S740&gt;0,(25-$S740)*'Hintergrund Berechnung'!$M$3166,0)),0)</f>
        <v>0</v>
      </c>
      <c r="AL740" s="18" t="e">
        <f t="shared" si="108"/>
        <v>#DIV/0!</v>
      </c>
    </row>
    <row r="741" spans="21:38" x14ac:dyDescent="0.5">
      <c r="U741" s="16">
        <f t="shared" si="100"/>
        <v>0</v>
      </c>
      <c r="V741" s="16" t="e">
        <f>IF($A$3=FALSE,IF($C741&lt;16,E741/($D741^0.727399687532279)*'Hintergrund Berechnung'!$I$3165,E741/($D741^0.727399687532279)*'Hintergrund Berechnung'!$I$3166),IF($C741&lt;13,(E741/($D741^0.727399687532279)*'Hintergrund Berechnung'!$I$3165)*0.5,IF($C741&lt;16,(E741/($D741^0.727399687532279)*'Hintergrund Berechnung'!$I$3165)*0.67,E741/($D741^0.727399687532279)*'Hintergrund Berechnung'!$I$3166)))</f>
        <v>#DIV/0!</v>
      </c>
      <c r="W741" s="16" t="str">
        <f t="shared" si="101"/>
        <v/>
      </c>
      <c r="X741" s="16" t="e">
        <f>IF($A$3=FALSE,IF($C741&lt;16,G741/($D741^0.727399687532279)*'Hintergrund Berechnung'!$I$3165,G741/($D741^0.727399687532279)*'Hintergrund Berechnung'!$I$3166),IF($C741&lt;13,(G741/($D741^0.727399687532279)*'Hintergrund Berechnung'!$I$3165)*0.5,IF($C741&lt;16,(G741/($D741^0.727399687532279)*'Hintergrund Berechnung'!$I$3165)*0.67,G741/($D741^0.727399687532279)*'Hintergrund Berechnung'!$I$3166)))</f>
        <v>#DIV/0!</v>
      </c>
      <c r="Y741" s="16" t="str">
        <f t="shared" si="102"/>
        <v/>
      </c>
      <c r="Z741" s="16" t="e">
        <f>IF($A$3=FALSE,IF($C741&lt;16,I741/($D741^0.727399687532279)*'Hintergrund Berechnung'!$I$3165,I741/($D741^0.727399687532279)*'Hintergrund Berechnung'!$I$3166),IF($C741&lt;13,(I741/($D741^0.727399687532279)*'Hintergrund Berechnung'!$I$3165)*0.5,IF($C741&lt;16,(I741/($D741^0.727399687532279)*'Hintergrund Berechnung'!$I$3165)*0.67,I741/($D741^0.727399687532279)*'Hintergrund Berechnung'!$I$3166)))</f>
        <v>#DIV/0!</v>
      </c>
      <c r="AA741" s="16" t="str">
        <f t="shared" si="103"/>
        <v/>
      </c>
      <c r="AB741" s="16" t="e">
        <f>IF($A$3=FALSE,IF($C741&lt;16,K741/($D741^0.727399687532279)*'Hintergrund Berechnung'!$I$3165,K741/($D741^0.727399687532279)*'Hintergrund Berechnung'!$I$3166),IF($C741&lt;13,(K741/($D741^0.727399687532279)*'Hintergrund Berechnung'!$I$3165)*0.5,IF($C741&lt;16,(K741/($D741^0.727399687532279)*'Hintergrund Berechnung'!$I$3165)*0.67,K741/($D741^0.727399687532279)*'Hintergrund Berechnung'!$I$3166)))</f>
        <v>#DIV/0!</v>
      </c>
      <c r="AC741" s="16" t="str">
        <f t="shared" si="104"/>
        <v/>
      </c>
      <c r="AD741" s="16" t="e">
        <f>IF($A$3=FALSE,IF($C741&lt;16,M741/($D741^0.727399687532279)*'Hintergrund Berechnung'!$I$3165,M741/($D741^0.727399687532279)*'Hintergrund Berechnung'!$I$3166),IF($C741&lt;13,(M741/($D741^0.727399687532279)*'Hintergrund Berechnung'!$I$3165)*0.5,IF($C741&lt;16,(M741/($D741^0.727399687532279)*'Hintergrund Berechnung'!$I$3165)*0.67,M741/($D741^0.727399687532279)*'Hintergrund Berechnung'!$I$3166)))</f>
        <v>#DIV/0!</v>
      </c>
      <c r="AE741" s="16" t="str">
        <f t="shared" si="105"/>
        <v/>
      </c>
      <c r="AF741" s="16" t="e">
        <f>IF($A$3=FALSE,IF($C741&lt;16,O741/($D741^0.727399687532279)*'Hintergrund Berechnung'!$I$3165,O741/($D741^0.727399687532279)*'Hintergrund Berechnung'!$I$3166),IF($C741&lt;13,(O741/($D741^0.727399687532279)*'Hintergrund Berechnung'!$I$3165)*0.5,IF($C741&lt;16,(O741/($D741^0.727399687532279)*'Hintergrund Berechnung'!$I$3165)*0.67,O741/($D741^0.727399687532279)*'Hintergrund Berechnung'!$I$3166)))</f>
        <v>#DIV/0!</v>
      </c>
      <c r="AG741" s="16" t="str">
        <f t="shared" si="106"/>
        <v/>
      </c>
      <c r="AH741" s="16" t="e">
        <f t="shared" si="107"/>
        <v>#DIV/0!</v>
      </c>
      <c r="AI741" s="16" t="e">
        <f>ROUND(IF(C741&lt;16,$Q741/($D741^0.515518364833551)*'Hintergrund Berechnung'!$K$3165,$Q741/($D741^0.515518364833551)*'Hintergrund Berechnung'!$K$3166),0)</f>
        <v>#DIV/0!</v>
      </c>
      <c r="AJ741" s="16">
        <f>ROUND(IF(C741&lt;16,$R741*'Hintergrund Berechnung'!$L$3165,$R741*'Hintergrund Berechnung'!$L$3166),0)</f>
        <v>0</v>
      </c>
      <c r="AK741" s="16">
        <f>ROUND(IF(C741&lt;16,IF(S741&gt;0,(25-$S741)*'Hintergrund Berechnung'!$M$3165,0),IF(S741&gt;0,(25-$S741)*'Hintergrund Berechnung'!$M$3166,0)),0)</f>
        <v>0</v>
      </c>
      <c r="AL741" s="18" t="e">
        <f t="shared" si="108"/>
        <v>#DIV/0!</v>
      </c>
    </row>
    <row r="742" spans="21:38" x14ac:dyDescent="0.5">
      <c r="U742" s="16">
        <f t="shared" si="100"/>
        <v>0</v>
      </c>
      <c r="V742" s="16" t="e">
        <f>IF($A$3=FALSE,IF($C742&lt;16,E742/($D742^0.727399687532279)*'Hintergrund Berechnung'!$I$3165,E742/($D742^0.727399687532279)*'Hintergrund Berechnung'!$I$3166),IF($C742&lt;13,(E742/($D742^0.727399687532279)*'Hintergrund Berechnung'!$I$3165)*0.5,IF($C742&lt;16,(E742/($D742^0.727399687532279)*'Hintergrund Berechnung'!$I$3165)*0.67,E742/($D742^0.727399687532279)*'Hintergrund Berechnung'!$I$3166)))</f>
        <v>#DIV/0!</v>
      </c>
      <c r="W742" s="16" t="str">
        <f t="shared" si="101"/>
        <v/>
      </c>
      <c r="X742" s="16" t="e">
        <f>IF($A$3=FALSE,IF($C742&lt;16,G742/($D742^0.727399687532279)*'Hintergrund Berechnung'!$I$3165,G742/($D742^0.727399687532279)*'Hintergrund Berechnung'!$I$3166),IF($C742&lt;13,(G742/($D742^0.727399687532279)*'Hintergrund Berechnung'!$I$3165)*0.5,IF($C742&lt;16,(G742/($D742^0.727399687532279)*'Hintergrund Berechnung'!$I$3165)*0.67,G742/($D742^0.727399687532279)*'Hintergrund Berechnung'!$I$3166)))</f>
        <v>#DIV/0!</v>
      </c>
      <c r="Y742" s="16" t="str">
        <f t="shared" si="102"/>
        <v/>
      </c>
      <c r="Z742" s="16" t="e">
        <f>IF($A$3=FALSE,IF($C742&lt;16,I742/($D742^0.727399687532279)*'Hintergrund Berechnung'!$I$3165,I742/($D742^0.727399687532279)*'Hintergrund Berechnung'!$I$3166),IF($C742&lt;13,(I742/($D742^0.727399687532279)*'Hintergrund Berechnung'!$I$3165)*0.5,IF($C742&lt;16,(I742/($D742^0.727399687532279)*'Hintergrund Berechnung'!$I$3165)*0.67,I742/($D742^0.727399687532279)*'Hintergrund Berechnung'!$I$3166)))</f>
        <v>#DIV/0!</v>
      </c>
      <c r="AA742" s="16" t="str">
        <f t="shared" si="103"/>
        <v/>
      </c>
      <c r="AB742" s="16" t="e">
        <f>IF($A$3=FALSE,IF($C742&lt;16,K742/($D742^0.727399687532279)*'Hintergrund Berechnung'!$I$3165,K742/($D742^0.727399687532279)*'Hintergrund Berechnung'!$I$3166),IF($C742&lt;13,(K742/($D742^0.727399687532279)*'Hintergrund Berechnung'!$I$3165)*0.5,IF($C742&lt;16,(K742/($D742^0.727399687532279)*'Hintergrund Berechnung'!$I$3165)*0.67,K742/($D742^0.727399687532279)*'Hintergrund Berechnung'!$I$3166)))</f>
        <v>#DIV/0!</v>
      </c>
      <c r="AC742" s="16" t="str">
        <f t="shared" si="104"/>
        <v/>
      </c>
      <c r="AD742" s="16" t="e">
        <f>IF($A$3=FALSE,IF($C742&lt;16,M742/($D742^0.727399687532279)*'Hintergrund Berechnung'!$I$3165,M742/($D742^0.727399687532279)*'Hintergrund Berechnung'!$I$3166),IF($C742&lt;13,(M742/($D742^0.727399687532279)*'Hintergrund Berechnung'!$I$3165)*0.5,IF($C742&lt;16,(M742/($D742^0.727399687532279)*'Hintergrund Berechnung'!$I$3165)*0.67,M742/($D742^0.727399687532279)*'Hintergrund Berechnung'!$I$3166)))</f>
        <v>#DIV/0!</v>
      </c>
      <c r="AE742" s="16" t="str">
        <f t="shared" si="105"/>
        <v/>
      </c>
      <c r="AF742" s="16" t="e">
        <f>IF($A$3=FALSE,IF($C742&lt;16,O742/($D742^0.727399687532279)*'Hintergrund Berechnung'!$I$3165,O742/($D742^0.727399687532279)*'Hintergrund Berechnung'!$I$3166),IF($C742&lt;13,(O742/($D742^0.727399687532279)*'Hintergrund Berechnung'!$I$3165)*0.5,IF($C742&lt;16,(O742/($D742^0.727399687532279)*'Hintergrund Berechnung'!$I$3165)*0.67,O742/($D742^0.727399687532279)*'Hintergrund Berechnung'!$I$3166)))</f>
        <v>#DIV/0!</v>
      </c>
      <c r="AG742" s="16" t="str">
        <f t="shared" si="106"/>
        <v/>
      </c>
      <c r="AH742" s="16" t="e">
        <f t="shared" si="107"/>
        <v>#DIV/0!</v>
      </c>
      <c r="AI742" s="16" t="e">
        <f>ROUND(IF(C742&lt;16,$Q742/($D742^0.515518364833551)*'Hintergrund Berechnung'!$K$3165,$Q742/($D742^0.515518364833551)*'Hintergrund Berechnung'!$K$3166),0)</f>
        <v>#DIV/0!</v>
      </c>
      <c r="AJ742" s="16">
        <f>ROUND(IF(C742&lt;16,$R742*'Hintergrund Berechnung'!$L$3165,$R742*'Hintergrund Berechnung'!$L$3166),0)</f>
        <v>0</v>
      </c>
      <c r="AK742" s="16">
        <f>ROUND(IF(C742&lt;16,IF(S742&gt;0,(25-$S742)*'Hintergrund Berechnung'!$M$3165,0),IF(S742&gt;0,(25-$S742)*'Hintergrund Berechnung'!$M$3166,0)),0)</f>
        <v>0</v>
      </c>
      <c r="AL742" s="18" t="e">
        <f t="shared" si="108"/>
        <v>#DIV/0!</v>
      </c>
    </row>
    <row r="743" spans="21:38" x14ac:dyDescent="0.5">
      <c r="U743" s="16">
        <f t="shared" si="100"/>
        <v>0</v>
      </c>
      <c r="V743" s="16" t="e">
        <f>IF($A$3=FALSE,IF($C743&lt;16,E743/($D743^0.727399687532279)*'Hintergrund Berechnung'!$I$3165,E743/($D743^0.727399687532279)*'Hintergrund Berechnung'!$I$3166),IF($C743&lt;13,(E743/($D743^0.727399687532279)*'Hintergrund Berechnung'!$I$3165)*0.5,IF($C743&lt;16,(E743/($D743^0.727399687532279)*'Hintergrund Berechnung'!$I$3165)*0.67,E743/($D743^0.727399687532279)*'Hintergrund Berechnung'!$I$3166)))</f>
        <v>#DIV/0!</v>
      </c>
      <c r="W743" s="16" t="str">
        <f t="shared" si="101"/>
        <v/>
      </c>
      <c r="X743" s="16" t="e">
        <f>IF($A$3=FALSE,IF($C743&lt;16,G743/($D743^0.727399687532279)*'Hintergrund Berechnung'!$I$3165,G743/($D743^0.727399687532279)*'Hintergrund Berechnung'!$I$3166),IF($C743&lt;13,(G743/($D743^0.727399687532279)*'Hintergrund Berechnung'!$I$3165)*0.5,IF($C743&lt;16,(G743/($D743^0.727399687532279)*'Hintergrund Berechnung'!$I$3165)*0.67,G743/($D743^0.727399687532279)*'Hintergrund Berechnung'!$I$3166)))</f>
        <v>#DIV/0!</v>
      </c>
      <c r="Y743" s="16" t="str">
        <f t="shared" si="102"/>
        <v/>
      </c>
      <c r="Z743" s="16" t="e">
        <f>IF($A$3=FALSE,IF($C743&lt;16,I743/($D743^0.727399687532279)*'Hintergrund Berechnung'!$I$3165,I743/($D743^0.727399687532279)*'Hintergrund Berechnung'!$I$3166),IF($C743&lt;13,(I743/($D743^0.727399687532279)*'Hintergrund Berechnung'!$I$3165)*0.5,IF($C743&lt;16,(I743/($D743^0.727399687532279)*'Hintergrund Berechnung'!$I$3165)*0.67,I743/($D743^0.727399687532279)*'Hintergrund Berechnung'!$I$3166)))</f>
        <v>#DIV/0!</v>
      </c>
      <c r="AA743" s="16" t="str">
        <f t="shared" si="103"/>
        <v/>
      </c>
      <c r="AB743" s="16" t="e">
        <f>IF($A$3=FALSE,IF($C743&lt;16,K743/($D743^0.727399687532279)*'Hintergrund Berechnung'!$I$3165,K743/($D743^0.727399687532279)*'Hintergrund Berechnung'!$I$3166),IF($C743&lt;13,(K743/($D743^0.727399687532279)*'Hintergrund Berechnung'!$I$3165)*0.5,IF($C743&lt;16,(K743/($D743^0.727399687532279)*'Hintergrund Berechnung'!$I$3165)*0.67,K743/($D743^0.727399687532279)*'Hintergrund Berechnung'!$I$3166)))</f>
        <v>#DIV/0!</v>
      </c>
      <c r="AC743" s="16" t="str">
        <f t="shared" si="104"/>
        <v/>
      </c>
      <c r="AD743" s="16" t="e">
        <f>IF($A$3=FALSE,IF($C743&lt;16,M743/($D743^0.727399687532279)*'Hintergrund Berechnung'!$I$3165,M743/($D743^0.727399687532279)*'Hintergrund Berechnung'!$I$3166),IF($C743&lt;13,(M743/($D743^0.727399687532279)*'Hintergrund Berechnung'!$I$3165)*0.5,IF($C743&lt;16,(M743/($D743^0.727399687532279)*'Hintergrund Berechnung'!$I$3165)*0.67,M743/($D743^0.727399687532279)*'Hintergrund Berechnung'!$I$3166)))</f>
        <v>#DIV/0!</v>
      </c>
      <c r="AE743" s="16" t="str">
        <f t="shared" si="105"/>
        <v/>
      </c>
      <c r="AF743" s="16" t="e">
        <f>IF($A$3=FALSE,IF($C743&lt;16,O743/($D743^0.727399687532279)*'Hintergrund Berechnung'!$I$3165,O743/($D743^0.727399687532279)*'Hintergrund Berechnung'!$I$3166),IF($C743&lt;13,(O743/($D743^0.727399687532279)*'Hintergrund Berechnung'!$I$3165)*0.5,IF($C743&lt;16,(O743/($D743^0.727399687532279)*'Hintergrund Berechnung'!$I$3165)*0.67,O743/($D743^0.727399687532279)*'Hintergrund Berechnung'!$I$3166)))</f>
        <v>#DIV/0!</v>
      </c>
      <c r="AG743" s="16" t="str">
        <f t="shared" si="106"/>
        <v/>
      </c>
      <c r="AH743" s="16" t="e">
        <f t="shared" si="107"/>
        <v>#DIV/0!</v>
      </c>
      <c r="AI743" s="16" t="e">
        <f>ROUND(IF(C743&lt;16,$Q743/($D743^0.515518364833551)*'Hintergrund Berechnung'!$K$3165,$Q743/($D743^0.515518364833551)*'Hintergrund Berechnung'!$K$3166),0)</f>
        <v>#DIV/0!</v>
      </c>
      <c r="AJ743" s="16">
        <f>ROUND(IF(C743&lt;16,$R743*'Hintergrund Berechnung'!$L$3165,$R743*'Hintergrund Berechnung'!$L$3166),0)</f>
        <v>0</v>
      </c>
      <c r="AK743" s="16">
        <f>ROUND(IF(C743&lt;16,IF(S743&gt;0,(25-$S743)*'Hintergrund Berechnung'!$M$3165,0),IF(S743&gt;0,(25-$S743)*'Hintergrund Berechnung'!$M$3166,0)),0)</f>
        <v>0</v>
      </c>
      <c r="AL743" s="18" t="e">
        <f t="shared" si="108"/>
        <v>#DIV/0!</v>
      </c>
    </row>
    <row r="744" spans="21:38" x14ac:dyDescent="0.5">
      <c r="U744" s="16">
        <f t="shared" si="100"/>
        <v>0</v>
      </c>
      <c r="V744" s="16" t="e">
        <f>IF($A$3=FALSE,IF($C744&lt;16,E744/($D744^0.727399687532279)*'Hintergrund Berechnung'!$I$3165,E744/($D744^0.727399687532279)*'Hintergrund Berechnung'!$I$3166),IF($C744&lt;13,(E744/($D744^0.727399687532279)*'Hintergrund Berechnung'!$I$3165)*0.5,IF($C744&lt;16,(E744/($D744^0.727399687532279)*'Hintergrund Berechnung'!$I$3165)*0.67,E744/($D744^0.727399687532279)*'Hintergrund Berechnung'!$I$3166)))</f>
        <v>#DIV/0!</v>
      </c>
      <c r="W744" s="16" t="str">
        <f t="shared" si="101"/>
        <v/>
      </c>
      <c r="X744" s="16" t="e">
        <f>IF($A$3=FALSE,IF($C744&lt;16,G744/($D744^0.727399687532279)*'Hintergrund Berechnung'!$I$3165,G744/($D744^0.727399687532279)*'Hintergrund Berechnung'!$I$3166),IF($C744&lt;13,(G744/($D744^0.727399687532279)*'Hintergrund Berechnung'!$I$3165)*0.5,IF($C744&lt;16,(G744/($D744^0.727399687532279)*'Hintergrund Berechnung'!$I$3165)*0.67,G744/($D744^0.727399687532279)*'Hintergrund Berechnung'!$I$3166)))</f>
        <v>#DIV/0!</v>
      </c>
      <c r="Y744" s="16" t="str">
        <f t="shared" si="102"/>
        <v/>
      </c>
      <c r="Z744" s="16" t="e">
        <f>IF($A$3=FALSE,IF($C744&lt;16,I744/($D744^0.727399687532279)*'Hintergrund Berechnung'!$I$3165,I744/($D744^0.727399687532279)*'Hintergrund Berechnung'!$I$3166),IF($C744&lt;13,(I744/($D744^0.727399687532279)*'Hintergrund Berechnung'!$I$3165)*0.5,IF($C744&lt;16,(I744/($D744^0.727399687532279)*'Hintergrund Berechnung'!$I$3165)*0.67,I744/($D744^0.727399687532279)*'Hintergrund Berechnung'!$I$3166)))</f>
        <v>#DIV/0!</v>
      </c>
      <c r="AA744" s="16" t="str">
        <f t="shared" si="103"/>
        <v/>
      </c>
      <c r="AB744" s="16" t="e">
        <f>IF($A$3=FALSE,IF($C744&lt;16,K744/($D744^0.727399687532279)*'Hintergrund Berechnung'!$I$3165,K744/($D744^0.727399687532279)*'Hintergrund Berechnung'!$I$3166),IF($C744&lt;13,(K744/($D744^0.727399687532279)*'Hintergrund Berechnung'!$I$3165)*0.5,IF($C744&lt;16,(K744/($D744^0.727399687532279)*'Hintergrund Berechnung'!$I$3165)*0.67,K744/($D744^0.727399687532279)*'Hintergrund Berechnung'!$I$3166)))</f>
        <v>#DIV/0!</v>
      </c>
      <c r="AC744" s="16" t="str">
        <f t="shared" si="104"/>
        <v/>
      </c>
      <c r="AD744" s="16" t="e">
        <f>IF($A$3=FALSE,IF($C744&lt;16,M744/($D744^0.727399687532279)*'Hintergrund Berechnung'!$I$3165,M744/($D744^0.727399687532279)*'Hintergrund Berechnung'!$I$3166),IF($C744&lt;13,(M744/($D744^0.727399687532279)*'Hintergrund Berechnung'!$I$3165)*0.5,IF($C744&lt;16,(M744/($D744^0.727399687532279)*'Hintergrund Berechnung'!$I$3165)*0.67,M744/($D744^0.727399687532279)*'Hintergrund Berechnung'!$I$3166)))</f>
        <v>#DIV/0!</v>
      </c>
      <c r="AE744" s="16" t="str">
        <f t="shared" si="105"/>
        <v/>
      </c>
      <c r="AF744" s="16" t="e">
        <f>IF($A$3=FALSE,IF($C744&lt;16,O744/($D744^0.727399687532279)*'Hintergrund Berechnung'!$I$3165,O744/($D744^0.727399687532279)*'Hintergrund Berechnung'!$I$3166),IF($C744&lt;13,(O744/($D744^0.727399687532279)*'Hintergrund Berechnung'!$I$3165)*0.5,IF($C744&lt;16,(O744/($D744^0.727399687532279)*'Hintergrund Berechnung'!$I$3165)*0.67,O744/($D744^0.727399687532279)*'Hintergrund Berechnung'!$I$3166)))</f>
        <v>#DIV/0!</v>
      </c>
      <c r="AG744" s="16" t="str">
        <f t="shared" si="106"/>
        <v/>
      </c>
      <c r="AH744" s="16" t="e">
        <f t="shared" si="107"/>
        <v>#DIV/0!</v>
      </c>
      <c r="AI744" s="16" t="e">
        <f>ROUND(IF(C744&lt;16,$Q744/($D744^0.515518364833551)*'Hintergrund Berechnung'!$K$3165,$Q744/($D744^0.515518364833551)*'Hintergrund Berechnung'!$K$3166),0)</f>
        <v>#DIV/0!</v>
      </c>
      <c r="AJ744" s="16">
        <f>ROUND(IF(C744&lt;16,$R744*'Hintergrund Berechnung'!$L$3165,$R744*'Hintergrund Berechnung'!$L$3166),0)</f>
        <v>0</v>
      </c>
      <c r="AK744" s="16">
        <f>ROUND(IF(C744&lt;16,IF(S744&gt;0,(25-$S744)*'Hintergrund Berechnung'!$M$3165,0),IF(S744&gt;0,(25-$S744)*'Hintergrund Berechnung'!$M$3166,0)),0)</f>
        <v>0</v>
      </c>
      <c r="AL744" s="18" t="e">
        <f t="shared" si="108"/>
        <v>#DIV/0!</v>
      </c>
    </row>
    <row r="745" spans="21:38" x14ac:dyDescent="0.5">
      <c r="U745" s="16">
        <f t="shared" si="100"/>
        <v>0</v>
      </c>
      <c r="V745" s="16" t="e">
        <f>IF($A$3=FALSE,IF($C745&lt;16,E745/($D745^0.727399687532279)*'Hintergrund Berechnung'!$I$3165,E745/($D745^0.727399687532279)*'Hintergrund Berechnung'!$I$3166),IF($C745&lt;13,(E745/($D745^0.727399687532279)*'Hintergrund Berechnung'!$I$3165)*0.5,IF($C745&lt;16,(E745/($D745^0.727399687532279)*'Hintergrund Berechnung'!$I$3165)*0.67,E745/($D745^0.727399687532279)*'Hintergrund Berechnung'!$I$3166)))</f>
        <v>#DIV/0!</v>
      </c>
      <c r="W745" s="16" t="str">
        <f t="shared" si="101"/>
        <v/>
      </c>
      <c r="X745" s="16" t="e">
        <f>IF($A$3=FALSE,IF($C745&lt;16,G745/($D745^0.727399687532279)*'Hintergrund Berechnung'!$I$3165,G745/($D745^0.727399687532279)*'Hintergrund Berechnung'!$I$3166),IF($C745&lt;13,(G745/($D745^0.727399687532279)*'Hintergrund Berechnung'!$I$3165)*0.5,IF($C745&lt;16,(G745/($D745^0.727399687532279)*'Hintergrund Berechnung'!$I$3165)*0.67,G745/($D745^0.727399687532279)*'Hintergrund Berechnung'!$I$3166)))</f>
        <v>#DIV/0!</v>
      </c>
      <c r="Y745" s="16" t="str">
        <f t="shared" si="102"/>
        <v/>
      </c>
      <c r="Z745" s="16" t="e">
        <f>IF($A$3=FALSE,IF($C745&lt;16,I745/($D745^0.727399687532279)*'Hintergrund Berechnung'!$I$3165,I745/($D745^0.727399687532279)*'Hintergrund Berechnung'!$I$3166),IF($C745&lt;13,(I745/($D745^0.727399687532279)*'Hintergrund Berechnung'!$I$3165)*0.5,IF($C745&lt;16,(I745/($D745^0.727399687532279)*'Hintergrund Berechnung'!$I$3165)*0.67,I745/($D745^0.727399687532279)*'Hintergrund Berechnung'!$I$3166)))</f>
        <v>#DIV/0!</v>
      </c>
      <c r="AA745" s="16" t="str">
        <f t="shared" si="103"/>
        <v/>
      </c>
      <c r="AB745" s="16" t="e">
        <f>IF($A$3=FALSE,IF($C745&lt;16,K745/($D745^0.727399687532279)*'Hintergrund Berechnung'!$I$3165,K745/($D745^0.727399687532279)*'Hintergrund Berechnung'!$I$3166),IF($C745&lt;13,(K745/($D745^0.727399687532279)*'Hintergrund Berechnung'!$I$3165)*0.5,IF($C745&lt;16,(K745/($D745^0.727399687532279)*'Hintergrund Berechnung'!$I$3165)*0.67,K745/($D745^0.727399687532279)*'Hintergrund Berechnung'!$I$3166)))</f>
        <v>#DIV/0!</v>
      </c>
      <c r="AC745" s="16" t="str">
        <f t="shared" si="104"/>
        <v/>
      </c>
      <c r="AD745" s="16" t="e">
        <f>IF($A$3=FALSE,IF($C745&lt;16,M745/($D745^0.727399687532279)*'Hintergrund Berechnung'!$I$3165,M745/($D745^0.727399687532279)*'Hintergrund Berechnung'!$I$3166),IF($C745&lt;13,(M745/($D745^0.727399687532279)*'Hintergrund Berechnung'!$I$3165)*0.5,IF($C745&lt;16,(M745/($D745^0.727399687532279)*'Hintergrund Berechnung'!$I$3165)*0.67,M745/($D745^0.727399687532279)*'Hintergrund Berechnung'!$I$3166)))</f>
        <v>#DIV/0!</v>
      </c>
      <c r="AE745" s="16" t="str">
        <f t="shared" si="105"/>
        <v/>
      </c>
      <c r="AF745" s="16" t="e">
        <f>IF($A$3=FALSE,IF($C745&lt;16,O745/($D745^0.727399687532279)*'Hintergrund Berechnung'!$I$3165,O745/($D745^0.727399687532279)*'Hintergrund Berechnung'!$I$3166),IF($C745&lt;13,(O745/($D745^0.727399687532279)*'Hintergrund Berechnung'!$I$3165)*0.5,IF($C745&lt;16,(O745/($D745^0.727399687532279)*'Hintergrund Berechnung'!$I$3165)*0.67,O745/($D745^0.727399687532279)*'Hintergrund Berechnung'!$I$3166)))</f>
        <v>#DIV/0!</v>
      </c>
      <c r="AG745" s="16" t="str">
        <f t="shared" si="106"/>
        <v/>
      </c>
      <c r="AH745" s="16" t="e">
        <f t="shared" si="107"/>
        <v>#DIV/0!</v>
      </c>
      <c r="AI745" s="16" t="e">
        <f>ROUND(IF(C745&lt;16,$Q745/($D745^0.515518364833551)*'Hintergrund Berechnung'!$K$3165,$Q745/($D745^0.515518364833551)*'Hintergrund Berechnung'!$K$3166),0)</f>
        <v>#DIV/0!</v>
      </c>
      <c r="AJ745" s="16">
        <f>ROUND(IF(C745&lt;16,$R745*'Hintergrund Berechnung'!$L$3165,$R745*'Hintergrund Berechnung'!$L$3166),0)</f>
        <v>0</v>
      </c>
      <c r="AK745" s="16">
        <f>ROUND(IF(C745&lt;16,IF(S745&gt;0,(25-$S745)*'Hintergrund Berechnung'!$M$3165,0),IF(S745&gt;0,(25-$S745)*'Hintergrund Berechnung'!$M$3166,0)),0)</f>
        <v>0</v>
      </c>
      <c r="AL745" s="18" t="e">
        <f t="shared" si="108"/>
        <v>#DIV/0!</v>
      </c>
    </row>
    <row r="746" spans="21:38" x14ac:dyDescent="0.5">
      <c r="U746" s="16">
        <f t="shared" si="100"/>
        <v>0</v>
      </c>
      <c r="V746" s="16" t="e">
        <f>IF($A$3=FALSE,IF($C746&lt;16,E746/($D746^0.727399687532279)*'Hintergrund Berechnung'!$I$3165,E746/($D746^0.727399687532279)*'Hintergrund Berechnung'!$I$3166),IF($C746&lt;13,(E746/($D746^0.727399687532279)*'Hintergrund Berechnung'!$I$3165)*0.5,IF($C746&lt;16,(E746/($D746^0.727399687532279)*'Hintergrund Berechnung'!$I$3165)*0.67,E746/($D746^0.727399687532279)*'Hintergrund Berechnung'!$I$3166)))</f>
        <v>#DIV/0!</v>
      </c>
      <c r="W746" s="16" t="str">
        <f t="shared" si="101"/>
        <v/>
      </c>
      <c r="X746" s="16" t="e">
        <f>IF($A$3=FALSE,IF($C746&lt;16,G746/($D746^0.727399687532279)*'Hintergrund Berechnung'!$I$3165,G746/($D746^0.727399687532279)*'Hintergrund Berechnung'!$I$3166),IF($C746&lt;13,(G746/($D746^0.727399687532279)*'Hintergrund Berechnung'!$I$3165)*0.5,IF($C746&lt;16,(G746/($D746^0.727399687532279)*'Hintergrund Berechnung'!$I$3165)*0.67,G746/($D746^0.727399687532279)*'Hintergrund Berechnung'!$I$3166)))</f>
        <v>#DIV/0!</v>
      </c>
      <c r="Y746" s="16" t="str">
        <f t="shared" si="102"/>
        <v/>
      </c>
      <c r="Z746" s="16" t="e">
        <f>IF($A$3=FALSE,IF($C746&lt;16,I746/($D746^0.727399687532279)*'Hintergrund Berechnung'!$I$3165,I746/($D746^0.727399687532279)*'Hintergrund Berechnung'!$I$3166),IF($C746&lt;13,(I746/($D746^0.727399687532279)*'Hintergrund Berechnung'!$I$3165)*0.5,IF($C746&lt;16,(I746/($D746^0.727399687532279)*'Hintergrund Berechnung'!$I$3165)*0.67,I746/($D746^0.727399687532279)*'Hintergrund Berechnung'!$I$3166)))</f>
        <v>#DIV/0!</v>
      </c>
      <c r="AA746" s="16" t="str">
        <f t="shared" si="103"/>
        <v/>
      </c>
      <c r="AB746" s="16" t="e">
        <f>IF($A$3=FALSE,IF($C746&lt;16,K746/($D746^0.727399687532279)*'Hintergrund Berechnung'!$I$3165,K746/($D746^0.727399687532279)*'Hintergrund Berechnung'!$I$3166),IF($C746&lt;13,(K746/($D746^0.727399687532279)*'Hintergrund Berechnung'!$I$3165)*0.5,IF($C746&lt;16,(K746/($D746^0.727399687532279)*'Hintergrund Berechnung'!$I$3165)*0.67,K746/($D746^0.727399687532279)*'Hintergrund Berechnung'!$I$3166)))</f>
        <v>#DIV/0!</v>
      </c>
      <c r="AC746" s="16" t="str">
        <f t="shared" si="104"/>
        <v/>
      </c>
      <c r="AD746" s="16" t="e">
        <f>IF($A$3=FALSE,IF($C746&lt;16,M746/($D746^0.727399687532279)*'Hintergrund Berechnung'!$I$3165,M746/($D746^0.727399687532279)*'Hintergrund Berechnung'!$I$3166),IF($C746&lt;13,(M746/($D746^0.727399687532279)*'Hintergrund Berechnung'!$I$3165)*0.5,IF($C746&lt;16,(M746/($D746^0.727399687532279)*'Hintergrund Berechnung'!$I$3165)*0.67,M746/($D746^0.727399687532279)*'Hintergrund Berechnung'!$I$3166)))</f>
        <v>#DIV/0!</v>
      </c>
      <c r="AE746" s="16" t="str">
        <f t="shared" si="105"/>
        <v/>
      </c>
      <c r="AF746" s="16" t="e">
        <f>IF($A$3=FALSE,IF($C746&lt;16,O746/($D746^0.727399687532279)*'Hintergrund Berechnung'!$I$3165,O746/($D746^0.727399687532279)*'Hintergrund Berechnung'!$I$3166),IF($C746&lt;13,(O746/($D746^0.727399687532279)*'Hintergrund Berechnung'!$I$3165)*0.5,IF($C746&lt;16,(O746/($D746^0.727399687532279)*'Hintergrund Berechnung'!$I$3165)*0.67,O746/($D746^0.727399687532279)*'Hintergrund Berechnung'!$I$3166)))</f>
        <v>#DIV/0!</v>
      </c>
      <c r="AG746" s="16" t="str">
        <f t="shared" si="106"/>
        <v/>
      </c>
      <c r="AH746" s="16" t="e">
        <f t="shared" si="107"/>
        <v>#DIV/0!</v>
      </c>
      <c r="AI746" s="16" t="e">
        <f>ROUND(IF(C746&lt;16,$Q746/($D746^0.515518364833551)*'Hintergrund Berechnung'!$K$3165,$Q746/($D746^0.515518364833551)*'Hintergrund Berechnung'!$K$3166),0)</f>
        <v>#DIV/0!</v>
      </c>
      <c r="AJ746" s="16">
        <f>ROUND(IF(C746&lt;16,$R746*'Hintergrund Berechnung'!$L$3165,$R746*'Hintergrund Berechnung'!$L$3166),0)</f>
        <v>0</v>
      </c>
      <c r="AK746" s="16">
        <f>ROUND(IF(C746&lt;16,IF(S746&gt;0,(25-$S746)*'Hintergrund Berechnung'!$M$3165,0),IF(S746&gt;0,(25-$S746)*'Hintergrund Berechnung'!$M$3166,0)),0)</f>
        <v>0</v>
      </c>
      <c r="AL746" s="18" t="e">
        <f t="shared" si="108"/>
        <v>#DIV/0!</v>
      </c>
    </row>
    <row r="747" spans="21:38" x14ac:dyDescent="0.5">
      <c r="U747" s="16">
        <f t="shared" si="100"/>
        <v>0</v>
      </c>
      <c r="V747" s="16" t="e">
        <f>IF($A$3=FALSE,IF($C747&lt;16,E747/($D747^0.727399687532279)*'Hintergrund Berechnung'!$I$3165,E747/($D747^0.727399687532279)*'Hintergrund Berechnung'!$I$3166),IF($C747&lt;13,(E747/($D747^0.727399687532279)*'Hintergrund Berechnung'!$I$3165)*0.5,IF($C747&lt;16,(E747/($D747^0.727399687532279)*'Hintergrund Berechnung'!$I$3165)*0.67,E747/($D747^0.727399687532279)*'Hintergrund Berechnung'!$I$3166)))</f>
        <v>#DIV/0!</v>
      </c>
      <c r="W747" s="16" t="str">
        <f t="shared" si="101"/>
        <v/>
      </c>
      <c r="X747" s="16" t="e">
        <f>IF($A$3=FALSE,IF($C747&lt;16,G747/($D747^0.727399687532279)*'Hintergrund Berechnung'!$I$3165,G747/($D747^0.727399687532279)*'Hintergrund Berechnung'!$I$3166),IF($C747&lt;13,(G747/($D747^0.727399687532279)*'Hintergrund Berechnung'!$I$3165)*0.5,IF($C747&lt;16,(G747/($D747^0.727399687532279)*'Hintergrund Berechnung'!$I$3165)*0.67,G747/($D747^0.727399687532279)*'Hintergrund Berechnung'!$I$3166)))</f>
        <v>#DIV/0!</v>
      </c>
      <c r="Y747" s="16" t="str">
        <f t="shared" si="102"/>
        <v/>
      </c>
      <c r="Z747" s="16" t="e">
        <f>IF($A$3=FALSE,IF($C747&lt;16,I747/($D747^0.727399687532279)*'Hintergrund Berechnung'!$I$3165,I747/($D747^0.727399687532279)*'Hintergrund Berechnung'!$I$3166),IF($C747&lt;13,(I747/($D747^0.727399687532279)*'Hintergrund Berechnung'!$I$3165)*0.5,IF($C747&lt;16,(I747/($D747^0.727399687532279)*'Hintergrund Berechnung'!$I$3165)*0.67,I747/($D747^0.727399687532279)*'Hintergrund Berechnung'!$I$3166)))</f>
        <v>#DIV/0!</v>
      </c>
      <c r="AA747" s="16" t="str">
        <f t="shared" si="103"/>
        <v/>
      </c>
      <c r="AB747" s="16" t="e">
        <f>IF($A$3=FALSE,IF($C747&lt;16,K747/($D747^0.727399687532279)*'Hintergrund Berechnung'!$I$3165,K747/($D747^0.727399687532279)*'Hintergrund Berechnung'!$I$3166),IF($C747&lt;13,(K747/($D747^0.727399687532279)*'Hintergrund Berechnung'!$I$3165)*0.5,IF($C747&lt;16,(K747/($D747^0.727399687532279)*'Hintergrund Berechnung'!$I$3165)*0.67,K747/($D747^0.727399687532279)*'Hintergrund Berechnung'!$I$3166)))</f>
        <v>#DIV/0!</v>
      </c>
      <c r="AC747" s="16" t="str">
        <f t="shared" si="104"/>
        <v/>
      </c>
      <c r="AD747" s="16" t="e">
        <f>IF($A$3=FALSE,IF($C747&lt;16,M747/($D747^0.727399687532279)*'Hintergrund Berechnung'!$I$3165,M747/($D747^0.727399687532279)*'Hintergrund Berechnung'!$I$3166),IF($C747&lt;13,(M747/($D747^0.727399687532279)*'Hintergrund Berechnung'!$I$3165)*0.5,IF($C747&lt;16,(M747/($D747^0.727399687532279)*'Hintergrund Berechnung'!$I$3165)*0.67,M747/($D747^0.727399687532279)*'Hintergrund Berechnung'!$I$3166)))</f>
        <v>#DIV/0!</v>
      </c>
      <c r="AE747" s="16" t="str">
        <f t="shared" si="105"/>
        <v/>
      </c>
      <c r="AF747" s="16" t="e">
        <f>IF($A$3=FALSE,IF($C747&lt;16,O747/($D747^0.727399687532279)*'Hintergrund Berechnung'!$I$3165,O747/($D747^0.727399687532279)*'Hintergrund Berechnung'!$I$3166),IF($C747&lt;13,(O747/($D747^0.727399687532279)*'Hintergrund Berechnung'!$I$3165)*0.5,IF($C747&lt;16,(O747/($D747^0.727399687532279)*'Hintergrund Berechnung'!$I$3165)*0.67,O747/($D747^0.727399687532279)*'Hintergrund Berechnung'!$I$3166)))</f>
        <v>#DIV/0!</v>
      </c>
      <c r="AG747" s="16" t="str">
        <f t="shared" si="106"/>
        <v/>
      </c>
      <c r="AH747" s="16" t="e">
        <f t="shared" si="107"/>
        <v>#DIV/0!</v>
      </c>
      <c r="AI747" s="16" t="e">
        <f>ROUND(IF(C747&lt;16,$Q747/($D747^0.515518364833551)*'Hintergrund Berechnung'!$K$3165,$Q747/($D747^0.515518364833551)*'Hintergrund Berechnung'!$K$3166),0)</f>
        <v>#DIV/0!</v>
      </c>
      <c r="AJ747" s="16">
        <f>ROUND(IF(C747&lt;16,$R747*'Hintergrund Berechnung'!$L$3165,$R747*'Hintergrund Berechnung'!$L$3166),0)</f>
        <v>0</v>
      </c>
      <c r="AK747" s="16">
        <f>ROUND(IF(C747&lt;16,IF(S747&gt;0,(25-$S747)*'Hintergrund Berechnung'!$M$3165,0),IF(S747&gt;0,(25-$S747)*'Hintergrund Berechnung'!$M$3166,0)),0)</f>
        <v>0</v>
      </c>
      <c r="AL747" s="18" t="e">
        <f t="shared" si="108"/>
        <v>#DIV/0!</v>
      </c>
    </row>
    <row r="748" spans="21:38" x14ac:dyDescent="0.5">
      <c r="U748" s="16">
        <f t="shared" si="100"/>
        <v>0</v>
      </c>
      <c r="V748" s="16" t="e">
        <f>IF($A$3=FALSE,IF($C748&lt;16,E748/($D748^0.727399687532279)*'Hintergrund Berechnung'!$I$3165,E748/($D748^0.727399687532279)*'Hintergrund Berechnung'!$I$3166),IF($C748&lt;13,(E748/($D748^0.727399687532279)*'Hintergrund Berechnung'!$I$3165)*0.5,IF($C748&lt;16,(E748/($D748^0.727399687532279)*'Hintergrund Berechnung'!$I$3165)*0.67,E748/($D748^0.727399687532279)*'Hintergrund Berechnung'!$I$3166)))</f>
        <v>#DIV/0!</v>
      </c>
      <c r="W748" s="16" t="str">
        <f t="shared" si="101"/>
        <v/>
      </c>
      <c r="X748" s="16" t="e">
        <f>IF($A$3=FALSE,IF($C748&lt;16,G748/($D748^0.727399687532279)*'Hintergrund Berechnung'!$I$3165,G748/($D748^0.727399687532279)*'Hintergrund Berechnung'!$I$3166),IF($C748&lt;13,(G748/($D748^0.727399687532279)*'Hintergrund Berechnung'!$I$3165)*0.5,IF($C748&lt;16,(G748/($D748^0.727399687532279)*'Hintergrund Berechnung'!$I$3165)*0.67,G748/($D748^0.727399687532279)*'Hintergrund Berechnung'!$I$3166)))</f>
        <v>#DIV/0!</v>
      </c>
      <c r="Y748" s="16" t="str">
        <f t="shared" si="102"/>
        <v/>
      </c>
      <c r="Z748" s="16" t="e">
        <f>IF($A$3=FALSE,IF($C748&lt;16,I748/($D748^0.727399687532279)*'Hintergrund Berechnung'!$I$3165,I748/($D748^0.727399687532279)*'Hintergrund Berechnung'!$I$3166),IF($C748&lt;13,(I748/($D748^0.727399687532279)*'Hintergrund Berechnung'!$I$3165)*0.5,IF($C748&lt;16,(I748/($D748^0.727399687532279)*'Hintergrund Berechnung'!$I$3165)*0.67,I748/($D748^0.727399687532279)*'Hintergrund Berechnung'!$I$3166)))</f>
        <v>#DIV/0!</v>
      </c>
      <c r="AA748" s="16" t="str">
        <f t="shared" si="103"/>
        <v/>
      </c>
      <c r="AB748" s="16" t="e">
        <f>IF($A$3=FALSE,IF($C748&lt;16,K748/($D748^0.727399687532279)*'Hintergrund Berechnung'!$I$3165,K748/($D748^0.727399687532279)*'Hintergrund Berechnung'!$I$3166),IF($C748&lt;13,(K748/($D748^0.727399687532279)*'Hintergrund Berechnung'!$I$3165)*0.5,IF($C748&lt;16,(K748/($D748^0.727399687532279)*'Hintergrund Berechnung'!$I$3165)*0.67,K748/($D748^0.727399687532279)*'Hintergrund Berechnung'!$I$3166)))</f>
        <v>#DIV/0!</v>
      </c>
      <c r="AC748" s="16" t="str">
        <f t="shared" si="104"/>
        <v/>
      </c>
      <c r="AD748" s="16" t="e">
        <f>IF($A$3=FALSE,IF($C748&lt;16,M748/($D748^0.727399687532279)*'Hintergrund Berechnung'!$I$3165,M748/($D748^0.727399687532279)*'Hintergrund Berechnung'!$I$3166),IF($C748&lt;13,(M748/($D748^0.727399687532279)*'Hintergrund Berechnung'!$I$3165)*0.5,IF($C748&lt;16,(M748/($D748^0.727399687532279)*'Hintergrund Berechnung'!$I$3165)*0.67,M748/($D748^0.727399687532279)*'Hintergrund Berechnung'!$I$3166)))</f>
        <v>#DIV/0!</v>
      </c>
      <c r="AE748" s="16" t="str">
        <f t="shared" si="105"/>
        <v/>
      </c>
      <c r="AF748" s="16" t="e">
        <f>IF($A$3=FALSE,IF($C748&lt;16,O748/($D748^0.727399687532279)*'Hintergrund Berechnung'!$I$3165,O748/($D748^0.727399687532279)*'Hintergrund Berechnung'!$I$3166),IF($C748&lt;13,(O748/($D748^0.727399687532279)*'Hintergrund Berechnung'!$I$3165)*0.5,IF($C748&lt;16,(O748/($D748^0.727399687532279)*'Hintergrund Berechnung'!$I$3165)*0.67,O748/($D748^0.727399687532279)*'Hintergrund Berechnung'!$I$3166)))</f>
        <v>#DIV/0!</v>
      </c>
      <c r="AG748" s="16" t="str">
        <f t="shared" si="106"/>
        <v/>
      </c>
      <c r="AH748" s="16" t="e">
        <f t="shared" si="107"/>
        <v>#DIV/0!</v>
      </c>
      <c r="AI748" s="16" t="e">
        <f>ROUND(IF(C748&lt;16,$Q748/($D748^0.515518364833551)*'Hintergrund Berechnung'!$K$3165,$Q748/($D748^0.515518364833551)*'Hintergrund Berechnung'!$K$3166),0)</f>
        <v>#DIV/0!</v>
      </c>
      <c r="AJ748" s="16">
        <f>ROUND(IF(C748&lt;16,$R748*'Hintergrund Berechnung'!$L$3165,$R748*'Hintergrund Berechnung'!$L$3166),0)</f>
        <v>0</v>
      </c>
      <c r="AK748" s="16">
        <f>ROUND(IF(C748&lt;16,IF(S748&gt;0,(25-$S748)*'Hintergrund Berechnung'!$M$3165,0),IF(S748&gt;0,(25-$S748)*'Hintergrund Berechnung'!$M$3166,0)),0)</f>
        <v>0</v>
      </c>
      <c r="AL748" s="18" t="e">
        <f t="shared" si="108"/>
        <v>#DIV/0!</v>
      </c>
    </row>
    <row r="749" spans="21:38" x14ac:dyDescent="0.5">
      <c r="U749" s="16">
        <f t="shared" si="100"/>
        <v>0</v>
      </c>
      <c r="V749" s="16" t="e">
        <f>IF($A$3=FALSE,IF($C749&lt;16,E749/($D749^0.727399687532279)*'Hintergrund Berechnung'!$I$3165,E749/($D749^0.727399687532279)*'Hintergrund Berechnung'!$I$3166),IF($C749&lt;13,(E749/($D749^0.727399687532279)*'Hintergrund Berechnung'!$I$3165)*0.5,IF($C749&lt;16,(E749/($D749^0.727399687532279)*'Hintergrund Berechnung'!$I$3165)*0.67,E749/($D749^0.727399687532279)*'Hintergrund Berechnung'!$I$3166)))</f>
        <v>#DIV/0!</v>
      </c>
      <c r="W749" s="16" t="str">
        <f t="shared" si="101"/>
        <v/>
      </c>
      <c r="X749" s="16" t="e">
        <f>IF($A$3=FALSE,IF($C749&lt;16,G749/($D749^0.727399687532279)*'Hintergrund Berechnung'!$I$3165,G749/($D749^0.727399687532279)*'Hintergrund Berechnung'!$I$3166),IF($C749&lt;13,(G749/($D749^0.727399687532279)*'Hintergrund Berechnung'!$I$3165)*0.5,IF($C749&lt;16,(G749/($D749^0.727399687532279)*'Hintergrund Berechnung'!$I$3165)*0.67,G749/($D749^0.727399687532279)*'Hintergrund Berechnung'!$I$3166)))</f>
        <v>#DIV/0!</v>
      </c>
      <c r="Y749" s="16" t="str">
        <f t="shared" si="102"/>
        <v/>
      </c>
      <c r="Z749" s="16" t="e">
        <f>IF($A$3=FALSE,IF($C749&lt;16,I749/($D749^0.727399687532279)*'Hintergrund Berechnung'!$I$3165,I749/($D749^0.727399687532279)*'Hintergrund Berechnung'!$I$3166),IF($C749&lt;13,(I749/($D749^0.727399687532279)*'Hintergrund Berechnung'!$I$3165)*0.5,IF($C749&lt;16,(I749/($D749^0.727399687532279)*'Hintergrund Berechnung'!$I$3165)*0.67,I749/($D749^0.727399687532279)*'Hintergrund Berechnung'!$I$3166)))</f>
        <v>#DIV/0!</v>
      </c>
      <c r="AA749" s="16" t="str">
        <f t="shared" si="103"/>
        <v/>
      </c>
      <c r="AB749" s="16" t="e">
        <f>IF($A$3=FALSE,IF($C749&lt;16,K749/($D749^0.727399687532279)*'Hintergrund Berechnung'!$I$3165,K749/($D749^0.727399687532279)*'Hintergrund Berechnung'!$I$3166),IF($C749&lt;13,(K749/($D749^0.727399687532279)*'Hintergrund Berechnung'!$I$3165)*0.5,IF($C749&lt;16,(K749/($D749^0.727399687532279)*'Hintergrund Berechnung'!$I$3165)*0.67,K749/($D749^0.727399687532279)*'Hintergrund Berechnung'!$I$3166)))</f>
        <v>#DIV/0!</v>
      </c>
      <c r="AC749" s="16" t="str">
        <f t="shared" si="104"/>
        <v/>
      </c>
      <c r="AD749" s="16" t="e">
        <f>IF($A$3=FALSE,IF($C749&lt;16,M749/($D749^0.727399687532279)*'Hintergrund Berechnung'!$I$3165,M749/($D749^0.727399687532279)*'Hintergrund Berechnung'!$I$3166),IF($C749&lt;13,(M749/($D749^0.727399687532279)*'Hintergrund Berechnung'!$I$3165)*0.5,IF($C749&lt;16,(M749/($D749^0.727399687532279)*'Hintergrund Berechnung'!$I$3165)*0.67,M749/($D749^0.727399687532279)*'Hintergrund Berechnung'!$I$3166)))</f>
        <v>#DIV/0!</v>
      </c>
      <c r="AE749" s="16" t="str">
        <f t="shared" si="105"/>
        <v/>
      </c>
      <c r="AF749" s="16" t="e">
        <f>IF($A$3=FALSE,IF($C749&lt;16,O749/($D749^0.727399687532279)*'Hintergrund Berechnung'!$I$3165,O749/($D749^0.727399687532279)*'Hintergrund Berechnung'!$I$3166),IF($C749&lt;13,(O749/($D749^0.727399687532279)*'Hintergrund Berechnung'!$I$3165)*0.5,IF($C749&lt;16,(O749/($D749^0.727399687532279)*'Hintergrund Berechnung'!$I$3165)*0.67,O749/($D749^0.727399687532279)*'Hintergrund Berechnung'!$I$3166)))</f>
        <v>#DIV/0!</v>
      </c>
      <c r="AG749" s="16" t="str">
        <f t="shared" si="106"/>
        <v/>
      </c>
      <c r="AH749" s="16" t="e">
        <f t="shared" si="107"/>
        <v>#DIV/0!</v>
      </c>
      <c r="AI749" s="16" t="e">
        <f>ROUND(IF(C749&lt;16,$Q749/($D749^0.515518364833551)*'Hintergrund Berechnung'!$K$3165,$Q749/($D749^0.515518364833551)*'Hintergrund Berechnung'!$K$3166),0)</f>
        <v>#DIV/0!</v>
      </c>
      <c r="AJ749" s="16">
        <f>ROUND(IF(C749&lt;16,$R749*'Hintergrund Berechnung'!$L$3165,$R749*'Hintergrund Berechnung'!$L$3166),0)</f>
        <v>0</v>
      </c>
      <c r="AK749" s="16">
        <f>ROUND(IF(C749&lt;16,IF(S749&gt;0,(25-$S749)*'Hintergrund Berechnung'!$M$3165,0),IF(S749&gt;0,(25-$S749)*'Hintergrund Berechnung'!$M$3166,0)),0)</f>
        <v>0</v>
      </c>
      <c r="AL749" s="18" t="e">
        <f t="shared" si="108"/>
        <v>#DIV/0!</v>
      </c>
    </row>
    <row r="750" spans="21:38" x14ac:dyDescent="0.5">
      <c r="U750" s="16">
        <f t="shared" si="100"/>
        <v>0</v>
      </c>
      <c r="V750" s="16" t="e">
        <f>IF($A$3=FALSE,IF($C750&lt;16,E750/($D750^0.727399687532279)*'Hintergrund Berechnung'!$I$3165,E750/($D750^0.727399687532279)*'Hintergrund Berechnung'!$I$3166),IF($C750&lt;13,(E750/($D750^0.727399687532279)*'Hintergrund Berechnung'!$I$3165)*0.5,IF($C750&lt;16,(E750/($D750^0.727399687532279)*'Hintergrund Berechnung'!$I$3165)*0.67,E750/($D750^0.727399687532279)*'Hintergrund Berechnung'!$I$3166)))</f>
        <v>#DIV/0!</v>
      </c>
      <c r="W750" s="16" t="str">
        <f t="shared" si="101"/>
        <v/>
      </c>
      <c r="X750" s="16" t="e">
        <f>IF($A$3=FALSE,IF($C750&lt;16,G750/($D750^0.727399687532279)*'Hintergrund Berechnung'!$I$3165,G750/($D750^0.727399687532279)*'Hintergrund Berechnung'!$I$3166),IF($C750&lt;13,(G750/($D750^0.727399687532279)*'Hintergrund Berechnung'!$I$3165)*0.5,IF($C750&lt;16,(G750/($D750^0.727399687532279)*'Hintergrund Berechnung'!$I$3165)*0.67,G750/($D750^0.727399687532279)*'Hintergrund Berechnung'!$I$3166)))</f>
        <v>#DIV/0!</v>
      </c>
      <c r="Y750" s="16" t="str">
        <f t="shared" si="102"/>
        <v/>
      </c>
      <c r="Z750" s="16" t="e">
        <f>IF($A$3=FALSE,IF($C750&lt;16,I750/($D750^0.727399687532279)*'Hintergrund Berechnung'!$I$3165,I750/($D750^0.727399687532279)*'Hintergrund Berechnung'!$I$3166),IF($C750&lt;13,(I750/($D750^0.727399687532279)*'Hintergrund Berechnung'!$I$3165)*0.5,IF($C750&lt;16,(I750/($D750^0.727399687532279)*'Hintergrund Berechnung'!$I$3165)*0.67,I750/($D750^0.727399687532279)*'Hintergrund Berechnung'!$I$3166)))</f>
        <v>#DIV/0!</v>
      </c>
      <c r="AA750" s="16" t="str">
        <f t="shared" si="103"/>
        <v/>
      </c>
      <c r="AB750" s="16" t="e">
        <f>IF($A$3=FALSE,IF($C750&lt;16,K750/($D750^0.727399687532279)*'Hintergrund Berechnung'!$I$3165,K750/($D750^0.727399687532279)*'Hintergrund Berechnung'!$I$3166),IF($C750&lt;13,(K750/($D750^0.727399687532279)*'Hintergrund Berechnung'!$I$3165)*0.5,IF($C750&lt;16,(K750/($D750^0.727399687532279)*'Hintergrund Berechnung'!$I$3165)*0.67,K750/($D750^0.727399687532279)*'Hintergrund Berechnung'!$I$3166)))</f>
        <v>#DIV/0!</v>
      </c>
      <c r="AC750" s="16" t="str">
        <f t="shared" si="104"/>
        <v/>
      </c>
      <c r="AD750" s="16" t="e">
        <f>IF($A$3=FALSE,IF($C750&lt;16,M750/($D750^0.727399687532279)*'Hintergrund Berechnung'!$I$3165,M750/($D750^0.727399687532279)*'Hintergrund Berechnung'!$I$3166),IF($C750&lt;13,(M750/($D750^0.727399687532279)*'Hintergrund Berechnung'!$I$3165)*0.5,IF($C750&lt;16,(M750/($D750^0.727399687532279)*'Hintergrund Berechnung'!$I$3165)*0.67,M750/($D750^0.727399687532279)*'Hintergrund Berechnung'!$I$3166)))</f>
        <v>#DIV/0!</v>
      </c>
      <c r="AE750" s="16" t="str">
        <f t="shared" si="105"/>
        <v/>
      </c>
      <c r="AF750" s="16" t="e">
        <f>IF($A$3=FALSE,IF($C750&lt;16,O750/($D750^0.727399687532279)*'Hintergrund Berechnung'!$I$3165,O750/($D750^0.727399687532279)*'Hintergrund Berechnung'!$I$3166),IF($C750&lt;13,(O750/($D750^0.727399687532279)*'Hintergrund Berechnung'!$I$3165)*0.5,IF($C750&lt;16,(O750/($D750^0.727399687532279)*'Hintergrund Berechnung'!$I$3165)*0.67,O750/($D750^0.727399687532279)*'Hintergrund Berechnung'!$I$3166)))</f>
        <v>#DIV/0!</v>
      </c>
      <c r="AG750" s="16" t="str">
        <f t="shared" si="106"/>
        <v/>
      </c>
      <c r="AH750" s="16" t="e">
        <f t="shared" si="107"/>
        <v>#DIV/0!</v>
      </c>
      <c r="AI750" s="16" t="e">
        <f>ROUND(IF(C750&lt;16,$Q750/($D750^0.515518364833551)*'Hintergrund Berechnung'!$K$3165,$Q750/($D750^0.515518364833551)*'Hintergrund Berechnung'!$K$3166),0)</f>
        <v>#DIV/0!</v>
      </c>
      <c r="AJ750" s="16">
        <f>ROUND(IF(C750&lt;16,$R750*'Hintergrund Berechnung'!$L$3165,$R750*'Hintergrund Berechnung'!$L$3166),0)</f>
        <v>0</v>
      </c>
      <c r="AK750" s="16">
        <f>ROUND(IF(C750&lt;16,IF(S750&gt;0,(25-$S750)*'Hintergrund Berechnung'!$M$3165,0),IF(S750&gt;0,(25-$S750)*'Hintergrund Berechnung'!$M$3166,0)),0)</f>
        <v>0</v>
      </c>
      <c r="AL750" s="18" t="e">
        <f t="shared" si="108"/>
        <v>#DIV/0!</v>
      </c>
    </row>
    <row r="751" spans="21:38" x14ac:dyDescent="0.5">
      <c r="U751" s="16">
        <f t="shared" si="100"/>
        <v>0</v>
      </c>
      <c r="V751" s="16" t="e">
        <f>IF($A$3=FALSE,IF($C751&lt;16,E751/($D751^0.727399687532279)*'Hintergrund Berechnung'!$I$3165,E751/($D751^0.727399687532279)*'Hintergrund Berechnung'!$I$3166),IF($C751&lt;13,(E751/($D751^0.727399687532279)*'Hintergrund Berechnung'!$I$3165)*0.5,IF($C751&lt;16,(E751/($D751^0.727399687532279)*'Hintergrund Berechnung'!$I$3165)*0.67,E751/($D751^0.727399687532279)*'Hintergrund Berechnung'!$I$3166)))</f>
        <v>#DIV/0!</v>
      </c>
      <c r="W751" s="16" t="str">
        <f t="shared" si="101"/>
        <v/>
      </c>
      <c r="X751" s="16" t="e">
        <f>IF($A$3=FALSE,IF($C751&lt;16,G751/($D751^0.727399687532279)*'Hintergrund Berechnung'!$I$3165,G751/($D751^0.727399687532279)*'Hintergrund Berechnung'!$I$3166),IF($C751&lt;13,(G751/($D751^0.727399687532279)*'Hintergrund Berechnung'!$I$3165)*0.5,IF($C751&lt;16,(G751/($D751^0.727399687532279)*'Hintergrund Berechnung'!$I$3165)*0.67,G751/($D751^0.727399687532279)*'Hintergrund Berechnung'!$I$3166)))</f>
        <v>#DIV/0!</v>
      </c>
      <c r="Y751" s="16" t="str">
        <f t="shared" si="102"/>
        <v/>
      </c>
      <c r="Z751" s="16" t="e">
        <f>IF($A$3=FALSE,IF($C751&lt;16,I751/($D751^0.727399687532279)*'Hintergrund Berechnung'!$I$3165,I751/($D751^0.727399687532279)*'Hintergrund Berechnung'!$I$3166),IF($C751&lt;13,(I751/($D751^0.727399687532279)*'Hintergrund Berechnung'!$I$3165)*0.5,IF($C751&lt;16,(I751/($D751^0.727399687532279)*'Hintergrund Berechnung'!$I$3165)*0.67,I751/($D751^0.727399687532279)*'Hintergrund Berechnung'!$I$3166)))</f>
        <v>#DIV/0!</v>
      </c>
      <c r="AA751" s="16" t="str">
        <f t="shared" si="103"/>
        <v/>
      </c>
      <c r="AB751" s="16" t="e">
        <f>IF($A$3=FALSE,IF($C751&lt;16,K751/($D751^0.727399687532279)*'Hintergrund Berechnung'!$I$3165,K751/($D751^0.727399687532279)*'Hintergrund Berechnung'!$I$3166),IF($C751&lt;13,(K751/($D751^0.727399687532279)*'Hintergrund Berechnung'!$I$3165)*0.5,IF($C751&lt;16,(K751/($D751^0.727399687532279)*'Hintergrund Berechnung'!$I$3165)*0.67,K751/($D751^0.727399687532279)*'Hintergrund Berechnung'!$I$3166)))</f>
        <v>#DIV/0!</v>
      </c>
      <c r="AC751" s="16" t="str">
        <f t="shared" si="104"/>
        <v/>
      </c>
      <c r="AD751" s="16" t="e">
        <f>IF($A$3=FALSE,IF($C751&lt;16,M751/($D751^0.727399687532279)*'Hintergrund Berechnung'!$I$3165,M751/($D751^0.727399687532279)*'Hintergrund Berechnung'!$I$3166),IF($C751&lt;13,(M751/($D751^0.727399687532279)*'Hintergrund Berechnung'!$I$3165)*0.5,IF($C751&lt;16,(M751/($D751^0.727399687532279)*'Hintergrund Berechnung'!$I$3165)*0.67,M751/($D751^0.727399687532279)*'Hintergrund Berechnung'!$I$3166)))</f>
        <v>#DIV/0!</v>
      </c>
      <c r="AE751" s="16" t="str">
        <f t="shared" si="105"/>
        <v/>
      </c>
      <c r="AF751" s="16" t="e">
        <f>IF($A$3=FALSE,IF($C751&lt;16,O751/($D751^0.727399687532279)*'Hintergrund Berechnung'!$I$3165,O751/($D751^0.727399687532279)*'Hintergrund Berechnung'!$I$3166),IF($C751&lt;13,(O751/($D751^0.727399687532279)*'Hintergrund Berechnung'!$I$3165)*0.5,IF($C751&lt;16,(O751/($D751^0.727399687532279)*'Hintergrund Berechnung'!$I$3165)*0.67,O751/($D751^0.727399687532279)*'Hintergrund Berechnung'!$I$3166)))</f>
        <v>#DIV/0!</v>
      </c>
      <c r="AG751" s="16" t="str">
        <f t="shared" si="106"/>
        <v/>
      </c>
      <c r="AH751" s="16" t="e">
        <f t="shared" si="107"/>
        <v>#DIV/0!</v>
      </c>
      <c r="AI751" s="16" t="e">
        <f>ROUND(IF(C751&lt;16,$Q751/($D751^0.515518364833551)*'Hintergrund Berechnung'!$K$3165,$Q751/($D751^0.515518364833551)*'Hintergrund Berechnung'!$K$3166),0)</f>
        <v>#DIV/0!</v>
      </c>
      <c r="AJ751" s="16">
        <f>ROUND(IF(C751&lt;16,$R751*'Hintergrund Berechnung'!$L$3165,$R751*'Hintergrund Berechnung'!$L$3166),0)</f>
        <v>0</v>
      </c>
      <c r="AK751" s="16">
        <f>ROUND(IF(C751&lt;16,IF(S751&gt;0,(25-$S751)*'Hintergrund Berechnung'!$M$3165,0),IF(S751&gt;0,(25-$S751)*'Hintergrund Berechnung'!$M$3166,0)),0)</f>
        <v>0</v>
      </c>
      <c r="AL751" s="18" t="e">
        <f t="shared" si="108"/>
        <v>#DIV/0!</v>
      </c>
    </row>
    <row r="752" spans="21:38" x14ac:dyDescent="0.5">
      <c r="U752" s="16">
        <f t="shared" si="100"/>
        <v>0</v>
      </c>
      <c r="V752" s="16" t="e">
        <f>IF($A$3=FALSE,IF($C752&lt;16,E752/($D752^0.727399687532279)*'Hintergrund Berechnung'!$I$3165,E752/($D752^0.727399687532279)*'Hintergrund Berechnung'!$I$3166),IF($C752&lt;13,(E752/($D752^0.727399687532279)*'Hintergrund Berechnung'!$I$3165)*0.5,IF($C752&lt;16,(E752/($D752^0.727399687532279)*'Hintergrund Berechnung'!$I$3165)*0.67,E752/($D752^0.727399687532279)*'Hintergrund Berechnung'!$I$3166)))</f>
        <v>#DIV/0!</v>
      </c>
      <c r="W752" s="16" t="str">
        <f t="shared" si="101"/>
        <v/>
      </c>
      <c r="X752" s="16" t="e">
        <f>IF($A$3=FALSE,IF($C752&lt;16,G752/($D752^0.727399687532279)*'Hintergrund Berechnung'!$I$3165,G752/($D752^0.727399687532279)*'Hintergrund Berechnung'!$I$3166),IF($C752&lt;13,(G752/($D752^0.727399687532279)*'Hintergrund Berechnung'!$I$3165)*0.5,IF($C752&lt;16,(G752/($D752^0.727399687532279)*'Hintergrund Berechnung'!$I$3165)*0.67,G752/($D752^0.727399687532279)*'Hintergrund Berechnung'!$I$3166)))</f>
        <v>#DIV/0!</v>
      </c>
      <c r="Y752" s="16" t="str">
        <f t="shared" si="102"/>
        <v/>
      </c>
      <c r="Z752" s="16" t="e">
        <f>IF($A$3=FALSE,IF($C752&lt;16,I752/($D752^0.727399687532279)*'Hintergrund Berechnung'!$I$3165,I752/($D752^0.727399687532279)*'Hintergrund Berechnung'!$I$3166),IF($C752&lt;13,(I752/($D752^0.727399687532279)*'Hintergrund Berechnung'!$I$3165)*0.5,IF($C752&lt;16,(I752/($D752^0.727399687532279)*'Hintergrund Berechnung'!$I$3165)*0.67,I752/($D752^0.727399687532279)*'Hintergrund Berechnung'!$I$3166)))</f>
        <v>#DIV/0!</v>
      </c>
      <c r="AA752" s="16" t="str">
        <f t="shared" si="103"/>
        <v/>
      </c>
      <c r="AB752" s="16" t="e">
        <f>IF($A$3=FALSE,IF($C752&lt;16,K752/($D752^0.727399687532279)*'Hintergrund Berechnung'!$I$3165,K752/($D752^0.727399687532279)*'Hintergrund Berechnung'!$I$3166),IF($C752&lt;13,(K752/($D752^0.727399687532279)*'Hintergrund Berechnung'!$I$3165)*0.5,IF($C752&lt;16,(K752/($D752^0.727399687532279)*'Hintergrund Berechnung'!$I$3165)*0.67,K752/($D752^0.727399687532279)*'Hintergrund Berechnung'!$I$3166)))</f>
        <v>#DIV/0!</v>
      </c>
      <c r="AC752" s="16" t="str">
        <f t="shared" si="104"/>
        <v/>
      </c>
      <c r="AD752" s="16" t="e">
        <f>IF($A$3=FALSE,IF($C752&lt;16,M752/($D752^0.727399687532279)*'Hintergrund Berechnung'!$I$3165,M752/($D752^0.727399687532279)*'Hintergrund Berechnung'!$I$3166),IF($C752&lt;13,(M752/($D752^0.727399687532279)*'Hintergrund Berechnung'!$I$3165)*0.5,IF($C752&lt;16,(M752/($D752^0.727399687532279)*'Hintergrund Berechnung'!$I$3165)*0.67,M752/($D752^0.727399687532279)*'Hintergrund Berechnung'!$I$3166)))</f>
        <v>#DIV/0!</v>
      </c>
      <c r="AE752" s="16" t="str">
        <f t="shared" si="105"/>
        <v/>
      </c>
      <c r="AF752" s="16" t="e">
        <f>IF($A$3=FALSE,IF($C752&lt;16,O752/($D752^0.727399687532279)*'Hintergrund Berechnung'!$I$3165,O752/($D752^0.727399687532279)*'Hintergrund Berechnung'!$I$3166),IF($C752&lt;13,(O752/($D752^0.727399687532279)*'Hintergrund Berechnung'!$I$3165)*0.5,IF($C752&lt;16,(O752/($D752^0.727399687532279)*'Hintergrund Berechnung'!$I$3165)*0.67,O752/($D752^0.727399687532279)*'Hintergrund Berechnung'!$I$3166)))</f>
        <v>#DIV/0!</v>
      </c>
      <c r="AG752" s="16" t="str">
        <f t="shared" si="106"/>
        <v/>
      </c>
      <c r="AH752" s="16" t="e">
        <f t="shared" si="107"/>
        <v>#DIV/0!</v>
      </c>
      <c r="AI752" s="16" t="e">
        <f>ROUND(IF(C752&lt;16,$Q752/($D752^0.515518364833551)*'Hintergrund Berechnung'!$K$3165,$Q752/($D752^0.515518364833551)*'Hintergrund Berechnung'!$K$3166),0)</f>
        <v>#DIV/0!</v>
      </c>
      <c r="AJ752" s="16">
        <f>ROUND(IF(C752&lt;16,$R752*'Hintergrund Berechnung'!$L$3165,$R752*'Hintergrund Berechnung'!$L$3166),0)</f>
        <v>0</v>
      </c>
      <c r="AK752" s="16">
        <f>ROUND(IF(C752&lt;16,IF(S752&gt;0,(25-$S752)*'Hintergrund Berechnung'!$M$3165,0),IF(S752&gt;0,(25-$S752)*'Hintergrund Berechnung'!$M$3166,0)),0)</f>
        <v>0</v>
      </c>
      <c r="AL752" s="18" t="e">
        <f t="shared" si="108"/>
        <v>#DIV/0!</v>
      </c>
    </row>
    <row r="753" spans="21:38" x14ac:dyDescent="0.5">
      <c r="U753" s="16">
        <f t="shared" si="100"/>
        <v>0</v>
      </c>
      <c r="V753" s="16" t="e">
        <f>IF($A$3=FALSE,IF($C753&lt;16,E753/($D753^0.727399687532279)*'Hintergrund Berechnung'!$I$3165,E753/($D753^0.727399687532279)*'Hintergrund Berechnung'!$I$3166),IF($C753&lt;13,(E753/($D753^0.727399687532279)*'Hintergrund Berechnung'!$I$3165)*0.5,IF($C753&lt;16,(E753/($D753^0.727399687532279)*'Hintergrund Berechnung'!$I$3165)*0.67,E753/($D753^0.727399687532279)*'Hintergrund Berechnung'!$I$3166)))</f>
        <v>#DIV/0!</v>
      </c>
      <c r="W753" s="16" t="str">
        <f t="shared" si="101"/>
        <v/>
      </c>
      <c r="X753" s="16" t="e">
        <f>IF($A$3=FALSE,IF($C753&lt;16,G753/($D753^0.727399687532279)*'Hintergrund Berechnung'!$I$3165,G753/($D753^0.727399687532279)*'Hintergrund Berechnung'!$I$3166),IF($C753&lt;13,(G753/($D753^0.727399687532279)*'Hintergrund Berechnung'!$I$3165)*0.5,IF($C753&lt;16,(G753/($D753^0.727399687532279)*'Hintergrund Berechnung'!$I$3165)*0.67,G753/($D753^0.727399687532279)*'Hintergrund Berechnung'!$I$3166)))</f>
        <v>#DIV/0!</v>
      </c>
      <c r="Y753" s="16" t="str">
        <f t="shared" si="102"/>
        <v/>
      </c>
      <c r="Z753" s="16" t="e">
        <f>IF($A$3=FALSE,IF($C753&lt;16,I753/($D753^0.727399687532279)*'Hintergrund Berechnung'!$I$3165,I753/($D753^0.727399687532279)*'Hintergrund Berechnung'!$I$3166),IF($C753&lt;13,(I753/($D753^0.727399687532279)*'Hintergrund Berechnung'!$I$3165)*0.5,IF($C753&lt;16,(I753/($D753^0.727399687532279)*'Hintergrund Berechnung'!$I$3165)*0.67,I753/($D753^0.727399687532279)*'Hintergrund Berechnung'!$I$3166)))</f>
        <v>#DIV/0!</v>
      </c>
      <c r="AA753" s="16" t="str">
        <f t="shared" si="103"/>
        <v/>
      </c>
      <c r="AB753" s="16" t="e">
        <f>IF($A$3=FALSE,IF($C753&lt;16,K753/($D753^0.727399687532279)*'Hintergrund Berechnung'!$I$3165,K753/($D753^0.727399687532279)*'Hintergrund Berechnung'!$I$3166),IF($C753&lt;13,(K753/($D753^0.727399687532279)*'Hintergrund Berechnung'!$I$3165)*0.5,IF($C753&lt;16,(K753/($D753^0.727399687532279)*'Hintergrund Berechnung'!$I$3165)*0.67,K753/($D753^0.727399687532279)*'Hintergrund Berechnung'!$I$3166)))</f>
        <v>#DIV/0!</v>
      </c>
      <c r="AC753" s="16" t="str">
        <f t="shared" si="104"/>
        <v/>
      </c>
      <c r="AD753" s="16" t="e">
        <f>IF($A$3=FALSE,IF($C753&lt;16,M753/($D753^0.727399687532279)*'Hintergrund Berechnung'!$I$3165,M753/($D753^0.727399687532279)*'Hintergrund Berechnung'!$I$3166),IF($C753&lt;13,(M753/($D753^0.727399687532279)*'Hintergrund Berechnung'!$I$3165)*0.5,IF($C753&lt;16,(M753/($D753^0.727399687532279)*'Hintergrund Berechnung'!$I$3165)*0.67,M753/($D753^0.727399687532279)*'Hintergrund Berechnung'!$I$3166)))</f>
        <v>#DIV/0!</v>
      </c>
      <c r="AE753" s="16" t="str">
        <f t="shared" si="105"/>
        <v/>
      </c>
      <c r="AF753" s="16" t="e">
        <f>IF($A$3=FALSE,IF($C753&lt;16,O753/($D753^0.727399687532279)*'Hintergrund Berechnung'!$I$3165,O753/($D753^0.727399687532279)*'Hintergrund Berechnung'!$I$3166),IF($C753&lt;13,(O753/($D753^0.727399687532279)*'Hintergrund Berechnung'!$I$3165)*0.5,IF($C753&lt;16,(O753/($D753^0.727399687532279)*'Hintergrund Berechnung'!$I$3165)*0.67,O753/($D753^0.727399687532279)*'Hintergrund Berechnung'!$I$3166)))</f>
        <v>#DIV/0!</v>
      </c>
      <c r="AG753" s="16" t="str">
        <f t="shared" si="106"/>
        <v/>
      </c>
      <c r="AH753" s="16" t="e">
        <f t="shared" si="107"/>
        <v>#DIV/0!</v>
      </c>
      <c r="AI753" s="16" t="e">
        <f>ROUND(IF(C753&lt;16,$Q753/($D753^0.515518364833551)*'Hintergrund Berechnung'!$K$3165,$Q753/($D753^0.515518364833551)*'Hintergrund Berechnung'!$K$3166),0)</f>
        <v>#DIV/0!</v>
      </c>
      <c r="AJ753" s="16">
        <f>ROUND(IF(C753&lt;16,$R753*'Hintergrund Berechnung'!$L$3165,$R753*'Hintergrund Berechnung'!$L$3166),0)</f>
        <v>0</v>
      </c>
      <c r="AK753" s="16">
        <f>ROUND(IF(C753&lt;16,IF(S753&gt;0,(25-$S753)*'Hintergrund Berechnung'!$M$3165,0),IF(S753&gt;0,(25-$S753)*'Hintergrund Berechnung'!$M$3166,0)),0)</f>
        <v>0</v>
      </c>
      <c r="AL753" s="18" t="e">
        <f t="shared" si="108"/>
        <v>#DIV/0!</v>
      </c>
    </row>
    <row r="754" spans="21:38" x14ac:dyDescent="0.5">
      <c r="U754" s="16">
        <f t="shared" si="100"/>
        <v>0</v>
      </c>
      <c r="V754" s="16" t="e">
        <f>IF($A$3=FALSE,IF($C754&lt;16,E754/($D754^0.727399687532279)*'Hintergrund Berechnung'!$I$3165,E754/($D754^0.727399687532279)*'Hintergrund Berechnung'!$I$3166),IF($C754&lt;13,(E754/($D754^0.727399687532279)*'Hintergrund Berechnung'!$I$3165)*0.5,IF($C754&lt;16,(E754/($D754^0.727399687532279)*'Hintergrund Berechnung'!$I$3165)*0.67,E754/($D754^0.727399687532279)*'Hintergrund Berechnung'!$I$3166)))</f>
        <v>#DIV/0!</v>
      </c>
      <c r="W754" s="16" t="str">
        <f t="shared" si="101"/>
        <v/>
      </c>
      <c r="X754" s="16" t="e">
        <f>IF($A$3=FALSE,IF($C754&lt;16,G754/($D754^0.727399687532279)*'Hintergrund Berechnung'!$I$3165,G754/($D754^0.727399687532279)*'Hintergrund Berechnung'!$I$3166),IF($C754&lt;13,(G754/($D754^0.727399687532279)*'Hintergrund Berechnung'!$I$3165)*0.5,IF($C754&lt;16,(G754/($D754^0.727399687532279)*'Hintergrund Berechnung'!$I$3165)*0.67,G754/($D754^0.727399687532279)*'Hintergrund Berechnung'!$I$3166)))</f>
        <v>#DIV/0!</v>
      </c>
      <c r="Y754" s="16" t="str">
        <f t="shared" si="102"/>
        <v/>
      </c>
      <c r="Z754" s="16" t="e">
        <f>IF($A$3=FALSE,IF($C754&lt;16,I754/($D754^0.727399687532279)*'Hintergrund Berechnung'!$I$3165,I754/($D754^0.727399687532279)*'Hintergrund Berechnung'!$I$3166),IF($C754&lt;13,(I754/($D754^0.727399687532279)*'Hintergrund Berechnung'!$I$3165)*0.5,IF($C754&lt;16,(I754/($D754^0.727399687532279)*'Hintergrund Berechnung'!$I$3165)*0.67,I754/($D754^0.727399687532279)*'Hintergrund Berechnung'!$I$3166)))</f>
        <v>#DIV/0!</v>
      </c>
      <c r="AA754" s="16" t="str">
        <f t="shared" si="103"/>
        <v/>
      </c>
      <c r="AB754" s="16" t="e">
        <f>IF($A$3=FALSE,IF($C754&lt;16,K754/($D754^0.727399687532279)*'Hintergrund Berechnung'!$I$3165,K754/($D754^0.727399687532279)*'Hintergrund Berechnung'!$I$3166),IF($C754&lt;13,(K754/($D754^0.727399687532279)*'Hintergrund Berechnung'!$I$3165)*0.5,IF($C754&lt;16,(K754/($D754^0.727399687532279)*'Hintergrund Berechnung'!$I$3165)*0.67,K754/($D754^0.727399687532279)*'Hintergrund Berechnung'!$I$3166)))</f>
        <v>#DIV/0!</v>
      </c>
      <c r="AC754" s="16" t="str">
        <f t="shared" si="104"/>
        <v/>
      </c>
      <c r="AD754" s="16" t="e">
        <f>IF($A$3=FALSE,IF($C754&lt;16,M754/($D754^0.727399687532279)*'Hintergrund Berechnung'!$I$3165,M754/($D754^0.727399687532279)*'Hintergrund Berechnung'!$I$3166),IF($C754&lt;13,(M754/($D754^0.727399687532279)*'Hintergrund Berechnung'!$I$3165)*0.5,IF($C754&lt;16,(M754/($D754^0.727399687532279)*'Hintergrund Berechnung'!$I$3165)*0.67,M754/($D754^0.727399687532279)*'Hintergrund Berechnung'!$I$3166)))</f>
        <v>#DIV/0!</v>
      </c>
      <c r="AE754" s="16" t="str">
        <f t="shared" si="105"/>
        <v/>
      </c>
      <c r="AF754" s="16" t="e">
        <f>IF($A$3=FALSE,IF($C754&lt;16,O754/($D754^0.727399687532279)*'Hintergrund Berechnung'!$I$3165,O754/($D754^0.727399687532279)*'Hintergrund Berechnung'!$I$3166),IF($C754&lt;13,(O754/($D754^0.727399687532279)*'Hintergrund Berechnung'!$I$3165)*0.5,IF($C754&lt;16,(O754/($D754^0.727399687532279)*'Hintergrund Berechnung'!$I$3165)*0.67,O754/($D754^0.727399687532279)*'Hintergrund Berechnung'!$I$3166)))</f>
        <v>#DIV/0!</v>
      </c>
      <c r="AG754" s="16" t="str">
        <f t="shared" si="106"/>
        <v/>
      </c>
      <c r="AH754" s="16" t="e">
        <f t="shared" si="107"/>
        <v>#DIV/0!</v>
      </c>
      <c r="AI754" s="16" t="e">
        <f>ROUND(IF(C754&lt;16,$Q754/($D754^0.515518364833551)*'Hintergrund Berechnung'!$K$3165,$Q754/($D754^0.515518364833551)*'Hintergrund Berechnung'!$K$3166),0)</f>
        <v>#DIV/0!</v>
      </c>
      <c r="AJ754" s="16">
        <f>ROUND(IF(C754&lt;16,$R754*'Hintergrund Berechnung'!$L$3165,$R754*'Hintergrund Berechnung'!$L$3166),0)</f>
        <v>0</v>
      </c>
      <c r="AK754" s="16">
        <f>ROUND(IF(C754&lt;16,IF(S754&gt;0,(25-$S754)*'Hintergrund Berechnung'!$M$3165,0),IF(S754&gt;0,(25-$S754)*'Hintergrund Berechnung'!$M$3166,0)),0)</f>
        <v>0</v>
      </c>
      <c r="AL754" s="18" t="e">
        <f t="shared" si="108"/>
        <v>#DIV/0!</v>
      </c>
    </row>
    <row r="755" spans="21:38" x14ac:dyDescent="0.5">
      <c r="U755" s="16">
        <f t="shared" si="100"/>
        <v>0</v>
      </c>
      <c r="V755" s="16" t="e">
        <f>IF($A$3=FALSE,IF($C755&lt;16,E755/($D755^0.727399687532279)*'Hintergrund Berechnung'!$I$3165,E755/($D755^0.727399687532279)*'Hintergrund Berechnung'!$I$3166),IF($C755&lt;13,(E755/($D755^0.727399687532279)*'Hintergrund Berechnung'!$I$3165)*0.5,IF($C755&lt;16,(E755/($D755^0.727399687532279)*'Hintergrund Berechnung'!$I$3165)*0.67,E755/($D755^0.727399687532279)*'Hintergrund Berechnung'!$I$3166)))</f>
        <v>#DIV/0!</v>
      </c>
      <c r="W755" s="16" t="str">
        <f t="shared" si="101"/>
        <v/>
      </c>
      <c r="X755" s="16" t="e">
        <f>IF($A$3=FALSE,IF($C755&lt;16,G755/($D755^0.727399687532279)*'Hintergrund Berechnung'!$I$3165,G755/($D755^0.727399687532279)*'Hintergrund Berechnung'!$I$3166),IF($C755&lt;13,(G755/($D755^0.727399687532279)*'Hintergrund Berechnung'!$I$3165)*0.5,IF($C755&lt;16,(G755/($D755^0.727399687532279)*'Hintergrund Berechnung'!$I$3165)*0.67,G755/($D755^0.727399687532279)*'Hintergrund Berechnung'!$I$3166)))</f>
        <v>#DIV/0!</v>
      </c>
      <c r="Y755" s="16" t="str">
        <f t="shared" si="102"/>
        <v/>
      </c>
      <c r="Z755" s="16" t="e">
        <f>IF($A$3=FALSE,IF($C755&lt;16,I755/($D755^0.727399687532279)*'Hintergrund Berechnung'!$I$3165,I755/($D755^0.727399687532279)*'Hintergrund Berechnung'!$I$3166),IF($C755&lt;13,(I755/($D755^0.727399687532279)*'Hintergrund Berechnung'!$I$3165)*0.5,IF($C755&lt;16,(I755/($D755^0.727399687532279)*'Hintergrund Berechnung'!$I$3165)*0.67,I755/($D755^0.727399687532279)*'Hintergrund Berechnung'!$I$3166)))</f>
        <v>#DIV/0!</v>
      </c>
      <c r="AA755" s="16" t="str">
        <f t="shared" si="103"/>
        <v/>
      </c>
      <c r="AB755" s="16" t="e">
        <f>IF($A$3=FALSE,IF($C755&lt;16,K755/($D755^0.727399687532279)*'Hintergrund Berechnung'!$I$3165,K755/($D755^0.727399687532279)*'Hintergrund Berechnung'!$I$3166),IF($C755&lt;13,(K755/($D755^0.727399687532279)*'Hintergrund Berechnung'!$I$3165)*0.5,IF($C755&lt;16,(K755/($D755^0.727399687532279)*'Hintergrund Berechnung'!$I$3165)*0.67,K755/($D755^0.727399687532279)*'Hintergrund Berechnung'!$I$3166)))</f>
        <v>#DIV/0!</v>
      </c>
      <c r="AC755" s="16" t="str">
        <f t="shared" si="104"/>
        <v/>
      </c>
      <c r="AD755" s="16" t="e">
        <f>IF($A$3=FALSE,IF($C755&lt;16,M755/($D755^0.727399687532279)*'Hintergrund Berechnung'!$I$3165,M755/($D755^0.727399687532279)*'Hintergrund Berechnung'!$I$3166),IF($C755&lt;13,(M755/($D755^0.727399687532279)*'Hintergrund Berechnung'!$I$3165)*0.5,IF($C755&lt;16,(M755/($D755^0.727399687532279)*'Hintergrund Berechnung'!$I$3165)*0.67,M755/($D755^0.727399687532279)*'Hintergrund Berechnung'!$I$3166)))</f>
        <v>#DIV/0!</v>
      </c>
      <c r="AE755" s="16" t="str">
        <f t="shared" si="105"/>
        <v/>
      </c>
      <c r="AF755" s="16" t="e">
        <f>IF($A$3=FALSE,IF($C755&lt;16,O755/($D755^0.727399687532279)*'Hintergrund Berechnung'!$I$3165,O755/($D755^0.727399687532279)*'Hintergrund Berechnung'!$I$3166),IF($C755&lt;13,(O755/($D755^0.727399687532279)*'Hintergrund Berechnung'!$I$3165)*0.5,IF($C755&lt;16,(O755/($D755^0.727399687532279)*'Hintergrund Berechnung'!$I$3165)*0.67,O755/($D755^0.727399687532279)*'Hintergrund Berechnung'!$I$3166)))</f>
        <v>#DIV/0!</v>
      </c>
      <c r="AG755" s="16" t="str">
        <f t="shared" si="106"/>
        <v/>
      </c>
      <c r="AH755" s="16" t="e">
        <f t="shared" si="107"/>
        <v>#DIV/0!</v>
      </c>
      <c r="AI755" s="16" t="e">
        <f>ROUND(IF(C755&lt;16,$Q755/($D755^0.515518364833551)*'Hintergrund Berechnung'!$K$3165,$Q755/($D755^0.515518364833551)*'Hintergrund Berechnung'!$K$3166),0)</f>
        <v>#DIV/0!</v>
      </c>
      <c r="AJ755" s="16">
        <f>ROUND(IF(C755&lt;16,$R755*'Hintergrund Berechnung'!$L$3165,$R755*'Hintergrund Berechnung'!$L$3166),0)</f>
        <v>0</v>
      </c>
      <c r="AK755" s="16">
        <f>ROUND(IF(C755&lt;16,IF(S755&gt;0,(25-$S755)*'Hintergrund Berechnung'!$M$3165,0),IF(S755&gt;0,(25-$S755)*'Hintergrund Berechnung'!$M$3166,0)),0)</f>
        <v>0</v>
      </c>
      <c r="AL755" s="18" t="e">
        <f t="shared" si="108"/>
        <v>#DIV/0!</v>
      </c>
    </row>
    <row r="756" spans="21:38" x14ac:dyDescent="0.5">
      <c r="U756" s="16">
        <f t="shared" si="100"/>
        <v>0</v>
      </c>
      <c r="V756" s="16" t="e">
        <f>IF($A$3=FALSE,IF($C756&lt;16,E756/($D756^0.727399687532279)*'Hintergrund Berechnung'!$I$3165,E756/($D756^0.727399687532279)*'Hintergrund Berechnung'!$I$3166),IF($C756&lt;13,(E756/($D756^0.727399687532279)*'Hintergrund Berechnung'!$I$3165)*0.5,IF($C756&lt;16,(E756/($D756^0.727399687532279)*'Hintergrund Berechnung'!$I$3165)*0.67,E756/($D756^0.727399687532279)*'Hintergrund Berechnung'!$I$3166)))</f>
        <v>#DIV/0!</v>
      </c>
      <c r="W756" s="16" t="str">
        <f t="shared" si="101"/>
        <v/>
      </c>
      <c r="X756" s="16" t="e">
        <f>IF($A$3=FALSE,IF($C756&lt;16,G756/($D756^0.727399687532279)*'Hintergrund Berechnung'!$I$3165,G756/($D756^0.727399687532279)*'Hintergrund Berechnung'!$I$3166),IF($C756&lt;13,(G756/($D756^0.727399687532279)*'Hintergrund Berechnung'!$I$3165)*0.5,IF($C756&lt;16,(G756/($D756^0.727399687532279)*'Hintergrund Berechnung'!$I$3165)*0.67,G756/($D756^0.727399687532279)*'Hintergrund Berechnung'!$I$3166)))</f>
        <v>#DIV/0!</v>
      </c>
      <c r="Y756" s="16" t="str">
        <f t="shared" si="102"/>
        <v/>
      </c>
      <c r="Z756" s="16" t="e">
        <f>IF($A$3=FALSE,IF($C756&lt;16,I756/($D756^0.727399687532279)*'Hintergrund Berechnung'!$I$3165,I756/($D756^0.727399687532279)*'Hintergrund Berechnung'!$I$3166),IF($C756&lt;13,(I756/($D756^0.727399687532279)*'Hintergrund Berechnung'!$I$3165)*0.5,IF($C756&lt;16,(I756/($D756^0.727399687532279)*'Hintergrund Berechnung'!$I$3165)*0.67,I756/($D756^0.727399687532279)*'Hintergrund Berechnung'!$I$3166)))</f>
        <v>#DIV/0!</v>
      </c>
      <c r="AA756" s="16" t="str">
        <f t="shared" si="103"/>
        <v/>
      </c>
      <c r="AB756" s="16" t="e">
        <f>IF($A$3=FALSE,IF($C756&lt;16,K756/($D756^0.727399687532279)*'Hintergrund Berechnung'!$I$3165,K756/($D756^0.727399687532279)*'Hintergrund Berechnung'!$I$3166),IF($C756&lt;13,(K756/($D756^0.727399687532279)*'Hintergrund Berechnung'!$I$3165)*0.5,IF($C756&lt;16,(K756/($D756^0.727399687532279)*'Hintergrund Berechnung'!$I$3165)*0.67,K756/($D756^0.727399687532279)*'Hintergrund Berechnung'!$I$3166)))</f>
        <v>#DIV/0!</v>
      </c>
      <c r="AC756" s="16" t="str">
        <f t="shared" si="104"/>
        <v/>
      </c>
      <c r="AD756" s="16" t="e">
        <f>IF($A$3=FALSE,IF($C756&lt;16,M756/($D756^0.727399687532279)*'Hintergrund Berechnung'!$I$3165,M756/($D756^0.727399687532279)*'Hintergrund Berechnung'!$I$3166),IF($C756&lt;13,(M756/($D756^0.727399687532279)*'Hintergrund Berechnung'!$I$3165)*0.5,IF($C756&lt;16,(M756/($D756^0.727399687532279)*'Hintergrund Berechnung'!$I$3165)*0.67,M756/($D756^0.727399687532279)*'Hintergrund Berechnung'!$I$3166)))</f>
        <v>#DIV/0!</v>
      </c>
      <c r="AE756" s="16" t="str">
        <f t="shared" si="105"/>
        <v/>
      </c>
      <c r="AF756" s="16" t="e">
        <f>IF($A$3=FALSE,IF($C756&lt;16,O756/($D756^0.727399687532279)*'Hintergrund Berechnung'!$I$3165,O756/($D756^0.727399687532279)*'Hintergrund Berechnung'!$I$3166),IF($C756&lt;13,(O756/($D756^0.727399687532279)*'Hintergrund Berechnung'!$I$3165)*0.5,IF($C756&lt;16,(O756/($D756^0.727399687532279)*'Hintergrund Berechnung'!$I$3165)*0.67,O756/($D756^0.727399687532279)*'Hintergrund Berechnung'!$I$3166)))</f>
        <v>#DIV/0!</v>
      </c>
      <c r="AG756" s="16" t="str">
        <f t="shared" si="106"/>
        <v/>
      </c>
      <c r="AH756" s="16" t="e">
        <f t="shared" si="107"/>
        <v>#DIV/0!</v>
      </c>
      <c r="AI756" s="16" t="e">
        <f>ROUND(IF(C756&lt;16,$Q756/($D756^0.515518364833551)*'Hintergrund Berechnung'!$K$3165,$Q756/($D756^0.515518364833551)*'Hintergrund Berechnung'!$K$3166),0)</f>
        <v>#DIV/0!</v>
      </c>
      <c r="AJ756" s="16">
        <f>ROUND(IF(C756&lt;16,$R756*'Hintergrund Berechnung'!$L$3165,$R756*'Hintergrund Berechnung'!$L$3166),0)</f>
        <v>0</v>
      </c>
      <c r="AK756" s="16">
        <f>ROUND(IF(C756&lt;16,IF(S756&gt;0,(25-$S756)*'Hintergrund Berechnung'!$M$3165,0),IF(S756&gt;0,(25-$S756)*'Hintergrund Berechnung'!$M$3166,0)),0)</f>
        <v>0</v>
      </c>
      <c r="AL756" s="18" t="e">
        <f t="shared" si="108"/>
        <v>#DIV/0!</v>
      </c>
    </row>
    <row r="757" spans="21:38" x14ac:dyDescent="0.5">
      <c r="U757" s="16">
        <f t="shared" si="100"/>
        <v>0</v>
      </c>
      <c r="V757" s="16" t="e">
        <f>IF($A$3=FALSE,IF($C757&lt;16,E757/($D757^0.727399687532279)*'Hintergrund Berechnung'!$I$3165,E757/($D757^0.727399687532279)*'Hintergrund Berechnung'!$I$3166),IF($C757&lt;13,(E757/($D757^0.727399687532279)*'Hintergrund Berechnung'!$I$3165)*0.5,IF($C757&lt;16,(E757/($D757^0.727399687532279)*'Hintergrund Berechnung'!$I$3165)*0.67,E757/($D757^0.727399687532279)*'Hintergrund Berechnung'!$I$3166)))</f>
        <v>#DIV/0!</v>
      </c>
      <c r="W757" s="16" t="str">
        <f t="shared" si="101"/>
        <v/>
      </c>
      <c r="X757" s="16" t="e">
        <f>IF($A$3=FALSE,IF($C757&lt;16,G757/($D757^0.727399687532279)*'Hintergrund Berechnung'!$I$3165,G757/($D757^0.727399687532279)*'Hintergrund Berechnung'!$I$3166),IF($C757&lt;13,(G757/($D757^0.727399687532279)*'Hintergrund Berechnung'!$I$3165)*0.5,IF($C757&lt;16,(G757/($D757^0.727399687532279)*'Hintergrund Berechnung'!$I$3165)*0.67,G757/($D757^0.727399687532279)*'Hintergrund Berechnung'!$I$3166)))</f>
        <v>#DIV/0!</v>
      </c>
      <c r="Y757" s="16" t="str">
        <f t="shared" si="102"/>
        <v/>
      </c>
      <c r="Z757" s="16" t="e">
        <f>IF($A$3=FALSE,IF($C757&lt;16,I757/($D757^0.727399687532279)*'Hintergrund Berechnung'!$I$3165,I757/($D757^0.727399687532279)*'Hintergrund Berechnung'!$I$3166),IF($C757&lt;13,(I757/($D757^0.727399687532279)*'Hintergrund Berechnung'!$I$3165)*0.5,IF($C757&lt;16,(I757/($D757^0.727399687532279)*'Hintergrund Berechnung'!$I$3165)*0.67,I757/($D757^0.727399687532279)*'Hintergrund Berechnung'!$I$3166)))</f>
        <v>#DIV/0!</v>
      </c>
      <c r="AA757" s="16" t="str">
        <f t="shared" si="103"/>
        <v/>
      </c>
      <c r="AB757" s="16" t="e">
        <f>IF($A$3=FALSE,IF($C757&lt;16,K757/($D757^0.727399687532279)*'Hintergrund Berechnung'!$I$3165,K757/($D757^0.727399687532279)*'Hintergrund Berechnung'!$I$3166),IF($C757&lt;13,(K757/($D757^0.727399687532279)*'Hintergrund Berechnung'!$I$3165)*0.5,IF($C757&lt;16,(K757/($D757^0.727399687532279)*'Hintergrund Berechnung'!$I$3165)*0.67,K757/($D757^0.727399687532279)*'Hintergrund Berechnung'!$I$3166)))</f>
        <v>#DIV/0!</v>
      </c>
      <c r="AC757" s="16" t="str">
        <f t="shared" si="104"/>
        <v/>
      </c>
      <c r="AD757" s="16" t="e">
        <f>IF($A$3=FALSE,IF($C757&lt;16,M757/($D757^0.727399687532279)*'Hintergrund Berechnung'!$I$3165,M757/($D757^0.727399687532279)*'Hintergrund Berechnung'!$I$3166),IF($C757&lt;13,(M757/($D757^0.727399687532279)*'Hintergrund Berechnung'!$I$3165)*0.5,IF($C757&lt;16,(M757/($D757^0.727399687532279)*'Hintergrund Berechnung'!$I$3165)*0.67,M757/($D757^0.727399687532279)*'Hintergrund Berechnung'!$I$3166)))</f>
        <v>#DIV/0!</v>
      </c>
      <c r="AE757" s="16" t="str">
        <f t="shared" si="105"/>
        <v/>
      </c>
      <c r="AF757" s="16" t="e">
        <f>IF($A$3=FALSE,IF($C757&lt;16,O757/($D757^0.727399687532279)*'Hintergrund Berechnung'!$I$3165,O757/($D757^0.727399687532279)*'Hintergrund Berechnung'!$I$3166),IF($C757&lt;13,(O757/($D757^0.727399687532279)*'Hintergrund Berechnung'!$I$3165)*0.5,IF($C757&lt;16,(O757/($D757^0.727399687532279)*'Hintergrund Berechnung'!$I$3165)*0.67,O757/($D757^0.727399687532279)*'Hintergrund Berechnung'!$I$3166)))</f>
        <v>#DIV/0!</v>
      </c>
      <c r="AG757" s="16" t="str">
        <f t="shared" si="106"/>
        <v/>
      </c>
      <c r="AH757" s="16" t="e">
        <f t="shared" si="107"/>
        <v>#DIV/0!</v>
      </c>
      <c r="AI757" s="16" t="e">
        <f>ROUND(IF(C757&lt;16,$Q757/($D757^0.515518364833551)*'Hintergrund Berechnung'!$K$3165,$Q757/($D757^0.515518364833551)*'Hintergrund Berechnung'!$K$3166),0)</f>
        <v>#DIV/0!</v>
      </c>
      <c r="AJ757" s="16">
        <f>ROUND(IF(C757&lt;16,$R757*'Hintergrund Berechnung'!$L$3165,$R757*'Hintergrund Berechnung'!$L$3166),0)</f>
        <v>0</v>
      </c>
      <c r="AK757" s="16">
        <f>ROUND(IF(C757&lt;16,IF(S757&gt;0,(25-$S757)*'Hintergrund Berechnung'!$M$3165,0),IF(S757&gt;0,(25-$S757)*'Hintergrund Berechnung'!$M$3166,0)),0)</f>
        <v>0</v>
      </c>
      <c r="AL757" s="18" t="e">
        <f t="shared" si="108"/>
        <v>#DIV/0!</v>
      </c>
    </row>
    <row r="758" spans="21:38" x14ac:dyDescent="0.5">
      <c r="U758" s="16">
        <f t="shared" si="100"/>
        <v>0</v>
      </c>
      <c r="V758" s="16" t="e">
        <f>IF($A$3=FALSE,IF($C758&lt;16,E758/($D758^0.727399687532279)*'Hintergrund Berechnung'!$I$3165,E758/($D758^0.727399687532279)*'Hintergrund Berechnung'!$I$3166),IF($C758&lt;13,(E758/($D758^0.727399687532279)*'Hintergrund Berechnung'!$I$3165)*0.5,IF($C758&lt;16,(E758/($D758^0.727399687532279)*'Hintergrund Berechnung'!$I$3165)*0.67,E758/($D758^0.727399687532279)*'Hintergrund Berechnung'!$I$3166)))</f>
        <v>#DIV/0!</v>
      </c>
      <c r="W758" s="16" t="str">
        <f t="shared" si="101"/>
        <v/>
      </c>
      <c r="X758" s="16" t="e">
        <f>IF($A$3=FALSE,IF($C758&lt;16,G758/($D758^0.727399687532279)*'Hintergrund Berechnung'!$I$3165,G758/($D758^0.727399687532279)*'Hintergrund Berechnung'!$I$3166),IF($C758&lt;13,(G758/($D758^0.727399687532279)*'Hintergrund Berechnung'!$I$3165)*0.5,IF($C758&lt;16,(G758/($D758^0.727399687532279)*'Hintergrund Berechnung'!$I$3165)*0.67,G758/($D758^0.727399687532279)*'Hintergrund Berechnung'!$I$3166)))</f>
        <v>#DIV/0!</v>
      </c>
      <c r="Y758" s="16" t="str">
        <f t="shared" si="102"/>
        <v/>
      </c>
      <c r="Z758" s="16" t="e">
        <f>IF($A$3=FALSE,IF($C758&lt;16,I758/($D758^0.727399687532279)*'Hintergrund Berechnung'!$I$3165,I758/($D758^0.727399687532279)*'Hintergrund Berechnung'!$I$3166),IF($C758&lt;13,(I758/($D758^0.727399687532279)*'Hintergrund Berechnung'!$I$3165)*0.5,IF($C758&lt;16,(I758/($D758^0.727399687532279)*'Hintergrund Berechnung'!$I$3165)*0.67,I758/($D758^0.727399687532279)*'Hintergrund Berechnung'!$I$3166)))</f>
        <v>#DIV/0!</v>
      </c>
      <c r="AA758" s="16" t="str">
        <f t="shared" si="103"/>
        <v/>
      </c>
      <c r="AB758" s="16" t="e">
        <f>IF($A$3=FALSE,IF($C758&lt;16,K758/($D758^0.727399687532279)*'Hintergrund Berechnung'!$I$3165,K758/($D758^0.727399687532279)*'Hintergrund Berechnung'!$I$3166),IF($C758&lt;13,(K758/($D758^0.727399687532279)*'Hintergrund Berechnung'!$I$3165)*0.5,IF($C758&lt;16,(K758/($D758^0.727399687532279)*'Hintergrund Berechnung'!$I$3165)*0.67,K758/($D758^0.727399687532279)*'Hintergrund Berechnung'!$I$3166)))</f>
        <v>#DIV/0!</v>
      </c>
      <c r="AC758" s="16" t="str">
        <f t="shared" si="104"/>
        <v/>
      </c>
      <c r="AD758" s="16" t="e">
        <f>IF($A$3=FALSE,IF($C758&lt;16,M758/($D758^0.727399687532279)*'Hintergrund Berechnung'!$I$3165,M758/($D758^0.727399687532279)*'Hintergrund Berechnung'!$I$3166),IF($C758&lt;13,(M758/($D758^0.727399687532279)*'Hintergrund Berechnung'!$I$3165)*0.5,IF($C758&lt;16,(M758/($D758^0.727399687532279)*'Hintergrund Berechnung'!$I$3165)*0.67,M758/($D758^0.727399687532279)*'Hintergrund Berechnung'!$I$3166)))</f>
        <v>#DIV/0!</v>
      </c>
      <c r="AE758" s="16" t="str">
        <f t="shared" si="105"/>
        <v/>
      </c>
      <c r="AF758" s="16" t="e">
        <f>IF($A$3=FALSE,IF($C758&lt;16,O758/($D758^0.727399687532279)*'Hintergrund Berechnung'!$I$3165,O758/($D758^0.727399687532279)*'Hintergrund Berechnung'!$I$3166),IF($C758&lt;13,(O758/($D758^0.727399687532279)*'Hintergrund Berechnung'!$I$3165)*0.5,IF($C758&lt;16,(O758/($D758^0.727399687532279)*'Hintergrund Berechnung'!$I$3165)*0.67,O758/($D758^0.727399687532279)*'Hintergrund Berechnung'!$I$3166)))</f>
        <v>#DIV/0!</v>
      </c>
      <c r="AG758" s="16" t="str">
        <f t="shared" si="106"/>
        <v/>
      </c>
      <c r="AH758" s="16" t="e">
        <f t="shared" si="107"/>
        <v>#DIV/0!</v>
      </c>
      <c r="AI758" s="16" t="e">
        <f>ROUND(IF(C758&lt;16,$Q758/($D758^0.515518364833551)*'Hintergrund Berechnung'!$K$3165,$Q758/($D758^0.515518364833551)*'Hintergrund Berechnung'!$K$3166),0)</f>
        <v>#DIV/0!</v>
      </c>
      <c r="AJ758" s="16">
        <f>ROUND(IF(C758&lt;16,$R758*'Hintergrund Berechnung'!$L$3165,$R758*'Hintergrund Berechnung'!$L$3166),0)</f>
        <v>0</v>
      </c>
      <c r="AK758" s="16">
        <f>ROUND(IF(C758&lt;16,IF(S758&gt;0,(25-$S758)*'Hintergrund Berechnung'!$M$3165,0),IF(S758&gt;0,(25-$S758)*'Hintergrund Berechnung'!$M$3166,0)),0)</f>
        <v>0</v>
      </c>
      <c r="AL758" s="18" t="e">
        <f t="shared" si="108"/>
        <v>#DIV/0!</v>
      </c>
    </row>
    <row r="759" spans="21:38" x14ac:dyDescent="0.5">
      <c r="U759" s="16">
        <f t="shared" si="100"/>
        <v>0</v>
      </c>
      <c r="V759" s="16" t="e">
        <f>IF($A$3=FALSE,IF($C759&lt;16,E759/($D759^0.727399687532279)*'Hintergrund Berechnung'!$I$3165,E759/($D759^0.727399687532279)*'Hintergrund Berechnung'!$I$3166),IF($C759&lt;13,(E759/($D759^0.727399687532279)*'Hintergrund Berechnung'!$I$3165)*0.5,IF($C759&lt;16,(E759/($D759^0.727399687532279)*'Hintergrund Berechnung'!$I$3165)*0.67,E759/($D759^0.727399687532279)*'Hintergrund Berechnung'!$I$3166)))</f>
        <v>#DIV/0!</v>
      </c>
      <c r="W759" s="16" t="str">
        <f t="shared" si="101"/>
        <v/>
      </c>
      <c r="X759" s="16" t="e">
        <f>IF($A$3=FALSE,IF($C759&lt;16,G759/($D759^0.727399687532279)*'Hintergrund Berechnung'!$I$3165,G759/($D759^0.727399687532279)*'Hintergrund Berechnung'!$I$3166),IF($C759&lt;13,(G759/($D759^0.727399687532279)*'Hintergrund Berechnung'!$I$3165)*0.5,IF($C759&lt;16,(G759/($D759^0.727399687532279)*'Hintergrund Berechnung'!$I$3165)*0.67,G759/($D759^0.727399687532279)*'Hintergrund Berechnung'!$I$3166)))</f>
        <v>#DIV/0!</v>
      </c>
      <c r="Y759" s="16" t="str">
        <f t="shared" si="102"/>
        <v/>
      </c>
      <c r="Z759" s="16" t="e">
        <f>IF($A$3=FALSE,IF($C759&lt;16,I759/($D759^0.727399687532279)*'Hintergrund Berechnung'!$I$3165,I759/($D759^0.727399687532279)*'Hintergrund Berechnung'!$I$3166),IF($C759&lt;13,(I759/($D759^0.727399687532279)*'Hintergrund Berechnung'!$I$3165)*0.5,IF($C759&lt;16,(I759/($D759^0.727399687532279)*'Hintergrund Berechnung'!$I$3165)*0.67,I759/($D759^0.727399687532279)*'Hintergrund Berechnung'!$I$3166)))</f>
        <v>#DIV/0!</v>
      </c>
      <c r="AA759" s="16" t="str">
        <f t="shared" si="103"/>
        <v/>
      </c>
      <c r="AB759" s="16" t="e">
        <f>IF($A$3=FALSE,IF($C759&lt;16,K759/($D759^0.727399687532279)*'Hintergrund Berechnung'!$I$3165,K759/($D759^0.727399687532279)*'Hintergrund Berechnung'!$I$3166),IF($C759&lt;13,(K759/($D759^0.727399687532279)*'Hintergrund Berechnung'!$I$3165)*0.5,IF($C759&lt;16,(K759/($D759^0.727399687532279)*'Hintergrund Berechnung'!$I$3165)*0.67,K759/($D759^0.727399687532279)*'Hintergrund Berechnung'!$I$3166)))</f>
        <v>#DIV/0!</v>
      </c>
      <c r="AC759" s="16" t="str">
        <f t="shared" si="104"/>
        <v/>
      </c>
      <c r="AD759" s="16" t="e">
        <f>IF($A$3=FALSE,IF($C759&lt;16,M759/($D759^0.727399687532279)*'Hintergrund Berechnung'!$I$3165,M759/($D759^0.727399687532279)*'Hintergrund Berechnung'!$I$3166),IF($C759&lt;13,(M759/($D759^0.727399687532279)*'Hintergrund Berechnung'!$I$3165)*0.5,IF($C759&lt;16,(M759/($D759^0.727399687532279)*'Hintergrund Berechnung'!$I$3165)*0.67,M759/($D759^0.727399687532279)*'Hintergrund Berechnung'!$I$3166)))</f>
        <v>#DIV/0!</v>
      </c>
      <c r="AE759" s="16" t="str">
        <f t="shared" si="105"/>
        <v/>
      </c>
      <c r="AF759" s="16" t="e">
        <f>IF($A$3=FALSE,IF($C759&lt;16,O759/($D759^0.727399687532279)*'Hintergrund Berechnung'!$I$3165,O759/($D759^0.727399687532279)*'Hintergrund Berechnung'!$I$3166),IF($C759&lt;13,(O759/($D759^0.727399687532279)*'Hintergrund Berechnung'!$I$3165)*0.5,IF($C759&lt;16,(O759/($D759^0.727399687532279)*'Hintergrund Berechnung'!$I$3165)*0.67,O759/($D759^0.727399687532279)*'Hintergrund Berechnung'!$I$3166)))</f>
        <v>#DIV/0!</v>
      </c>
      <c r="AG759" s="16" t="str">
        <f t="shared" si="106"/>
        <v/>
      </c>
      <c r="AH759" s="16" t="e">
        <f t="shared" si="107"/>
        <v>#DIV/0!</v>
      </c>
      <c r="AI759" s="16" t="e">
        <f>ROUND(IF(C759&lt;16,$Q759/($D759^0.515518364833551)*'Hintergrund Berechnung'!$K$3165,$Q759/($D759^0.515518364833551)*'Hintergrund Berechnung'!$K$3166),0)</f>
        <v>#DIV/0!</v>
      </c>
      <c r="AJ759" s="16">
        <f>ROUND(IF(C759&lt;16,$R759*'Hintergrund Berechnung'!$L$3165,$R759*'Hintergrund Berechnung'!$L$3166),0)</f>
        <v>0</v>
      </c>
      <c r="AK759" s="16">
        <f>ROUND(IF(C759&lt;16,IF(S759&gt;0,(25-$S759)*'Hintergrund Berechnung'!$M$3165,0),IF(S759&gt;0,(25-$S759)*'Hintergrund Berechnung'!$M$3166,0)),0)</f>
        <v>0</v>
      </c>
      <c r="AL759" s="18" t="e">
        <f t="shared" si="108"/>
        <v>#DIV/0!</v>
      </c>
    </row>
    <row r="760" spans="21:38" x14ac:dyDescent="0.5">
      <c r="U760" s="16">
        <f t="shared" si="100"/>
        <v>0</v>
      </c>
      <c r="V760" s="16" t="e">
        <f>IF($A$3=FALSE,IF($C760&lt;16,E760/($D760^0.727399687532279)*'Hintergrund Berechnung'!$I$3165,E760/($D760^0.727399687532279)*'Hintergrund Berechnung'!$I$3166),IF($C760&lt;13,(E760/($D760^0.727399687532279)*'Hintergrund Berechnung'!$I$3165)*0.5,IF($C760&lt;16,(E760/($D760^0.727399687532279)*'Hintergrund Berechnung'!$I$3165)*0.67,E760/($D760^0.727399687532279)*'Hintergrund Berechnung'!$I$3166)))</f>
        <v>#DIV/0!</v>
      </c>
      <c r="W760" s="16" t="str">
        <f t="shared" si="101"/>
        <v/>
      </c>
      <c r="X760" s="16" t="e">
        <f>IF($A$3=FALSE,IF($C760&lt;16,G760/($D760^0.727399687532279)*'Hintergrund Berechnung'!$I$3165,G760/($D760^0.727399687532279)*'Hintergrund Berechnung'!$I$3166),IF($C760&lt;13,(G760/($D760^0.727399687532279)*'Hintergrund Berechnung'!$I$3165)*0.5,IF($C760&lt;16,(G760/($D760^0.727399687532279)*'Hintergrund Berechnung'!$I$3165)*0.67,G760/($D760^0.727399687532279)*'Hintergrund Berechnung'!$I$3166)))</f>
        <v>#DIV/0!</v>
      </c>
      <c r="Y760" s="16" t="str">
        <f t="shared" si="102"/>
        <v/>
      </c>
      <c r="Z760" s="16" t="e">
        <f>IF($A$3=FALSE,IF($C760&lt;16,I760/($D760^0.727399687532279)*'Hintergrund Berechnung'!$I$3165,I760/($D760^0.727399687532279)*'Hintergrund Berechnung'!$I$3166),IF($C760&lt;13,(I760/($D760^0.727399687532279)*'Hintergrund Berechnung'!$I$3165)*0.5,IF($C760&lt;16,(I760/($D760^0.727399687532279)*'Hintergrund Berechnung'!$I$3165)*0.67,I760/($D760^0.727399687532279)*'Hintergrund Berechnung'!$I$3166)))</f>
        <v>#DIV/0!</v>
      </c>
      <c r="AA760" s="16" t="str">
        <f t="shared" si="103"/>
        <v/>
      </c>
      <c r="AB760" s="16" t="e">
        <f>IF($A$3=FALSE,IF($C760&lt;16,K760/($D760^0.727399687532279)*'Hintergrund Berechnung'!$I$3165,K760/($D760^0.727399687532279)*'Hintergrund Berechnung'!$I$3166),IF($C760&lt;13,(K760/($D760^0.727399687532279)*'Hintergrund Berechnung'!$I$3165)*0.5,IF($C760&lt;16,(K760/($D760^0.727399687532279)*'Hintergrund Berechnung'!$I$3165)*0.67,K760/($D760^0.727399687532279)*'Hintergrund Berechnung'!$I$3166)))</f>
        <v>#DIV/0!</v>
      </c>
      <c r="AC760" s="16" t="str">
        <f t="shared" si="104"/>
        <v/>
      </c>
      <c r="AD760" s="16" t="e">
        <f>IF($A$3=FALSE,IF($C760&lt;16,M760/($D760^0.727399687532279)*'Hintergrund Berechnung'!$I$3165,M760/($D760^0.727399687532279)*'Hintergrund Berechnung'!$I$3166),IF($C760&lt;13,(M760/($D760^0.727399687532279)*'Hintergrund Berechnung'!$I$3165)*0.5,IF($C760&lt;16,(M760/($D760^0.727399687532279)*'Hintergrund Berechnung'!$I$3165)*0.67,M760/($D760^0.727399687532279)*'Hintergrund Berechnung'!$I$3166)))</f>
        <v>#DIV/0!</v>
      </c>
      <c r="AE760" s="16" t="str">
        <f t="shared" si="105"/>
        <v/>
      </c>
      <c r="AF760" s="16" t="e">
        <f>IF($A$3=FALSE,IF($C760&lt;16,O760/($D760^0.727399687532279)*'Hintergrund Berechnung'!$I$3165,O760/($D760^0.727399687532279)*'Hintergrund Berechnung'!$I$3166),IF($C760&lt;13,(O760/($D760^0.727399687532279)*'Hintergrund Berechnung'!$I$3165)*0.5,IF($C760&lt;16,(O760/($D760^0.727399687532279)*'Hintergrund Berechnung'!$I$3165)*0.67,O760/($D760^0.727399687532279)*'Hintergrund Berechnung'!$I$3166)))</f>
        <v>#DIV/0!</v>
      </c>
      <c r="AG760" s="16" t="str">
        <f t="shared" si="106"/>
        <v/>
      </c>
      <c r="AH760" s="16" t="e">
        <f t="shared" si="107"/>
        <v>#DIV/0!</v>
      </c>
      <c r="AI760" s="16" t="e">
        <f>ROUND(IF(C760&lt;16,$Q760/($D760^0.515518364833551)*'Hintergrund Berechnung'!$K$3165,$Q760/($D760^0.515518364833551)*'Hintergrund Berechnung'!$K$3166),0)</f>
        <v>#DIV/0!</v>
      </c>
      <c r="AJ760" s="16">
        <f>ROUND(IF(C760&lt;16,$R760*'Hintergrund Berechnung'!$L$3165,$R760*'Hintergrund Berechnung'!$L$3166),0)</f>
        <v>0</v>
      </c>
      <c r="AK760" s="16">
        <f>ROUND(IF(C760&lt;16,IF(S760&gt;0,(25-$S760)*'Hintergrund Berechnung'!$M$3165,0),IF(S760&gt;0,(25-$S760)*'Hintergrund Berechnung'!$M$3166,0)),0)</f>
        <v>0</v>
      </c>
      <c r="AL760" s="18" t="e">
        <f t="shared" si="108"/>
        <v>#DIV/0!</v>
      </c>
    </row>
    <row r="761" spans="21:38" x14ac:dyDescent="0.5">
      <c r="U761" s="16">
        <f t="shared" si="100"/>
        <v>0</v>
      </c>
      <c r="V761" s="16" t="e">
        <f>IF($A$3=FALSE,IF($C761&lt;16,E761/($D761^0.727399687532279)*'Hintergrund Berechnung'!$I$3165,E761/($D761^0.727399687532279)*'Hintergrund Berechnung'!$I$3166),IF($C761&lt;13,(E761/($D761^0.727399687532279)*'Hintergrund Berechnung'!$I$3165)*0.5,IF($C761&lt;16,(E761/($D761^0.727399687532279)*'Hintergrund Berechnung'!$I$3165)*0.67,E761/($D761^0.727399687532279)*'Hintergrund Berechnung'!$I$3166)))</f>
        <v>#DIV/0!</v>
      </c>
      <c r="W761" s="16" t="str">
        <f t="shared" si="101"/>
        <v/>
      </c>
      <c r="X761" s="16" t="e">
        <f>IF($A$3=FALSE,IF($C761&lt;16,G761/($D761^0.727399687532279)*'Hintergrund Berechnung'!$I$3165,G761/($D761^0.727399687532279)*'Hintergrund Berechnung'!$I$3166),IF($C761&lt;13,(G761/($D761^0.727399687532279)*'Hintergrund Berechnung'!$I$3165)*0.5,IF($C761&lt;16,(G761/($D761^0.727399687532279)*'Hintergrund Berechnung'!$I$3165)*0.67,G761/($D761^0.727399687532279)*'Hintergrund Berechnung'!$I$3166)))</f>
        <v>#DIV/0!</v>
      </c>
      <c r="Y761" s="16" t="str">
        <f t="shared" si="102"/>
        <v/>
      </c>
      <c r="Z761" s="16" t="e">
        <f>IF($A$3=FALSE,IF($C761&lt;16,I761/($D761^0.727399687532279)*'Hintergrund Berechnung'!$I$3165,I761/($D761^0.727399687532279)*'Hintergrund Berechnung'!$I$3166),IF($C761&lt;13,(I761/($D761^0.727399687532279)*'Hintergrund Berechnung'!$I$3165)*0.5,IF($C761&lt;16,(I761/($D761^0.727399687532279)*'Hintergrund Berechnung'!$I$3165)*0.67,I761/($D761^0.727399687532279)*'Hintergrund Berechnung'!$I$3166)))</f>
        <v>#DIV/0!</v>
      </c>
      <c r="AA761" s="16" t="str">
        <f t="shared" si="103"/>
        <v/>
      </c>
      <c r="AB761" s="16" t="e">
        <f>IF($A$3=FALSE,IF($C761&lt;16,K761/($D761^0.727399687532279)*'Hintergrund Berechnung'!$I$3165,K761/($D761^0.727399687532279)*'Hintergrund Berechnung'!$I$3166),IF($C761&lt;13,(K761/($D761^0.727399687532279)*'Hintergrund Berechnung'!$I$3165)*0.5,IF($C761&lt;16,(K761/($D761^0.727399687532279)*'Hintergrund Berechnung'!$I$3165)*0.67,K761/($D761^0.727399687532279)*'Hintergrund Berechnung'!$I$3166)))</f>
        <v>#DIV/0!</v>
      </c>
      <c r="AC761" s="16" t="str">
        <f t="shared" si="104"/>
        <v/>
      </c>
      <c r="AD761" s="16" t="e">
        <f>IF($A$3=FALSE,IF($C761&lt;16,M761/($D761^0.727399687532279)*'Hintergrund Berechnung'!$I$3165,M761/($D761^0.727399687532279)*'Hintergrund Berechnung'!$I$3166),IF($C761&lt;13,(M761/($D761^0.727399687532279)*'Hintergrund Berechnung'!$I$3165)*0.5,IF($C761&lt;16,(M761/($D761^0.727399687532279)*'Hintergrund Berechnung'!$I$3165)*0.67,M761/($D761^0.727399687532279)*'Hintergrund Berechnung'!$I$3166)))</f>
        <v>#DIV/0!</v>
      </c>
      <c r="AE761" s="16" t="str">
        <f t="shared" si="105"/>
        <v/>
      </c>
      <c r="AF761" s="16" t="e">
        <f>IF($A$3=FALSE,IF($C761&lt;16,O761/($D761^0.727399687532279)*'Hintergrund Berechnung'!$I$3165,O761/($D761^0.727399687532279)*'Hintergrund Berechnung'!$I$3166),IF($C761&lt;13,(O761/($D761^0.727399687532279)*'Hintergrund Berechnung'!$I$3165)*0.5,IF($C761&lt;16,(O761/($D761^0.727399687532279)*'Hintergrund Berechnung'!$I$3165)*0.67,O761/($D761^0.727399687532279)*'Hintergrund Berechnung'!$I$3166)))</f>
        <v>#DIV/0!</v>
      </c>
      <c r="AG761" s="16" t="str">
        <f t="shared" si="106"/>
        <v/>
      </c>
      <c r="AH761" s="16" t="e">
        <f t="shared" si="107"/>
        <v>#DIV/0!</v>
      </c>
      <c r="AI761" s="16" t="e">
        <f>ROUND(IF(C761&lt;16,$Q761/($D761^0.515518364833551)*'Hintergrund Berechnung'!$K$3165,$Q761/($D761^0.515518364833551)*'Hintergrund Berechnung'!$K$3166),0)</f>
        <v>#DIV/0!</v>
      </c>
      <c r="AJ761" s="16">
        <f>ROUND(IF(C761&lt;16,$R761*'Hintergrund Berechnung'!$L$3165,$R761*'Hintergrund Berechnung'!$L$3166),0)</f>
        <v>0</v>
      </c>
      <c r="AK761" s="16">
        <f>ROUND(IF(C761&lt;16,IF(S761&gt;0,(25-$S761)*'Hintergrund Berechnung'!$M$3165,0),IF(S761&gt;0,(25-$S761)*'Hintergrund Berechnung'!$M$3166,0)),0)</f>
        <v>0</v>
      </c>
      <c r="AL761" s="18" t="e">
        <f t="shared" si="108"/>
        <v>#DIV/0!</v>
      </c>
    </row>
    <row r="762" spans="21:38" x14ac:dyDescent="0.5">
      <c r="U762" s="16">
        <f t="shared" si="100"/>
        <v>0</v>
      </c>
      <c r="V762" s="16" t="e">
        <f>IF($A$3=FALSE,IF($C762&lt;16,E762/($D762^0.727399687532279)*'Hintergrund Berechnung'!$I$3165,E762/($D762^0.727399687532279)*'Hintergrund Berechnung'!$I$3166),IF($C762&lt;13,(E762/($D762^0.727399687532279)*'Hintergrund Berechnung'!$I$3165)*0.5,IF($C762&lt;16,(E762/($D762^0.727399687532279)*'Hintergrund Berechnung'!$I$3165)*0.67,E762/($D762^0.727399687532279)*'Hintergrund Berechnung'!$I$3166)))</f>
        <v>#DIV/0!</v>
      </c>
      <c r="W762" s="16" t="str">
        <f t="shared" si="101"/>
        <v/>
      </c>
      <c r="X762" s="16" t="e">
        <f>IF($A$3=FALSE,IF($C762&lt;16,G762/($D762^0.727399687532279)*'Hintergrund Berechnung'!$I$3165,G762/($D762^0.727399687532279)*'Hintergrund Berechnung'!$I$3166),IF($C762&lt;13,(G762/($D762^0.727399687532279)*'Hintergrund Berechnung'!$I$3165)*0.5,IF($C762&lt;16,(G762/($D762^0.727399687532279)*'Hintergrund Berechnung'!$I$3165)*0.67,G762/($D762^0.727399687532279)*'Hintergrund Berechnung'!$I$3166)))</f>
        <v>#DIV/0!</v>
      </c>
      <c r="Y762" s="16" t="str">
        <f t="shared" si="102"/>
        <v/>
      </c>
      <c r="Z762" s="16" t="e">
        <f>IF($A$3=FALSE,IF($C762&lt;16,I762/($D762^0.727399687532279)*'Hintergrund Berechnung'!$I$3165,I762/($D762^0.727399687532279)*'Hintergrund Berechnung'!$I$3166),IF($C762&lt;13,(I762/($D762^0.727399687532279)*'Hintergrund Berechnung'!$I$3165)*0.5,IF($C762&lt;16,(I762/($D762^0.727399687532279)*'Hintergrund Berechnung'!$I$3165)*0.67,I762/($D762^0.727399687532279)*'Hintergrund Berechnung'!$I$3166)))</f>
        <v>#DIV/0!</v>
      </c>
      <c r="AA762" s="16" t="str">
        <f t="shared" si="103"/>
        <v/>
      </c>
      <c r="AB762" s="16" t="e">
        <f>IF($A$3=FALSE,IF($C762&lt;16,K762/($D762^0.727399687532279)*'Hintergrund Berechnung'!$I$3165,K762/($D762^0.727399687532279)*'Hintergrund Berechnung'!$I$3166),IF($C762&lt;13,(K762/($D762^0.727399687532279)*'Hintergrund Berechnung'!$I$3165)*0.5,IF($C762&lt;16,(K762/($D762^0.727399687532279)*'Hintergrund Berechnung'!$I$3165)*0.67,K762/($D762^0.727399687532279)*'Hintergrund Berechnung'!$I$3166)))</f>
        <v>#DIV/0!</v>
      </c>
      <c r="AC762" s="16" t="str">
        <f t="shared" si="104"/>
        <v/>
      </c>
      <c r="AD762" s="16" t="e">
        <f>IF($A$3=FALSE,IF($C762&lt;16,M762/($D762^0.727399687532279)*'Hintergrund Berechnung'!$I$3165,M762/($D762^0.727399687532279)*'Hintergrund Berechnung'!$I$3166),IF($C762&lt;13,(M762/($D762^0.727399687532279)*'Hintergrund Berechnung'!$I$3165)*0.5,IF($C762&lt;16,(M762/($D762^0.727399687532279)*'Hintergrund Berechnung'!$I$3165)*0.67,M762/($D762^0.727399687532279)*'Hintergrund Berechnung'!$I$3166)))</f>
        <v>#DIV/0!</v>
      </c>
      <c r="AE762" s="16" t="str">
        <f t="shared" si="105"/>
        <v/>
      </c>
      <c r="AF762" s="16" t="e">
        <f>IF($A$3=FALSE,IF($C762&lt;16,O762/($D762^0.727399687532279)*'Hintergrund Berechnung'!$I$3165,O762/($D762^0.727399687532279)*'Hintergrund Berechnung'!$I$3166),IF($C762&lt;13,(O762/($D762^0.727399687532279)*'Hintergrund Berechnung'!$I$3165)*0.5,IF($C762&lt;16,(O762/($D762^0.727399687532279)*'Hintergrund Berechnung'!$I$3165)*0.67,O762/($D762^0.727399687532279)*'Hintergrund Berechnung'!$I$3166)))</f>
        <v>#DIV/0!</v>
      </c>
      <c r="AG762" s="16" t="str">
        <f t="shared" si="106"/>
        <v/>
      </c>
      <c r="AH762" s="16" t="e">
        <f t="shared" si="107"/>
        <v>#DIV/0!</v>
      </c>
      <c r="AI762" s="16" t="e">
        <f>ROUND(IF(C762&lt;16,$Q762/($D762^0.515518364833551)*'Hintergrund Berechnung'!$K$3165,$Q762/($D762^0.515518364833551)*'Hintergrund Berechnung'!$K$3166),0)</f>
        <v>#DIV/0!</v>
      </c>
      <c r="AJ762" s="16">
        <f>ROUND(IF(C762&lt;16,$R762*'Hintergrund Berechnung'!$L$3165,$R762*'Hintergrund Berechnung'!$L$3166),0)</f>
        <v>0</v>
      </c>
      <c r="AK762" s="16">
        <f>ROUND(IF(C762&lt;16,IF(S762&gt;0,(25-$S762)*'Hintergrund Berechnung'!$M$3165,0),IF(S762&gt;0,(25-$S762)*'Hintergrund Berechnung'!$M$3166,0)),0)</f>
        <v>0</v>
      </c>
      <c r="AL762" s="18" t="e">
        <f t="shared" si="108"/>
        <v>#DIV/0!</v>
      </c>
    </row>
    <row r="763" spans="21:38" x14ac:dyDescent="0.5">
      <c r="U763" s="16">
        <f t="shared" si="100"/>
        <v>0</v>
      </c>
      <c r="V763" s="16" t="e">
        <f>IF($A$3=FALSE,IF($C763&lt;16,E763/($D763^0.727399687532279)*'Hintergrund Berechnung'!$I$3165,E763/($D763^0.727399687532279)*'Hintergrund Berechnung'!$I$3166),IF($C763&lt;13,(E763/($D763^0.727399687532279)*'Hintergrund Berechnung'!$I$3165)*0.5,IF($C763&lt;16,(E763/($D763^0.727399687532279)*'Hintergrund Berechnung'!$I$3165)*0.67,E763/($D763^0.727399687532279)*'Hintergrund Berechnung'!$I$3166)))</f>
        <v>#DIV/0!</v>
      </c>
      <c r="W763" s="16" t="str">
        <f t="shared" si="101"/>
        <v/>
      </c>
      <c r="X763" s="16" t="e">
        <f>IF($A$3=FALSE,IF($C763&lt;16,G763/($D763^0.727399687532279)*'Hintergrund Berechnung'!$I$3165,G763/($D763^0.727399687532279)*'Hintergrund Berechnung'!$I$3166),IF($C763&lt;13,(G763/($D763^0.727399687532279)*'Hintergrund Berechnung'!$I$3165)*0.5,IF($C763&lt;16,(G763/($D763^0.727399687532279)*'Hintergrund Berechnung'!$I$3165)*0.67,G763/($D763^0.727399687532279)*'Hintergrund Berechnung'!$I$3166)))</f>
        <v>#DIV/0!</v>
      </c>
      <c r="Y763" s="16" t="str">
        <f t="shared" si="102"/>
        <v/>
      </c>
      <c r="Z763" s="16" t="e">
        <f>IF($A$3=FALSE,IF($C763&lt;16,I763/($D763^0.727399687532279)*'Hintergrund Berechnung'!$I$3165,I763/($D763^0.727399687532279)*'Hintergrund Berechnung'!$I$3166),IF($C763&lt;13,(I763/($D763^0.727399687532279)*'Hintergrund Berechnung'!$I$3165)*0.5,IF($C763&lt;16,(I763/($D763^0.727399687532279)*'Hintergrund Berechnung'!$I$3165)*0.67,I763/($D763^0.727399687532279)*'Hintergrund Berechnung'!$I$3166)))</f>
        <v>#DIV/0!</v>
      </c>
      <c r="AA763" s="16" t="str">
        <f t="shared" si="103"/>
        <v/>
      </c>
      <c r="AB763" s="16" t="e">
        <f>IF($A$3=FALSE,IF($C763&lt;16,K763/($D763^0.727399687532279)*'Hintergrund Berechnung'!$I$3165,K763/($D763^0.727399687532279)*'Hintergrund Berechnung'!$I$3166),IF($C763&lt;13,(K763/($D763^0.727399687532279)*'Hintergrund Berechnung'!$I$3165)*0.5,IF($C763&lt;16,(K763/($D763^0.727399687532279)*'Hintergrund Berechnung'!$I$3165)*0.67,K763/($D763^0.727399687532279)*'Hintergrund Berechnung'!$I$3166)))</f>
        <v>#DIV/0!</v>
      </c>
      <c r="AC763" s="16" t="str">
        <f t="shared" si="104"/>
        <v/>
      </c>
      <c r="AD763" s="16" t="e">
        <f>IF($A$3=FALSE,IF($C763&lt;16,M763/($D763^0.727399687532279)*'Hintergrund Berechnung'!$I$3165,M763/($D763^0.727399687532279)*'Hintergrund Berechnung'!$I$3166),IF($C763&lt;13,(M763/($D763^0.727399687532279)*'Hintergrund Berechnung'!$I$3165)*0.5,IF($C763&lt;16,(M763/($D763^0.727399687532279)*'Hintergrund Berechnung'!$I$3165)*0.67,M763/($D763^0.727399687532279)*'Hintergrund Berechnung'!$I$3166)))</f>
        <v>#DIV/0!</v>
      </c>
      <c r="AE763" s="16" t="str">
        <f t="shared" si="105"/>
        <v/>
      </c>
      <c r="AF763" s="16" t="e">
        <f>IF($A$3=FALSE,IF($C763&lt;16,O763/($D763^0.727399687532279)*'Hintergrund Berechnung'!$I$3165,O763/($D763^0.727399687532279)*'Hintergrund Berechnung'!$I$3166),IF($C763&lt;13,(O763/($D763^0.727399687532279)*'Hintergrund Berechnung'!$I$3165)*0.5,IF($C763&lt;16,(O763/($D763^0.727399687532279)*'Hintergrund Berechnung'!$I$3165)*0.67,O763/($D763^0.727399687532279)*'Hintergrund Berechnung'!$I$3166)))</f>
        <v>#DIV/0!</v>
      </c>
      <c r="AG763" s="16" t="str">
        <f t="shared" si="106"/>
        <v/>
      </c>
      <c r="AH763" s="16" t="e">
        <f t="shared" si="107"/>
        <v>#DIV/0!</v>
      </c>
      <c r="AI763" s="16" t="e">
        <f>ROUND(IF(C763&lt;16,$Q763/($D763^0.515518364833551)*'Hintergrund Berechnung'!$K$3165,$Q763/($D763^0.515518364833551)*'Hintergrund Berechnung'!$K$3166),0)</f>
        <v>#DIV/0!</v>
      </c>
      <c r="AJ763" s="16">
        <f>ROUND(IF(C763&lt;16,$R763*'Hintergrund Berechnung'!$L$3165,$R763*'Hintergrund Berechnung'!$L$3166),0)</f>
        <v>0</v>
      </c>
      <c r="AK763" s="16">
        <f>ROUND(IF(C763&lt;16,IF(S763&gt;0,(25-$S763)*'Hintergrund Berechnung'!$M$3165,0),IF(S763&gt;0,(25-$S763)*'Hintergrund Berechnung'!$M$3166,0)),0)</f>
        <v>0</v>
      </c>
      <c r="AL763" s="18" t="e">
        <f t="shared" si="108"/>
        <v>#DIV/0!</v>
      </c>
    </row>
    <row r="764" spans="21:38" x14ac:dyDescent="0.5">
      <c r="U764" s="16">
        <f t="shared" si="100"/>
        <v>0</v>
      </c>
      <c r="V764" s="16" t="e">
        <f>IF($A$3=FALSE,IF($C764&lt;16,E764/($D764^0.727399687532279)*'Hintergrund Berechnung'!$I$3165,E764/($D764^0.727399687532279)*'Hintergrund Berechnung'!$I$3166),IF($C764&lt;13,(E764/($D764^0.727399687532279)*'Hintergrund Berechnung'!$I$3165)*0.5,IF($C764&lt;16,(E764/($D764^0.727399687532279)*'Hintergrund Berechnung'!$I$3165)*0.67,E764/($D764^0.727399687532279)*'Hintergrund Berechnung'!$I$3166)))</f>
        <v>#DIV/0!</v>
      </c>
      <c r="W764" s="16" t="str">
        <f t="shared" si="101"/>
        <v/>
      </c>
      <c r="X764" s="16" t="e">
        <f>IF($A$3=FALSE,IF($C764&lt;16,G764/($D764^0.727399687532279)*'Hintergrund Berechnung'!$I$3165,G764/($D764^0.727399687532279)*'Hintergrund Berechnung'!$I$3166),IF($C764&lt;13,(G764/($D764^0.727399687532279)*'Hintergrund Berechnung'!$I$3165)*0.5,IF($C764&lt;16,(G764/($D764^0.727399687532279)*'Hintergrund Berechnung'!$I$3165)*0.67,G764/($D764^0.727399687532279)*'Hintergrund Berechnung'!$I$3166)))</f>
        <v>#DIV/0!</v>
      </c>
      <c r="Y764" s="16" t="str">
        <f t="shared" si="102"/>
        <v/>
      </c>
      <c r="Z764" s="16" t="e">
        <f>IF($A$3=FALSE,IF($C764&lt;16,I764/($D764^0.727399687532279)*'Hintergrund Berechnung'!$I$3165,I764/($D764^0.727399687532279)*'Hintergrund Berechnung'!$I$3166),IF($C764&lt;13,(I764/($D764^0.727399687532279)*'Hintergrund Berechnung'!$I$3165)*0.5,IF($C764&lt;16,(I764/($D764^0.727399687532279)*'Hintergrund Berechnung'!$I$3165)*0.67,I764/($D764^0.727399687532279)*'Hintergrund Berechnung'!$I$3166)))</f>
        <v>#DIV/0!</v>
      </c>
      <c r="AA764" s="16" t="str">
        <f t="shared" si="103"/>
        <v/>
      </c>
      <c r="AB764" s="16" t="e">
        <f>IF($A$3=FALSE,IF($C764&lt;16,K764/($D764^0.727399687532279)*'Hintergrund Berechnung'!$I$3165,K764/($D764^0.727399687532279)*'Hintergrund Berechnung'!$I$3166),IF($C764&lt;13,(K764/($D764^0.727399687532279)*'Hintergrund Berechnung'!$I$3165)*0.5,IF($C764&lt;16,(K764/($D764^0.727399687532279)*'Hintergrund Berechnung'!$I$3165)*0.67,K764/($D764^0.727399687532279)*'Hintergrund Berechnung'!$I$3166)))</f>
        <v>#DIV/0!</v>
      </c>
      <c r="AC764" s="16" t="str">
        <f t="shared" si="104"/>
        <v/>
      </c>
      <c r="AD764" s="16" t="e">
        <f>IF($A$3=FALSE,IF($C764&lt;16,M764/($D764^0.727399687532279)*'Hintergrund Berechnung'!$I$3165,M764/($D764^0.727399687532279)*'Hintergrund Berechnung'!$I$3166),IF($C764&lt;13,(M764/($D764^0.727399687532279)*'Hintergrund Berechnung'!$I$3165)*0.5,IF($C764&lt;16,(M764/($D764^0.727399687532279)*'Hintergrund Berechnung'!$I$3165)*0.67,M764/($D764^0.727399687532279)*'Hintergrund Berechnung'!$I$3166)))</f>
        <v>#DIV/0!</v>
      </c>
      <c r="AE764" s="16" t="str">
        <f t="shared" si="105"/>
        <v/>
      </c>
      <c r="AF764" s="16" t="e">
        <f>IF($A$3=FALSE,IF($C764&lt;16,O764/($D764^0.727399687532279)*'Hintergrund Berechnung'!$I$3165,O764/($D764^0.727399687532279)*'Hintergrund Berechnung'!$I$3166),IF($C764&lt;13,(O764/($D764^0.727399687532279)*'Hintergrund Berechnung'!$I$3165)*0.5,IF($C764&lt;16,(O764/($D764^0.727399687532279)*'Hintergrund Berechnung'!$I$3165)*0.67,O764/($D764^0.727399687532279)*'Hintergrund Berechnung'!$I$3166)))</f>
        <v>#DIV/0!</v>
      </c>
      <c r="AG764" s="16" t="str">
        <f t="shared" si="106"/>
        <v/>
      </c>
      <c r="AH764" s="16" t="e">
        <f t="shared" si="107"/>
        <v>#DIV/0!</v>
      </c>
      <c r="AI764" s="16" t="e">
        <f>ROUND(IF(C764&lt;16,$Q764/($D764^0.515518364833551)*'Hintergrund Berechnung'!$K$3165,$Q764/($D764^0.515518364833551)*'Hintergrund Berechnung'!$K$3166),0)</f>
        <v>#DIV/0!</v>
      </c>
      <c r="AJ764" s="16">
        <f>ROUND(IF(C764&lt;16,$R764*'Hintergrund Berechnung'!$L$3165,$R764*'Hintergrund Berechnung'!$L$3166),0)</f>
        <v>0</v>
      </c>
      <c r="AK764" s="16">
        <f>ROUND(IF(C764&lt;16,IF(S764&gt;0,(25-$S764)*'Hintergrund Berechnung'!$M$3165,0),IF(S764&gt;0,(25-$S764)*'Hintergrund Berechnung'!$M$3166,0)),0)</f>
        <v>0</v>
      </c>
      <c r="AL764" s="18" t="e">
        <f t="shared" si="108"/>
        <v>#DIV/0!</v>
      </c>
    </row>
    <row r="765" spans="21:38" x14ac:dyDescent="0.5">
      <c r="U765" s="16">
        <f t="shared" si="100"/>
        <v>0</v>
      </c>
      <c r="V765" s="16" t="e">
        <f>IF($A$3=FALSE,IF($C765&lt;16,E765/($D765^0.727399687532279)*'Hintergrund Berechnung'!$I$3165,E765/($D765^0.727399687532279)*'Hintergrund Berechnung'!$I$3166),IF($C765&lt;13,(E765/($D765^0.727399687532279)*'Hintergrund Berechnung'!$I$3165)*0.5,IF($C765&lt;16,(E765/($D765^0.727399687532279)*'Hintergrund Berechnung'!$I$3165)*0.67,E765/($D765^0.727399687532279)*'Hintergrund Berechnung'!$I$3166)))</f>
        <v>#DIV/0!</v>
      </c>
      <c r="W765" s="16" t="str">
        <f t="shared" si="101"/>
        <v/>
      </c>
      <c r="X765" s="16" t="e">
        <f>IF($A$3=FALSE,IF($C765&lt;16,G765/($D765^0.727399687532279)*'Hintergrund Berechnung'!$I$3165,G765/($D765^0.727399687532279)*'Hintergrund Berechnung'!$I$3166),IF($C765&lt;13,(G765/($D765^0.727399687532279)*'Hintergrund Berechnung'!$I$3165)*0.5,IF($C765&lt;16,(G765/($D765^0.727399687532279)*'Hintergrund Berechnung'!$I$3165)*0.67,G765/($D765^0.727399687532279)*'Hintergrund Berechnung'!$I$3166)))</f>
        <v>#DIV/0!</v>
      </c>
      <c r="Y765" s="16" t="str">
        <f t="shared" si="102"/>
        <v/>
      </c>
      <c r="Z765" s="16" t="e">
        <f>IF($A$3=FALSE,IF($C765&lt;16,I765/($D765^0.727399687532279)*'Hintergrund Berechnung'!$I$3165,I765/($D765^0.727399687532279)*'Hintergrund Berechnung'!$I$3166),IF($C765&lt;13,(I765/($D765^0.727399687532279)*'Hintergrund Berechnung'!$I$3165)*0.5,IF($C765&lt;16,(I765/($D765^0.727399687532279)*'Hintergrund Berechnung'!$I$3165)*0.67,I765/($D765^0.727399687532279)*'Hintergrund Berechnung'!$I$3166)))</f>
        <v>#DIV/0!</v>
      </c>
      <c r="AA765" s="16" t="str">
        <f t="shared" si="103"/>
        <v/>
      </c>
      <c r="AB765" s="16" t="e">
        <f>IF($A$3=FALSE,IF($C765&lt;16,K765/($D765^0.727399687532279)*'Hintergrund Berechnung'!$I$3165,K765/($D765^0.727399687532279)*'Hintergrund Berechnung'!$I$3166),IF($C765&lt;13,(K765/($D765^0.727399687532279)*'Hintergrund Berechnung'!$I$3165)*0.5,IF($C765&lt;16,(K765/($D765^0.727399687532279)*'Hintergrund Berechnung'!$I$3165)*0.67,K765/($D765^0.727399687532279)*'Hintergrund Berechnung'!$I$3166)))</f>
        <v>#DIV/0!</v>
      </c>
      <c r="AC765" s="16" t="str">
        <f t="shared" si="104"/>
        <v/>
      </c>
      <c r="AD765" s="16" t="e">
        <f>IF($A$3=FALSE,IF($C765&lt;16,M765/($D765^0.727399687532279)*'Hintergrund Berechnung'!$I$3165,M765/($D765^0.727399687532279)*'Hintergrund Berechnung'!$I$3166),IF($C765&lt;13,(M765/($D765^0.727399687532279)*'Hintergrund Berechnung'!$I$3165)*0.5,IF($C765&lt;16,(M765/($D765^0.727399687532279)*'Hintergrund Berechnung'!$I$3165)*0.67,M765/($D765^0.727399687532279)*'Hintergrund Berechnung'!$I$3166)))</f>
        <v>#DIV/0!</v>
      </c>
      <c r="AE765" s="16" t="str">
        <f t="shared" si="105"/>
        <v/>
      </c>
      <c r="AF765" s="16" t="e">
        <f>IF($A$3=FALSE,IF($C765&lt;16,O765/($D765^0.727399687532279)*'Hintergrund Berechnung'!$I$3165,O765/($D765^0.727399687532279)*'Hintergrund Berechnung'!$I$3166),IF($C765&lt;13,(O765/($D765^0.727399687532279)*'Hintergrund Berechnung'!$I$3165)*0.5,IF($C765&lt;16,(O765/($D765^0.727399687532279)*'Hintergrund Berechnung'!$I$3165)*0.67,O765/($D765^0.727399687532279)*'Hintergrund Berechnung'!$I$3166)))</f>
        <v>#DIV/0!</v>
      </c>
      <c r="AG765" s="16" t="str">
        <f t="shared" si="106"/>
        <v/>
      </c>
      <c r="AH765" s="16" t="e">
        <f t="shared" si="107"/>
        <v>#DIV/0!</v>
      </c>
      <c r="AI765" s="16" t="e">
        <f>ROUND(IF(C765&lt;16,$Q765/($D765^0.515518364833551)*'Hintergrund Berechnung'!$K$3165,$Q765/($D765^0.515518364833551)*'Hintergrund Berechnung'!$K$3166),0)</f>
        <v>#DIV/0!</v>
      </c>
      <c r="AJ765" s="16">
        <f>ROUND(IF(C765&lt;16,$R765*'Hintergrund Berechnung'!$L$3165,$R765*'Hintergrund Berechnung'!$L$3166),0)</f>
        <v>0</v>
      </c>
      <c r="AK765" s="16">
        <f>ROUND(IF(C765&lt;16,IF(S765&gt;0,(25-$S765)*'Hintergrund Berechnung'!$M$3165,0),IF(S765&gt;0,(25-$S765)*'Hintergrund Berechnung'!$M$3166,0)),0)</f>
        <v>0</v>
      </c>
      <c r="AL765" s="18" t="e">
        <f t="shared" si="108"/>
        <v>#DIV/0!</v>
      </c>
    </row>
    <row r="766" spans="21:38" x14ac:dyDescent="0.5">
      <c r="U766" s="16">
        <f t="shared" si="100"/>
        <v>0</v>
      </c>
      <c r="V766" s="16" t="e">
        <f>IF($A$3=FALSE,IF($C766&lt;16,E766/($D766^0.727399687532279)*'Hintergrund Berechnung'!$I$3165,E766/($D766^0.727399687532279)*'Hintergrund Berechnung'!$I$3166),IF($C766&lt;13,(E766/($D766^0.727399687532279)*'Hintergrund Berechnung'!$I$3165)*0.5,IF($C766&lt;16,(E766/($D766^0.727399687532279)*'Hintergrund Berechnung'!$I$3165)*0.67,E766/($D766^0.727399687532279)*'Hintergrund Berechnung'!$I$3166)))</f>
        <v>#DIV/0!</v>
      </c>
      <c r="W766" s="16" t="str">
        <f t="shared" si="101"/>
        <v/>
      </c>
      <c r="X766" s="16" t="e">
        <f>IF($A$3=FALSE,IF($C766&lt;16,G766/($D766^0.727399687532279)*'Hintergrund Berechnung'!$I$3165,G766/($D766^0.727399687532279)*'Hintergrund Berechnung'!$I$3166),IF($C766&lt;13,(G766/($D766^0.727399687532279)*'Hintergrund Berechnung'!$I$3165)*0.5,IF($C766&lt;16,(G766/($D766^0.727399687532279)*'Hintergrund Berechnung'!$I$3165)*0.67,G766/($D766^0.727399687532279)*'Hintergrund Berechnung'!$I$3166)))</f>
        <v>#DIV/0!</v>
      </c>
      <c r="Y766" s="16" t="str">
        <f t="shared" si="102"/>
        <v/>
      </c>
      <c r="Z766" s="16" t="e">
        <f>IF($A$3=FALSE,IF($C766&lt;16,I766/($D766^0.727399687532279)*'Hintergrund Berechnung'!$I$3165,I766/($D766^0.727399687532279)*'Hintergrund Berechnung'!$I$3166),IF($C766&lt;13,(I766/($D766^0.727399687532279)*'Hintergrund Berechnung'!$I$3165)*0.5,IF($C766&lt;16,(I766/($D766^0.727399687532279)*'Hintergrund Berechnung'!$I$3165)*0.67,I766/($D766^0.727399687532279)*'Hintergrund Berechnung'!$I$3166)))</f>
        <v>#DIV/0!</v>
      </c>
      <c r="AA766" s="16" t="str">
        <f t="shared" si="103"/>
        <v/>
      </c>
      <c r="AB766" s="16" t="e">
        <f>IF($A$3=FALSE,IF($C766&lt;16,K766/($D766^0.727399687532279)*'Hintergrund Berechnung'!$I$3165,K766/($D766^0.727399687532279)*'Hintergrund Berechnung'!$I$3166),IF($C766&lt;13,(K766/($D766^0.727399687532279)*'Hintergrund Berechnung'!$I$3165)*0.5,IF($C766&lt;16,(K766/($D766^0.727399687532279)*'Hintergrund Berechnung'!$I$3165)*0.67,K766/($D766^0.727399687532279)*'Hintergrund Berechnung'!$I$3166)))</f>
        <v>#DIV/0!</v>
      </c>
      <c r="AC766" s="16" t="str">
        <f t="shared" si="104"/>
        <v/>
      </c>
      <c r="AD766" s="16" t="e">
        <f>IF($A$3=FALSE,IF($C766&lt;16,M766/($D766^0.727399687532279)*'Hintergrund Berechnung'!$I$3165,M766/($D766^0.727399687532279)*'Hintergrund Berechnung'!$I$3166),IF($C766&lt;13,(M766/($D766^0.727399687532279)*'Hintergrund Berechnung'!$I$3165)*0.5,IF($C766&lt;16,(M766/($D766^0.727399687532279)*'Hintergrund Berechnung'!$I$3165)*0.67,M766/($D766^0.727399687532279)*'Hintergrund Berechnung'!$I$3166)))</f>
        <v>#DIV/0!</v>
      </c>
      <c r="AE766" s="16" t="str">
        <f t="shared" si="105"/>
        <v/>
      </c>
      <c r="AF766" s="16" t="e">
        <f>IF($A$3=FALSE,IF($C766&lt;16,O766/($D766^0.727399687532279)*'Hintergrund Berechnung'!$I$3165,O766/($D766^0.727399687532279)*'Hintergrund Berechnung'!$I$3166),IF($C766&lt;13,(O766/($D766^0.727399687532279)*'Hintergrund Berechnung'!$I$3165)*0.5,IF($C766&lt;16,(O766/($D766^0.727399687532279)*'Hintergrund Berechnung'!$I$3165)*0.67,O766/($D766^0.727399687532279)*'Hintergrund Berechnung'!$I$3166)))</f>
        <v>#DIV/0!</v>
      </c>
      <c r="AG766" s="16" t="str">
        <f t="shared" si="106"/>
        <v/>
      </c>
      <c r="AH766" s="16" t="e">
        <f t="shared" si="107"/>
        <v>#DIV/0!</v>
      </c>
      <c r="AI766" s="16" t="e">
        <f>ROUND(IF(C766&lt;16,$Q766/($D766^0.515518364833551)*'Hintergrund Berechnung'!$K$3165,$Q766/($D766^0.515518364833551)*'Hintergrund Berechnung'!$K$3166),0)</f>
        <v>#DIV/0!</v>
      </c>
      <c r="AJ766" s="16">
        <f>ROUND(IF(C766&lt;16,$R766*'Hintergrund Berechnung'!$L$3165,$R766*'Hintergrund Berechnung'!$L$3166),0)</f>
        <v>0</v>
      </c>
      <c r="AK766" s="16">
        <f>ROUND(IF(C766&lt;16,IF(S766&gt;0,(25-$S766)*'Hintergrund Berechnung'!$M$3165,0),IF(S766&gt;0,(25-$S766)*'Hintergrund Berechnung'!$M$3166,0)),0)</f>
        <v>0</v>
      </c>
      <c r="AL766" s="18" t="e">
        <f t="shared" si="108"/>
        <v>#DIV/0!</v>
      </c>
    </row>
    <row r="767" spans="21:38" x14ac:dyDescent="0.5">
      <c r="U767" s="16">
        <f t="shared" si="100"/>
        <v>0</v>
      </c>
      <c r="V767" s="16" t="e">
        <f>IF($A$3=FALSE,IF($C767&lt;16,E767/($D767^0.727399687532279)*'Hintergrund Berechnung'!$I$3165,E767/($D767^0.727399687532279)*'Hintergrund Berechnung'!$I$3166),IF($C767&lt;13,(E767/($D767^0.727399687532279)*'Hintergrund Berechnung'!$I$3165)*0.5,IF($C767&lt;16,(E767/($D767^0.727399687532279)*'Hintergrund Berechnung'!$I$3165)*0.67,E767/($D767^0.727399687532279)*'Hintergrund Berechnung'!$I$3166)))</f>
        <v>#DIV/0!</v>
      </c>
      <c r="W767" s="16" t="str">
        <f t="shared" si="101"/>
        <v/>
      </c>
      <c r="X767" s="16" t="e">
        <f>IF($A$3=FALSE,IF($C767&lt;16,G767/($D767^0.727399687532279)*'Hintergrund Berechnung'!$I$3165,G767/($D767^0.727399687532279)*'Hintergrund Berechnung'!$I$3166),IF($C767&lt;13,(G767/($D767^0.727399687532279)*'Hintergrund Berechnung'!$I$3165)*0.5,IF($C767&lt;16,(G767/($D767^0.727399687532279)*'Hintergrund Berechnung'!$I$3165)*0.67,G767/($D767^0.727399687532279)*'Hintergrund Berechnung'!$I$3166)))</f>
        <v>#DIV/0!</v>
      </c>
      <c r="Y767" s="16" t="str">
        <f t="shared" si="102"/>
        <v/>
      </c>
      <c r="Z767" s="16" t="e">
        <f>IF($A$3=FALSE,IF($C767&lt;16,I767/($D767^0.727399687532279)*'Hintergrund Berechnung'!$I$3165,I767/($D767^0.727399687532279)*'Hintergrund Berechnung'!$I$3166),IF($C767&lt;13,(I767/($D767^0.727399687532279)*'Hintergrund Berechnung'!$I$3165)*0.5,IF($C767&lt;16,(I767/($D767^0.727399687532279)*'Hintergrund Berechnung'!$I$3165)*0.67,I767/($D767^0.727399687532279)*'Hintergrund Berechnung'!$I$3166)))</f>
        <v>#DIV/0!</v>
      </c>
      <c r="AA767" s="16" t="str">
        <f t="shared" si="103"/>
        <v/>
      </c>
      <c r="AB767" s="16" t="e">
        <f>IF($A$3=FALSE,IF($C767&lt;16,K767/($D767^0.727399687532279)*'Hintergrund Berechnung'!$I$3165,K767/($D767^0.727399687532279)*'Hintergrund Berechnung'!$I$3166),IF($C767&lt;13,(K767/($D767^0.727399687532279)*'Hintergrund Berechnung'!$I$3165)*0.5,IF($C767&lt;16,(K767/($D767^0.727399687532279)*'Hintergrund Berechnung'!$I$3165)*0.67,K767/($D767^0.727399687532279)*'Hintergrund Berechnung'!$I$3166)))</f>
        <v>#DIV/0!</v>
      </c>
      <c r="AC767" s="16" t="str">
        <f t="shared" si="104"/>
        <v/>
      </c>
      <c r="AD767" s="16" t="e">
        <f>IF($A$3=FALSE,IF($C767&lt;16,M767/($D767^0.727399687532279)*'Hintergrund Berechnung'!$I$3165,M767/($D767^0.727399687532279)*'Hintergrund Berechnung'!$I$3166),IF($C767&lt;13,(M767/($D767^0.727399687532279)*'Hintergrund Berechnung'!$I$3165)*0.5,IF($C767&lt;16,(M767/($D767^0.727399687532279)*'Hintergrund Berechnung'!$I$3165)*0.67,M767/($D767^0.727399687532279)*'Hintergrund Berechnung'!$I$3166)))</f>
        <v>#DIV/0!</v>
      </c>
      <c r="AE767" s="16" t="str">
        <f t="shared" si="105"/>
        <v/>
      </c>
      <c r="AF767" s="16" t="e">
        <f>IF($A$3=FALSE,IF($C767&lt;16,O767/($D767^0.727399687532279)*'Hintergrund Berechnung'!$I$3165,O767/($D767^0.727399687532279)*'Hintergrund Berechnung'!$I$3166),IF($C767&lt;13,(O767/($D767^0.727399687532279)*'Hintergrund Berechnung'!$I$3165)*0.5,IF($C767&lt;16,(O767/($D767^0.727399687532279)*'Hintergrund Berechnung'!$I$3165)*0.67,O767/($D767^0.727399687532279)*'Hintergrund Berechnung'!$I$3166)))</f>
        <v>#DIV/0!</v>
      </c>
      <c r="AG767" s="16" t="str">
        <f t="shared" si="106"/>
        <v/>
      </c>
      <c r="AH767" s="16" t="e">
        <f t="shared" si="107"/>
        <v>#DIV/0!</v>
      </c>
      <c r="AI767" s="16" t="e">
        <f>ROUND(IF(C767&lt;16,$Q767/($D767^0.515518364833551)*'Hintergrund Berechnung'!$K$3165,$Q767/($D767^0.515518364833551)*'Hintergrund Berechnung'!$K$3166),0)</f>
        <v>#DIV/0!</v>
      </c>
      <c r="AJ767" s="16">
        <f>ROUND(IF(C767&lt;16,$R767*'Hintergrund Berechnung'!$L$3165,$R767*'Hintergrund Berechnung'!$L$3166),0)</f>
        <v>0</v>
      </c>
      <c r="AK767" s="16">
        <f>ROUND(IF(C767&lt;16,IF(S767&gt;0,(25-$S767)*'Hintergrund Berechnung'!$M$3165,0),IF(S767&gt;0,(25-$S767)*'Hintergrund Berechnung'!$M$3166,0)),0)</f>
        <v>0</v>
      </c>
      <c r="AL767" s="18" t="e">
        <f t="shared" si="108"/>
        <v>#DIV/0!</v>
      </c>
    </row>
    <row r="768" spans="21:38" x14ac:dyDescent="0.5">
      <c r="U768" s="16">
        <f t="shared" si="100"/>
        <v>0</v>
      </c>
      <c r="V768" s="16" t="e">
        <f>IF($A$3=FALSE,IF($C768&lt;16,E768/($D768^0.727399687532279)*'Hintergrund Berechnung'!$I$3165,E768/($D768^0.727399687532279)*'Hintergrund Berechnung'!$I$3166),IF($C768&lt;13,(E768/($D768^0.727399687532279)*'Hintergrund Berechnung'!$I$3165)*0.5,IF($C768&lt;16,(E768/($D768^0.727399687532279)*'Hintergrund Berechnung'!$I$3165)*0.67,E768/($D768^0.727399687532279)*'Hintergrund Berechnung'!$I$3166)))</f>
        <v>#DIV/0!</v>
      </c>
      <c r="W768" s="16" t="str">
        <f t="shared" si="101"/>
        <v/>
      </c>
      <c r="X768" s="16" t="e">
        <f>IF($A$3=FALSE,IF($C768&lt;16,G768/($D768^0.727399687532279)*'Hintergrund Berechnung'!$I$3165,G768/($D768^0.727399687532279)*'Hintergrund Berechnung'!$I$3166),IF($C768&lt;13,(G768/($D768^0.727399687532279)*'Hintergrund Berechnung'!$I$3165)*0.5,IF($C768&lt;16,(G768/($D768^0.727399687532279)*'Hintergrund Berechnung'!$I$3165)*0.67,G768/($D768^0.727399687532279)*'Hintergrund Berechnung'!$I$3166)))</f>
        <v>#DIV/0!</v>
      </c>
      <c r="Y768" s="16" t="str">
        <f t="shared" si="102"/>
        <v/>
      </c>
      <c r="Z768" s="16" t="e">
        <f>IF($A$3=FALSE,IF($C768&lt;16,I768/($D768^0.727399687532279)*'Hintergrund Berechnung'!$I$3165,I768/($D768^0.727399687532279)*'Hintergrund Berechnung'!$I$3166),IF($C768&lt;13,(I768/($D768^0.727399687532279)*'Hintergrund Berechnung'!$I$3165)*0.5,IF($C768&lt;16,(I768/($D768^0.727399687532279)*'Hintergrund Berechnung'!$I$3165)*0.67,I768/($D768^0.727399687532279)*'Hintergrund Berechnung'!$I$3166)))</f>
        <v>#DIV/0!</v>
      </c>
      <c r="AA768" s="16" t="str">
        <f t="shared" si="103"/>
        <v/>
      </c>
      <c r="AB768" s="16" t="e">
        <f>IF($A$3=FALSE,IF($C768&lt;16,K768/($D768^0.727399687532279)*'Hintergrund Berechnung'!$I$3165,K768/($D768^0.727399687532279)*'Hintergrund Berechnung'!$I$3166),IF($C768&lt;13,(K768/($D768^0.727399687532279)*'Hintergrund Berechnung'!$I$3165)*0.5,IF($C768&lt;16,(K768/($D768^0.727399687532279)*'Hintergrund Berechnung'!$I$3165)*0.67,K768/($D768^0.727399687532279)*'Hintergrund Berechnung'!$I$3166)))</f>
        <v>#DIV/0!</v>
      </c>
      <c r="AC768" s="16" t="str">
        <f t="shared" si="104"/>
        <v/>
      </c>
      <c r="AD768" s="16" t="e">
        <f>IF($A$3=FALSE,IF($C768&lt;16,M768/($D768^0.727399687532279)*'Hintergrund Berechnung'!$I$3165,M768/($D768^0.727399687532279)*'Hintergrund Berechnung'!$I$3166),IF($C768&lt;13,(M768/($D768^0.727399687532279)*'Hintergrund Berechnung'!$I$3165)*0.5,IF($C768&lt;16,(M768/($D768^0.727399687532279)*'Hintergrund Berechnung'!$I$3165)*0.67,M768/($D768^0.727399687532279)*'Hintergrund Berechnung'!$I$3166)))</f>
        <v>#DIV/0!</v>
      </c>
      <c r="AE768" s="16" t="str">
        <f t="shared" si="105"/>
        <v/>
      </c>
      <c r="AF768" s="16" t="e">
        <f>IF($A$3=FALSE,IF($C768&lt;16,O768/($D768^0.727399687532279)*'Hintergrund Berechnung'!$I$3165,O768/($D768^0.727399687532279)*'Hintergrund Berechnung'!$I$3166),IF($C768&lt;13,(O768/($D768^0.727399687532279)*'Hintergrund Berechnung'!$I$3165)*0.5,IF($C768&lt;16,(O768/($D768^0.727399687532279)*'Hintergrund Berechnung'!$I$3165)*0.67,O768/($D768^0.727399687532279)*'Hintergrund Berechnung'!$I$3166)))</f>
        <v>#DIV/0!</v>
      </c>
      <c r="AG768" s="16" t="str">
        <f t="shared" si="106"/>
        <v/>
      </c>
      <c r="AH768" s="16" t="e">
        <f t="shared" si="107"/>
        <v>#DIV/0!</v>
      </c>
      <c r="AI768" s="16" t="e">
        <f>ROUND(IF(C768&lt;16,$Q768/($D768^0.515518364833551)*'Hintergrund Berechnung'!$K$3165,$Q768/($D768^0.515518364833551)*'Hintergrund Berechnung'!$K$3166),0)</f>
        <v>#DIV/0!</v>
      </c>
      <c r="AJ768" s="16">
        <f>ROUND(IF(C768&lt;16,$R768*'Hintergrund Berechnung'!$L$3165,$R768*'Hintergrund Berechnung'!$L$3166),0)</f>
        <v>0</v>
      </c>
      <c r="AK768" s="16">
        <f>ROUND(IF(C768&lt;16,IF(S768&gt;0,(25-$S768)*'Hintergrund Berechnung'!$M$3165,0),IF(S768&gt;0,(25-$S768)*'Hintergrund Berechnung'!$M$3166,0)),0)</f>
        <v>0</v>
      </c>
      <c r="AL768" s="18" t="e">
        <f t="shared" si="108"/>
        <v>#DIV/0!</v>
      </c>
    </row>
    <row r="769" spans="21:38" x14ac:dyDescent="0.5">
      <c r="U769" s="16">
        <f t="shared" si="100"/>
        <v>0</v>
      </c>
      <c r="V769" s="16" t="e">
        <f>IF($A$3=FALSE,IF($C769&lt;16,E769/($D769^0.727399687532279)*'Hintergrund Berechnung'!$I$3165,E769/($D769^0.727399687532279)*'Hintergrund Berechnung'!$I$3166),IF($C769&lt;13,(E769/($D769^0.727399687532279)*'Hintergrund Berechnung'!$I$3165)*0.5,IF($C769&lt;16,(E769/($D769^0.727399687532279)*'Hintergrund Berechnung'!$I$3165)*0.67,E769/($D769^0.727399687532279)*'Hintergrund Berechnung'!$I$3166)))</f>
        <v>#DIV/0!</v>
      </c>
      <c r="W769" s="16" t="str">
        <f t="shared" si="101"/>
        <v/>
      </c>
      <c r="X769" s="16" t="e">
        <f>IF($A$3=FALSE,IF($C769&lt;16,G769/($D769^0.727399687532279)*'Hintergrund Berechnung'!$I$3165,G769/($D769^0.727399687532279)*'Hintergrund Berechnung'!$I$3166),IF($C769&lt;13,(G769/($D769^0.727399687532279)*'Hintergrund Berechnung'!$I$3165)*0.5,IF($C769&lt;16,(G769/($D769^0.727399687532279)*'Hintergrund Berechnung'!$I$3165)*0.67,G769/($D769^0.727399687532279)*'Hintergrund Berechnung'!$I$3166)))</f>
        <v>#DIV/0!</v>
      </c>
      <c r="Y769" s="16" t="str">
        <f t="shared" si="102"/>
        <v/>
      </c>
      <c r="Z769" s="16" t="e">
        <f>IF($A$3=FALSE,IF($C769&lt;16,I769/($D769^0.727399687532279)*'Hintergrund Berechnung'!$I$3165,I769/($D769^0.727399687532279)*'Hintergrund Berechnung'!$I$3166),IF($C769&lt;13,(I769/($D769^0.727399687532279)*'Hintergrund Berechnung'!$I$3165)*0.5,IF($C769&lt;16,(I769/($D769^0.727399687532279)*'Hintergrund Berechnung'!$I$3165)*0.67,I769/($D769^0.727399687532279)*'Hintergrund Berechnung'!$I$3166)))</f>
        <v>#DIV/0!</v>
      </c>
      <c r="AA769" s="16" t="str">
        <f t="shared" si="103"/>
        <v/>
      </c>
      <c r="AB769" s="16" t="e">
        <f>IF($A$3=FALSE,IF($C769&lt;16,K769/($D769^0.727399687532279)*'Hintergrund Berechnung'!$I$3165,K769/($D769^0.727399687532279)*'Hintergrund Berechnung'!$I$3166),IF($C769&lt;13,(K769/($D769^0.727399687532279)*'Hintergrund Berechnung'!$I$3165)*0.5,IF($C769&lt;16,(K769/($D769^0.727399687532279)*'Hintergrund Berechnung'!$I$3165)*0.67,K769/($D769^0.727399687532279)*'Hintergrund Berechnung'!$I$3166)))</f>
        <v>#DIV/0!</v>
      </c>
      <c r="AC769" s="16" t="str">
        <f t="shared" si="104"/>
        <v/>
      </c>
      <c r="AD769" s="16" t="e">
        <f>IF($A$3=FALSE,IF($C769&lt;16,M769/($D769^0.727399687532279)*'Hintergrund Berechnung'!$I$3165,M769/($D769^0.727399687532279)*'Hintergrund Berechnung'!$I$3166),IF($C769&lt;13,(M769/($D769^0.727399687532279)*'Hintergrund Berechnung'!$I$3165)*0.5,IF($C769&lt;16,(M769/($D769^0.727399687532279)*'Hintergrund Berechnung'!$I$3165)*0.67,M769/($D769^0.727399687532279)*'Hintergrund Berechnung'!$I$3166)))</f>
        <v>#DIV/0!</v>
      </c>
      <c r="AE769" s="16" t="str">
        <f t="shared" si="105"/>
        <v/>
      </c>
      <c r="AF769" s="16" t="e">
        <f>IF($A$3=FALSE,IF($C769&lt;16,O769/($D769^0.727399687532279)*'Hintergrund Berechnung'!$I$3165,O769/($D769^0.727399687532279)*'Hintergrund Berechnung'!$I$3166),IF($C769&lt;13,(O769/($D769^0.727399687532279)*'Hintergrund Berechnung'!$I$3165)*0.5,IF($C769&lt;16,(O769/($D769^0.727399687532279)*'Hintergrund Berechnung'!$I$3165)*0.67,O769/($D769^0.727399687532279)*'Hintergrund Berechnung'!$I$3166)))</f>
        <v>#DIV/0!</v>
      </c>
      <c r="AG769" s="16" t="str">
        <f t="shared" si="106"/>
        <v/>
      </c>
      <c r="AH769" s="16" t="e">
        <f t="shared" si="107"/>
        <v>#DIV/0!</v>
      </c>
      <c r="AI769" s="16" t="e">
        <f>ROUND(IF(C769&lt;16,$Q769/($D769^0.515518364833551)*'Hintergrund Berechnung'!$K$3165,$Q769/($D769^0.515518364833551)*'Hintergrund Berechnung'!$K$3166),0)</f>
        <v>#DIV/0!</v>
      </c>
      <c r="AJ769" s="16">
        <f>ROUND(IF(C769&lt;16,$R769*'Hintergrund Berechnung'!$L$3165,$R769*'Hintergrund Berechnung'!$L$3166),0)</f>
        <v>0</v>
      </c>
      <c r="AK769" s="16">
        <f>ROUND(IF(C769&lt;16,IF(S769&gt;0,(25-$S769)*'Hintergrund Berechnung'!$M$3165,0),IF(S769&gt;0,(25-$S769)*'Hintergrund Berechnung'!$M$3166,0)),0)</f>
        <v>0</v>
      </c>
      <c r="AL769" s="18" t="e">
        <f t="shared" si="108"/>
        <v>#DIV/0!</v>
      </c>
    </row>
    <row r="770" spans="21:38" x14ac:dyDescent="0.5">
      <c r="U770" s="16">
        <f t="shared" si="100"/>
        <v>0</v>
      </c>
      <c r="V770" s="16" t="e">
        <f>IF($A$3=FALSE,IF($C770&lt;16,E770/($D770^0.727399687532279)*'Hintergrund Berechnung'!$I$3165,E770/($D770^0.727399687532279)*'Hintergrund Berechnung'!$I$3166),IF($C770&lt;13,(E770/($D770^0.727399687532279)*'Hintergrund Berechnung'!$I$3165)*0.5,IF($C770&lt;16,(E770/($D770^0.727399687532279)*'Hintergrund Berechnung'!$I$3165)*0.67,E770/($D770^0.727399687532279)*'Hintergrund Berechnung'!$I$3166)))</f>
        <v>#DIV/0!</v>
      </c>
      <c r="W770" s="16" t="str">
        <f t="shared" si="101"/>
        <v/>
      </c>
      <c r="X770" s="16" t="e">
        <f>IF($A$3=FALSE,IF($C770&lt;16,G770/($D770^0.727399687532279)*'Hintergrund Berechnung'!$I$3165,G770/($D770^0.727399687532279)*'Hintergrund Berechnung'!$I$3166),IF($C770&lt;13,(G770/($D770^0.727399687532279)*'Hintergrund Berechnung'!$I$3165)*0.5,IF($C770&lt;16,(G770/($D770^0.727399687532279)*'Hintergrund Berechnung'!$I$3165)*0.67,G770/($D770^0.727399687532279)*'Hintergrund Berechnung'!$I$3166)))</f>
        <v>#DIV/0!</v>
      </c>
      <c r="Y770" s="16" t="str">
        <f t="shared" si="102"/>
        <v/>
      </c>
      <c r="Z770" s="16" t="e">
        <f>IF($A$3=FALSE,IF($C770&lt;16,I770/($D770^0.727399687532279)*'Hintergrund Berechnung'!$I$3165,I770/($D770^0.727399687532279)*'Hintergrund Berechnung'!$I$3166),IF($C770&lt;13,(I770/($D770^0.727399687532279)*'Hintergrund Berechnung'!$I$3165)*0.5,IF($C770&lt;16,(I770/($D770^0.727399687532279)*'Hintergrund Berechnung'!$I$3165)*0.67,I770/($D770^0.727399687532279)*'Hintergrund Berechnung'!$I$3166)))</f>
        <v>#DIV/0!</v>
      </c>
      <c r="AA770" s="16" t="str">
        <f t="shared" si="103"/>
        <v/>
      </c>
      <c r="AB770" s="16" t="e">
        <f>IF($A$3=FALSE,IF($C770&lt;16,K770/($D770^0.727399687532279)*'Hintergrund Berechnung'!$I$3165,K770/($D770^0.727399687532279)*'Hintergrund Berechnung'!$I$3166),IF($C770&lt;13,(K770/($D770^0.727399687532279)*'Hintergrund Berechnung'!$I$3165)*0.5,IF($C770&lt;16,(K770/($D770^0.727399687532279)*'Hintergrund Berechnung'!$I$3165)*0.67,K770/($D770^0.727399687532279)*'Hintergrund Berechnung'!$I$3166)))</f>
        <v>#DIV/0!</v>
      </c>
      <c r="AC770" s="16" t="str">
        <f t="shared" si="104"/>
        <v/>
      </c>
      <c r="AD770" s="16" t="e">
        <f>IF($A$3=FALSE,IF($C770&lt;16,M770/($D770^0.727399687532279)*'Hintergrund Berechnung'!$I$3165,M770/($D770^0.727399687532279)*'Hintergrund Berechnung'!$I$3166),IF($C770&lt;13,(M770/($D770^0.727399687532279)*'Hintergrund Berechnung'!$I$3165)*0.5,IF($C770&lt;16,(M770/($D770^0.727399687532279)*'Hintergrund Berechnung'!$I$3165)*0.67,M770/($D770^0.727399687532279)*'Hintergrund Berechnung'!$I$3166)))</f>
        <v>#DIV/0!</v>
      </c>
      <c r="AE770" s="16" t="str">
        <f t="shared" si="105"/>
        <v/>
      </c>
      <c r="AF770" s="16" t="e">
        <f>IF($A$3=FALSE,IF($C770&lt;16,O770/($D770^0.727399687532279)*'Hintergrund Berechnung'!$I$3165,O770/($D770^0.727399687532279)*'Hintergrund Berechnung'!$I$3166),IF($C770&lt;13,(O770/($D770^0.727399687532279)*'Hintergrund Berechnung'!$I$3165)*0.5,IF($C770&lt;16,(O770/($D770^0.727399687532279)*'Hintergrund Berechnung'!$I$3165)*0.67,O770/($D770^0.727399687532279)*'Hintergrund Berechnung'!$I$3166)))</f>
        <v>#DIV/0!</v>
      </c>
      <c r="AG770" s="16" t="str">
        <f t="shared" si="106"/>
        <v/>
      </c>
      <c r="AH770" s="16" t="e">
        <f t="shared" si="107"/>
        <v>#DIV/0!</v>
      </c>
      <c r="AI770" s="16" t="e">
        <f>ROUND(IF(C770&lt;16,$Q770/($D770^0.515518364833551)*'Hintergrund Berechnung'!$K$3165,$Q770/($D770^0.515518364833551)*'Hintergrund Berechnung'!$K$3166),0)</f>
        <v>#DIV/0!</v>
      </c>
      <c r="AJ770" s="16">
        <f>ROUND(IF(C770&lt;16,$R770*'Hintergrund Berechnung'!$L$3165,$R770*'Hintergrund Berechnung'!$L$3166),0)</f>
        <v>0</v>
      </c>
      <c r="AK770" s="16">
        <f>ROUND(IF(C770&lt;16,IF(S770&gt;0,(25-$S770)*'Hintergrund Berechnung'!$M$3165,0),IF(S770&gt;0,(25-$S770)*'Hintergrund Berechnung'!$M$3166,0)),0)</f>
        <v>0</v>
      </c>
      <c r="AL770" s="18" t="e">
        <f t="shared" si="108"/>
        <v>#DIV/0!</v>
      </c>
    </row>
    <row r="771" spans="21:38" x14ac:dyDescent="0.5">
      <c r="U771" s="16">
        <f t="shared" si="100"/>
        <v>0</v>
      </c>
      <c r="V771" s="16" t="e">
        <f>IF($A$3=FALSE,IF($C771&lt;16,E771/($D771^0.727399687532279)*'Hintergrund Berechnung'!$I$3165,E771/($D771^0.727399687532279)*'Hintergrund Berechnung'!$I$3166),IF($C771&lt;13,(E771/($D771^0.727399687532279)*'Hintergrund Berechnung'!$I$3165)*0.5,IF($C771&lt;16,(E771/($D771^0.727399687532279)*'Hintergrund Berechnung'!$I$3165)*0.67,E771/($D771^0.727399687532279)*'Hintergrund Berechnung'!$I$3166)))</f>
        <v>#DIV/0!</v>
      </c>
      <c r="W771" s="16" t="str">
        <f t="shared" si="101"/>
        <v/>
      </c>
      <c r="X771" s="16" t="e">
        <f>IF($A$3=FALSE,IF($C771&lt;16,G771/($D771^0.727399687532279)*'Hintergrund Berechnung'!$I$3165,G771/($D771^0.727399687532279)*'Hintergrund Berechnung'!$I$3166),IF($C771&lt;13,(G771/($D771^0.727399687532279)*'Hintergrund Berechnung'!$I$3165)*0.5,IF($C771&lt;16,(G771/($D771^0.727399687532279)*'Hintergrund Berechnung'!$I$3165)*0.67,G771/($D771^0.727399687532279)*'Hintergrund Berechnung'!$I$3166)))</f>
        <v>#DIV/0!</v>
      </c>
      <c r="Y771" s="16" t="str">
        <f t="shared" si="102"/>
        <v/>
      </c>
      <c r="Z771" s="16" t="e">
        <f>IF($A$3=FALSE,IF($C771&lt;16,I771/($D771^0.727399687532279)*'Hintergrund Berechnung'!$I$3165,I771/($D771^0.727399687532279)*'Hintergrund Berechnung'!$I$3166),IF($C771&lt;13,(I771/($D771^0.727399687532279)*'Hintergrund Berechnung'!$I$3165)*0.5,IF($C771&lt;16,(I771/($D771^0.727399687532279)*'Hintergrund Berechnung'!$I$3165)*0.67,I771/($D771^0.727399687532279)*'Hintergrund Berechnung'!$I$3166)))</f>
        <v>#DIV/0!</v>
      </c>
      <c r="AA771" s="16" t="str">
        <f t="shared" si="103"/>
        <v/>
      </c>
      <c r="AB771" s="16" t="e">
        <f>IF($A$3=FALSE,IF($C771&lt;16,K771/($D771^0.727399687532279)*'Hintergrund Berechnung'!$I$3165,K771/($D771^0.727399687532279)*'Hintergrund Berechnung'!$I$3166),IF($C771&lt;13,(K771/($D771^0.727399687532279)*'Hintergrund Berechnung'!$I$3165)*0.5,IF($C771&lt;16,(K771/($D771^0.727399687532279)*'Hintergrund Berechnung'!$I$3165)*0.67,K771/($D771^0.727399687532279)*'Hintergrund Berechnung'!$I$3166)))</f>
        <v>#DIV/0!</v>
      </c>
      <c r="AC771" s="16" t="str">
        <f t="shared" si="104"/>
        <v/>
      </c>
      <c r="AD771" s="16" t="e">
        <f>IF($A$3=FALSE,IF($C771&lt;16,M771/($D771^0.727399687532279)*'Hintergrund Berechnung'!$I$3165,M771/($D771^0.727399687532279)*'Hintergrund Berechnung'!$I$3166),IF($C771&lt;13,(M771/($D771^0.727399687532279)*'Hintergrund Berechnung'!$I$3165)*0.5,IF($C771&lt;16,(M771/($D771^0.727399687532279)*'Hintergrund Berechnung'!$I$3165)*0.67,M771/($D771^0.727399687532279)*'Hintergrund Berechnung'!$I$3166)))</f>
        <v>#DIV/0!</v>
      </c>
      <c r="AE771" s="16" t="str">
        <f t="shared" si="105"/>
        <v/>
      </c>
      <c r="AF771" s="16" t="e">
        <f>IF($A$3=FALSE,IF($C771&lt;16,O771/($D771^0.727399687532279)*'Hintergrund Berechnung'!$I$3165,O771/($D771^0.727399687532279)*'Hintergrund Berechnung'!$I$3166),IF($C771&lt;13,(O771/($D771^0.727399687532279)*'Hintergrund Berechnung'!$I$3165)*0.5,IF($C771&lt;16,(O771/($D771^0.727399687532279)*'Hintergrund Berechnung'!$I$3165)*0.67,O771/($D771^0.727399687532279)*'Hintergrund Berechnung'!$I$3166)))</f>
        <v>#DIV/0!</v>
      </c>
      <c r="AG771" s="16" t="str">
        <f t="shared" si="106"/>
        <v/>
      </c>
      <c r="AH771" s="16" t="e">
        <f t="shared" si="107"/>
        <v>#DIV/0!</v>
      </c>
      <c r="AI771" s="16" t="e">
        <f>ROUND(IF(C771&lt;16,$Q771/($D771^0.515518364833551)*'Hintergrund Berechnung'!$K$3165,$Q771/($D771^0.515518364833551)*'Hintergrund Berechnung'!$K$3166),0)</f>
        <v>#DIV/0!</v>
      </c>
      <c r="AJ771" s="16">
        <f>ROUND(IF(C771&lt;16,$R771*'Hintergrund Berechnung'!$L$3165,$R771*'Hintergrund Berechnung'!$L$3166),0)</f>
        <v>0</v>
      </c>
      <c r="AK771" s="16">
        <f>ROUND(IF(C771&lt;16,IF(S771&gt;0,(25-$S771)*'Hintergrund Berechnung'!$M$3165,0),IF(S771&gt;0,(25-$S771)*'Hintergrund Berechnung'!$M$3166,0)),0)</f>
        <v>0</v>
      </c>
      <c r="AL771" s="18" t="e">
        <f t="shared" si="108"/>
        <v>#DIV/0!</v>
      </c>
    </row>
    <row r="772" spans="21:38" x14ac:dyDescent="0.5">
      <c r="U772" s="16">
        <f t="shared" si="100"/>
        <v>0</v>
      </c>
      <c r="V772" s="16" t="e">
        <f>IF($A$3=FALSE,IF($C772&lt;16,E772/($D772^0.727399687532279)*'Hintergrund Berechnung'!$I$3165,E772/($D772^0.727399687532279)*'Hintergrund Berechnung'!$I$3166),IF($C772&lt;13,(E772/($D772^0.727399687532279)*'Hintergrund Berechnung'!$I$3165)*0.5,IF($C772&lt;16,(E772/($D772^0.727399687532279)*'Hintergrund Berechnung'!$I$3165)*0.67,E772/($D772^0.727399687532279)*'Hintergrund Berechnung'!$I$3166)))</f>
        <v>#DIV/0!</v>
      </c>
      <c r="W772" s="16" t="str">
        <f t="shared" si="101"/>
        <v/>
      </c>
      <c r="X772" s="16" t="e">
        <f>IF($A$3=FALSE,IF($C772&lt;16,G772/($D772^0.727399687532279)*'Hintergrund Berechnung'!$I$3165,G772/($D772^0.727399687532279)*'Hintergrund Berechnung'!$I$3166),IF($C772&lt;13,(G772/($D772^0.727399687532279)*'Hintergrund Berechnung'!$I$3165)*0.5,IF($C772&lt;16,(G772/($D772^0.727399687532279)*'Hintergrund Berechnung'!$I$3165)*0.67,G772/($D772^0.727399687532279)*'Hintergrund Berechnung'!$I$3166)))</f>
        <v>#DIV/0!</v>
      </c>
      <c r="Y772" s="16" t="str">
        <f t="shared" si="102"/>
        <v/>
      </c>
      <c r="Z772" s="16" t="e">
        <f>IF($A$3=FALSE,IF($C772&lt;16,I772/($D772^0.727399687532279)*'Hintergrund Berechnung'!$I$3165,I772/($D772^0.727399687532279)*'Hintergrund Berechnung'!$I$3166),IF($C772&lt;13,(I772/($D772^0.727399687532279)*'Hintergrund Berechnung'!$I$3165)*0.5,IF($C772&lt;16,(I772/($D772^0.727399687532279)*'Hintergrund Berechnung'!$I$3165)*0.67,I772/($D772^0.727399687532279)*'Hintergrund Berechnung'!$I$3166)))</f>
        <v>#DIV/0!</v>
      </c>
      <c r="AA772" s="16" t="str">
        <f t="shared" si="103"/>
        <v/>
      </c>
      <c r="AB772" s="16" t="e">
        <f>IF($A$3=FALSE,IF($C772&lt;16,K772/($D772^0.727399687532279)*'Hintergrund Berechnung'!$I$3165,K772/($D772^0.727399687532279)*'Hintergrund Berechnung'!$I$3166),IF($C772&lt;13,(K772/($D772^0.727399687532279)*'Hintergrund Berechnung'!$I$3165)*0.5,IF($C772&lt;16,(K772/($D772^0.727399687532279)*'Hintergrund Berechnung'!$I$3165)*0.67,K772/($D772^0.727399687532279)*'Hintergrund Berechnung'!$I$3166)))</f>
        <v>#DIV/0!</v>
      </c>
      <c r="AC772" s="16" t="str">
        <f t="shared" si="104"/>
        <v/>
      </c>
      <c r="AD772" s="16" t="e">
        <f>IF($A$3=FALSE,IF($C772&lt;16,M772/($D772^0.727399687532279)*'Hintergrund Berechnung'!$I$3165,M772/($D772^0.727399687532279)*'Hintergrund Berechnung'!$I$3166),IF($C772&lt;13,(M772/($D772^0.727399687532279)*'Hintergrund Berechnung'!$I$3165)*0.5,IF($C772&lt;16,(M772/($D772^0.727399687532279)*'Hintergrund Berechnung'!$I$3165)*0.67,M772/($D772^0.727399687532279)*'Hintergrund Berechnung'!$I$3166)))</f>
        <v>#DIV/0!</v>
      </c>
      <c r="AE772" s="16" t="str">
        <f t="shared" si="105"/>
        <v/>
      </c>
      <c r="AF772" s="16" t="e">
        <f>IF($A$3=FALSE,IF($C772&lt;16,O772/($D772^0.727399687532279)*'Hintergrund Berechnung'!$I$3165,O772/($D772^0.727399687532279)*'Hintergrund Berechnung'!$I$3166),IF($C772&lt;13,(O772/($D772^0.727399687532279)*'Hintergrund Berechnung'!$I$3165)*0.5,IF($C772&lt;16,(O772/($D772^0.727399687532279)*'Hintergrund Berechnung'!$I$3165)*0.67,O772/($D772^0.727399687532279)*'Hintergrund Berechnung'!$I$3166)))</f>
        <v>#DIV/0!</v>
      </c>
      <c r="AG772" s="16" t="str">
        <f t="shared" si="106"/>
        <v/>
      </c>
      <c r="AH772" s="16" t="e">
        <f t="shared" si="107"/>
        <v>#DIV/0!</v>
      </c>
      <c r="AI772" s="16" t="e">
        <f>ROUND(IF(C772&lt;16,$Q772/($D772^0.515518364833551)*'Hintergrund Berechnung'!$K$3165,$Q772/($D772^0.515518364833551)*'Hintergrund Berechnung'!$K$3166),0)</f>
        <v>#DIV/0!</v>
      </c>
      <c r="AJ772" s="16">
        <f>ROUND(IF(C772&lt;16,$R772*'Hintergrund Berechnung'!$L$3165,$R772*'Hintergrund Berechnung'!$L$3166),0)</f>
        <v>0</v>
      </c>
      <c r="AK772" s="16">
        <f>ROUND(IF(C772&lt;16,IF(S772&gt;0,(25-$S772)*'Hintergrund Berechnung'!$M$3165,0),IF(S772&gt;0,(25-$S772)*'Hintergrund Berechnung'!$M$3166,0)),0)</f>
        <v>0</v>
      </c>
      <c r="AL772" s="18" t="e">
        <f t="shared" si="108"/>
        <v>#DIV/0!</v>
      </c>
    </row>
    <row r="773" spans="21:38" x14ac:dyDescent="0.5">
      <c r="U773" s="16">
        <f t="shared" si="100"/>
        <v>0</v>
      </c>
      <c r="V773" s="16" t="e">
        <f>IF($A$3=FALSE,IF($C773&lt;16,E773/($D773^0.727399687532279)*'Hintergrund Berechnung'!$I$3165,E773/($D773^0.727399687532279)*'Hintergrund Berechnung'!$I$3166),IF($C773&lt;13,(E773/($D773^0.727399687532279)*'Hintergrund Berechnung'!$I$3165)*0.5,IF($C773&lt;16,(E773/($D773^0.727399687532279)*'Hintergrund Berechnung'!$I$3165)*0.67,E773/($D773^0.727399687532279)*'Hintergrund Berechnung'!$I$3166)))</f>
        <v>#DIV/0!</v>
      </c>
      <c r="W773" s="16" t="str">
        <f t="shared" si="101"/>
        <v/>
      </c>
      <c r="X773" s="16" t="e">
        <f>IF($A$3=FALSE,IF($C773&lt;16,G773/($D773^0.727399687532279)*'Hintergrund Berechnung'!$I$3165,G773/($D773^0.727399687532279)*'Hintergrund Berechnung'!$I$3166),IF($C773&lt;13,(G773/($D773^0.727399687532279)*'Hintergrund Berechnung'!$I$3165)*0.5,IF($C773&lt;16,(G773/($D773^0.727399687532279)*'Hintergrund Berechnung'!$I$3165)*0.67,G773/($D773^0.727399687532279)*'Hintergrund Berechnung'!$I$3166)))</f>
        <v>#DIV/0!</v>
      </c>
      <c r="Y773" s="16" t="str">
        <f t="shared" si="102"/>
        <v/>
      </c>
      <c r="Z773" s="16" t="e">
        <f>IF($A$3=FALSE,IF($C773&lt;16,I773/($D773^0.727399687532279)*'Hintergrund Berechnung'!$I$3165,I773/($D773^0.727399687532279)*'Hintergrund Berechnung'!$I$3166),IF($C773&lt;13,(I773/($D773^0.727399687532279)*'Hintergrund Berechnung'!$I$3165)*0.5,IF($C773&lt;16,(I773/($D773^0.727399687532279)*'Hintergrund Berechnung'!$I$3165)*0.67,I773/($D773^0.727399687532279)*'Hintergrund Berechnung'!$I$3166)))</f>
        <v>#DIV/0!</v>
      </c>
      <c r="AA773" s="16" t="str">
        <f t="shared" si="103"/>
        <v/>
      </c>
      <c r="AB773" s="16" t="e">
        <f>IF($A$3=FALSE,IF($C773&lt;16,K773/($D773^0.727399687532279)*'Hintergrund Berechnung'!$I$3165,K773/($D773^0.727399687532279)*'Hintergrund Berechnung'!$I$3166),IF($C773&lt;13,(K773/($D773^0.727399687532279)*'Hintergrund Berechnung'!$I$3165)*0.5,IF($C773&lt;16,(K773/($D773^0.727399687532279)*'Hintergrund Berechnung'!$I$3165)*0.67,K773/($D773^0.727399687532279)*'Hintergrund Berechnung'!$I$3166)))</f>
        <v>#DIV/0!</v>
      </c>
      <c r="AC773" s="16" t="str">
        <f t="shared" si="104"/>
        <v/>
      </c>
      <c r="AD773" s="16" t="e">
        <f>IF($A$3=FALSE,IF($C773&lt;16,M773/($D773^0.727399687532279)*'Hintergrund Berechnung'!$I$3165,M773/($D773^0.727399687532279)*'Hintergrund Berechnung'!$I$3166),IF($C773&lt;13,(M773/($D773^0.727399687532279)*'Hintergrund Berechnung'!$I$3165)*0.5,IF($C773&lt;16,(M773/($D773^0.727399687532279)*'Hintergrund Berechnung'!$I$3165)*0.67,M773/($D773^0.727399687532279)*'Hintergrund Berechnung'!$I$3166)))</f>
        <v>#DIV/0!</v>
      </c>
      <c r="AE773" s="16" t="str">
        <f t="shared" si="105"/>
        <v/>
      </c>
      <c r="AF773" s="16" t="e">
        <f>IF($A$3=FALSE,IF($C773&lt;16,O773/($D773^0.727399687532279)*'Hintergrund Berechnung'!$I$3165,O773/($D773^0.727399687532279)*'Hintergrund Berechnung'!$I$3166),IF($C773&lt;13,(O773/($D773^0.727399687532279)*'Hintergrund Berechnung'!$I$3165)*0.5,IF($C773&lt;16,(O773/($D773^0.727399687532279)*'Hintergrund Berechnung'!$I$3165)*0.67,O773/($D773^0.727399687532279)*'Hintergrund Berechnung'!$I$3166)))</f>
        <v>#DIV/0!</v>
      </c>
      <c r="AG773" s="16" t="str">
        <f t="shared" si="106"/>
        <v/>
      </c>
      <c r="AH773" s="16" t="e">
        <f t="shared" si="107"/>
        <v>#DIV/0!</v>
      </c>
      <c r="AI773" s="16" t="e">
        <f>ROUND(IF(C773&lt;16,$Q773/($D773^0.515518364833551)*'Hintergrund Berechnung'!$K$3165,$Q773/($D773^0.515518364833551)*'Hintergrund Berechnung'!$K$3166),0)</f>
        <v>#DIV/0!</v>
      </c>
      <c r="AJ773" s="16">
        <f>ROUND(IF(C773&lt;16,$R773*'Hintergrund Berechnung'!$L$3165,$R773*'Hintergrund Berechnung'!$L$3166),0)</f>
        <v>0</v>
      </c>
      <c r="AK773" s="16">
        <f>ROUND(IF(C773&lt;16,IF(S773&gt;0,(25-$S773)*'Hintergrund Berechnung'!$M$3165,0),IF(S773&gt;0,(25-$S773)*'Hintergrund Berechnung'!$M$3166,0)),0)</f>
        <v>0</v>
      </c>
      <c r="AL773" s="18" t="e">
        <f t="shared" si="108"/>
        <v>#DIV/0!</v>
      </c>
    </row>
    <row r="774" spans="21:38" x14ac:dyDescent="0.5">
      <c r="U774" s="16">
        <f t="shared" si="100"/>
        <v>0</v>
      </c>
      <c r="V774" s="16" t="e">
        <f>IF($A$3=FALSE,IF($C774&lt;16,E774/($D774^0.727399687532279)*'Hintergrund Berechnung'!$I$3165,E774/($D774^0.727399687532279)*'Hintergrund Berechnung'!$I$3166),IF($C774&lt;13,(E774/($D774^0.727399687532279)*'Hintergrund Berechnung'!$I$3165)*0.5,IF($C774&lt;16,(E774/($D774^0.727399687532279)*'Hintergrund Berechnung'!$I$3165)*0.67,E774/($D774^0.727399687532279)*'Hintergrund Berechnung'!$I$3166)))</f>
        <v>#DIV/0!</v>
      </c>
      <c r="W774" s="16" t="str">
        <f t="shared" si="101"/>
        <v/>
      </c>
      <c r="X774" s="16" t="e">
        <f>IF($A$3=FALSE,IF($C774&lt;16,G774/($D774^0.727399687532279)*'Hintergrund Berechnung'!$I$3165,G774/($D774^0.727399687532279)*'Hintergrund Berechnung'!$I$3166),IF($C774&lt;13,(G774/($D774^0.727399687532279)*'Hintergrund Berechnung'!$I$3165)*0.5,IF($C774&lt;16,(G774/($D774^0.727399687532279)*'Hintergrund Berechnung'!$I$3165)*0.67,G774/($D774^0.727399687532279)*'Hintergrund Berechnung'!$I$3166)))</f>
        <v>#DIV/0!</v>
      </c>
      <c r="Y774" s="16" t="str">
        <f t="shared" si="102"/>
        <v/>
      </c>
      <c r="Z774" s="16" t="e">
        <f>IF($A$3=FALSE,IF($C774&lt;16,I774/($D774^0.727399687532279)*'Hintergrund Berechnung'!$I$3165,I774/($D774^0.727399687532279)*'Hintergrund Berechnung'!$I$3166),IF($C774&lt;13,(I774/($D774^0.727399687532279)*'Hintergrund Berechnung'!$I$3165)*0.5,IF($C774&lt;16,(I774/($D774^0.727399687532279)*'Hintergrund Berechnung'!$I$3165)*0.67,I774/($D774^0.727399687532279)*'Hintergrund Berechnung'!$I$3166)))</f>
        <v>#DIV/0!</v>
      </c>
      <c r="AA774" s="16" t="str">
        <f t="shared" si="103"/>
        <v/>
      </c>
      <c r="AB774" s="16" t="e">
        <f>IF($A$3=FALSE,IF($C774&lt;16,K774/($D774^0.727399687532279)*'Hintergrund Berechnung'!$I$3165,K774/($D774^0.727399687532279)*'Hintergrund Berechnung'!$I$3166),IF($C774&lt;13,(K774/($D774^0.727399687532279)*'Hintergrund Berechnung'!$I$3165)*0.5,IF($C774&lt;16,(K774/($D774^0.727399687532279)*'Hintergrund Berechnung'!$I$3165)*0.67,K774/($D774^0.727399687532279)*'Hintergrund Berechnung'!$I$3166)))</f>
        <v>#DIV/0!</v>
      </c>
      <c r="AC774" s="16" t="str">
        <f t="shared" si="104"/>
        <v/>
      </c>
      <c r="AD774" s="16" t="e">
        <f>IF($A$3=FALSE,IF($C774&lt;16,M774/($D774^0.727399687532279)*'Hintergrund Berechnung'!$I$3165,M774/($D774^0.727399687532279)*'Hintergrund Berechnung'!$I$3166),IF($C774&lt;13,(M774/($D774^0.727399687532279)*'Hintergrund Berechnung'!$I$3165)*0.5,IF($C774&lt;16,(M774/($D774^0.727399687532279)*'Hintergrund Berechnung'!$I$3165)*0.67,M774/($D774^0.727399687532279)*'Hintergrund Berechnung'!$I$3166)))</f>
        <v>#DIV/0!</v>
      </c>
      <c r="AE774" s="16" t="str">
        <f t="shared" si="105"/>
        <v/>
      </c>
      <c r="AF774" s="16" t="e">
        <f>IF($A$3=FALSE,IF($C774&lt;16,O774/($D774^0.727399687532279)*'Hintergrund Berechnung'!$I$3165,O774/($D774^0.727399687532279)*'Hintergrund Berechnung'!$I$3166),IF($C774&lt;13,(O774/($D774^0.727399687532279)*'Hintergrund Berechnung'!$I$3165)*0.5,IF($C774&lt;16,(O774/($D774^0.727399687532279)*'Hintergrund Berechnung'!$I$3165)*0.67,O774/($D774^0.727399687532279)*'Hintergrund Berechnung'!$I$3166)))</f>
        <v>#DIV/0!</v>
      </c>
      <c r="AG774" s="16" t="str">
        <f t="shared" si="106"/>
        <v/>
      </c>
      <c r="AH774" s="16" t="e">
        <f t="shared" si="107"/>
        <v>#DIV/0!</v>
      </c>
      <c r="AI774" s="16" t="e">
        <f>ROUND(IF(C774&lt;16,$Q774/($D774^0.515518364833551)*'Hintergrund Berechnung'!$K$3165,$Q774/($D774^0.515518364833551)*'Hintergrund Berechnung'!$K$3166),0)</f>
        <v>#DIV/0!</v>
      </c>
      <c r="AJ774" s="16">
        <f>ROUND(IF(C774&lt;16,$R774*'Hintergrund Berechnung'!$L$3165,$R774*'Hintergrund Berechnung'!$L$3166),0)</f>
        <v>0</v>
      </c>
      <c r="AK774" s="16">
        <f>ROUND(IF(C774&lt;16,IF(S774&gt;0,(25-$S774)*'Hintergrund Berechnung'!$M$3165,0),IF(S774&gt;0,(25-$S774)*'Hintergrund Berechnung'!$M$3166,0)),0)</f>
        <v>0</v>
      </c>
      <c r="AL774" s="18" t="e">
        <f t="shared" si="108"/>
        <v>#DIV/0!</v>
      </c>
    </row>
    <row r="775" spans="21:38" x14ac:dyDescent="0.5">
      <c r="U775" s="16">
        <f t="shared" ref="U775:U838" si="109">MAX(E775,G775,I775)+MAX(K775,M775,O775)</f>
        <v>0</v>
      </c>
      <c r="V775" s="16" t="e">
        <f>IF($A$3=FALSE,IF($C775&lt;16,E775/($D775^0.727399687532279)*'Hintergrund Berechnung'!$I$3165,E775/($D775^0.727399687532279)*'Hintergrund Berechnung'!$I$3166),IF($C775&lt;13,(E775/($D775^0.727399687532279)*'Hintergrund Berechnung'!$I$3165)*0.5,IF($C775&lt;16,(E775/($D775^0.727399687532279)*'Hintergrund Berechnung'!$I$3165)*0.67,E775/($D775^0.727399687532279)*'Hintergrund Berechnung'!$I$3166)))</f>
        <v>#DIV/0!</v>
      </c>
      <c r="W775" s="16" t="str">
        <f t="shared" ref="W775:W838" si="110">IF(AND($A$3=TRUE,$C775&lt;13),F775,IF(AND($A$3=TRUE,$C775&lt;16),F775*0.67,""))</f>
        <v/>
      </c>
      <c r="X775" s="16" t="e">
        <f>IF($A$3=FALSE,IF($C775&lt;16,G775/($D775^0.727399687532279)*'Hintergrund Berechnung'!$I$3165,G775/($D775^0.727399687532279)*'Hintergrund Berechnung'!$I$3166),IF($C775&lt;13,(G775/($D775^0.727399687532279)*'Hintergrund Berechnung'!$I$3165)*0.5,IF($C775&lt;16,(G775/($D775^0.727399687532279)*'Hintergrund Berechnung'!$I$3165)*0.67,G775/($D775^0.727399687532279)*'Hintergrund Berechnung'!$I$3166)))</f>
        <v>#DIV/0!</v>
      </c>
      <c r="Y775" s="16" t="str">
        <f t="shared" ref="Y775:Y838" si="111">IF(AND($A$3=TRUE,$C775&lt;13),H775,IF(AND($A$3=TRUE,$C775&lt;16),H775*0.67,""))</f>
        <v/>
      </c>
      <c r="Z775" s="16" t="e">
        <f>IF($A$3=FALSE,IF($C775&lt;16,I775/($D775^0.727399687532279)*'Hintergrund Berechnung'!$I$3165,I775/($D775^0.727399687532279)*'Hintergrund Berechnung'!$I$3166),IF($C775&lt;13,(I775/($D775^0.727399687532279)*'Hintergrund Berechnung'!$I$3165)*0.5,IF($C775&lt;16,(I775/($D775^0.727399687532279)*'Hintergrund Berechnung'!$I$3165)*0.67,I775/($D775^0.727399687532279)*'Hintergrund Berechnung'!$I$3166)))</f>
        <v>#DIV/0!</v>
      </c>
      <c r="AA775" s="16" t="str">
        <f t="shared" ref="AA775:AA838" si="112">IF(AND($A$3=TRUE,$C775&lt;13),J775,IF(AND($A$3=TRUE,$C775&lt;16),J775*0.67,""))</f>
        <v/>
      </c>
      <c r="AB775" s="16" t="e">
        <f>IF($A$3=FALSE,IF($C775&lt;16,K775/($D775^0.727399687532279)*'Hintergrund Berechnung'!$I$3165,K775/($D775^0.727399687532279)*'Hintergrund Berechnung'!$I$3166),IF($C775&lt;13,(K775/($D775^0.727399687532279)*'Hintergrund Berechnung'!$I$3165)*0.5,IF($C775&lt;16,(K775/($D775^0.727399687532279)*'Hintergrund Berechnung'!$I$3165)*0.67,K775/($D775^0.727399687532279)*'Hintergrund Berechnung'!$I$3166)))</f>
        <v>#DIV/0!</v>
      </c>
      <c r="AC775" s="16" t="str">
        <f t="shared" ref="AC775:AC838" si="113">IF(AND($A$3=TRUE,$C775&lt;13),L775,IF(AND($A$3=TRUE,$C775&lt;16),L775*0.67,""))</f>
        <v/>
      </c>
      <c r="AD775" s="16" t="e">
        <f>IF($A$3=FALSE,IF($C775&lt;16,M775/($D775^0.727399687532279)*'Hintergrund Berechnung'!$I$3165,M775/($D775^0.727399687532279)*'Hintergrund Berechnung'!$I$3166),IF($C775&lt;13,(M775/($D775^0.727399687532279)*'Hintergrund Berechnung'!$I$3165)*0.5,IF($C775&lt;16,(M775/($D775^0.727399687532279)*'Hintergrund Berechnung'!$I$3165)*0.67,M775/($D775^0.727399687532279)*'Hintergrund Berechnung'!$I$3166)))</f>
        <v>#DIV/0!</v>
      </c>
      <c r="AE775" s="16" t="str">
        <f t="shared" ref="AE775:AE838" si="114">IF(AND($A$3=TRUE,$C775&lt;13),N775,IF(AND($A$3=TRUE,$C775&lt;16),N775*0.67,""))</f>
        <v/>
      </c>
      <c r="AF775" s="16" t="e">
        <f>IF($A$3=FALSE,IF($C775&lt;16,O775/($D775^0.727399687532279)*'Hintergrund Berechnung'!$I$3165,O775/($D775^0.727399687532279)*'Hintergrund Berechnung'!$I$3166),IF($C775&lt;13,(O775/($D775^0.727399687532279)*'Hintergrund Berechnung'!$I$3165)*0.5,IF($C775&lt;16,(O775/($D775^0.727399687532279)*'Hintergrund Berechnung'!$I$3165)*0.67,O775/($D775^0.727399687532279)*'Hintergrund Berechnung'!$I$3166)))</f>
        <v>#DIV/0!</v>
      </c>
      <c r="AG775" s="16" t="str">
        <f t="shared" ref="AG775:AG838" si="115">IF(AND($A$3=TRUE,$C775&lt;13),P775,IF(AND($A$3=TRUE,$C775&lt;16),P775*0.67,""))</f>
        <v/>
      </c>
      <c r="AH775" s="16" t="e">
        <f t="shared" ref="AH775:AH838" si="116">MAX(SUM(V775:W775),SUM(X775:Y775),SUM(Z775:AA775))+MAX(SUM(AB775:AC775),SUM(AD775:AE775),SUM(AF775:AG775))</f>
        <v>#DIV/0!</v>
      </c>
      <c r="AI775" s="16" t="e">
        <f>ROUND(IF(C775&lt;16,$Q775/($D775^0.515518364833551)*'Hintergrund Berechnung'!$K$3165,$Q775/($D775^0.515518364833551)*'Hintergrund Berechnung'!$K$3166),0)</f>
        <v>#DIV/0!</v>
      </c>
      <c r="AJ775" s="16">
        <f>ROUND(IF(C775&lt;16,$R775*'Hintergrund Berechnung'!$L$3165,$R775*'Hintergrund Berechnung'!$L$3166),0)</f>
        <v>0</v>
      </c>
      <c r="AK775" s="16">
        <f>ROUND(IF(C775&lt;16,IF(S775&gt;0,(25-$S775)*'Hintergrund Berechnung'!$M$3165,0),IF(S775&gt;0,(25-$S775)*'Hintergrund Berechnung'!$M$3166,0)),0)</f>
        <v>0</v>
      </c>
      <c r="AL775" s="18" t="e">
        <f t="shared" ref="AL775:AL838" si="117">ROUND(SUM(AH775:AK775),0)</f>
        <v>#DIV/0!</v>
      </c>
    </row>
    <row r="776" spans="21:38" x14ac:dyDescent="0.5">
      <c r="U776" s="16">
        <f t="shared" si="109"/>
        <v>0</v>
      </c>
      <c r="V776" s="16" t="e">
        <f>IF($A$3=FALSE,IF($C776&lt;16,E776/($D776^0.727399687532279)*'Hintergrund Berechnung'!$I$3165,E776/($D776^0.727399687532279)*'Hintergrund Berechnung'!$I$3166),IF($C776&lt;13,(E776/($D776^0.727399687532279)*'Hintergrund Berechnung'!$I$3165)*0.5,IF($C776&lt;16,(E776/($D776^0.727399687532279)*'Hintergrund Berechnung'!$I$3165)*0.67,E776/($D776^0.727399687532279)*'Hintergrund Berechnung'!$I$3166)))</f>
        <v>#DIV/0!</v>
      </c>
      <c r="W776" s="16" t="str">
        <f t="shared" si="110"/>
        <v/>
      </c>
      <c r="X776" s="16" t="e">
        <f>IF($A$3=FALSE,IF($C776&lt;16,G776/($D776^0.727399687532279)*'Hintergrund Berechnung'!$I$3165,G776/($D776^0.727399687532279)*'Hintergrund Berechnung'!$I$3166),IF($C776&lt;13,(G776/($D776^0.727399687532279)*'Hintergrund Berechnung'!$I$3165)*0.5,IF($C776&lt;16,(G776/($D776^0.727399687532279)*'Hintergrund Berechnung'!$I$3165)*0.67,G776/($D776^0.727399687532279)*'Hintergrund Berechnung'!$I$3166)))</f>
        <v>#DIV/0!</v>
      </c>
      <c r="Y776" s="16" t="str">
        <f t="shared" si="111"/>
        <v/>
      </c>
      <c r="Z776" s="16" t="e">
        <f>IF($A$3=FALSE,IF($C776&lt;16,I776/($D776^0.727399687532279)*'Hintergrund Berechnung'!$I$3165,I776/($D776^0.727399687532279)*'Hintergrund Berechnung'!$I$3166),IF($C776&lt;13,(I776/($D776^0.727399687532279)*'Hintergrund Berechnung'!$I$3165)*0.5,IF($C776&lt;16,(I776/($D776^0.727399687532279)*'Hintergrund Berechnung'!$I$3165)*0.67,I776/($D776^0.727399687532279)*'Hintergrund Berechnung'!$I$3166)))</f>
        <v>#DIV/0!</v>
      </c>
      <c r="AA776" s="16" t="str">
        <f t="shared" si="112"/>
        <v/>
      </c>
      <c r="AB776" s="16" t="e">
        <f>IF($A$3=FALSE,IF($C776&lt;16,K776/($D776^0.727399687532279)*'Hintergrund Berechnung'!$I$3165,K776/($D776^0.727399687532279)*'Hintergrund Berechnung'!$I$3166),IF($C776&lt;13,(K776/($D776^0.727399687532279)*'Hintergrund Berechnung'!$I$3165)*0.5,IF($C776&lt;16,(K776/($D776^0.727399687532279)*'Hintergrund Berechnung'!$I$3165)*0.67,K776/($D776^0.727399687532279)*'Hintergrund Berechnung'!$I$3166)))</f>
        <v>#DIV/0!</v>
      </c>
      <c r="AC776" s="16" t="str">
        <f t="shared" si="113"/>
        <v/>
      </c>
      <c r="AD776" s="16" t="e">
        <f>IF($A$3=FALSE,IF($C776&lt;16,M776/($D776^0.727399687532279)*'Hintergrund Berechnung'!$I$3165,M776/($D776^0.727399687532279)*'Hintergrund Berechnung'!$I$3166),IF($C776&lt;13,(M776/($D776^0.727399687532279)*'Hintergrund Berechnung'!$I$3165)*0.5,IF($C776&lt;16,(M776/($D776^0.727399687532279)*'Hintergrund Berechnung'!$I$3165)*0.67,M776/($D776^0.727399687532279)*'Hintergrund Berechnung'!$I$3166)))</f>
        <v>#DIV/0!</v>
      </c>
      <c r="AE776" s="16" t="str">
        <f t="shared" si="114"/>
        <v/>
      </c>
      <c r="AF776" s="16" t="e">
        <f>IF($A$3=FALSE,IF($C776&lt;16,O776/($D776^0.727399687532279)*'Hintergrund Berechnung'!$I$3165,O776/($D776^0.727399687532279)*'Hintergrund Berechnung'!$I$3166),IF($C776&lt;13,(O776/($D776^0.727399687532279)*'Hintergrund Berechnung'!$I$3165)*0.5,IF($C776&lt;16,(O776/($D776^0.727399687532279)*'Hintergrund Berechnung'!$I$3165)*0.67,O776/($D776^0.727399687532279)*'Hintergrund Berechnung'!$I$3166)))</f>
        <v>#DIV/0!</v>
      </c>
      <c r="AG776" s="16" t="str">
        <f t="shared" si="115"/>
        <v/>
      </c>
      <c r="AH776" s="16" t="e">
        <f t="shared" si="116"/>
        <v>#DIV/0!</v>
      </c>
      <c r="AI776" s="16" t="e">
        <f>ROUND(IF(C776&lt;16,$Q776/($D776^0.515518364833551)*'Hintergrund Berechnung'!$K$3165,$Q776/($D776^0.515518364833551)*'Hintergrund Berechnung'!$K$3166),0)</f>
        <v>#DIV/0!</v>
      </c>
      <c r="AJ776" s="16">
        <f>ROUND(IF(C776&lt;16,$R776*'Hintergrund Berechnung'!$L$3165,$R776*'Hintergrund Berechnung'!$L$3166),0)</f>
        <v>0</v>
      </c>
      <c r="AK776" s="16">
        <f>ROUND(IF(C776&lt;16,IF(S776&gt;0,(25-$S776)*'Hintergrund Berechnung'!$M$3165,0),IF(S776&gt;0,(25-$S776)*'Hintergrund Berechnung'!$M$3166,0)),0)</f>
        <v>0</v>
      </c>
      <c r="AL776" s="18" t="e">
        <f t="shared" si="117"/>
        <v>#DIV/0!</v>
      </c>
    </row>
    <row r="777" spans="21:38" x14ac:dyDescent="0.5">
      <c r="U777" s="16">
        <f t="shared" si="109"/>
        <v>0</v>
      </c>
      <c r="V777" s="16" t="e">
        <f>IF($A$3=FALSE,IF($C777&lt;16,E777/($D777^0.727399687532279)*'Hintergrund Berechnung'!$I$3165,E777/($D777^0.727399687532279)*'Hintergrund Berechnung'!$I$3166),IF($C777&lt;13,(E777/($D777^0.727399687532279)*'Hintergrund Berechnung'!$I$3165)*0.5,IF($C777&lt;16,(E777/($D777^0.727399687532279)*'Hintergrund Berechnung'!$I$3165)*0.67,E777/($D777^0.727399687532279)*'Hintergrund Berechnung'!$I$3166)))</f>
        <v>#DIV/0!</v>
      </c>
      <c r="W777" s="16" t="str">
        <f t="shared" si="110"/>
        <v/>
      </c>
      <c r="X777" s="16" t="e">
        <f>IF($A$3=FALSE,IF($C777&lt;16,G777/($D777^0.727399687532279)*'Hintergrund Berechnung'!$I$3165,G777/($D777^0.727399687532279)*'Hintergrund Berechnung'!$I$3166),IF($C777&lt;13,(G777/($D777^0.727399687532279)*'Hintergrund Berechnung'!$I$3165)*0.5,IF($C777&lt;16,(G777/($D777^0.727399687532279)*'Hintergrund Berechnung'!$I$3165)*0.67,G777/($D777^0.727399687532279)*'Hintergrund Berechnung'!$I$3166)))</f>
        <v>#DIV/0!</v>
      </c>
      <c r="Y777" s="16" t="str">
        <f t="shared" si="111"/>
        <v/>
      </c>
      <c r="Z777" s="16" t="e">
        <f>IF($A$3=FALSE,IF($C777&lt;16,I777/($D777^0.727399687532279)*'Hintergrund Berechnung'!$I$3165,I777/($D777^0.727399687532279)*'Hintergrund Berechnung'!$I$3166),IF($C777&lt;13,(I777/($D777^0.727399687532279)*'Hintergrund Berechnung'!$I$3165)*0.5,IF($C777&lt;16,(I777/($D777^0.727399687532279)*'Hintergrund Berechnung'!$I$3165)*0.67,I777/($D777^0.727399687532279)*'Hintergrund Berechnung'!$I$3166)))</f>
        <v>#DIV/0!</v>
      </c>
      <c r="AA777" s="16" t="str">
        <f t="shared" si="112"/>
        <v/>
      </c>
      <c r="AB777" s="16" t="e">
        <f>IF($A$3=FALSE,IF($C777&lt;16,K777/($D777^0.727399687532279)*'Hintergrund Berechnung'!$I$3165,K777/($D777^0.727399687532279)*'Hintergrund Berechnung'!$I$3166),IF($C777&lt;13,(K777/($D777^0.727399687532279)*'Hintergrund Berechnung'!$I$3165)*0.5,IF($C777&lt;16,(K777/($D777^0.727399687532279)*'Hintergrund Berechnung'!$I$3165)*0.67,K777/($D777^0.727399687532279)*'Hintergrund Berechnung'!$I$3166)))</f>
        <v>#DIV/0!</v>
      </c>
      <c r="AC777" s="16" t="str">
        <f t="shared" si="113"/>
        <v/>
      </c>
      <c r="AD777" s="16" t="e">
        <f>IF($A$3=FALSE,IF($C777&lt;16,M777/($D777^0.727399687532279)*'Hintergrund Berechnung'!$I$3165,M777/($D777^0.727399687532279)*'Hintergrund Berechnung'!$I$3166),IF($C777&lt;13,(M777/($D777^0.727399687532279)*'Hintergrund Berechnung'!$I$3165)*0.5,IF($C777&lt;16,(M777/($D777^0.727399687532279)*'Hintergrund Berechnung'!$I$3165)*0.67,M777/($D777^0.727399687532279)*'Hintergrund Berechnung'!$I$3166)))</f>
        <v>#DIV/0!</v>
      </c>
      <c r="AE777" s="16" t="str">
        <f t="shared" si="114"/>
        <v/>
      </c>
      <c r="AF777" s="16" t="e">
        <f>IF($A$3=FALSE,IF($C777&lt;16,O777/($D777^0.727399687532279)*'Hintergrund Berechnung'!$I$3165,O777/($D777^0.727399687532279)*'Hintergrund Berechnung'!$I$3166),IF($C777&lt;13,(O777/($D777^0.727399687532279)*'Hintergrund Berechnung'!$I$3165)*0.5,IF($C777&lt;16,(O777/($D777^0.727399687532279)*'Hintergrund Berechnung'!$I$3165)*0.67,O777/($D777^0.727399687532279)*'Hintergrund Berechnung'!$I$3166)))</f>
        <v>#DIV/0!</v>
      </c>
      <c r="AG777" s="16" t="str">
        <f t="shared" si="115"/>
        <v/>
      </c>
      <c r="AH777" s="16" t="e">
        <f t="shared" si="116"/>
        <v>#DIV/0!</v>
      </c>
      <c r="AI777" s="16" t="e">
        <f>ROUND(IF(C777&lt;16,$Q777/($D777^0.515518364833551)*'Hintergrund Berechnung'!$K$3165,$Q777/($D777^0.515518364833551)*'Hintergrund Berechnung'!$K$3166),0)</f>
        <v>#DIV/0!</v>
      </c>
      <c r="AJ777" s="16">
        <f>ROUND(IF(C777&lt;16,$R777*'Hintergrund Berechnung'!$L$3165,$R777*'Hintergrund Berechnung'!$L$3166),0)</f>
        <v>0</v>
      </c>
      <c r="AK777" s="16">
        <f>ROUND(IF(C777&lt;16,IF(S777&gt;0,(25-$S777)*'Hintergrund Berechnung'!$M$3165,0),IF(S777&gt;0,(25-$S777)*'Hintergrund Berechnung'!$M$3166,0)),0)</f>
        <v>0</v>
      </c>
      <c r="AL777" s="18" t="e">
        <f t="shared" si="117"/>
        <v>#DIV/0!</v>
      </c>
    </row>
    <row r="778" spans="21:38" x14ac:dyDescent="0.5">
      <c r="U778" s="16">
        <f t="shared" si="109"/>
        <v>0</v>
      </c>
      <c r="V778" s="16" t="e">
        <f>IF($A$3=FALSE,IF($C778&lt;16,E778/($D778^0.727399687532279)*'Hintergrund Berechnung'!$I$3165,E778/($D778^0.727399687532279)*'Hintergrund Berechnung'!$I$3166),IF($C778&lt;13,(E778/($D778^0.727399687532279)*'Hintergrund Berechnung'!$I$3165)*0.5,IF($C778&lt;16,(E778/($D778^0.727399687532279)*'Hintergrund Berechnung'!$I$3165)*0.67,E778/($D778^0.727399687532279)*'Hintergrund Berechnung'!$I$3166)))</f>
        <v>#DIV/0!</v>
      </c>
      <c r="W778" s="16" t="str">
        <f t="shared" si="110"/>
        <v/>
      </c>
      <c r="X778" s="16" t="e">
        <f>IF($A$3=FALSE,IF($C778&lt;16,G778/($D778^0.727399687532279)*'Hintergrund Berechnung'!$I$3165,G778/($D778^0.727399687532279)*'Hintergrund Berechnung'!$I$3166),IF($C778&lt;13,(G778/($D778^0.727399687532279)*'Hintergrund Berechnung'!$I$3165)*0.5,IF($C778&lt;16,(G778/($D778^0.727399687532279)*'Hintergrund Berechnung'!$I$3165)*0.67,G778/($D778^0.727399687532279)*'Hintergrund Berechnung'!$I$3166)))</f>
        <v>#DIV/0!</v>
      </c>
      <c r="Y778" s="16" t="str">
        <f t="shared" si="111"/>
        <v/>
      </c>
      <c r="Z778" s="16" t="e">
        <f>IF($A$3=FALSE,IF($C778&lt;16,I778/($D778^0.727399687532279)*'Hintergrund Berechnung'!$I$3165,I778/($D778^0.727399687532279)*'Hintergrund Berechnung'!$I$3166),IF($C778&lt;13,(I778/($D778^0.727399687532279)*'Hintergrund Berechnung'!$I$3165)*0.5,IF($C778&lt;16,(I778/($D778^0.727399687532279)*'Hintergrund Berechnung'!$I$3165)*0.67,I778/($D778^0.727399687532279)*'Hintergrund Berechnung'!$I$3166)))</f>
        <v>#DIV/0!</v>
      </c>
      <c r="AA778" s="16" t="str">
        <f t="shared" si="112"/>
        <v/>
      </c>
      <c r="AB778" s="16" t="e">
        <f>IF($A$3=FALSE,IF($C778&lt;16,K778/($D778^0.727399687532279)*'Hintergrund Berechnung'!$I$3165,K778/($D778^0.727399687532279)*'Hintergrund Berechnung'!$I$3166),IF($C778&lt;13,(K778/($D778^0.727399687532279)*'Hintergrund Berechnung'!$I$3165)*0.5,IF($C778&lt;16,(K778/($D778^0.727399687532279)*'Hintergrund Berechnung'!$I$3165)*0.67,K778/($D778^0.727399687532279)*'Hintergrund Berechnung'!$I$3166)))</f>
        <v>#DIV/0!</v>
      </c>
      <c r="AC778" s="16" t="str">
        <f t="shared" si="113"/>
        <v/>
      </c>
      <c r="AD778" s="16" t="e">
        <f>IF($A$3=FALSE,IF($C778&lt;16,M778/($D778^0.727399687532279)*'Hintergrund Berechnung'!$I$3165,M778/($D778^0.727399687532279)*'Hintergrund Berechnung'!$I$3166),IF($C778&lt;13,(M778/($D778^0.727399687532279)*'Hintergrund Berechnung'!$I$3165)*0.5,IF($C778&lt;16,(M778/($D778^0.727399687532279)*'Hintergrund Berechnung'!$I$3165)*0.67,M778/($D778^0.727399687532279)*'Hintergrund Berechnung'!$I$3166)))</f>
        <v>#DIV/0!</v>
      </c>
      <c r="AE778" s="16" t="str">
        <f t="shared" si="114"/>
        <v/>
      </c>
      <c r="AF778" s="16" t="e">
        <f>IF($A$3=FALSE,IF($C778&lt;16,O778/($D778^0.727399687532279)*'Hintergrund Berechnung'!$I$3165,O778/($D778^0.727399687532279)*'Hintergrund Berechnung'!$I$3166),IF($C778&lt;13,(O778/($D778^0.727399687532279)*'Hintergrund Berechnung'!$I$3165)*0.5,IF($C778&lt;16,(O778/($D778^0.727399687532279)*'Hintergrund Berechnung'!$I$3165)*0.67,O778/($D778^0.727399687532279)*'Hintergrund Berechnung'!$I$3166)))</f>
        <v>#DIV/0!</v>
      </c>
      <c r="AG778" s="16" t="str">
        <f t="shared" si="115"/>
        <v/>
      </c>
      <c r="AH778" s="16" t="e">
        <f t="shared" si="116"/>
        <v>#DIV/0!</v>
      </c>
      <c r="AI778" s="16" t="e">
        <f>ROUND(IF(C778&lt;16,$Q778/($D778^0.515518364833551)*'Hintergrund Berechnung'!$K$3165,$Q778/($D778^0.515518364833551)*'Hintergrund Berechnung'!$K$3166),0)</f>
        <v>#DIV/0!</v>
      </c>
      <c r="AJ778" s="16">
        <f>ROUND(IF(C778&lt;16,$R778*'Hintergrund Berechnung'!$L$3165,$R778*'Hintergrund Berechnung'!$L$3166),0)</f>
        <v>0</v>
      </c>
      <c r="AK778" s="16">
        <f>ROUND(IF(C778&lt;16,IF(S778&gt;0,(25-$S778)*'Hintergrund Berechnung'!$M$3165,0),IF(S778&gt;0,(25-$S778)*'Hintergrund Berechnung'!$M$3166,0)),0)</f>
        <v>0</v>
      </c>
      <c r="AL778" s="18" t="e">
        <f t="shared" si="117"/>
        <v>#DIV/0!</v>
      </c>
    </row>
    <row r="779" spans="21:38" x14ac:dyDescent="0.5">
      <c r="U779" s="16">
        <f t="shared" si="109"/>
        <v>0</v>
      </c>
      <c r="V779" s="16" t="e">
        <f>IF($A$3=FALSE,IF($C779&lt;16,E779/($D779^0.727399687532279)*'Hintergrund Berechnung'!$I$3165,E779/($D779^0.727399687532279)*'Hintergrund Berechnung'!$I$3166),IF($C779&lt;13,(E779/($D779^0.727399687532279)*'Hintergrund Berechnung'!$I$3165)*0.5,IF($C779&lt;16,(E779/($D779^0.727399687532279)*'Hintergrund Berechnung'!$I$3165)*0.67,E779/($D779^0.727399687532279)*'Hintergrund Berechnung'!$I$3166)))</f>
        <v>#DIV/0!</v>
      </c>
      <c r="W779" s="16" t="str">
        <f t="shared" si="110"/>
        <v/>
      </c>
      <c r="X779" s="16" t="e">
        <f>IF($A$3=FALSE,IF($C779&lt;16,G779/($D779^0.727399687532279)*'Hintergrund Berechnung'!$I$3165,G779/($D779^0.727399687532279)*'Hintergrund Berechnung'!$I$3166),IF($C779&lt;13,(G779/($D779^0.727399687532279)*'Hintergrund Berechnung'!$I$3165)*0.5,IF($C779&lt;16,(G779/($D779^0.727399687532279)*'Hintergrund Berechnung'!$I$3165)*0.67,G779/($D779^0.727399687532279)*'Hintergrund Berechnung'!$I$3166)))</f>
        <v>#DIV/0!</v>
      </c>
      <c r="Y779" s="16" t="str">
        <f t="shared" si="111"/>
        <v/>
      </c>
      <c r="Z779" s="16" t="e">
        <f>IF($A$3=FALSE,IF($C779&lt;16,I779/($D779^0.727399687532279)*'Hintergrund Berechnung'!$I$3165,I779/($D779^0.727399687532279)*'Hintergrund Berechnung'!$I$3166),IF($C779&lt;13,(I779/($D779^0.727399687532279)*'Hintergrund Berechnung'!$I$3165)*0.5,IF($C779&lt;16,(I779/($D779^0.727399687532279)*'Hintergrund Berechnung'!$I$3165)*0.67,I779/($D779^0.727399687532279)*'Hintergrund Berechnung'!$I$3166)))</f>
        <v>#DIV/0!</v>
      </c>
      <c r="AA779" s="16" t="str">
        <f t="shared" si="112"/>
        <v/>
      </c>
      <c r="AB779" s="16" t="e">
        <f>IF($A$3=FALSE,IF($C779&lt;16,K779/($D779^0.727399687532279)*'Hintergrund Berechnung'!$I$3165,K779/($D779^0.727399687532279)*'Hintergrund Berechnung'!$I$3166),IF($C779&lt;13,(K779/($D779^0.727399687532279)*'Hintergrund Berechnung'!$I$3165)*0.5,IF($C779&lt;16,(K779/($D779^0.727399687532279)*'Hintergrund Berechnung'!$I$3165)*0.67,K779/($D779^0.727399687532279)*'Hintergrund Berechnung'!$I$3166)))</f>
        <v>#DIV/0!</v>
      </c>
      <c r="AC779" s="16" t="str">
        <f t="shared" si="113"/>
        <v/>
      </c>
      <c r="AD779" s="16" t="e">
        <f>IF($A$3=FALSE,IF($C779&lt;16,M779/($D779^0.727399687532279)*'Hintergrund Berechnung'!$I$3165,M779/($D779^0.727399687532279)*'Hintergrund Berechnung'!$I$3166),IF($C779&lt;13,(M779/($D779^0.727399687532279)*'Hintergrund Berechnung'!$I$3165)*0.5,IF($C779&lt;16,(M779/($D779^0.727399687532279)*'Hintergrund Berechnung'!$I$3165)*0.67,M779/($D779^0.727399687532279)*'Hintergrund Berechnung'!$I$3166)))</f>
        <v>#DIV/0!</v>
      </c>
      <c r="AE779" s="16" t="str">
        <f t="shared" si="114"/>
        <v/>
      </c>
      <c r="AF779" s="16" t="e">
        <f>IF($A$3=FALSE,IF($C779&lt;16,O779/($D779^0.727399687532279)*'Hintergrund Berechnung'!$I$3165,O779/($D779^0.727399687532279)*'Hintergrund Berechnung'!$I$3166),IF($C779&lt;13,(O779/($D779^0.727399687532279)*'Hintergrund Berechnung'!$I$3165)*0.5,IF($C779&lt;16,(O779/($D779^0.727399687532279)*'Hintergrund Berechnung'!$I$3165)*0.67,O779/($D779^0.727399687532279)*'Hintergrund Berechnung'!$I$3166)))</f>
        <v>#DIV/0!</v>
      </c>
      <c r="AG779" s="16" t="str">
        <f t="shared" si="115"/>
        <v/>
      </c>
      <c r="AH779" s="16" t="e">
        <f t="shared" si="116"/>
        <v>#DIV/0!</v>
      </c>
      <c r="AI779" s="16" t="e">
        <f>ROUND(IF(C779&lt;16,$Q779/($D779^0.515518364833551)*'Hintergrund Berechnung'!$K$3165,$Q779/($D779^0.515518364833551)*'Hintergrund Berechnung'!$K$3166),0)</f>
        <v>#DIV/0!</v>
      </c>
      <c r="AJ779" s="16">
        <f>ROUND(IF(C779&lt;16,$R779*'Hintergrund Berechnung'!$L$3165,$R779*'Hintergrund Berechnung'!$L$3166),0)</f>
        <v>0</v>
      </c>
      <c r="AK779" s="16">
        <f>ROUND(IF(C779&lt;16,IF(S779&gt;0,(25-$S779)*'Hintergrund Berechnung'!$M$3165,0),IF(S779&gt;0,(25-$S779)*'Hintergrund Berechnung'!$M$3166,0)),0)</f>
        <v>0</v>
      </c>
      <c r="AL779" s="18" t="e">
        <f t="shared" si="117"/>
        <v>#DIV/0!</v>
      </c>
    </row>
    <row r="780" spans="21:38" x14ac:dyDescent="0.5">
      <c r="U780" s="16">
        <f t="shared" si="109"/>
        <v>0</v>
      </c>
      <c r="V780" s="16" t="e">
        <f>IF($A$3=FALSE,IF($C780&lt;16,E780/($D780^0.727399687532279)*'Hintergrund Berechnung'!$I$3165,E780/($D780^0.727399687532279)*'Hintergrund Berechnung'!$I$3166),IF($C780&lt;13,(E780/($D780^0.727399687532279)*'Hintergrund Berechnung'!$I$3165)*0.5,IF($C780&lt;16,(E780/($D780^0.727399687532279)*'Hintergrund Berechnung'!$I$3165)*0.67,E780/($D780^0.727399687532279)*'Hintergrund Berechnung'!$I$3166)))</f>
        <v>#DIV/0!</v>
      </c>
      <c r="W780" s="16" t="str">
        <f t="shared" si="110"/>
        <v/>
      </c>
      <c r="X780" s="16" t="e">
        <f>IF($A$3=FALSE,IF($C780&lt;16,G780/($D780^0.727399687532279)*'Hintergrund Berechnung'!$I$3165,G780/($D780^0.727399687532279)*'Hintergrund Berechnung'!$I$3166),IF($C780&lt;13,(G780/($D780^0.727399687532279)*'Hintergrund Berechnung'!$I$3165)*0.5,IF($C780&lt;16,(G780/($D780^0.727399687532279)*'Hintergrund Berechnung'!$I$3165)*0.67,G780/($D780^0.727399687532279)*'Hintergrund Berechnung'!$I$3166)))</f>
        <v>#DIV/0!</v>
      </c>
      <c r="Y780" s="16" t="str">
        <f t="shared" si="111"/>
        <v/>
      </c>
      <c r="Z780" s="16" t="e">
        <f>IF($A$3=FALSE,IF($C780&lt;16,I780/($D780^0.727399687532279)*'Hintergrund Berechnung'!$I$3165,I780/($D780^0.727399687532279)*'Hintergrund Berechnung'!$I$3166),IF($C780&lt;13,(I780/($D780^0.727399687532279)*'Hintergrund Berechnung'!$I$3165)*0.5,IF($C780&lt;16,(I780/($D780^0.727399687532279)*'Hintergrund Berechnung'!$I$3165)*0.67,I780/($D780^0.727399687532279)*'Hintergrund Berechnung'!$I$3166)))</f>
        <v>#DIV/0!</v>
      </c>
      <c r="AA780" s="16" t="str">
        <f t="shared" si="112"/>
        <v/>
      </c>
      <c r="AB780" s="16" t="e">
        <f>IF($A$3=FALSE,IF($C780&lt;16,K780/($D780^0.727399687532279)*'Hintergrund Berechnung'!$I$3165,K780/($D780^0.727399687532279)*'Hintergrund Berechnung'!$I$3166),IF($C780&lt;13,(K780/($D780^0.727399687532279)*'Hintergrund Berechnung'!$I$3165)*0.5,IF($C780&lt;16,(K780/($D780^0.727399687532279)*'Hintergrund Berechnung'!$I$3165)*0.67,K780/($D780^0.727399687532279)*'Hintergrund Berechnung'!$I$3166)))</f>
        <v>#DIV/0!</v>
      </c>
      <c r="AC780" s="16" t="str">
        <f t="shared" si="113"/>
        <v/>
      </c>
      <c r="AD780" s="16" t="e">
        <f>IF($A$3=FALSE,IF($C780&lt;16,M780/($D780^0.727399687532279)*'Hintergrund Berechnung'!$I$3165,M780/($D780^0.727399687532279)*'Hintergrund Berechnung'!$I$3166),IF($C780&lt;13,(M780/($D780^0.727399687532279)*'Hintergrund Berechnung'!$I$3165)*0.5,IF($C780&lt;16,(M780/($D780^0.727399687532279)*'Hintergrund Berechnung'!$I$3165)*0.67,M780/($D780^0.727399687532279)*'Hintergrund Berechnung'!$I$3166)))</f>
        <v>#DIV/0!</v>
      </c>
      <c r="AE780" s="16" t="str">
        <f t="shared" si="114"/>
        <v/>
      </c>
      <c r="AF780" s="16" t="e">
        <f>IF($A$3=FALSE,IF($C780&lt;16,O780/($D780^0.727399687532279)*'Hintergrund Berechnung'!$I$3165,O780/($D780^0.727399687532279)*'Hintergrund Berechnung'!$I$3166),IF($C780&lt;13,(O780/($D780^0.727399687532279)*'Hintergrund Berechnung'!$I$3165)*0.5,IF($C780&lt;16,(O780/($D780^0.727399687532279)*'Hintergrund Berechnung'!$I$3165)*0.67,O780/($D780^0.727399687532279)*'Hintergrund Berechnung'!$I$3166)))</f>
        <v>#DIV/0!</v>
      </c>
      <c r="AG780" s="16" t="str">
        <f t="shared" si="115"/>
        <v/>
      </c>
      <c r="AH780" s="16" t="e">
        <f t="shared" si="116"/>
        <v>#DIV/0!</v>
      </c>
      <c r="AI780" s="16" t="e">
        <f>ROUND(IF(C780&lt;16,$Q780/($D780^0.515518364833551)*'Hintergrund Berechnung'!$K$3165,$Q780/($D780^0.515518364833551)*'Hintergrund Berechnung'!$K$3166),0)</f>
        <v>#DIV/0!</v>
      </c>
      <c r="AJ780" s="16">
        <f>ROUND(IF(C780&lt;16,$R780*'Hintergrund Berechnung'!$L$3165,$R780*'Hintergrund Berechnung'!$L$3166),0)</f>
        <v>0</v>
      </c>
      <c r="AK780" s="16">
        <f>ROUND(IF(C780&lt;16,IF(S780&gt;0,(25-$S780)*'Hintergrund Berechnung'!$M$3165,0),IF(S780&gt;0,(25-$S780)*'Hintergrund Berechnung'!$M$3166,0)),0)</f>
        <v>0</v>
      </c>
      <c r="AL780" s="18" t="e">
        <f t="shared" si="117"/>
        <v>#DIV/0!</v>
      </c>
    </row>
    <row r="781" spans="21:38" x14ac:dyDescent="0.5">
      <c r="U781" s="16">
        <f t="shared" si="109"/>
        <v>0</v>
      </c>
      <c r="V781" s="16" t="e">
        <f>IF($A$3=FALSE,IF($C781&lt;16,E781/($D781^0.727399687532279)*'Hintergrund Berechnung'!$I$3165,E781/($D781^0.727399687532279)*'Hintergrund Berechnung'!$I$3166),IF($C781&lt;13,(E781/($D781^0.727399687532279)*'Hintergrund Berechnung'!$I$3165)*0.5,IF($C781&lt;16,(E781/($D781^0.727399687532279)*'Hintergrund Berechnung'!$I$3165)*0.67,E781/($D781^0.727399687532279)*'Hintergrund Berechnung'!$I$3166)))</f>
        <v>#DIV/0!</v>
      </c>
      <c r="W781" s="16" t="str">
        <f t="shared" si="110"/>
        <v/>
      </c>
      <c r="X781" s="16" t="e">
        <f>IF($A$3=FALSE,IF($C781&lt;16,G781/($D781^0.727399687532279)*'Hintergrund Berechnung'!$I$3165,G781/($D781^0.727399687532279)*'Hintergrund Berechnung'!$I$3166),IF($C781&lt;13,(G781/($D781^0.727399687532279)*'Hintergrund Berechnung'!$I$3165)*0.5,IF($C781&lt;16,(G781/($D781^0.727399687532279)*'Hintergrund Berechnung'!$I$3165)*0.67,G781/($D781^0.727399687532279)*'Hintergrund Berechnung'!$I$3166)))</f>
        <v>#DIV/0!</v>
      </c>
      <c r="Y781" s="16" t="str">
        <f t="shared" si="111"/>
        <v/>
      </c>
      <c r="Z781" s="16" t="e">
        <f>IF($A$3=FALSE,IF($C781&lt;16,I781/($D781^0.727399687532279)*'Hintergrund Berechnung'!$I$3165,I781/($D781^0.727399687532279)*'Hintergrund Berechnung'!$I$3166),IF($C781&lt;13,(I781/($D781^0.727399687532279)*'Hintergrund Berechnung'!$I$3165)*0.5,IF($C781&lt;16,(I781/($D781^0.727399687532279)*'Hintergrund Berechnung'!$I$3165)*0.67,I781/($D781^0.727399687532279)*'Hintergrund Berechnung'!$I$3166)))</f>
        <v>#DIV/0!</v>
      </c>
      <c r="AA781" s="16" t="str">
        <f t="shared" si="112"/>
        <v/>
      </c>
      <c r="AB781" s="16" t="e">
        <f>IF($A$3=FALSE,IF($C781&lt;16,K781/($D781^0.727399687532279)*'Hintergrund Berechnung'!$I$3165,K781/($D781^0.727399687532279)*'Hintergrund Berechnung'!$I$3166),IF($C781&lt;13,(K781/($D781^0.727399687532279)*'Hintergrund Berechnung'!$I$3165)*0.5,IF($C781&lt;16,(K781/($D781^0.727399687532279)*'Hintergrund Berechnung'!$I$3165)*0.67,K781/($D781^0.727399687532279)*'Hintergrund Berechnung'!$I$3166)))</f>
        <v>#DIV/0!</v>
      </c>
      <c r="AC781" s="16" t="str">
        <f t="shared" si="113"/>
        <v/>
      </c>
      <c r="AD781" s="16" t="e">
        <f>IF($A$3=FALSE,IF($C781&lt;16,M781/($D781^0.727399687532279)*'Hintergrund Berechnung'!$I$3165,M781/($D781^0.727399687532279)*'Hintergrund Berechnung'!$I$3166),IF($C781&lt;13,(M781/($D781^0.727399687532279)*'Hintergrund Berechnung'!$I$3165)*0.5,IF($C781&lt;16,(M781/($D781^0.727399687532279)*'Hintergrund Berechnung'!$I$3165)*0.67,M781/($D781^0.727399687532279)*'Hintergrund Berechnung'!$I$3166)))</f>
        <v>#DIV/0!</v>
      </c>
      <c r="AE781" s="16" t="str">
        <f t="shared" si="114"/>
        <v/>
      </c>
      <c r="AF781" s="16" t="e">
        <f>IF($A$3=FALSE,IF($C781&lt;16,O781/($D781^0.727399687532279)*'Hintergrund Berechnung'!$I$3165,O781/($D781^0.727399687532279)*'Hintergrund Berechnung'!$I$3166),IF($C781&lt;13,(O781/($D781^0.727399687532279)*'Hintergrund Berechnung'!$I$3165)*0.5,IF($C781&lt;16,(O781/($D781^0.727399687532279)*'Hintergrund Berechnung'!$I$3165)*0.67,O781/($D781^0.727399687532279)*'Hintergrund Berechnung'!$I$3166)))</f>
        <v>#DIV/0!</v>
      </c>
      <c r="AG781" s="16" t="str">
        <f t="shared" si="115"/>
        <v/>
      </c>
      <c r="AH781" s="16" t="e">
        <f t="shared" si="116"/>
        <v>#DIV/0!</v>
      </c>
      <c r="AI781" s="16" t="e">
        <f>ROUND(IF(C781&lt;16,$Q781/($D781^0.515518364833551)*'Hintergrund Berechnung'!$K$3165,$Q781/($D781^0.515518364833551)*'Hintergrund Berechnung'!$K$3166),0)</f>
        <v>#DIV/0!</v>
      </c>
      <c r="AJ781" s="16">
        <f>ROUND(IF(C781&lt;16,$R781*'Hintergrund Berechnung'!$L$3165,$R781*'Hintergrund Berechnung'!$L$3166),0)</f>
        <v>0</v>
      </c>
      <c r="AK781" s="16">
        <f>ROUND(IF(C781&lt;16,IF(S781&gt;0,(25-$S781)*'Hintergrund Berechnung'!$M$3165,0),IF(S781&gt;0,(25-$S781)*'Hintergrund Berechnung'!$M$3166,0)),0)</f>
        <v>0</v>
      </c>
      <c r="AL781" s="18" t="e">
        <f t="shared" si="117"/>
        <v>#DIV/0!</v>
      </c>
    </row>
    <row r="782" spans="21:38" x14ac:dyDescent="0.5">
      <c r="U782" s="16">
        <f t="shared" si="109"/>
        <v>0</v>
      </c>
      <c r="V782" s="16" t="e">
        <f>IF($A$3=FALSE,IF($C782&lt;16,E782/($D782^0.727399687532279)*'Hintergrund Berechnung'!$I$3165,E782/($D782^0.727399687532279)*'Hintergrund Berechnung'!$I$3166),IF($C782&lt;13,(E782/($D782^0.727399687532279)*'Hintergrund Berechnung'!$I$3165)*0.5,IF($C782&lt;16,(E782/($D782^0.727399687532279)*'Hintergrund Berechnung'!$I$3165)*0.67,E782/($D782^0.727399687532279)*'Hintergrund Berechnung'!$I$3166)))</f>
        <v>#DIV/0!</v>
      </c>
      <c r="W782" s="16" t="str">
        <f t="shared" si="110"/>
        <v/>
      </c>
      <c r="X782" s="16" t="e">
        <f>IF($A$3=FALSE,IF($C782&lt;16,G782/($D782^0.727399687532279)*'Hintergrund Berechnung'!$I$3165,G782/($D782^0.727399687532279)*'Hintergrund Berechnung'!$I$3166),IF($C782&lt;13,(G782/($D782^0.727399687532279)*'Hintergrund Berechnung'!$I$3165)*0.5,IF($C782&lt;16,(G782/($D782^0.727399687532279)*'Hintergrund Berechnung'!$I$3165)*0.67,G782/($D782^0.727399687532279)*'Hintergrund Berechnung'!$I$3166)))</f>
        <v>#DIV/0!</v>
      </c>
      <c r="Y782" s="16" t="str">
        <f t="shared" si="111"/>
        <v/>
      </c>
      <c r="Z782" s="16" t="e">
        <f>IF($A$3=FALSE,IF($C782&lt;16,I782/($D782^0.727399687532279)*'Hintergrund Berechnung'!$I$3165,I782/($D782^0.727399687532279)*'Hintergrund Berechnung'!$I$3166),IF($C782&lt;13,(I782/($D782^0.727399687532279)*'Hintergrund Berechnung'!$I$3165)*0.5,IF($C782&lt;16,(I782/($D782^0.727399687532279)*'Hintergrund Berechnung'!$I$3165)*0.67,I782/($D782^0.727399687532279)*'Hintergrund Berechnung'!$I$3166)))</f>
        <v>#DIV/0!</v>
      </c>
      <c r="AA782" s="16" t="str">
        <f t="shared" si="112"/>
        <v/>
      </c>
      <c r="AB782" s="16" t="e">
        <f>IF($A$3=FALSE,IF($C782&lt;16,K782/($D782^0.727399687532279)*'Hintergrund Berechnung'!$I$3165,K782/($D782^0.727399687532279)*'Hintergrund Berechnung'!$I$3166),IF($C782&lt;13,(K782/($D782^0.727399687532279)*'Hintergrund Berechnung'!$I$3165)*0.5,IF($C782&lt;16,(K782/($D782^0.727399687532279)*'Hintergrund Berechnung'!$I$3165)*0.67,K782/($D782^0.727399687532279)*'Hintergrund Berechnung'!$I$3166)))</f>
        <v>#DIV/0!</v>
      </c>
      <c r="AC782" s="16" t="str">
        <f t="shared" si="113"/>
        <v/>
      </c>
      <c r="AD782" s="16" t="e">
        <f>IF($A$3=FALSE,IF($C782&lt;16,M782/($D782^0.727399687532279)*'Hintergrund Berechnung'!$I$3165,M782/($D782^0.727399687532279)*'Hintergrund Berechnung'!$I$3166),IF($C782&lt;13,(M782/($D782^0.727399687532279)*'Hintergrund Berechnung'!$I$3165)*0.5,IF($C782&lt;16,(M782/($D782^0.727399687532279)*'Hintergrund Berechnung'!$I$3165)*0.67,M782/($D782^0.727399687532279)*'Hintergrund Berechnung'!$I$3166)))</f>
        <v>#DIV/0!</v>
      </c>
      <c r="AE782" s="16" t="str">
        <f t="shared" si="114"/>
        <v/>
      </c>
      <c r="AF782" s="16" t="e">
        <f>IF($A$3=FALSE,IF($C782&lt;16,O782/($D782^0.727399687532279)*'Hintergrund Berechnung'!$I$3165,O782/($D782^0.727399687532279)*'Hintergrund Berechnung'!$I$3166),IF($C782&lt;13,(O782/($D782^0.727399687532279)*'Hintergrund Berechnung'!$I$3165)*0.5,IF($C782&lt;16,(O782/($D782^0.727399687532279)*'Hintergrund Berechnung'!$I$3165)*0.67,O782/($D782^0.727399687532279)*'Hintergrund Berechnung'!$I$3166)))</f>
        <v>#DIV/0!</v>
      </c>
      <c r="AG782" s="16" t="str">
        <f t="shared" si="115"/>
        <v/>
      </c>
      <c r="AH782" s="16" t="e">
        <f t="shared" si="116"/>
        <v>#DIV/0!</v>
      </c>
      <c r="AI782" s="16" t="e">
        <f>ROUND(IF(C782&lt;16,$Q782/($D782^0.515518364833551)*'Hintergrund Berechnung'!$K$3165,$Q782/($D782^0.515518364833551)*'Hintergrund Berechnung'!$K$3166),0)</f>
        <v>#DIV/0!</v>
      </c>
      <c r="AJ782" s="16">
        <f>ROUND(IF(C782&lt;16,$R782*'Hintergrund Berechnung'!$L$3165,$R782*'Hintergrund Berechnung'!$L$3166),0)</f>
        <v>0</v>
      </c>
      <c r="AK782" s="16">
        <f>ROUND(IF(C782&lt;16,IF(S782&gt;0,(25-$S782)*'Hintergrund Berechnung'!$M$3165,0),IF(S782&gt;0,(25-$S782)*'Hintergrund Berechnung'!$M$3166,0)),0)</f>
        <v>0</v>
      </c>
      <c r="AL782" s="18" t="e">
        <f t="shared" si="117"/>
        <v>#DIV/0!</v>
      </c>
    </row>
    <row r="783" spans="21:38" x14ac:dyDescent="0.5">
      <c r="U783" s="16">
        <f t="shared" si="109"/>
        <v>0</v>
      </c>
      <c r="V783" s="16" t="e">
        <f>IF($A$3=FALSE,IF($C783&lt;16,E783/($D783^0.727399687532279)*'Hintergrund Berechnung'!$I$3165,E783/($D783^0.727399687532279)*'Hintergrund Berechnung'!$I$3166),IF($C783&lt;13,(E783/($D783^0.727399687532279)*'Hintergrund Berechnung'!$I$3165)*0.5,IF($C783&lt;16,(E783/($D783^0.727399687532279)*'Hintergrund Berechnung'!$I$3165)*0.67,E783/($D783^0.727399687532279)*'Hintergrund Berechnung'!$I$3166)))</f>
        <v>#DIV/0!</v>
      </c>
      <c r="W783" s="16" t="str">
        <f t="shared" si="110"/>
        <v/>
      </c>
      <c r="X783" s="16" t="e">
        <f>IF($A$3=FALSE,IF($C783&lt;16,G783/($D783^0.727399687532279)*'Hintergrund Berechnung'!$I$3165,G783/($D783^0.727399687532279)*'Hintergrund Berechnung'!$I$3166),IF($C783&lt;13,(G783/($D783^0.727399687532279)*'Hintergrund Berechnung'!$I$3165)*0.5,IF($C783&lt;16,(G783/($D783^0.727399687532279)*'Hintergrund Berechnung'!$I$3165)*0.67,G783/($D783^0.727399687532279)*'Hintergrund Berechnung'!$I$3166)))</f>
        <v>#DIV/0!</v>
      </c>
      <c r="Y783" s="16" t="str">
        <f t="shared" si="111"/>
        <v/>
      </c>
      <c r="Z783" s="16" t="e">
        <f>IF($A$3=FALSE,IF($C783&lt;16,I783/($D783^0.727399687532279)*'Hintergrund Berechnung'!$I$3165,I783/($D783^0.727399687532279)*'Hintergrund Berechnung'!$I$3166),IF($C783&lt;13,(I783/($D783^0.727399687532279)*'Hintergrund Berechnung'!$I$3165)*0.5,IF($C783&lt;16,(I783/($D783^0.727399687532279)*'Hintergrund Berechnung'!$I$3165)*0.67,I783/($D783^0.727399687532279)*'Hintergrund Berechnung'!$I$3166)))</f>
        <v>#DIV/0!</v>
      </c>
      <c r="AA783" s="16" t="str">
        <f t="shared" si="112"/>
        <v/>
      </c>
      <c r="AB783" s="16" t="e">
        <f>IF($A$3=FALSE,IF($C783&lt;16,K783/($D783^0.727399687532279)*'Hintergrund Berechnung'!$I$3165,K783/($D783^0.727399687532279)*'Hintergrund Berechnung'!$I$3166),IF($C783&lt;13,(K783/($D783^0.727399687532279)*'Hintergrund Berechnung'!$I$3165)*0.5,IF($C783&lt;16,(K783/($D783^0.727399687532279)*'Hintergrund Berechnung'!$I$3165)*0.67,K783/($D783^0.727399687532279)*'Hintergrund Berechnung'!$I$3166)))</f>
        <v>#DIV/0!</v>
      </c>
      <c r="AC783" s="16" t="str">
        <f t="shared" si="113"/>
        <v/>
      </c>
      <c r="AD783" s="16" t="e">
        <f>IF($A$3=FALSE,IF($C783&lt;16,M783/($D783^0.727399687532279)*'Hintergrund Berechnung'!$I$3165,M783/($D783^0.727399687532279)*'Hintergrund Berechnung'!$I$3166),IF($C783&lt;13,(M783/($D783^0.727399687532279)*'Hintergrund Berechnung'!$I$3165)*0.5,IF($C783&lt;16,(M783/($D783^0.727399687532279)*'Hintergrund Berechnung'!$I$3165)*0.67,M783/($D783^0.727399687532279)*'Hintergrund Berechnung'!$I$3166)))</f>
        <v>#DIV/0!</v>
      </c>
      <c r="AE783" s="16" t="str">
        <f t="shared" si="114"/>
        <v/>
      </c>
      <c r="AF783" s="16" t="e">
        <f>IF($A$3=FALSE,IF($C783&lt;16,O783/($D783^0.727399687532279)*'Hintergrund Berechnung'!$I$3165,O783/($D783^0.727399687532279)*'Hintergrund Berechnung'!$I$3166),IF($C783&lt;13,(O783/($D783^0.727399687532279)*'Hintergrund Berechnung'!$I$3165)*0.5,IF($C783&lt;16,(O783/($D783^0.727399687532279)*'Hintergrund Berechnung'!$I$3165)*0.67,O783/($D783^0.727399687532279)*'Hintergrund Berechnung'!$I$3166)))</f>
        <v>#DIV/0!</v>
      </c>
      <c r="AG783" s="16" t="str">
        <f t="shared" si="115"/>
        <v/>
      </c>
      <c r="AH783" s="16" t="e">
        <f t="shared" si="116"/>
        <v>#DIV/0!</v>
      </c>
      <c r="AI783" s="16" t="e">
        <f>ROUND(IF(C783&lt;16,$Q783/($D783^0.515518364833551)*'Hintergrund Berechnung'!$K$3165,$Q783/($D783^0.515518364833551)*'Hintergrund Berechnung'!$K$3166),0)</f>
        <v>#DIV/0!</v>
      </c>
      <c r="AJ783" s="16">
        <f>ROUND(IF(C783&lt;16,$R783*'Hintergrund Berechnung'!$L$3165,$R783*'Hintergrund Berechnung'!$L$3166),0)</f>
        <v>0</v>
      </c>
      <c r="AK783" s="16">
        <f>ROUND(IF(C783&lt;16,IF(S783&gt;0,(25-$S783)*'Hintergrund Berechnung'!$M$3165,0),IF(S783&gt;0,(25-$S783)*'Hintergrund Berechnung'!$M$3166,0)),0)</f>
        <v>0</v>
      </c>
      <c r="AL783" s="18" t="e">
        <f t="shared" si="117"/>
        <v>#DIV/0!</v>
      </c>
    </row>
    <row r="784" spans="21:38" x14ac:dyDescent="0.5">
      <c r="U784" s="16">
        <f t="shared" si="109"/>
        <v>0</v>
      </c>
      <c r="V784" s="16" t="e">
        <f>IF($A$3=FALSE,IF($C784&lt;16,E784/($D784^0.727399687532279)*'Hintergrund Berechnung'!$I$3165,E784/($D784^0.727399687532279)*'Hintergrund Berechnung'!$I$3166),IF($C784&lt;13,(E784/($D784^0.727399687532279)*'Hintergrund Berechnung'!$I$3165)*0.5,IF($C784&lt;16,(E784/($D784^0.727399687532279)*'Hintergrund Berechnung'!$I$3165)*0.67,E784/($D784^0.727399687532279)*'Hintergrund Berechnung'!$I$3166)))</f>
        <v>#DIV/0!</v>
      </c>
      <c r="W784" s="16" t="str">
        <f t="shared" si="110"/>
        <v/>
      </c>
      <c r="X784" s="16" t="e">
        <f>IF($A$3=FALSE,IF($C784&lt;16,G784/($D784^0.727399687532279)*'Hintergrund Berechnung'!$I$3165,G784/($D784^0.727399687532279)*'Hintergrund Berechnung'!$I$3166),IF($C784&lt;13,(G784/($D784^0.727399687532279)*'Hintergrund Berechnung'!$I$3165)*0.5,IF($C784&lt;16,(G784/($D784^0.727399687532279)*'Hintergrund Berechnung'!$I$3165)*0.67,G784/($D784^0.727399687532279)*'Hintergrund Berechnung'!$I$3166)))</f>
        <v>#DIV/0!</v>
      </c>
      <c r="Y784" s="16" t="str">
        <f t="shared" si="111"/>
        <v/>
      </c>
      <c r="Z784" s="16" t="e">
        <f>IF($A$3=FALSE,IF($C784&lt;16,I784/($D784^0.727399687532279)*'Hintergrund Berechnung'!$I$3165,I784/($D784^0.727399687532279)*'Hintergrund Berechnung'!$I$3166),IF($C784&lt;13,(I784/($D784^0.727399687532279)*'Hintergrund Berechnung'!$I$3165)*0.5,IF($C784&lt;16,(I784/($D784^0.727399687532279)*'Hintergrund Berechnung'!$I$3165)*0.67,I784/($D784^0.727399687532279)*'Hintergrund Berechnung'!$I$3166)))</f>
        <v>#DIV/0!</v>
      </c>
      <c r="AA784" s="16" t="str">
        <f t="shared" si="112"/>
        <v/>
      </c>
      <c r="AB784" s="16" t="e">
        <f>IF($A$3=FALSE,IF($C784&lt;16,K784/($D784^0.727399687532279)*'Hintergrund Berechnung'!$I$3165,K784/($D784^0.727399687532279)*'Hintergrund Berechnung'!$I$3166),IF($C784&lt;13,(K784/($D784^0.727399687532279)*'Hintergrund Berechnung'!$I$3165)*0.5,IF($C784&lt;16,(K784/($D784^0.727399687532279)*'Hintergrund Berechnung'!$I$3165)*0.67,K784/($D784^0.727399687532279)*'Hintergrund Berechnung'!$I$3166)))</f>
        <v>#DIV/0!</v>
      </c>
      <c r="AC784" s="16" t="str">
        <f t="shared" si="113"/>
        <v/>
      </c>
      <c r="AD784" s="16" t="e">
        <f>IF($A$3=FALSE,IF($C784&lt;16,M784/($D784^0.727399687532279)*'Hintergrund Berechnung'!$I$3165,M784/($D784^0.727399687532279)*'Hintergrund Berechnung'!$I$3166),IF($C784&lt;13,(M784/($D784^0.727399687532279)*'Hintergrund Berechnung'!$I$3165)*0.5,IF($C784&lt;16,(M784/($D784^0.727399687532279)*'Hintergrund Berechnung'!$I$3165)*0.67,M784/($D784^0.727399687532279)*'Hintergrund Berechnung'!$I$3166)))</f>
        <v>#DIV/0!</v>
      </c>
      <c r="AE784" s="16" t="str">
        <f t="shared" si="114"/>
        <v/>
      </c>
      <c r="AF784" s="16" t="e">
        <f>IF($A$3=FALSE,IF($C784&lt;16,O784/($D784^0.727399687532279)*'Hintergrund Berechnung'!$I$3165,O784/($D784^0.727399687532279)*'Hintergrund Berechnung'!$I$3166),IF($C784&lt;13,(O784/($D784^0.727399687532279)*'Hintergrund Berechnung'!$I$3165)*0.5,IF($C784&lt;16,(O784/($D784^0.727399687532279)*'Hintergrund Berechnung'!$I$3165)*0.67,O784/($D784^0.727399687532279)*'Hintergrund Berechnung'!$I$3166)))</f>
        <v>#DIV/0!</v>
      </c>
      <c r="AG784" s="16" t="str">
        <f t="shared" si="115"/>
        <v/>
      </c>
      <c r="AH784" s="16" t="e">
        <f t="shared" si="116"/>
        <v>#DIV/0!</v>
      </c>
      <c r="AI784" s="16" t="e">
        <f>ROUND(IF(C784&lt;16,$Q784/($D784^0.515518364833551)*'Hintergrund Berechnung'!$K$3165,$Q784/($D784^0.515518364833551)*'Hintergrund Berechnung'!$K$3166),0)</f>
        <v>#DIV/0!</v>
      </c>
      <c r="AJ784" s="16">
        <f>ROUND(IF(C784&lt;16,$R784*'Hintergrund Berechnung'!$L$3165,$R784*'Hintergrund Berechnung'!$L$3166),0)</f>
        <v>0</v>
      </c>
      <c r="AK784" s="16">
        <f>ROUND(IF(C784&lt;16,IF(S784&gt;0,(25-$S784)*'Hintergrund Berechnung'!$M$3165,0),IF(S784&gt;0,(25-$S784)*'Hintergrund Berechnung'!$M$3166,0)),0)</f>
        <v>0</v>
      </c>
      <c r="AL784" s="18" t="e">
        <f t="shared" si="117"/>
        <v>#DIV/0!</v>
      </c>
    </row>
    <row r="785" spans="21:38" x14ac:dyDescent="0.5">
      <c r="U785" s="16">
        <f t="shared" si="109"/>
        <v>0</v>
      </c>
      <c r="V785" s="16" t="e">
        <f>IF($A$3=FALSE,IF($C785&lt;16,E785/($D785^0.727399687532279)*'Hintergrund Berechnung'!$I$3165,E785/($D785^0.727399687532279)*'Hintergrund Berechnung'!$I$3166),IF($C785&lt;13,(E785/($D785^0.727399687532279)*'Hintergrund Berechnung'!$I$3165)*0.5,IF($C785&lt;16,(E785/($D785^0.727399687532279)*'Hintergrund Berechnung'!$I$3165)*0.67,E785/($D785^0.727399687532279)*'Hintergrund Berechnung'!$I$3166)))</f>
        <v>#DIV/0!</v>
      </c>
      <c r="W785" s="16" t="str">
        <f t="shared" si="110"/>
        <v/>
      </c>
      <c r="X785" s="16" t="e">
        <f>IF($A$3=FALSE,IF($C785&lt;16,G785/($D785^0.727399687532279)*'Hintergrund Berechnung'!$I$3165,G785/($D785^0.727399687532279)*'Hintergrund Berechnung'!$I$3166),IF($C785&lt;13,(G785/($D785^0.727399687532279)*'Hintergrund Berechnung'!$I$3165)*0.5,IF($C785&lt;16,(G785/($D785^0.727399687532279)*'Hintergrund Berechnung'!$I$3165)*0.67,G785/($D785^0.727399687532279)*'Hintergrund Berechnung'!$I$3166)))</f>
        <v>#DIV/0!</v>
      </c>
      <c r="Y785" s="16" t="str">
        <f t="shared" si="111"/>
        <v/>
      </c>
      <c r="Z785" s="16" t="e">
        <f>IF($A$3=FALSE,IF($C785&lt;16,I785/($D785^0.727399687532279)*'Hintergrund Berechnung'!$I$3165,I785/($D785^0.727399687532279)*'Hintergrund Berechnung'!$I$3166),IF($C785&lt;13,(I785/($D785^0.727399687532279)*'Hintergrund Berechnung'!$I$3165)*0.5,IF($C785&lt;16,(I785/($D785^0.727399687532279)*'Hintergrund Berechnung'!$I$3165)*0.67,I785/($D785^0.727399687532279)*'Hintergrund Berechnung'!$I$3166)))</f>
        <v>#DIV/0!</v>
      </c>
      <c r="AA785" s="16" t="str">
        <f t="shared" si="112"/>
        <v/>
      </c>
      <c r="AB785" s="16" t="e">
        <f>IF($A$3=FALSE,IF($C785&lt;16,K785/($D785^0.727399687532279)*'Hintergrund Berechnung'!$I$3165,K785/($D785^0.727399687532279)*'Hintergrund Berechnung'!$I$3166),IF($C785&lt;13,(K785/($D785^0.727399687532279)*'Hintergrund Berechnung'!$I$3165)*0.5,IF($C785&lt;16,(K785/($D785^0.727399687532279)*'Hintergrund Berechnung'!$I$3165)*0.67,K785/($D785^0.727399687532279)*'Hintergrund Berechnung'!$I$3166)))</f>
        <v>#DIV/0!</v>
      </c>
      <c r="AC785" s="16" t="str">
        <f t="shared" si="113"/>
        <v/>
      </c>
      <c r="AD785" s="16" t="e">
        <f>IF($A$3=FALSE,IF($C785&lt;16,M785/($D785^0.727399687532279)*'Hintergrund Berechnung'!$I$3165,M785/($D785^0.727399687532279)*'Hintergrund Berechnung'!$I$3166),IF($C785&lt;13,(M785/($D785^0.727399687532279)*'Hintergrund Berechnung'!$I$3165)*0.5,IF($C785&lt;16,(M785/($D785^0.727399687532279)*'Hintergrund Berechnung'!$I$3165)*0.67,M785/($D785^0.727399687532279)*'Hintergrund Berechnung'!$I$3166)))</f>
        <v>#DIV/0!</v>
      </c>
      <c r="AE785" s="16" t="str">
        <f t="shared" si="114"/>
        <v/>
      </c>
      <c r="AF785" s="16" t="e">
        <f>IF($A$3=FALSE,IF($C785&lt;16,O785/($D785^0.727399687532279)*'Hintergrund Berechnung'!$I$3165,O785/($D785^0.727399687532279)*'Hintergrund Berechnung'!$I$3166),IF($C785&lt;13,(O785/($D785^0.727399687532279)*'Hintergrund Berechnung'!$I$3165)*0.5,IF($C785&lt;16,(O785/($D785^0.727399687532279)*'Hintergrund Berechnung'!$I$3165)*0.67,O785/($D785^0.727399687532279)*'Hintergrund Berechnung'!$I$3166)))</f>
        <v>#DIV/0!</v>
      </c>
      <c r="AG785" s="16" t="str">
        <f t="shared" si="115"/>
        <v/>
      </c>
      <c r="AH785" s="16" t="e">
        <f t="shared" si="116"/>
        <v>#DIV/0!</v>
      </c>
      <c r="AI785" s="16" t="e">
        <f>ROUND(IF(C785&lt;16,$Q785/($D785^0.515518364833551)*'Hintergrund Berechnung'!$K$3165,$Q785/($D785^0.515518364833551)*'Hintergrund Berechnung'!$K$3166),0)</f>
        <v>#DIV/0!</v>
      </c>
      <c r="AJ785" s="16">
        <f>ROUND(IF(C785&lt;16,$R785*'Hintergrund Berechnung'!$L$3165,$R785*'Hintergrund Berechnung'!$L$3166),0)</f>
        <v>0</v>
      </c>
      <c r="AK785" s="16">
        <f>ROUND(IF(C785&lt;16,IF(S785&gt;0,(25-$S785)*'Hintergrund Berechnung'!$M$3165,0),IF(S785&gt;0,(25-$S785)*'Hintergrund Berechnung'!$M$3166,0)),0)</f>
        <v>0</v>
      </c>
      <c r="AL785" s="18" t="e">
        <f t="shared" si="117"/>
        <v>#DIV/0!</v>
      </c>
    </row>
    <row r="786" spans="21:38" x14ac:dyDescent="0.5">
      <c r="U786" s="16">
        <f t="shared" si="109"/>
        <v>0</v>
      </c>
      <c r="V786" s="16" t="e">
        <f>IF($A$3=FALSE,IF($C786&lt;16,E786/($D786^0.727399687532279)*'Hintergrund Berechnung'!$I$3165,E786/($D786^0.727399687532279)*'Hintergrund Berechnung'!$I$3166),IF($C786&lt;13,(E786/($D786^0.727399687532279)*'Hintergrund Berechnung'!$I$3165)*0.5,IF($C786&lt;16,(E786/($D786^0.727399687532279)*'Hintergrund Berechnung'!$I$3165)*0.67,E786/($D786^0.727399687532279)*'Hintergrund Berechnung'!$I$3166)))</f>
        <v>#DIV/0!</v>
      </c>
      <c r="W786" s="16" t="str">
        <f t="shared" si="110"/>
        <v/>
      </c>
      <c r="X786" s="16" t="e">
        <f>IF($A$3=FALSE,IF($C786&lt;16,G786/($D786^0.727399687532279)*'Hintergrund Berechnung'!$I$3165,G786/($D786^0.727399687532279)*'Hintergrund Berechnung'!$I$3166),IF($C786&lt;13,(G786/($D786^0.727399687532279)*'Hintergrund Berechnung'!$I$3165)*0.5,IF($C786&lt;16,(G786/($D786^0.727399687532279)*'Hintergrund Berechnung'!$I$3165)*0.67,G786/($D786^0.727399687532279)*'Hintergrund Berechnung'!$I$3166)))</f>
        <v>#DIV/0!</v>
      </c>
      <c r="Y786" s="16" t="str">
        <f t="shared" si="111"/>
        <v/>
      </c>
      <c r="Z786" s="16" t="e">
        <f>IF($A$3=FALSE,IF($C786&lt;16,I786/($D786^0.727399687532279)*'Hintergrund Berechnung'!$I$3165,I786/($D786^0.727399687532279)*'Hintergrund Berechnung'!$I$3166),IF($C786&lt;13,(I786/($D786^0.727399687532279)*'Hintergrund Berechnung'!$I$3165)*0.5,IF($C786&lt;16,(I786/($D786^0.727399687532279)*'Hintergrund Berechnung'!$I$3165)*0.67,I786/($D786^0.727399687532279)*'Hintergrund Berechnung'!$I$3166)))</f>
        <v>#DIV/0!</v>
      </c>
      <c r="AA786" s="16" t="str">
        <f t="shared" si="112"/>
        <v/>
      </c>
      <c r="AB786" s="16" t="e">
        <f>IF($A$3=FALSE,IF($C786&lt;16,K786/($D786^0.727399687532279)*'Hintergrund Berechnung'!$I$3165,K786/($D786^0.727399687532279)*'Hintergrund Berechnung'!$I$3166),IF($C786&lt;13,(K786/($D786^0.727399687532279)*'Hintergrund Berechnung'!$I$3165)*0.5,IF($C786&lt;16,(K786/($D786^0.727399687532279)*'Hintergrund Berechnung'!$I$3165)*0.67,K786/($D786^0.727399687532279)*'Hintergrund Berechnung'!$I$3166)))</f>
        <v>#DIV/0!</v>
      </c>
      <c r="AC786" s="16" t="str">
        <f t="shared" si="113"/>
        <v/>
      </c>
      <c r="AD786" s="16" t="e">
        <f>IF($A$3=FALSE,IF($C786&lt;16,M786/($D786^0.727399687532279)*'Hintergrund Berechnung'!$I$3165,M786/($D786^0.727399687532279)*'Hintergrund Berechnung'!$I$3166),IF($C786&lt;13,(M786/($D786^0.727399687532279)*'Hintergrund Berechnung'!$I$3165)*0.5,IF($C786&lt;16,(M786/($D786^0.727399687532279)*'Hintergrund Berechnung'!$I$3165)*0.67,M786/($D786^0.727399687532279)*'Hintergrund Berechnung'!$I$3166)))</f>
        <v>#DIV/0!</v>
      </c>
      <c r="AE786" s="16" t="str">
        <f t="shared" si="114"/>
        <v/>
      </c>
      <c r="AF786" s="16" t="e">
        <f>IF($A$3=FALSE,IF($C786&lt;16,O786/($D786^0.727399687532279)*'Hintergrund Berechnung'!$I$3165,O786/($D786^0.727399687532279)*'Hintergrund Berechnung'!$I$3166),IF($C786&lt;13,(O786/($D786^0.727399687532279)*'Hintergrund Berechnung'!$I$3165)*0.5,IF($C786&lt;16,(O786/($D786^0.727399687532279)*'Hintergrund Berechnung'!$I$3165)*0.67,O786/($D786^0.727399687532279)*'Hintergrund Berechnung'!$I$3166)))</f>
        <v>#DIV/0!</v>
      </c>
      <c r="AG786" s="16" t="str">
        <f t="shared" si="115"/>
        <v/>
      </c>
      <c r="AH786" s="16" t="e">
        <f t="shared" si="116"/>
        <v>#DIV/0!</v>
      </c>
      <c r="AI786" s="16" t="e">
        <f>ROUND(IF(C786&lt;16,$Q786/($D786^0.515518364833551)*'Hintergrund Berechnung'!$K$3165,$Q786/($D786^0.515518364833551)*'Hintergrund Berechnung'!$K$3166),0)</f>
        <v>#DIV/0!</v>
      </c>
      <c r="AJ786" s="16">
        <f>ROUND(IF(C786&lt;16,$R786*'Hintergrund Berechnung'!$L$3165,$R786*'Hintergrund Berechnung'!$L$3166),0)</f>
        <v>0</v>
      </c>
      <c r="AK786" s="16">
        <f>ROUND(IF(C786&lt;16,IF(S786&gt;0,(25-$S786)*'Hintergrund Berechnung'!$M$3165,0),IF(S786&gt;0,(25-$S786)*'Hintergrund Berechnung'!$M$3166,0)),0)</f>
        <v>0</v>
      </c>
      <c r="AL786" s="18" t="e">
        <f t="shared" si="117"/>
        <v>#DIV/0!</v>
      </c>
    </row>
    <row r="787" spans="21:38" x14ac:dyDescent="0.5">
      <c r="U787" s="16">
        <f t="shared" si="109"/>
        <v>0</v>
      </c>
      <c r="V787" s="16" t="e">
        <f>IF($A$3=FALSE,IF($C787&lt;16,E787/($D787^0.727399687532279)*'Hintergrund Berechnung'!$I$3165,E787/($D787^0.727399687532279)*'Hintergrund Berechnung'!$I$3166),IF($C787&lt;13,(E787/($D787^0.727399687532279)*'Hintergrund Berechnung'!$I$3165)*0.5,IF($C787&lt;16,(E787/($D787^0.727399687532279)*'Hintergrund Berechnung'!$I$3165)*0.67,E787/($D787^0.727399687532279)*'Hintergrund Berechnung'!$I$3166)))</f>
        <v>#DIV/0!</v>
      </c>
      <c r="W787" s="16" t="str">
        <f t="shared" si="110"/>
        <v/>
      </c>
      <c r="X787" s="16" t="e">
        <f>IF($A$3=FALSE,IF($C787&lt;16,G787/($D787^0.727399687532279)*'Hintergrund Berechnung'!$I$3165,G787/($D787^0.727399687532279)*'Hintergrund Berechnung'!$I$3166),IF($C787&lt;13,(G787/($D787^0.727399687532279)*'Hintergrund Berechnung'!$I$3165)*0.5,IF($C787&lt;16,(G787/($D787^0.727399687532279)*'Hintergrund Berechnung'!$I$3165)*0.67,G787/($D787^0.727399687532279)*'Hintergrund Berechnung'!$I$3166)))</f>
        <v>#DIV/0!</v>
      </c>
      <c r="Y787" s="16" t="str">
        <f t="shared" si="111"/>
        <v/>
      </c>
      <c r="Z787" s="16" t="e">
        <f>IF($A$3=FALSE,IF($C787&lt;16,I787/($D787^0.727399687532279)*'Hintergrund Berechnung'!$I$3165,I787/($D787^0.727399687532279)*'Hintergrund Berechnung'!$I$3166),IF($C787&lt;13,(I787/($D787^0.727399687532279)*'Hintergrund Berechnung'!$I$3165)*0.5,IF($C787&lt;16,(I787/($D787^0.727399687532279)*'Hintergrund Berechnung'!$I$3165)*0.67,I787/($D787^0.727399687532279)*'Hintergrund Berechnung'!$I$3166)))</f>
        <v>#DIV/0!</v>
      </c>
      <c r="AA787" s="16" t="str">
        <f t="shared" si="112"/>
        <v/>
      </c>
      <c r="AB787" s="16" t="e">
        <f>IF($A$3=FALSE,IF($C787&lt;16,K787/($D787^0.727399687532279)*'Hintergrund Berechnung'!$I$3165,K787/($D787^0.727399687532279)*'Hintergrund Berechnung'!$I$3166),IF($C787&lt;13,(K787/($D787^0.727399687532279)*'Hintergrund Berechnung'!$I$3165)*0.5,IF($C787&lt;16,(K787/($D787^0.727399687532279)*'Hintergrund Berechnung'!$I$3165)*0.67,K787/($D787^0.727399687532279)*'Hintergrund Berechnung'!$I$3166)))</f>
        <v>#DIV/0!</v>
      </c>
      <c r="AC787" s="16" t="str">
        <f t="shared" si="113"/>
        <v/>
      </c>
      <c r="AD787" s="16" t="e">
        <f>IF($A$3=FALSE,IF($C787&lt;16,M787/($D787^0.727399687532279)*'Hintergrund Berechnung'!$I$3165,M787/($D787^0.727399687532279)*'Hintergrund Berechnung'!$I$3166),IF($C787&lt;13,(M787/($D787^0.727399687532279)*'Hintergrund Berechnung'!$I$3165)*0.5,IF($C787&lt;16,(M787/($D787^0.727399687532279)*'Hintergrund Berechnung'!$I$3165)*0.67,M787/($D787^0.727399687532279)*'Hintergrund Berechnung'!$I$3166)))</f>
        <v>#DIV/0!</v>
      </c>
      <c r="AE787" s="16" t="str">
        <f t="shared" si="114"/>
        <v/>
      </c>
      <c r="AF787" s="16" t="e">
        <f>IF($A$3=FALSE,IF($C787&lt;16,O787/($D787^0.727399687532279)*'Hintergrund Berechnung'!$I$3165,O787/($D787^0.727399687532279)*'Hintergrund Berechnung'!$I$3166),IF($C787&lt;13,(O787/($D787^0.727399687532279)*'Hintergrund Berechnung'!$I$3165)*0.5,IF($C787&lt;16,(O787/($D787^0.727399687532279)*'Hintergrund Berechnung'!$I$3165)*0.67,O787/($D787^0.727399687532279)*'Hintergrund Berechnung'!$I$3166)))</f>
        <v>#DIV/0!</v>
      </c>
      <c r="AG787" s="16" t="str">
        <f t="shared" si="115"/>
        <v/>
      </c>
      <c r="AH787" s="16" t="e">
        <f t="shared" si="116"/>
        <v>#DIV/0!</v>
      </c>
      <c r="AI787" s="16" t="e">
        <f>ROUND(IF(C787&lt;16,$Q787/($D787^0.515518364833551)*'Hintergrund Berechnung'!$K$3165,$Q787/($D787^0.515518364833551)*'Hintergrund Berechnung'!$K$3166),0)</f>
        <v>#DIV/0!</v>
      </c>
      <c r="AJ787" s="16">
        <f>ROUND(IF(C787&lt;16,$R787*'Hintergrund Berechnung'!$L$3165,$R787*'Hintergrund Berechnung'!$L$3166),0)</f>
        <v>0</v>
      </c>
      <c r="AK787" s="16">
        <f>ROUND(IF(C787&lt;16,IF(S787&gt;0,(25-$S787)*'Hintergrund Berechnung'!$M$3165,0),IF(S787&gt;0,(25-$S787)*'Hintergrund Berechnung'!$M$3166,0)),0)</f>
        <v>0</v>
      </c>
      <c r="AL787" s="18" t="e">
        <f t="shared" si="117"/>
        <v>#DIV/0!</v>
      </c>
    </row>
    <row r="788" spans="21:38" x14ac:dyDescent="0.5">
      <c r="U788" s="16">
        <f t="shared" si="109"/>
        <v>0</v>
      </c>
      <c r="V788" s="16" t="e">
        <f>IF($A$3=FALSE,IF($C788&lt;16,E788/($D788^0.727399687532279)*'Hintergrund Berechnung'!$I$3165,E788/($D788^0.727399687532279)*'Hintergrund Berechnung'!$I$3166),IF($C788&lt;13,(E788/($D788^0.727399687532279)*'Hintergrund Berechnung'!$I$3165)*0.5,IF($C788&lt;16,(E788/($D788^0.727399687532279)*'Hintergrund Berechnung'!$I$3165)*0.67,E788/($D788^0.727399687532279)*'Hintergrund Berechnung'!$I$3166)))</f>
        <v>#DIV/0!</v>
      </c>
      <c r="W788" s="16" t="str">
        <f t="shared" si="110"/>
        <v/>
      </c>
      <c r="X788" s="16" t="e">
        <f>IF($A$3=FALSE,IF($C788&lt;16,G788/($D788^0.727399687532279)*'Hintergrund Berechnung'!$I$3165,G788/($D788^0.727399687532279)*'Hintergrund Berechnung'!$I$3166),IF($C788&lt;13,(G788/($D788^0.727399687532279)*'Hintergrund Berechnung'!$I$3165)*0.5,IF($C788&lt;16,(G788/($D788^0.727399687532279)*'Hintergrund Berechnung'!$I$3165)*0.67,G788/($D788^0.727399687532279)*'Hintergrund Berechnung'!$I$3166)))</f>
        <v>#DIV/0!</v>
      </c>
      <c r="Y788" s="16" t="str">
        <f t="shared" si="111"/>
        <v/>
      </c>
      <c r="Z788" s="16" t="e">
        <f>IF($A$3=FALSE,IF($C788&lt;16,I788/($D788^0.727399687532279)*'Hintergrund Berechnung'!$I$3165,I788/($D788^0.727399687532279)*'Hintergrund Berechnung'!$I$3166),IF($C788&lt;13,(I788/($D788^0.727399687532279)*'Hintergrund Berechnung'!$I$3165)*0.5,IF($C788&lt;16,(I788/($D788^0.727399687532279)*'Hintergrund Berechnung'!$I$3165)*0.67,I788/($D788^0.727399687532279)*'Hintergrund Berechnung'!$I$3166)))</f>
        <v>#DIV/0!</v>
      </c>
      <c r="AA788" s="16" t="str">
        <f t="shared" si="112"/>
        <v/>
      </c>
      <c r="AB788" s="16" t="e">
        <f>IF($A$3=FALSE,IF($C788&lt;16,K788/($D788^0.727399687532279)*'Hintergrund Berechnung'!$I$3165,K788/($D788^0.727399687532279)*'Hintergrund Berechnung'!$I$3166),IF($C788&lt;13,(K788/($D788^0.727399687532279)*'Hintergrund Berechnung'!$I$3165)*0.5,IF($C788&lt;16,(K788/($D788^0.727399687532279)*'Hintergrund Berechnung'!$I$3165)*0.67,K788/($D788^0.727399687532279)*'Hintergrund Berechnung'!$I$3166)))</f>
        <v>#DIV/0!</v>
      </c>
      <c r="AC788" s="16" t="str">
        <f t="shared" si="113"/>
        <v/>
      </c>
      <c r="AD788" s="16" t="e">
        <f>IF($A$3=FALSE,IF($C788&lt;16,M788/($D788^0.727399687532279)*'Hintergrund Berechnung'!$I$3165,M788/($D788^0.727399687532279)*'Hintergrund Berechnung'!$I$3166),IF($C788&lt;13,(M788/($D788^0.727399687532279)*'Hintergrund Berechnung'!$I$3165)*0.5,IF($C788&lt;16,(M788/($D788^0.727399687532279)*'Hintergrund Berechnung'!$I$3165)*0.67,M788/($D788^0.727399687532279)*'Hintergrund Berechnung'!$I$3166)))</f>
        <v>#DIV/0!</v>
      </c>
      <c r="AE788" s="16" t="str">
        <f t="shared" si="114"/>
        <v/>
      </c>
      <c r="AF788" s="16" t="e">
        <f>IF($A$3=FALSE,IF($C788&lt;16,O788/($D788^0.727399687532279)*'Hintergrund Berechnung'!$I$3165,O788/($D788^0.727399687532279)*'Hintergrund Berechnung'!$I$3166),IF($C788&lt;13,(O788/($D788^0.727399687532279)*'Hintergrund Berechnung'!$I$3165)*0.5,IF($C788&lt;16,(O788/($D788^0.727399687532279)*'Hintergrund Berechnung'!$I$3165)*0.67,O788/($D788^0.727399687532279)*'Hintergrund Berechnung'!$I$3166)))</f>
        <v>#DIV/0!</v>
      </c>
      <c r="AG788" s="16" t="str">
        <f t="shared" si="115"/>
        <v/>
      </c>
      <c r="AH788" s="16" t="e">
        <f t="shared" si="116"/>
        <v>#DIV/0!</v>
      </c>
      <c r="AI788" s="16" t="e">
        <f>ROUND(IF(C788&lt;16,$Q788/($D788^0.515518364833551)*'Hintergrund Berechnung'!$K$3165,$Q788/($D788^0.515518364833551)*'Hintergrund Berechnung'!$K$3166),0)</f>
        <v>#DIV/0!</v>
      </c>
      <c r="AJ788" s="16">
        <f>ROUND(IF(C788&lt;16,$R788*'Hintergrund Berechnung'!$L$3165,$R788*'Hintergrund Berechnung'!$L$3166),0)</f>
        <v>0</v>
      </c>
      <c r="AK788" s="16">
        <f>ROUND(IF(C788&lt;16,IF(S788&gt;0,(25-$S788)*'Hintergrund Berechnung'!$M$3165,0),IF(S788&gt;0,(25-$S788)*'Hintergrund Berechnung'!$M$3166,0)),0)</f>
        <v>0</v>
      </c>
      <c r="AL788" s="18" t="e">
        <f t="shared" si="117"/>
        <v>#DIV/0!</v>
      </c>
    </row>
    <row r="789" spans="21:38" x14ac:dyDescent="0.5">
      <c r="U789" s="16">
        <f t="shared" si="109"/>
        <v>0</v>
      </c>
      <c r="V789" s="16" t="e">
        <f>IF($A$3=FALSE,IF($C789&lt;16,E789/($D789^0.727399687532279)*'Hintergrund Berechnung'!$I$3165,E789/($D789^0.727399687532279)*'Hintergrund Berechnung'!$I$3166),IF($C789&lt;13,(E789/($D789^0.727399687532279)*'Hintergrund Berechnung'!$I$3165)*0.5,IF($C789&lt;16,(E789/($D789^0.727399687532279)*'Hintergrund Berechnung'!$I$3165)*0.67,E789/($D789^0.727399687532279)*'Hintergrund Berechnung'!$I$3166)))</f>
        <v>#DIV/0!</v>
      </c>
      <c r="W789" s="16" t="str">
        <f t="shared" si="110"/>
        <v/>
      </c>
      <c r="X789" s="16" t="e">
        <f>IF($A$3=FALSE,IF($C789&lt;16,G789/($D789^0.727399687532279)*'Hintergrund Berechnung'!$I$3165,G789/($D789^0.727399687532279)*'Hintergrund Berechnung'!$I$3166),IF($C789&lt;13,(G789/($D789^0.727399687532279)*'Hintergrund Berechnung'!$I$3165)*0.5,IF($C789&lt;16,(G789/($D789^0.727399687532279)*'Hintergrund Berechnung'!$I$3165)*0.67,G789/($D789^0.727399687532279)*'Hintergrund Berechnung'!$I$3166)))</f>
        <v>#DIV/0!</v>
      </c>
      <c r="Y789" s="16" t="str">
        <f t="shared" si="111"/>
        <v/>
      </c>
      <c r="Z789" s="16" t="e">
        <f>IF($A$3=FALSE,IF($C789&lt;16,I789/($D789^0.727399687532279)*'Hintergrund Berechnung'!$I$3165,I789/($D789^0.727399687532279)*'Hintergrund Berechnung'!$I$3166),IF($C789&lt;13,(I789/($D789^0.727399687532279)*'Hintergrund Berechnung'!$I$3165)*0.5,IF($C789&lt;16,(I789/($D789^0.727399687532279)*'Hintergrund Berechnung'!$I$3165)*0.67,I789/($D789^0.727399687532279)*'Hintergrund Berechnung'!$I$3166)))</f>
        <v>#DIV/0!</v>
      </c>
      <c r="AA789" s="16" t="str">
        <f t="shared" si="112"/>
        <v/>
      </c>
      <c r="AB789" s="16" t="e">
        <f>IF($A$3=FALSE,IF($C789&lt;16,K789/($D789^0.727399687532279)*'Hintergrund Berechnung'!$I$3165,K789/($D789^0.727399687532279)*'Hintergrund Berechnung'!$I$3166),IF($C789&lt;13,(K789/($D789^0.727399687532279)*'Hintergrund Berechnung'!$I$3165)*0.5,IF($C789&lt;16,(K789/($D789^0.727399687532279)*'Hintergrund Berechnung'!$I$3165)*0.67,K789/($D789^0.727399687532279)*'Hintergrund Berechnung'!$I$3166)))</f>
        <v>#DIV/0!</v>
      </c>
      <c r="AC789" s="16" t="str">
        <f t="shared" si="113"/>
        <v/>
      </c>
      <c r="AD789" s="16" t="e">
        <f>IF($A$3=FALSE,IF($C789&lt;16,M789/($D789^0.727399687532279)*'Hintergrund Berechnung'!$I$3165,M789/($D789^0.727399687532279)*'Hintergrund Berechnung'!$I$3166),IF($C789&lt;13,(M789/($D789^0.727399687532279)*'Hintergrund Berechnung'!$I$3165)*0.5,IF($C789&lt;16,(M789/($D789^0.727399687532279)*'Hintergrund Berechnung'!$I$3165)*0.67,M789/($D789^0.727399687532279)*'Hintergrund Berechnung'!$I$3166)))</f>
        <v>#DIV/0!</v>
      </c>
      <c r="AE789" s="16" t="str">
        <f t="shared" si="114"/>
        <v/>
      </c>
      <c r="AF789" s="16" t="e">
        <f>IF($A$3=FALSE,IF($C789&lt;16,O789/($D789^0.727399687532279)*'Hintergrund Berechnung'!$I$3165,O789/($D789^0.727399687532279)*'Hintergrund Berechnung'!$I$3166),IF($C789&lt;13,(O789/($D789^0.727399687532279)*'Hintergrund Berechnung'!$I$3165)*0.5,IF($C789&lt;16,(O789/($D789^0.727399687532279)*'Hintergrund Berechnung'!$I$3165)*0.67,O789/($D789^0.727399687532279)*'Hintergrund Berechnung'!$I$3166)))</f>
        <v>#DIV/0!</v>
      </c>
      <c r="AG789" s="16" t="str">
        <f t="shared" si="115"/>
        <v/>
      </c>
      <c r="AH789" s="16" t="e">
        <f t="shared" si="116"/>
        <v>#DIV/0!</v>
      </c>
      <c r="AI789" s="16" t="e">
        <f>ROUND(IF(C789&lt;16,$Q789/($D789^0.515518364833551)*'Hintergrund Berechnung'!$K$3165,$Q789/($D789^0.515518364833551)*'Hintergrund Berechnung'!$K$3166),0)</f>
        <v>#DIV/0!</v>
      </c>
      <c r="AJ789" s="16">
        <f>ROUND(IF(C789&lt;16,$R789*'Hintergrund Berechnung'!$L$3165,$R789*'Hintergrund Berechnung'!$L$3166),0)</f>
        <v>0</v>
      </c>
      <c r="AK789" s="16">
        <f>ROUND(IF(C789&lt;16,IF(S789&gt;0,(25-$S789)*'Hintergrund Berechnung'!$M$3165,0),IF(S789&gt;0,(25-$S789)*'Hintergrund Berechnung'!$M$3166,0)),0)</f>
        <v>0</v>
      </c>
      <c r="AL789" s="18" t="e">
        <f t="shared" si="117"/>
        <v>#DIV/0!</v>
      </c>
    </row>
    <row r="790" spans="21:38" x14ac:dyDescent="0.5">
      <c r="U790" s="16">
        <f t="shared" si="109"/>
        <v>0</v>
      </c>
      <c r="V790" s="16" t="e">
        <f>IF($A$3=FALSE,IF($C790&lt;16,E790/($D790^0.727399687532279)*'Hintergrund Berechnung'!$I$3165,E790/($D790^0.727399687532279)*'Hintergrund Berechnung'!$I$3166),IF($C790&lt;13,(E790/($D790^0.727399687532279)*'Hintergrund Berechnung'!$I$3165)*0.5,IF($C790&lt;16,(E790/($D790^0.727399687532279)*'Hintergrund Berechnung'!$I$3165)*0.67,E790/($D790^0.727399687532279)*'Hintergrund Berechnung'!$I$3166)))</f>
        <v>#DIV/0!</v>
      </c>
      <c r="W790" s="16" t="str">
        <f t="shared" si="110"/>
        <v/>
      </c>
      <c r="X790" s="16" t="e">
        <f>IF($A$3=FALSE,IF($C790&lt;16,G790/($D790^0.727399687532279)*'Hintergrund Berechnung'!$I$3165,G790/($D790^0.727399687532279)*'Hintergrund Berechnung'!$I$3166),IF($C790&lt;13,(G790/($D790^0.727399687532279)*'Hintergrund Berechnung'!$I$3165)*0.5,IF($C790&lt;16,(G790/($D790^0.727399687532279)*'Hintergrund Berechnung'!$I$3165)*0.67,G790/($D790^0.727399687532279)*'Hintergrund Berechnung'!$I$3166)))</f>
        <v>#DIV/0!</v>
      </c>
      <c r="Y790" s="16" t="str">
        <f t="shared" si="111"/>
        <v/>
      </c>
      <c r="Z790" s="16" t="e">
        <f>IF($A$3=FALSE,IF($C790&lt;16,I790/($D790^0.727399687532279)*'Hintergrund Berechnung'!$I$3165,I790/($D790^0.727399687532279)*'Hintergrund Berechnung'!$I$3166),IF($C790&lt;13,(I790/($D790^0.727399687532279)*'Hintergrund Berechnung'!$I$3165)*0.5,IF($C790&lt;16,(I790/($D790^0.727399687532279)*'Hintergrund Berechnung'!$I$3165)*0.67,I790/($D790^0.727399687532279)*'Hintergrund Berechnung'!$I$3166)))</f>
        <v>#DIV/0!</v>
      </c>
      <c r="AA790" s="16" t="str">
        <f t="shared" si="112"/>
        <v/>
      </c>
      <c r="AB790" s="16" t="e">
        <f>IF($A$3=FALSE,IF($C790&lt;16,K790/($D790^0.727399687532279)*'Hintergrund Berechnung'!$I$3165,K790/($D790^0.727399687532279)*'Hintergrund Berechnung'!$I$3166),IF($C790&lt;13,(K790/($D790^0.727399687532279)*'Hintergrund Berechnung'!$I$3165)*0.5,IF($C790&lt;16,(K790/($D790^0.727399687532279)*'Hintergrund Berechnung'!$I$3165)*0.67,K790/($D790^0.727399687532279)*'Hintergrund Berechnung'!$I$3166)))</f>
        <v>#DIV/0!</v>
      </c>
      <c r="AC790" s="16" t="str">
        <f t="shared" si="113"/>
        <v/>
      </c>
      <c r="AD790" s="16" t="e">
        <f>IF($A$3=FALSE,IF($C790&lt;16,M790/($D790^0.727399687532279)*'Hintergrund Berechnung'!$I$3165,M790/($D790^0.727399687532279)*'Hintergrund Berechnung'!$I$3166),IF($C790&lt;13,(M790/($D790^0.727399687532279)*'Hintergrund Berechnung'!$I$3165)*0.5,IF($C790&lt;16,(M790/($D790^0.727399687532279)*'Hintergrund Berechnung'!$I$3165)*0.67,M790/($D790^0.727399687532279)*'Hintergrund Berechnung'!$I$3166)))</f>
        <v>#DIV/0!</v>
      </c>
      <c r="AE790" s="16" t="str">
        <f t="shared" si="114"/>
        <v/>
      </c>
      <c r="AF790" s="16" t="e">
        <f>IF($A$3=FALSE,IF($C790&lt;16,O790/($D790^0.727399687532279)*'Hintergrund Berechnung'!$I$3165,O790/($D790^0.727399687532279)*'Hintergrund Berechnung'!$I$3166),IF($C790&lt;13,(O790/($D790^0.727399687532279)*'Hintergrund Berechnung'!$I$3165)*0.5,IF($C790&lt;16,(O790/($D790^0.727399687532279)*'Hintergrund Berechnung'!$I$3165)*0.67,O790/($D790^0.727399687532279)*'Hintergrund Berechnung'!$I$3166)))</f>
        <v>#DIV/0!</v>
      </c>
      <c r="AG790" s="16" t="str">
        <f t="shared" si="115"/>
        <v/>
      </c>
      <c r="AH790" s="16" t="e">
        <f t="shared" si="116"/>
        <v>#DIV/0!</v>
      </c>
      <c r="AI790" s="16" t="e">
        <f>ROUND(IF(C790&lt;16,$Q790/($D790^0.515518364833551)*'Hintergrund Berechnung'!$K$3165,$Q790/($D790^0.515518364833551)*'Hintergrund Berechnung'!$K$3166),0)</f>
        <v>#DIV/0!</v>
      </c>
      <c r="AJ790" s="16">
        <f>ROUND(IF(C790&lt;16,$R790*'Hintergrund Berechnung'!$L$3165,$R790*'Hintergrund Berechnung'!$L$3166),0)</f>
        <v>0</v>
      </c>
      <c r="AK790" s="16">
        <f>ROUND(IF(C790&lt;16,IF(S790&gt;0,(25-$S790)*'Hintergrund Berechnung'!$M$3165,0),IF(S790&gt;0,(25-$S790)*'Hintergrund Berechnung'!$M$3166,0)),0)</f>
        <v>0</v>
      </c>
      <c r="AL790" s="18" t="e">
        <f t="shared" si="117"/>
        <v>#DIV/0!</v>
      </c>
    </row>
    <row r="791" spans="21:38" x14ac:dyDescent="0.5">
      <c r="U791" s="16">
        <f t="shared" si="109"/>
        <v>0</v>
      </c>
      <c r="V791" s="16" t="e">
        <f>IF($A$3=FALSE,IF($C791&lt;16,E791/($D791^0.727399687532279)*'Hintergrund Berechnung'!$I$3165,E791/($D791^0.727399687532279)*'Hintergrund Berechnung'!$I$3166),IF($C791&lt;13,(E791/($D791^0.727399687532279)*'Hintergrund Berechnung'!$I$3165)*0.5,IF($C791&lt;16,(E791/($D791^0.727399687532279)*'Hintergrund Berechnung'!$I$3165)*0.67,E791/($D791^0.727399687532279)*'Hintergrund Berechnung'!$I$3166)))</f>
        <v>#DIV/0!</v>
      </c>
      <c r="W791" s="16" t="str">
        <f t="shared" si="110"/>
        <v/>
      </c>
      <c r="X791" s="16" t="e">
        <f>IF($A$3=FALSE,IF($C791&lt;16,G791/($D791^0.727399687532279)*'Hintergrund Berechnung'!$I$3165,G791/($D791^0.727399687532279)*'Hintergrund Berechnung'!$I$3166),IF($C791&lt;13,(G791/($D791^0.727399687532279)*'Hintergrund Berechnung'!$I$3165)*0.5,IF($C791&lt;16,(G791/($D791^0.727399687532279)*'Hintergrund Berechnung'!$I$3165)*0.67,G791/($D791^0.727399687532279)*'Hintergrund Berechnung'!$I$3166)))</f>
        <v>#DIV/0!</v>
      </c>
      <c r="Y791" s="16" t="str">
        <f t="shared" si="111"/>
        <v/>
      </c>
      <c r="Z791" s="16" t="e">
        <f>IF($A$3=FALSE,IF($C791&lt;16,I791/($D791^0.727399687532279)*'Hintergrund Berechnung'!$I$3165,I791/($D791^0.727399687532279)*'Hintergrund Berechnung'!$I$3166),IF($C791&lt;13,(I791/($D791^0.727399687532279)*'Hintergrund Berechnung'!$I$3165)*0.5,IF($C791&lt;16,(I791/($D791^0.727399687532279)*'Hintergrund Berechnung'!$I$3165)*0.67,I791/($D791^0.727399687532279)*'Hintergrund Berechnung'!$I$3166)))</f>
        <v>#DIV/0!</v>
      </c>
      <c r="AA791" s="16" t="str">
        <f t="shared" si="112"/>
        <v/>
      </c>
      <c r="AB791" s="16" t="e">
        <f>IF($A$3=FALSE,IF($C791&lt;16,K791/($D791^0.727399687532279)*'Hintergrund Berechnung'!$I$3165,K791/($D791^0.727399687532279)*'Hintergrund Berechnung'!$I$3166),IF($C791&lt;13,(K791/($D791^0.727399687532279)*'Hintergrund Berechnung'!$I$3165)*0.5,IF($C791&lt;16,(K791/($D791^0.727399687532279)*'Hintergrund Berechnung'!$I$3165)*0.67,K791/($D791^0.727399687532279)*'Hintergrund Berechnung'!$I$3166)))</f>
        <v>#DIV/0!</v>
      </c>
      <c r="AC791" s="16" t="str">
        <f t="shared" si="113"/>
        <v/>
      </c>
      <c r="AD791" s="16" t="e">
        <f>IF($A$3=FALSE,IF($C791&lt;16,M791/($D791^0.727399687532279)*'Hintergrund Berechnung'!$I$3165,M791/($D791^0.727399687532279)*'Hintergrund Berechnung'!$I$3166),IF($C791&lt;13,(M791/($D791^0.727399687532279)*'Hintergrund Berechnung'!$I$3165)*0.5,IF($C791&lt;16,(M791/($D791^0.727399687532279)*'Hintergrund Berechnung'!$I$3165)*0.67,M791/($D791^0.727399687532279)*'Hintergrund Berechnung'!$I$3166)))</f>
        <v>#DIV/0!</v>
      </c>
      <c r="AE791" s="16" t="str">
        <f t="shared" si="114"/>
        <v/>
      </c>
      <c r="AF791" s="16" t="e">
        <f>IF($A$3=FALSE,IF($C791&lt;16,O791/($D791^0.727399687532279)*'Hintergrund Berechnung'!$I$3165,O791/($D791^0.727399687532279)*'Hintergrund Berechnung'!$I$3166),IF($C791&lt;13,(O791/($D791^0.727399687532279)*'Hintergrund Berechnung'!$I$3165)*0.5,IF($C791&lt;16,(O791/($D791^0.727399687532279)*'Hintergrund Berechnung'!$I$3165)*0.67,O791/($D791^0.727399687532279)*'Hintergrund Berechnung'!$I$3166)))</f>
        <v>#DIV/0!</v>
      </c>
      <c r="AG791" s="16" t="str">
        <f t="shared" si="115"/>
        <v/>
      </c>
      <c r="AH791" s="16" t="e">
        <f t="shared" si="116"/>
        <v>#DIV/0!</v>
      </c>
      <c r="AI791" s="16" t="e">
        <f>ROUND(IF(C791&lt;16,$Q791/($D791^0.515518364833551)*'Hintergrund Berechnung'!$K$3165,$Q791/($D791^0.515518364833551)*'Hintergrund Berechnung'!$K$3166),0)</f>
        <v>#DIV/0!</v>
      </c>
      <c r="AJ791" s="16">
        <f>ROUND(IF(C791&lt;16,$R791*'Hintergrund Berechnung'!$L$3165,$R791*'Hintergrund Berechnung'!$L$3166),0)</f>
        <v>0</v>
      </c>
      <c r="AK791" s="16">
        <f>ROUND(IF(C791&lt;16,IF(S791&gt;0,(25-$S791)*'Hintergrund Berechnung'!$M$3165,0),IF(S791&gt;0,(25-$S791)*'Hintergrund Berechnung'!$M$3166,0)),0)</f>
        <v>0</v>
      </c>
      <c r="AL791" s="18" t="e">
        <f t="shared" si="117"/>
        <v>#DIV/0!</v>
      </c>
    </row>
    <row r="792" spans="21:38" x14ac:dyDescent="0.5">
      <c r="U792" s="16">
        <f t="shared" si="109"/>
        <v>0</v>
      </c>
      <c r="V792" s="16" t="e">
        <f>IF($A$3=FALSE,IF($C792&lt;16,E792/($D792^0.727399687532279)*'Hintergrund Berechnung'!$I$3165,E792/($D792^0.727399687532279)*'Hintergrund Berechnung'!$I$3166),IF($C792&lt;13,(E792/($D792^0.727399687532279)*'Hintergrund Berechnung'!$I$3165)*0.5,IF($C792&lt;16,(E792/($D792^0.727399687532279)*'Hintergrund Berechnung'!$I$3165)*0.67,E792/($D792^0.727399687532279)*'Hintergrund Berechnung'!$I$3166)))</f>
        <v>#DIV/0!</v>
      </c>
      <c r="W792" s="16" t="str">
        <f t="shared" si="110"/>
        <v/>
      </c>
      <c r="X792" s="16" t="e">
        <f>IF($A$3=FALSE,IF($C792&lt;16,G792/($D792^0.727399687532279)*'Hintergrund Berechnung'!$I$3165,G792/($D792^0.727399687532279)*'Hintergrund Berechnung'!$I$3166),IF($C792&lt;13,(G792/($D792^0.727399687532279)*'Hintergrund Berechnung'!$I$3165)*0.5,IF($C792&lt;16,(G792/($D792^0.727399687532279)*'Hintergrund Berechnung'!$I$3165)*0.67,G792/($D792^0.727399687532279)*'Hintergrund Berechnung'!$I$3166)))</f>
        <v>#DIV/0!</v>
      </c>
      <c r="Y792" s="16" t="str">
        <f t="shared" si="111"/>
        <v/>
      </c>
      <c r="Z792" s="16" t="e">
        <f>IF($A$3=FALSE,IF($C792&lt;16,I792/($D792^0.727399687532279)*'Hintergrund Berechnung'!$I$3165,I792/($D792^0.727399687532279)*'Hintergrund Berechnung'!$I$3166),IF($C792&lt;13,(I792/($D792^0.727399687532279)*'Hintergrund Berechnung'!$I$3165)*0.5,IF($C792&lt;16,(I792/($D792^0.727399687532279)*'Hintergrund Berechnung'!$I$3165)*0.67,I792/($D792^0.727399687532279)*'Hintergrund Berechnung'!$I$3166)))</f>
        <v>#DIV/0!</v>
      </c>
      <c r="AA792" s="16" t="str">
        <f t="shared" si="112"/>
        <v/>
      </c>
      <c r="AB792" s="16" t="e">
        <f>IF($A$3=FALSE,IF($C792&lt;16,K792/($D792^0.727399687532279)*'Hintergrund Berechnung'!$I$3165,K792/($D792^0.727399687532279)*'Hintergrund Berechnung'!$I$3166),IF($C792&lt;13,(K792/($D792^0.727399687532279)*'Hintergrund Berechnung'!$I$3165)*0.5,IF($C792&lt;16,(K792/($D792^0.727399687532279)*'Hintergrund Berechnung'!$I$3165)*0.67,K792/($D792^0.727399687532279)*'Hintergrund Berechnung'!$I$3166)))</f>
        <v>#DIV/0!</v>
      </c>
      <c r="AC792" s="16" t="str">
        <f t="shared" si="113"/>
        <v/>
      </c>
      <c r="AD792" s="16" t="e">
        <f>IF($A$3=FALSE,IF($C792&lt;16,M792/($D792^0.727399687532279)*'Hintergrund Berechnung'!$I$3165,M792/($D792^0.727399687532279)*'Hintergrund Berechnung'!$I$3166),IF($C792&lt;13,(M792/($D792^0.727399687532279)*'Hintergrund Berechnung'!$I$3165)*0.5,IF($C792&lt;16,(M792/($D792^0.727399687532279)*'Hintergrund Berechnung'!$I$3165)*0.67,M792/($D792^0.727399687532279)*'Hintergrund Berechnung'!$I$3166)))</f>
        <v>#DIV/0!</v>
      </c>
      <c r="AE792" s="16" t="str">
        <f t="shared" si="114"/>
        <v/>
      </c>
      <c r="AF792" s="16" t="e">
        <f>IF($A$3=FALSE,IF($C792&lt;16,O792/($D792^0.727399687532279)*'Hintergrund Berechnung'!$I$3165,O792/($D792^0.727399687532279)*'Hintergrund Berechnung'!$I$3166),IF($C792&lt;13,(O792/($D792^0.727399687532279)*'Hintergrund Berechnung'!$I$3165)*0.5,IF($C792&lt;16,(O792/($D792^0.727399687532279)*'Hintergrund Berechnung'!$I$3165)*0.67,O792/($D792^0.727399687532279)*'Hintergrund Berechnung'!$I$3166)))</f>
        <v>#DIV/0!</v>
      </c>
      <c r="AG792" s="16" t="str">
        <f t="shared" si="115"/>
        <v/>
      </c>
      <c r="AH792" s="16" t="e">
        <f t="shared" si="116"/>
        <v>#DIV/0!</v>
      </c>
      <c r="AI792" s="16" t="e">
        <f>ROUND(IF(C792&lt;16,$Q792/($D792^0.515518364833551)*'Hintergrund Berechnung'!$K$3165,$Q792/($D792^0.515518364833551)*'Hintergrund Berechnung'!$K$3166),0)</f>
        <v>#DIV/0!</v>
      </c>
      <c r="AJ792" s="16">
        <f>ROUND(IF(C792&lt;16,$R792*'Hintergrund Berechnung'!$L$3165,$R792*'Hintergrund Berechnung'!$L$3166),0)</f>
        <v>0</v>
      </c>
      <c r="AK792" s="16">
        <f>ROUND(IF(C792&lt;16,IF(S792&gt;0,(25-$S792)*'Hintergrund Berechnung'!$M$3165,0),IF(S792&gt;0,(25-$S792)*'Hintergrund Berechnung'!$M$3166,0)),0)</f>
        <v>0</v>
      </c>
      <c r="AL792" s="18" t="e">
        <f t="shared" si="117"/>
        <v>#DIV/0!</v>
      </c>
    </row>
    <row r="793" spans="21:38" x14ac:dyDescent="0.5">
      <c r="U793" s="16">
        <f t="shared" si="109"/>
        <v>0</v>
      </c>
      <c r="V793" s="16" t="e">
        <f>IF($A$3=FALSE,IF($C793&lt;16,E793/($D793^0.727399687532279)*'Hintergrund Berechnung'!$I$3165,E793/($D793^0.727399687532279)*'Hintergrund Berechnung'!$I$3166),IF($C793&lt;13,(E793/($D793^0.727399687532279)*'Hintergrund Berechnung'!$I$3165)*0.5,IF($C793&lt;16,(E793/($D793^0.727399687532279)*'Hintergrund Berechnung'!$I$3165)*0.67,E793/($D793^0.727399687532279)*'Hintergrund Berechnung'!$I$3166)))</f>
        <v>#DIV/0!</v>
      </c>
      <c r="W793" s="16" t="str">
        <f t="shared" si="110"/>
        <v/>
      </c>
      <c r="X793" s="16" t="e">
        <f>IF($A$3=FALSE,IF($C793&lt;16,G793/($D793^0.727399687532279)*'Hintergrund Berechnung'!$I$3165,G793/($D793^0.727399687532279)*'Hintergrund Berechnung'!$I$3166),IF($C793&lt;13,(G793/($D793^0.727399687532279)*'Hintergrund Berechnung'!$I$3165)*0.5,IF($C793&lt;16,(G793/($D793^0.727399687532279)*'Hintergrund Berechnung'!$I$3165)*0.67,G793/($D793^0.727399687532279)*'Hintergrund Berechnung'!$I$3166)))</f>
        <v>#DIV/0!</v>
      </c>
      <c r="Y793" s="16" t="str">
        <f t="shared" si="111"/>
        <v/>
      </c>
      <c r="Z793" s="16" t="e">
        <f>IF($A$3=FALSE,IF($C793&lt;16,I793/($D793^0.727399687532279)*'Hintergrund Berechnung'!$I$3165,I793/($D793^0.727399687532279)*'Hintergrund Berechnung'!$I$3166),IF($C793&lt;13,(I793/($D793^0.727399687532279)*'Hintergrund Berechnung'!$I$3165)*0.5,IF($C793&lt;16,(I793/($D793^0.727399687532279)*'Hintergrund Berechnung'!$I$3165)*0.67,I793/($D793^0.727399687532279)*'Hintergrund Berechnung'!$I$3166)))</f>
        <v>#DIV/0!</v>
      </c>
      <c r="AA793" s="16" t="str">
        <f t="shared" si="112"/>
        <v/>
      </c>
      <c r="AB793" s="16" t="e">
        <f>IF($A$3=FALSE,IF($C793&lt;16,K793/($D793^0.727399687532279)*'Hintergrund Berechnung'!$I$3165,K793/($D793^0.727399687532279)*'Hintergrund Berechnung'!$I$3166),IF($C793&lt;13,(K793/($D793^0.727399687532279)*'Hintergrund Berechnung'!$I$3165)*0.5,IF($C793&lt;16,(K793/($D793^0.727399687532279)*'Hintergrund Berechnung'!$I$3165)*0.67,K793/($D793^0.727399687532279)*'Hintergrund Berechnung'!$I$3166)))</f>
        <v>#DIV/0!</v>
      </c>
      <c r="AC793" s="16" t="str">
        <f t="shared" si="113"/>
        <v/>
      </c>
      <c r="AD793" s="16" t="e">
        <f>IF($A$3=FALSE,IF($C793&lt;16,M793/($D793^0.727399687532279)*'Hintergrund Berechnung'!$I$3165,M793/($D793^0.727399687532279)*'Hintergrund Berechnung'!$I$3166),IF($C793&lt;13,(M793/($D793^0.727399687532279)*'Hintergrund Berechnung'!$I$3165)*0.5,IF($C793&lt;16,(M793/($D793^0.727399687532279)*'Hintergrund Berechnung'!$I$3165)*0.67,M793/($D793^0.727399687532279)*'Hintergrund Berechnung'!$I$3166)))</f>
        <v>#DIV/0!</v>
      </c>
      <c r="AE793" s="16" t="str">
        <f t="shared" si="114"/>
        <v/>
      </c>
      <c r="AF793" s="16" t="e">
        <f>IF($A$3=FALSE,IF($C793&lt;16,O793/($D793^0.727399687532279)*'Hintergrund Berechnung'!$I$3165,O793/($D793^0.727399687532279)*'Hintergrund Berechnung'!$I$3166),IF($C793&lt;13,(O793/($D793^0.727399687532279)*'Hintergrund Berechnung'!$I$3165)*0.5,IF($C793&lt;16,(O793/($D793^0.727399687532279)*'Hintergrund Berechnung'!$I$3165)*0.67,O793/($D793^0.727399687532279)*'Hintergrund Berechnung'!$I$3166)))</f>
        <v>#DIV/0!</v>
      </c>
      <c r="AG793" s="16" t="str">
        <f t="shared" si="115"/>
        <v/>
      </c>
      <c r="AH793" s="16" t="e">
        <f t="shared" si="116"/>
        <v>#DIV/0!</v>
      </c>
      <c r="AI793" s="16" t="e">
        <f>ROUND(IF(C793&lt;16,$Q793/($D793^0.515518364833551)*'Hintergrund Berechnung'!$K$3165,$Q793/($D793^0.515518364833551)*'Hintergrund Berechnung'!$K$3166),0)</f>
        <v>#DIV/0!</v>
      </c>
      <c r="AJ793" s="16">
        <f>ROUND(IF(C793&lt;16,$R793*'Hintergrund Berechnung'!$L$3165,$R793*'Hintergrund Berechnung'!$L$3166),0)</f>
        <v>0</v>
      </c>
      <c r="AK793" s="16">
        <f>ROUND(IF(C793&lt;16,IF(S793&gt;0,(25-$S793)*'Hintergrund Berechnung'!$M$3165,0),IF(S793&gt;0,(25-$S793)*'Hintergrund Berechnung'!$M$3166,0)),0)</f>
        <v>0</v>
      </c>
      <c r="AL793" s="18" t="e">
        <f t="shared" si="117"/>
        <v>#DIV/0!</v>
      </c>
    </row>
    <row r="794" spans="21:38" x14ac:dyDescent="0.5">
      <c r="U794" s="16">
        <f t="shared" si="109"/>
        <v>0</v>
      </c>
      <c r="V794" s="16" t="e">
        <f>IF($A$3=FALSE,IF($C794&lt;16,E794/($D794^0.727399687532279)*'Hintergrund Berechnung'!$I$3165,E794/($D794^0.727399687532279)*'Hintergrund Berechnung'!$I$3166),IF($C794&lt;13,(E794/($D794^0.727399687532279)*'Hintergrund Berechnung'!$I$3165)*0.5,IF($C794&lt;16,(E794/($D794^0.727399687532279)*'Hintergrund Berechnung'!$I$3165)*0.67,E794/($D794^0.727399687532279)*'Hintergrund Berechnung'!$I$3166)))</f>
        <v>#DIV/0!</v>
      </c>
      <c r="W794" s="16" t="str">
        <f t="shared" si="110"/>
        <v/>
      </c>
      <c r="X794" s="16" t="e">
        <f>IF($A$3=FALSE,IF($C794&lt;16,G794/($D794^0.727399687532279)*'Hintergrund Berechnung'!$I$3165,G794/($D794^0.727399687532279)*'Hintergrund Berechnung'!$I$3166),IF($C794&lt;13,(G794/($D794^0.727399687532279)*'Hintergrund Berechnung'!$I$3165)*0.5,IF($C794&lt;16,(G794/($D794^0.727399687532279)*'Hintergrund Berechnung'!$I$3165)*0.67,G794/($D794^0.727399687532279)*'Hintergrund Berechnung'!$I$3166)))</f>
        <v>#DIV/0!</v>
      </c>
      <c r="Y794" s="16" t="str">
        <f t="shared" si="111"/>
        <v/>
      </c>
      <c r="Z794" s="16" t="e">
        <f>IF($A$3=FALSE,IF($C794&lt;16,I794/($D794^0.727399687532279)*'Hintergrund Berechnung'!$I$3165,I794/($D794^0.727399687532279)*'Hintergrund Berechnung'!$I$3166),IF($C794&lt;13,(I794/($D794^0.727399687532279)*'Hintergrund Berechnung'!$I$3165)*0.5,IF($C794&lt;16,(I794/($D794^0.727399687532279)*'Hintergrund Berechnung'!$I$3165)*0.67,I794/($D794^0.727399687532279)*'Hintergrund Berechnung'!$I$3166)))</f>
        <v>#DIV/0!</v>
      </c>
      <c r="AA794" s="16" t="str">
        <f t="shared" si="112"/>
        <v/>
      </c>
      <c r="AB794" s="16" t="e">
        <f>IF($A$3=FALSE,IF($C794&lt;16,K794/($D794^0.727399687532279)*'Hintergrund Berechnung'!$I$3165,K794/($D794^0.727399687532279)*'Hintergrund Berechnung'!$I$3166),IF($C794&lt;13,(K794/($D794^0.727399687532279)*'Hintergrund Berechnung'!$I$3165)*0.5,IF($C794&lt;16,(K794/($D794^0.727399687532279)*'Hintergrund Berechnung'!$I$3165)*0.67,K794/($D794^0.727399687532279)*'Hintergrund Berechnung'!$I$3166)))</f>
        <v>#DIV/0!</v>
      </c>
      <c r="AC794" s="16" t="str">
        <f t="shared" si="113"/>
        <v/>
      </c>
      <c r="AD794" s="16" t="e">
        <f>IF($A$3=FALSE,IF($C794&lt;16,M794/($D794^0.727399687532279)*'Hintergrund Berechnung'!$I$3165,M794/($D794^0.727399687532279)*'Hintergrund Berechnung'!$I$3166),IF($C794&lt;13,(M794/($D794^0.727399687532279)*'Hintergrund Berechnung'!$I$3165)*0.5,IF($C794&lt;16,(M794/($D794^0.727399687532279)*'Hintergrund Berechnung'!$I$3165)*0.67,M794/($D794^0.727399687532279)*'Hintergrund Berechnung'!$I$3166)))</f>
        <v>#DIV/0!</v>
      </c>
      <c r="AE794" s="16" t="str">
        <f t="shared" si="114"/>
        <v/>
      </c>
      <c r="AF794" s="16" t="e">
        <f>IF($A$3=FALSE,IF($C794&lt;16,O794/($D794^0.727399687532279)*'Hintergrund Berechnung'!$I$3165,O794/($D794^0.727399687532279)*'Hintergrund Berechnung'!$I$3166),IF($C794&lt;13,(O794/($D794^0.727399687532279)*'Hintergrund Berechnung'!$I$3165)*0.5,IF($C794&lt;16,(O794/($D794^0.727399687532279)*'Hintergrund Berechnung'!$I$3165)*0.67,O794/($D794^0.727399687532279)*'Hintergrund Berechnung'!$I$3166)))</f>
        <v>#DIV/0!</v>
      </c>
      <c r="AG794" s="16" t="str">
        <f t="shared" si="115"/>
        <v/>
      </c>
      <c r="AH794" s="16" t="e">
        <f t="shared" si="116"/>
        <v>#DIV/0!</v>
      </c>
      <c r="AI794" s="16" t="e">
        <f>ROUND(IF(C794&lt;16,$Q794/($D794^0.515518364833551)*'Hintergrund Berechnung'!$K$3165,$Q794/($D794^0.515518364833551)*'Hintergrund Berechnung'!$K$3166),0)</f>
        <v>#DIV/0!</v>
      </c>
      <c r="AJ794" s="16">
        <f>ROUND(IF(C794&lt;16,$R794*'Hintergrund Berechnung'!$L$3165,$R794*'Hintergrund Berechnung'!$L$3166),0)</f>
        <v>0</v>
      </c>
      <c r="AK794" s="16">
        <f>ROUND(IF(C794&lt;16,IF(S794&gt;0,(25-$S794)*'Hintergrund Berechnung'!$M$3165,0),IF(S794&gt;0,(25-$S794)*'Hintergrund Berechnung'!$M$3166,0)),0)</f>
        <v>0</v>
      </c>
      <c r="AL794" s="18" t="e">
        <f t="shared" si="117"/>
        <v>#DIV/0!</v>
      </c>
    </row>
    <row r="795" spans="21:38" x14ac:dyDescent="0.5">
      <c r="U795" s="16">
        <f t="shared" si="109"/>
        <v>0</v>
      </c>
      <c r="V795" s="16" t="e">
        <f>IF($A$3=FALSE,IF($C795&lt;16,E795/($D795^0.727399687532279)*'Hintergrund Berechnung'!$I$3165,E795/($D795^0.727399687532279)*'Hintergrund Berechnung'!$I$3166),IF($C795&lt;13,(E795/($D795^0.727399687532279)*'Hintergrund Berechnung'!$I$3165)*0.5,IF($C795&lt;16,(E795/($D795^0.727399687532279)*'Hintergrund Berechnung'!$I$3165)*0.67,E795/($D795^0.727399687532279)*'Hintergrund Berechnung'!$I$3166)))</f>
        <v>#DIV/0!</v>
      </c>
      <c r="W795" s="16" t="str">
        <f t="shared" si="110"/>
        <v/>
      </c>
      <c r="X795" s="16" t="e">
        <f>IF($A$3=FALSE,IF($C795&lt;16,G795/($D795^0.727399687532279)*'Hintergrund Berechnung'!$I$3165,G795/($D795^0.727399687532279)*'Hintergrund Berechnung'!$I$3166),IF($C795&lt;13,(G795/($D795^0.727399687532279)*'Hintergrund Berechnung'!$I$3165)*0.5,IF($C795&lt;16,(G795/($D795^0.727399687532279)*'Hintergrund Berechnung'!$I$3165)*0.67,G795/($D795^0.727399687532279)*'Hintergrund Berechnung'!$I$3166)))</f>
        <v>#DIV/0!</v>
      </c>
      <c r="Y795" s="16" t="str">
        <f t="shared" si="111"/>
        <v/>
      </c>
      <c r="Z795" s="16" t="e">
        <f>IF($A$3=FALSE,IF($C795&lt;16,I795/($D795^0.727399687532279)*'Hintergrund Berechnung'!$I$3165,I795/($D795^0.727399687532279)*'Hintergrund Berechnung'!$I$3166),IF($C795&lt;13,(I795/($D795^0.727399687532279)*'Hintergrund Berechnung'!$I$3165)*0.5,IF($C795&lt;16,(I795/($D795^0.727399687532279)*'Hintergrund Berechnung'!$I$3165)*0.67,I795/($D795^0.727399687532279)*'Hintergrund Berechnung'!$I$3166)))</f>
        <v>#DIV/0!</v>
      </c>
      <c r="AA795" s="16" t="str">
        <f t="shared" si="112"/>
        <v/>
      </c>
      <c r="AB795" s="16" t="e">
        <f>IF($A$3=FALSE,IF($C795&lt;16,K795/($D795^0.727399687532279)*'Hintergrund Berechnung'!$I$3165,K795/($D795^0.727399687532279)*'Hintergrund Berechnung'!$I$3166),IF($C795&lt;13,(K795/($D795^0.727399687532279)*'Hintergrund Berechnung'!$I$3165)*0.5,IF($C795&lt;16,(K795/($D795^0.727399687532279)*'Hintergrund Berechnung'!$I$3165)*0.67,K795/($D795^0.727399687532279)*'Hintergrund Berechnung'!$I$3166)))</f>
        <v>#DIV/0!</v>
      </c>
      <c r="AC795" s="16" t="str">
        <f t="shared" si="113"/>
        <v/>
      </c>
      <c r="AD795" s="16" t="e">
        <f>IF($A$3=FALSE,IF($C795&lt;16,M795/($D795^0.727399687532279)*'Hintergrund Berechnung'!$I$3165,M795/($D795^0.727399687532279)*'Hintergrund Berechnung'!$I$3166),IF($C795&lt;13,(M795/($D795^0.727399687532279)*'Hintergrund Berechnung'!$I$3165)*0.5,IF($C795&lt;16,(M795/($D795^0.727399687532279)*'Hintergrund Berechnung'!$I$3165)*0.67,M795/($D795^0.727399687532279)*'Hintergrund Berechnung'!$I$3166)))</f>
        <v>#DIV/0!</v>
      </c>
      <c r="AE795" s="16" t="str">
        <f t="shared" si="114"/>
        <v/>
      </c>
      <c r="AF795" s="16" t="e">
        <f>IF($A$3=FALSE,IF($C795&lt;16,O795/($D795^0.727399687532279)*'Hintergrund Berechnung'!$I$3165,O795/($D795^0.727399687532279)*'Hintergrund Berechnung'!$I$3166),IF($C795&lt;13,(O795/($D795^0.727399687532279)*'Hintergrund Berechnung'!$I$3165)*0.5,IF($C795&lt;16,(O795/($D795^0.727399687532279)*'Hintergrund Berechnung'!$I$3165)*0.67,O795/($D795^0.727399687532279)*'Hintergrund Berechnung'!$I$3166)))</f>
        <v>#DIV/0!</v>
      </c>
      <c r="AG795" s="16" t="str">
        <f t="shared" si="115"/>
        <v/>
      </c>
      <c r="AH795" s="16" t="e">
        <f t="shared" si="116"/>
        <v>#DIV/0!</v>
      </c>
      <c r="AI795" s="16" t="e">
        <f>ROUND(IF(C795&lt;16,$Q795/($D795^0.515518364833551)*'Hintergrund Berechnung'!$K$3165,$Q795/($D795^0.515518364833551)*'Hintergrund Berechnung'!$K$3166),0)</f>
        <v>#DIV/0!</v>
      </c>
      <c r="AJ795" s="16">
        <f>ROUND(IF(C795&lt;16,$R795*'Hintergrund Berechnung'!$L$3165,$R795*'Hintergrund Berechnung'!$L$3166),0)</f>
        <v>0</v>
      </c>
      <c r="AK795" s="16">
        <f>ROUND(IF(C795&lt;16,IF(S795&gt;0,(25-$S795)*'Hintergrund Berechnung'!$M$3165,0),IF(S795&gt;0,(25-$S795)*'Hintergrund Berechnung'!$M$3166,0)),0)</f>
        <v>0</v>
      </c>
      <c r="AL795" s="18" t="e">
        <f t="shared" si="117"/>
        <v>#DIV/0!</v>
      </c>
    </row>
    <row r="796" spans="21:38" x14ac:dyDescent="0.5">
      <c r="U796" s="16">
        <f t="shared" si="109"/>
        <v>0</v>
      </c>
      <c r="V796" s="16" t="e">
        <f>IF($A$3=FALSE,IF($C796&lt;16,E796/($D796^0.727399687532279)*'Hintergrund Berechnung'!$I$3165,E796/($D796^0.727399687532279)*'Hintergrund Berechnung'!$I$3166),IF($C796&lt;13,(E796/($D796^0.727399687532279)*'Hintergrund Berechnung'!$I$3165)*0.5,IF($C796&lt;16,(E796/($D796^0.727399687532279)*'Hintergrund Berechnung'!$I$3165)*0.67,E796/($D796^0.727399687532279)*'Hintergrund Berechnung'!$I$3166)))</f>
        <v>#DIV/0!</v>
      </c>
      <c r="W796" s="16" t="str">
        <f t="shared" si="110"/>
        <v/>
      </c>
      <c r="X796" s="16" t="e">
        <f>IF($A$3=FALSE,IF($C796&lt;16,G796/($D796^0.727399687532279)*'Hintergrund Berechnung'!$I$3165,G796/($D796^0.727399687532279)*'Hintergrund Berechnung'!$I$3166),IF($C796&lt;13,(G796/($D796^0.727399687532279)*'Hintergrund Berechnung'!$I$3165)*0.5,IF($C796&lt;16,(G796/($D796^0.727399687532279)*'Hintergrund Berechnung'!$I$3165)*0.67,G796/($D796^0.727399687532279)*'Hintergrund Berechnung'!$I$3166)))</f>
        <v>#DIV/0!</v>
      </c>
      <c r="Y796" s="16" t="str">
        <f t="shared" si="111"/>
        <v/>
      </c>
      <c r="Z796" s="16" t="e">
        <f>IF($A$3=FALSE,IF($C796&lt;16,I796/($D796^0.727399687532279)*'Hintergrund Berechnung'!$I$3165,I796/($D796^0.727399687532279)*'Hintergrund Berechnung'!$I$3166),IF($C796&lt;13,(I796/($D796^0.727399687532279)*'Hintergrund Berechnung'!$I$3165)*0.5,IF($C796&lt;16,(I796/($D796^0.727399687532279)*'Hintergrund Berechnung'!$I$3165)*0.67,I796/($D796^0.727399687532279)*'Hintergrund Berechnung'!$I$3166)))</f>
        <v>#DIV/0!</v>
      </c>
      <c r="AA796" s="16" t="str">
        <f t="shared" si="112"/>
        <v/>
      </c>
      <c r="AB796" s="16" t="e">
        <f>IF($A$3=FALSE,IF($C796&lt;16,K796/($D796^0.727399687532279)*'Hintergrund Berechnung'!$I$3165,K796/($D796^0.727399687532279)*'Hintergrund Berechnung'!$I$3166),IF($C796&lt;13,(K796/($D796^0.727399687532279)*'Hintergrund Berechnung'!$I$3165)*0.5,IF($C796&lt;16,(K796/($D796^0.727399687532279)*'Hintergrund Berechnung'!$I$3165)*0.67,K796/($D796^0.727399687532279)*'Hintergrund Berechnung'!$I$3166)))</f>
        <v>#DIV/0!</v>
      </c>
      <c r="AC796" s="16" t="str">
        <f t="shared" si="113"/>
        <v/>
      </c>
      <c r="AD796" s="16" t="e">
        <f>IF($A$3=FALSE,IF($C796&lt;16,M796/($D796^0.727399687532279)*'Hintergrund Berechnung'!$I$3165,M796/($D796^0.727399687532279)*'Hintergrund Berechnung'!$I$3166),IF($C796&lt;13,(M796/($D796^0.727399687532279)*'Hintergrund Berechnung'!$I$3165)*0.5,IF($C796&lt;16,(M796/($D796^0.727399687532279)*'Hintergrund Berechnung'!$I$3165)*0.67,M796/($D796^0.727399687532279)*'Hintergrund Berechnung'!$I$3166)))</f>
        <v>#DIV/0!</v>
      </c>
      <c r="AE796" s="16" t="str">
        <f t="shared" si="114"/>
        <v/>
      </c>
      <c r="AF796" s="16" t="e">
        <f>IF($A$3=FALSE,IF($C796&lt;16,O796/($D796^0.727399687532279)*'Hintergrund Berechnung'!$I$3165,O796/($D796^0.727399687532279)*'Hintergrund Berechnung'!$I$3166),IF($C796&lt;13,(O796/($D796^0.727399687532279)*'Hintergrund Berechnung'!$I$3165)*0.5,IF($C796&lt;16,(O796/($D796^0.727399687532279)*'Hintergrund Berechnung'!$I$3165)*0.67,O796/($D796^0.727399687532279)*'Hintergrund Berechnung'!$I$3166)))</f>
        <v>#DIV/0!</v>
      </c>
      <c r="AG796" s="16" t="str">
        <f t="shared" si="115"/>
        <v/>
      </c>
      <c r="AH796" s="16" t="e">
        <f t="shared" si="116"/>
        <v>#DIV/0!</v>
      </c>
      <c r="AI796" s="16" t="e">
        <f>ROUND(IF(C796&lt;16,$Q796/($D796^0.515518364833551)*'Hintergrund Berechnung'!$K$3165,$Q796/($D796^0.515518364833551)*'Hintergrund Berechnung'!$K$3166),0)</f>
        <v>#DIV/0!</v>
      </c>
      <c r="AJ796" s="16">
        <f>ROUND(IF(C796&lt;16,$R796*'Hintergrund Berechnung'!$L$3165,$R796*'Hintergrund Berechnung'!$L$3166),0)</f>
        <v>0</v>
      </c>
      <c r="AK796" s="16">
        <f>ROUND(IF(C796&lt;16,IF(S796&gt;0,(25-$S796)*'Hintergrund Berechnung'!$M$3165,0),IF(S796&gt;0,(25-$S796)*'Hintergrund Berechnung'!$M$3166,0)),0)</f>
        <v>0</v>
      </c>
      <c r="AL796" s="18" t="e">
        <f t="shared" si="117"/>
        <v>#DIV/0!</v>
      </c>
    </row>
    <row r="797" spans="21:38" x14ac:dyDescent="0.5">
      <c r="U797" s="16">
        <f t="shared" si="109"/>
        <v>0</v>
      </c>
      <c r="V797" s="16" t="e">
        <f>IF($A$3=FALSE,IF($C797&lt;16,E797/($D797^0.727399687532279)*'Hintergrund Berechnung'!$I$3165,E797/($D797^0.727399687532279)*'Hintergrund Berechnung'!$I$3166),IF($C797&lt;13,(E797/($D797^0.727399687532279)*'Hintergrund Berechnung'!$I$3165)*0.5,IF($C797&lt;16,(E797/($D797^0.727399687532279)*'Hintergrund Berechnung'!$I$3165)*0.67,E797/($D797^0.727399687532279)*'Hintergrund Berechnung'!$I$3166)))</f>
        <v>#DIV/0!</v>
      </c>
      <c r="W797" s="16" t="str">
        <f t="shared" si="110"/>
        <v/>
      </c>
      <c r="X797" s="16" t="e">
        <f>IF($A$3=FALSE,IF($C797&lt;16,G797/($D797^0.727399687532279)*'Hintergrund Berechnung'!$I$3165,G797/($D797^0.727399687532279)*'Hintergrund Berechnung'!$I$3166),IF($C797&lt;13,(G797/($D797^0.727399687532279)*'Hintergrund Berechnung'!$I$3165)*0.5,IF($C797&lt;16,(G797/($D797^0.727399687532279)*'Hintergrund Berechnung'!$I$3165)*0.67,G797/($D797^0.727399687532279)*'Hintergrund Berechnung'!$I$3166)))</f>
        <v>#DIV/0!</v>
      </c>
      <c r="Y797" s="16" t="str">
        <f t="shared" si="111"/>
        <v/>
      </c>
      <c r="Z797" s="16" t="e">
        <f>IF($A$3=FALSE,IF($C797&lt;16,I797/($D797^0.727399687532279)*'Hintergrund Berechnung'!$I$3165,I797/($D797^0.727399687532279)*'Hintergrund Berechnung'!$I$3166),IF($C797&lt;13,(I797/($D797^0.727399687532279)*'Hintergrund Berechnung'!$I$3165)*0.5,IF($C797&lt;16,(I797/($D797^0.727399687532279)*'Hintergrund Berechnung'!$I$3165)*0.67,I797/($D797^0.727399687532279)*'Hintergrund Berechnung'!$I$3166)))</f>
        <v>#DIV/0!</v>
      </c>
      <c r="AA797" s="16" t="str">
        <f t="shared" si="112"/>
        <v/>
      </c>
      <c r="AB797" s="16" t="e">
        <f>IF($A$3=FALSE,IF($C797&lt;16,K797/($D797^0.727399687532279)*'Hintergrund Berechnung'!$I$3165,K797/($D797^0.727399687532279)*'Hintergrund Berechnung'!$I$3166),IF($C797&lt;13,(K797/($D797^0.727399687532279)*'Hintergrund Berechnung'!$I$3165)*0.5,IF($C797&lt;16,(K797/($D797^0.727399687532279)*'Hintergrund Berechnung'!$I$3165)*0.67,K797/($D797^0.727399687532279)*'Hintergrund Berechnung'!$I$3166)))</f>
        <v>#DIV/0!</v>
      </c>
      <c r="AC797" s="16" t="str">
        <f t="shared" si="113"/>
        <v/>
      </c>
      <c r="AD797" s="16" t="e">
        <f>IF($A$3=FALSE,IF($C797&lt;16,M797/($D797^0.727399687532279)*'Hintergrund Berechnung'!$I$3165,M797/($D797^0.727399687532279)*'Hintergrund Berechnung'!$I$3166),IF($C797&lt;13,(M797/($D797^0.727399687532279)*'Hintergrund Berechnung'!$I$3165)*0.5,IF($C797&lt;16,(M797/($D797^0.727399687532279)*'Hintergrund Berechnung'!$I$3165)*0.67,M797/($D797^0.727399687532279)*'Hintergrund Berechnung'!$I$3166)))</f>
        <v>#DIV/0!</v>
      </c>
      <c r="AE797" s="16" t="str">
        <f t="shared" si="114"/>
        <v/>
      </c>
      <c r="AF797" s="16" t="e">
        <f>IF($A$3=FALSE,IF($C797&lt;16,O797/($D797^0.727399687532279)*'Hintergrund Berechnung'!$I$3165,O797/($D797^0.727399687532279)*'Hintergrund Berechnung'!$I$3166),IF($C797&lt;13,(O797/($D797^0.727399687532279)*'Hintergrund Berechnung'!$I$3165)*0.5,IF($C797&lt;16,(O797/($D797^0.727399687532279)*'Hintergrund Berechnung'!$I$3165)*0.67,O797/($D797^0.727399687532279)*'Hintergrund Berechnung'!$I$3166)))</f>
        <v>#DIV/0!</v>
      </c>
      <c r="AG797" s="16" t="str">
        <f t="shared" si="115"/>
        <v/>
      </c>
      <c r="AH797" s="16" t="e">
        <f t="shared" si="116"/>
        <v>#DIV/0!</v>
      </c>
      <c r="AI797" s="16" t="e">
        <f>ROUND(IF(C797&lt;16,$Q797/($D797^0.515518364833551)*'Hintergrund Berechnung'!$K$3165,$Q797/($D797^0.515518364833551)*'Hintergrund Berechnung'!$K$3166),0)</f>
        <v>#DIV/0!</v>
      </c>
      <c r="AJ797" s="16">
        <f>ROUND(IF(C797&lt;16,$R797*'Hintergrund Berechnung'!$L$3165,$R797*'Hintergrund Berechnung'!$L$3166),0)</f>
        <v>0</v>
      </c>
      <c r="AK797" s="16">
        <f>ROUND(IF(C797&lt;16,IF(S797&gt;0,(25-$S797)*'Hintergrund Berechnung'!$M$3165,0),IF(S797&gt;0,(25-$S797)*'Hintergrund Berechnung'!$M$3166,0)),0)</f>
        <v>0</v>
      </c>
      <c r="AL797" s="18" t="e">
        <f t="shared" si="117"/>
        <v>#DIV/0!</v>
      </c>
    </row>
    <row r="798" spans="21:38" x14ac:dyDescent="0.5">
      <c r="U798" s="16">
        <f t="shared" si="109"/>
        <v>0</v>
      </c>
      <c r="V798" s="16" t="e">
        <f>IF($A$3=FALSE,IF($C798&lt;16,E798/($D798^0.727399687532279)*'Hintergrund Berechnung'!$I$3165,E798/($D798^0.727399687532279)*'Hintergrund Berechnung'!$I$3166),IF($C798&lt;13,(E798/($D798^0.727399687532279)*'Hintergrund Berechnung'!$I$3165)*0.5,IF($C798&lt;16,(E798/($D798^0.727399687532279)*'Hintergrund Berechnung'!$I$3165)*0.67,E798/($D798^0.727399687532279)*'Hintergrund Berechnung'!$I$3166)))</f>
        <v>#DIV/0!</v>
      </c>
      <c r="W798" s="16" t="str">
        <f t="shared" si="110"/>
        <v/>
      </c>
      <c r="X798" s="16" t="e">
        <f>IF($A$3=FALSE,IF($C798&lt;16,G798/($D798^0.727399687532279)*'Hintergrund Berechnung'!$I$3165,G798/($D798^0.727399687532279)*'Hintergrund Berechnung'!$I$3166),IF($C798&lt;13,(G798/($D798^0.727399687532279)*'Hintergrund Berechnung'!$I$3165)*0.5,IF($C798&lt;16,(G798/($D798^0.727399687532279)*'Hintergrund Berechnung'!$I$3165)*0.67,G798/($D798^0.727399687532279)*'Hintergrund Berechnung'!$I$3166)))</f>
        <v>#DIV/0!</v>
      </c>
      <c r="Y798" s="16" t="str">
        <f t="shared" si="111"/>
        <v/>
      </c>
      <c r="Z798" s="16" t="e">
        <f>IF($A$3=FALSE,IF($C798&lt;16,I798/($D798^0.727399687532279)*'Hintergrund Berechnung'!$I$3165,I798/($D798^0.727399687532279)*'Hintergrund Berechnung'!$I$3166),IF($C798&lt;13,(I798/($D798^0.727399687532279)*'Hintergrund Berechnung'!$I$3165)*0.5,IF($C798&lt;16,(I798/($D798^0.727399687532279)*'Hintergrund Berechnung'!$I$3165)*0.67,I798/($D798^0.727399687532279)*'Hintergrund Berechnung'!$I$3166)))</f>
        <v>#DIV/0!</v>
      </c>
      <c r="AA798" s="16" t="str">
        <f t="shared" si="112"/>
        <v/>
      </c>
      <c r="AB798" s="16" t="e">
        <f>IF($A$3=FALSE,IF($C798&lt;16,K798/($D798^0.727399687532279)*'Hintergrund Berechnung'!$I$3165,K798/($D798^0.727399687532279)*'Hintergrund Berechnung'!$I$3166),IF($C798&lt;13,(K798/($D798^0.727399687532279)*'Hintergrund Berechnung'!$I$3165)*0.5,IF($C798&lt;16,(K798/($D798^0.727399687532279)*'Hintergrund Berechnung'!$I$3165)*0.67,K798/($D798^0.727399687532279)*'Hintergrund Berechnung'!$I$3166)))</f>
        <v>#DIV/0!</v>
      </c>
      <c r="AC798" s="16" t="str">
        <f t="shared" si="113"/>
        <v/>
      </c>
      <c r="AD798" s="16" t="e">
        <f>IF($A$3=FALSE,IF($C798&lt;16,M798/($D798^0.727399687532279)*'Hintergrund Berechnung'!$I$3165,M798/($D798^0.727399687532279)*'Hintergrund Berechnung'!$I$3166),IF($C798&lt;13,(M798/($D798^0.727399687532279)*'Hintergrund Berechnung'!$I$3165)*0.5,IF($C798&lt;16,(M798/($D798^0.727399687532279)*'Hintergrund Berechnung'!$I$3165)*0.67,M798/($D798^0.727399687532279)*'Hintergrund Berechnung'!$I$3166)))</f>
        <v>#DIV/0!</v>
      </c>
      <c r="AE798" s="16" t="str">
        <f t="shared" si="114"/>
        <v/>
      </c>
      <c r="AF798" s="16" t="e">
        <f>IF($A$3=FALSE,IF($C798&lt;16,O798/($D798^0.727399687532279)*'Hintergrund Berechnung'!$I$3165,O798/($D798^0.727399687532279)*'Hintergrund Berechnung'!$I$3166),IF($C798&lt;13,(O798/($D798^0.727399687532279)*'Hintergrund Berechnung'!$I$3165)*0.5,IF($C798&lt;16,(O798/($D798^0.727399687532279)*'Hintergrund Berechnung'!$I$3165)*0.67,O798/($D798^0.727399687532279)*'Hintergrund Berechnung'!$I$3166)))</f>
        <v>#DIV/0!</v>
      </c>
      <c r="AG798" s="16" t="str">
        <f t="shared" si="115"/>
        <v/>
      </c>
      <c r="AH798" s="16" t="e">
        <f t="shared" si="116"/>
        <v>#DIV/0!</v>
      </c>
      <c r="AI798" s="16" t="e">
        <f>ROUND(IF(C798&lt;16,$Q798/($D798^0.515518364833551)*'Hintergrund Berechnung'!$K$3165,$Q798/($D798^0.515518364833551)*'Hintergrund Berechnung'!$K$3166),0)</f>
        <v>#DIV/0!</v>
      </c>
      <c r="AJ798" s="16">
        <f>ROUND(IF(C798&lt;16,$R798*'Hintergrund Berechnung'!$L$3165,$R798*'Hintergrund Berechnung'!$L$3166),0)</f>
        <v>0</v>
      </c>
      <c r="AK798" s="16">
        <f>ROUND(IF(C798&lt;16,IF(S798&gt;0,(25-$S798)*'Hintergrund Berechnung'!$M$3165,0),IF(S798&gt;0,(25-$S798)*'Hintergrund Berechnung'!$M$3166,0)),0)</f>
        <v>0</v>
      </c>
      <c r="AL798" s="18" t="e">
        <f t="shared" si="117"/>
        <v>#DIV/0!</v>
      </c>
    </row>
    <row r="799" spans="21:38" x14ac:dyDescent="0.5">
      <c r="U799" s="16">
        <f t="shared" si="109"/>
        <v>0</v>
      </c>
      <c r="V799" s="16" t="e">
        <f>IF($A$3=FALSE,IF($C799&lt;16,E799/($D799^0.727399687532279)*'Hintergrund Berechnung'!$I$3165,E799/($D799^0.727399687532279)*'Hintergrund Berechnung'!$I$3166),IF($C799&lt;13,(E799/($D799^0.727399687532279)*'Hintergrund Berechnung'!$I$3165)*0.5,IF($C799&lt;16,(E799/($D799^0.727399687532279)*'Hintergrund Berechnung'!$I$3165)*0.67,E799/($D799^0.727399687532279)*'Hintergrund Berechnung'!$I$3166)))</f>
        <v>#DIV/0!</v>
      </c>
      <c r="W799" s="16" t="str">
        <f t="shared" si="110"/>
        <v/>
      </c>
      <c r="X799" s="16" t="e">
        <f>IF($A$3=FALSE,IF($C799&lt;16,G799/($D799^0.727399687532279)*'Hintergrund Berechnung'!$I$3165,G799/($D799^0.727399687532279)*'Hintergrund Berechnung'!$I$3166),IF($C799&lt;13,(G799/($D799^0.727399687532279)*'Hintergrund Berechnung'!$I$3165)*0.5,IF($C799&lt;16,(G799/($D799^0.727399687532279)*'Hintergrund Berechnung'!$I$3165)*0.67,G799/($D799^0.727399687532279)*'Hintergrund Berechnung'!$I$3166)))</f>
        <v>#DIV/0!</v>
      </c>
      <c r="Y799" s="16" t="str">
        <f t="shared" si="111"/>
        <v/>
      </c>
      <c r="Z799" s="16" t="e">
        <f>IF($A$3=FALSE,IF($C799&lt;16,I799/($D799^0.727399687532279)*'Hintergrund Berechnung'!$I$3165,I799/($D799^0.727399687532279)*'Hintergrund Berechnung'!$I$3166),IF($C799&lt;13,(I799/($D799^0.727399687532279)*'Hintergrund Berechnung'!$I$3165)*0.5,IF($C799&lt;16,(I799/($D799^0.727399687532279)*'Hintergrund Berechnung'!$I$3165)*0.67,I799/($D799^0.727399687532279)*'Hintergrund Berechnung'!$I$3166)))</f>
        <v>#DIV/0!</v>
      </c>
      <c r="AA799" s="16" t="str">
        <f t="shared" si="112"/>
        <v/>
      </c>
      <c r="AB799" s="16" t="e">
        <f>IF($A$3=FALSE,IF($C799&lt;16,K799/($D799^0.727399687532279)*'Hintergrund Berechnung'!$I$3165,K799/($D799^0.727399687532279)*'Hintergrund Berechnung'!$I$3166),IF($C799&lt;13,(K799/($D799^0.727399687532279)*'Hintergrund Berechnung'!$I$3165)*0.5,IF($C799&lt;16,(K799/($D799^0.727399687532279)*'Hintergrund Berechnung'!$I$3165)*0.67,K799/($D799^0.727399687532279)*'Hintergrund Berechnung'!$I$3166)))</f>
        <v>#DIV/0!</v>
      </c>
      <c r="AC799" s="16" t="str">
        <f t="shared" si="113"/>
        <v/>
      </c>
      <c r="AD799" s="16" t="e">
        <f>IF($A$3=FALSE,IF($C799&lt;16,M799/($D799^0.727399687532279)*'Hintergrund Berechnung'!$I$3165,M799/($D799^0.727399687532279)*'Hintergrund Berechnung'!$I$3166),IF($C799&lt;13,(M799/($D799^0.727399687532279)*'Hintergrund Berechnung'!$I$3165)*0.5,IF($C799&lt;16,(M799/($D799^0.727399687532279)*'Hintergrund Berechnung'!$I$3165)*0.67,M799/($D799^0.727399687532279)*'Hintergrund Berechnung'!$I$3166)))</f>
        <v>#DIV/0!</v>
      </c>
      <c r="AE799" s="16" t="str">
        <f t="shared" si="114"/>
        <v/>
      </c>
      <c r="AF799" s="16" t="e">
        <f>IF($A$3=FALSE,IF($C799&lt;16,O799/($D799^0.727399687532279)*'Hintergrund Berechnung'!$I$3165,O799/($D799^0.727399687532279)*'Hintergrund Berechnung'!$I$3166),IF($C799&lt;13,(O799/($D799^0.727399687532279)*'Hintergrund Berechnung'!$I$3165)*0.5,IF($C799&lt;16,(O799/($D799^0.727399687532279)*'Hintergrund Berechnung'!$I$3165)*0.67,O799/($D799^0.727399687532279)*'Hintergrund Berechnung'!$I$3166)))</f>
        <v>#DIV/0!</v>
      </c>
      <c r="AG799" s="16" t="str">
        <f t="shared" si="115"/>
        <v/>
      </c>
      <c r="AH799" s="16" t="e">
        <f t="shared" si="116"/>
        <v>#DIV/0!</v>
      </c>
      <c r="AI799" s="16" t="e">
        <f>ROUND(IF(C799&lt;16,$Q799/($D799^0.515518364833551)*'Hintergrund Berechnung'!$K$3165,$Q799/($D799^0.515518364833551)*'Hintergrund Berechnung'!$K$3166),0)</f>
        <v>#DIV/0!</v>
      </c>
      <c r="AJ799" s="16">
        <f>ROUND(IF(C799&lt;16,$R799*'Hintergrund Berechnung'!$L$3165,$R799*'Hintergrund Berechnung'!$L$3166),0)</f>
        <v>0</v>
      </c>
      <c r="AK799" s="16">
        <f>ROUND(IF(C799&lt;16,IF(S799&gt;0,(25-$S799)*'Hintergrund Berechnung'!$M$3165,0),IF(S799&gt;0,(25-$S799)*'Hintergrund Berechnung'!$M$3166,0)),0)</f>
        <v>0</v>
      </c>
      <c r="AL799" s="18" t="e">
        <f t="shared" si="117"/>
        <v>#DIV/0!</v>
      </c>
    </row>
    <row r="800" spans="21:38" x14ac:dyDescent="0.5">
      <c r="U800" s="16">
        <f t="shared" si="109"/>
        <v>0</v>
      </c>
      <c r="V800" s="16" t="e">
        <f>IF($A$3=FALSE,IF($C800&lt;16,E800/($D800^0.727399687532279)*'Hintergrund Berechnung'!$I$3165,E800/($D800^0.727399687532279)*'Hintergrund Berechnung'!$I$3166),IF($C800&lt;13,(E800/($D800^0.727399687532279)*'Hintergrund Berechnung'!$I$3165)*0.5,IF($C800&lt;16,(E800/($D800^0.727399687532279)*'Hintergrund Berechnung'!$I$3165)*0.67,E800/($D800^0.727399687532279)*'Hintergrund Berechnung'!$I$3166)))</f>
        <v>#DIV/0!</v>
      </c>
      <c r="W800" s="16" t="str">
        <f t="shared" si="110"/>
        <v/>
      </c>
      <c r="X800" s="16" t="e">
        <f>IF($A$3=FALSE,IF($C800&lt;16,G800/($D800^0.727399687532279)*'Hintergrund Berechnung'!$I$3165,G800/($D800^0.727399687532279)*'Hintergrund Berechnung'!$I$3166),IF($C800&lt;13,(G800/($D800^0.727399687532279)*'Hintergrund Berechnung'!$I$3165)*0.5,IF($C800&lt;16,(G800/($D800^0.727399687532279)*'Hintergrund Berechnung'!$I$3165)*0.67,G800/($D800^0.727399687532279)*'Hintergrund Berechnung'!$I$3166)))</f>
        <v>#DIV/0!</v>
      </c>
      <c r="Y800" s="16" t="str">
        <f t="shared" si="111"/>
        <v/>
      </c>
      <c r="Z800" s="16" t="e">
        <f>IF($A$3=FALSE,IF($C800&lt;16,I800/($D800^0.727399687532279)*'Hintergrund Berechnung'!$I$3165,I800/($D800^0.727399687532279)*'Hintergrund Berechnung'!$I$3166),IF($C800&lt;13,(I800/($D800^0.727399687532279)*'Hintergrund Berechnung'!$I$3165)*0.5,IF($C800&lt;16,(I800/($D800^0.727399687532279)*'Hintergrund Berechnung'!$I$3165)*0.67,I800/($D800^0.727399687532279)*'Hintergrund Berechnung'!$I$3166)))</f>
        <v>#DIV/0!</v>
      </c>
      <c r="AA800" s="16" t="str">
        <f t="shared" si="112"/>
        <v/>
      </c>
      <c r="AB800" s="16" t="e">
        <f>IF($A$3=FALSE,IF($C800&lt;16,K800/($D800^0.727399687532279)*'Hintergrund Berechnung'!$I$3165,K800/($D800^0.727399687532279)*'Hintergrund Berechnung'!$I$3166),IF($C800&lt;13,(K800/($D800^0.727399687532279)*'Hintergrund Berechnung'!$I$3165)*0.5,IF($C800&lt;16,(K800/($D800^0.727399687532279)*'Hintergrund Berechnung'!$I$3165)*0.67,K800/($D800^0.727399687532279)*'Hintergrund Berechnung'!$I$3166)))</f>
        <v>#DIV/0!</v>
      </c>
      <c r="AC800" s="16" t="str">
        <f t="shared" si="113"/>
        <v/>
      </c>
      <c r="AD800" s="16" t="e">
        <f>IF($A$3=FALSE,IF($C800&lt;16,M800/($D800^0.727399687532279)*'Hintergrund Berechnung'!$I$3165,M800/($D800^0.727399687532279)*'Hintergrund Berechnung'!$I$3166),IF($C800&lt;13,(M800/($D800^0.727399687532279)*'Hintergrund Berechnung'!$I$3165)*0.5,IF($C800&lt;16,(M800/($D800^0.727399687532279)*'Hintergrund Berechnung'!$I$3165)*0.67,M800/($D800^0.727399687532279)*'Hintergrund Berechnung'!$I$3166)))</f>
        <v>#DIV/0!</v>
      </c>
      <c r="AE800" s="16" t="str">
        <f t="shared" si="114"/>
        <v/>
      </c>
      <c r="AF800" s="16" t="e">
        <f>IF($A$3=FALSE,IF($C800&lt;16,O800/($D800^0.727399687532279)*'Hintergrund Berechnung'!$I$3165,O800/($D800^0.727399687532279)*'Hintergrund Berechnung'!$I$3166),IF($C800&lt;13,(O800/($D800^0.727399687532279)*'Hintergrund Berechnung'!$I$3165)*0.5,IF($C800&lt;16,(O800/($D800^0.727399687532279)*'Hintergrund Berechnung'!$I$3165)*0.67,O800/($D800^0.727399687532279)*'Hintergrund Berechnung'!$I$3166)))</f>
        <v>#DIV/0!</v>
      </c>
      <c r="AG800" s="16" t="str">
        <f t="shared" si="115"/>
        <v/>
      </c>
      <c r="AH800" s="16" t="e">
        <f t="shared" si="116"/>
        <v>#DIV/0!</v>
      </c>
      <c r="AI800" s="16" t="e">
        <f>ROUND(IF(C800&lt;16,$Q800/($D800^0.515518364833551)*'Hintergrund Berechnung'!$K$3165,$Q800/($D800^0.515518364833551)*'Hintergrund Berechnung'!$K$3166),0)</f>
        <v>#DIV/0!</v>
      </c>
      <c r="AJ800" s="16">
        <f>ROUND(IF(C800&lt;16,$R800*'Hintergrund Berechnung'!$L$3165,$R800*'Hintergrund Berechnung'!$L$3166),0)</f>
        <v>0</v>
      </c>
      <c r="AK800" s="16">
        <f>ROUND(IF(C800&lt;16,IF(S800&gt;0,(25-$S800)*'Hintergrund Berechnung'!$M$3165,0),IF(S800&gt;0,(25-$S800)*'Hintergrund Berechnung'!$M$3166,0)),0)</f>
        <v>0</v>
      </c>
      <c r="AL800" s="18" t="e">
        <f t="shared" si="117"/>
        <v>#DIV/0!</v>
      </c>
    </row>
    <row r="801" spans="21:38" x14ac:dyDescent="0.5">
      <c r="U801" s="16">
        <f t="shared" si="109"/>
        <v>0</v>
      </c>
      <c r="V801" s="16" t="e">
        <f>IF($A$3=FALSE,IF($C801&lt;16,E801/($D801^0.727399687532279)*'Hintergrund Berechnung'!$I$3165,E801/($D801^0.727399687532279)*'Hintergrund Berechnung'!$I$3166),IF($C801&lt;13,(E801/($D801^0.727399687532279)*'Hintergrund Berechnung'!$I$3165)*0.5,IF($C801&lt;16,(E801/($D801^0.727399687532279)*'Hintergrund Berechnung'!$I$3165)*0.67,E801/($D801^0.727399687532279)*'Hintergrund Berechnung'!$I$3166)))</f>
        <v>#DIV/0!</v>
      </c>
      <c r="W801" s="16" t="str">
        <f t="shared" si="110"/>
        <v/>
      </c>
      <c r="X801" s="16" t="e">
        <f>IF($A$3=FALSE,IF($C801&lt;16,G801/($D801^0.727399687532279)*'Hintergrund Berechnung'!$I$3165,G801/($D801^0.727399687532279)*'Hintergrund Berechnung'!$I$3166),IF($C801&lt;13,(G801/($D801^0.727399687532279)*'Hintergrund Berechnung'!$I$3165)*0.5,IF($C801&lt;16,(G801/($D801^0.727399687532279)*'Hintergrund Berechnung'!$I$3165)*0.67,G801/($D801^0.727399687532279)*'Hintergrund Berechnung'!$I$3166)))</f>
        <v>#DIV/0!</v>
      </c>
      <c r="Y801" s="16" t="str">
        <f t="shared" si="111"/>
        <v/>
      </c>
      <c r="Z801" s="16" t="e">
        <f>IF($A$3=FALSE,IF($C801&lt;16,I801/($D801^0.727399687532279)*'Hintergrund Berechnung'!$I$3165,I801/($D801^0.727399687532279)*'Hintergrund Berechnung'!$I$3166),IF($C801&lt;13,(I801/($D801^0.727399687532279)*'Hintergrund Berechnung'!$I$3165)*0.5,IF($C801&lt;16,(I801/($D801^0.727399687532279)*'Hintergrund Berechnung'!$I$3165)*0.67,I801/($D801^0.727399687532279)*'Hintergrund Berechnung'!$I$3166)))</f>
        <v>#DIV/0!</v>
      </c>
      <c r="AA801" s="16" t="str">
        <f t="shared" si="112"/>
        <v/>
      </c>
      <c r="AB801" s="16" t="e">
        <f>IF($A$3=FALSE,IF($C801&lt;16,K801/($D801^0.727399687532279)*'Hintergrund Berechnung'!$I$3165,K801/($D801^0.727399687532279)*'Hintergrund Berechnung'!$I$3166),IF($C801&lt;13,(K801/($D801^0.727399687532279)*'Hintergrund Berechnung'!$I$3165)*0.5,IF($C801&lt;16,(K801/($D801^0.727399687532279)*'Hintergrund Berechnung'!$I$3165)*0.67,K801/($D801^0.727399687532279)*'Hintergrund Berechnung'!$I$3166)))</f>
        <v>#DIV/0!</v>
      </c>
      <c r="AC801" s="16" t="str">
        <f t="shared" si="113"/>
        <v/>
      </c>
      <c r="AD801" s="16" t="e">
        <f>IF($A$3=FALSE,IF($C801&lt;16,M801/($D801^0.727399687532279)*'Hintergrund Berechnung'!$I$3165,M801/($D801^0.727399687532279)*'Hintergrund Berechnung'!$I$3166),IF($C801&lt;13,(M801/($D801^0.727399687532279)*'Hintergrund Berechnung'!$I$3165)*0.5,IF($C801&lt;16,(M801/($D801^0.727399687532279)*'Hintergrund Berechnung'!$I$3165)*0.67,M801/($D801^0.727399687532279)*'Hintergrund Berechnung'!$I$3166)))</f>
        <v>#DIV/0!</v>
      </c>
      <c r="AE801" s="16" t="str">
        <f t="shared" si="114"/>
        <v/>
      </c>
      <c r="AF801" s="16" t="e">
        <f>IF($A$3=FALSE,IF($C801&lt;16,O801/($D801^0.727399687532279)*'Hintergrund Berechnung'!$I$3165,O801/($D801^0.727399687532279)*'Hintergrund Berechnung'!$I$3166),IF($C801&lt;13,(O801/($D801^0.727399687532279)*'Hintergrund Berechnung'!$I$3165)*0.5,IF($C801&lt;16,(O801/($D801^0.727399687532279)*'Hintergrund Berechnung'!$I$3165)*0.67,O801/($D801^0.727399687532279)*'Hintergrund Berechnung'!$I$3166)))</f>
        <v>#DIV/0!</v>
      </c>
      <c r="AG801" s="16" t="str">
        <f t="shared" si="115"/>
        <v/>
      </c>
      <c r="AH801" s="16" t="e">
        <f t="shared" si="116"/>
        <v>#DIV/0!</v>
      </c>
      <c r="AI801" s="16" t="e">
        <f>ROUND(IF(C801&lt;16,$Q801/($D801^0.515518364833551)*'Hintergrund Berechnung'!$K$3165,$Q801/($D801^0.515518364833551)*'Hintergrund Berechnung'!$K$3166),0)</f>
        <v>#DIV/0!</v>
      </c>
      <c r="AJ801" s="16">
        <f>ROUND(IF(C801&lt;16,$R801*'Hintergrund Berechnung'!$L$3165,$R801*'Hintergrund Berechnung'!$L$3166),0)</f>
        <v>0</v>
      </c>
      <c r="AK801" s="16">
        <f>ROUND(IF(C801&lt;16,IF(S801&gt;0,(25-$S801)*'Hintergrund Berechnung'!$M$3165,0),IF(S801&gt;0,(25-$S801)*'Hintergrund Berechnung'!$M$3166,0)),0)</f>
        <v>0</v>
      </c>
      <c r="AL801" s="18" t="e">
        <f t="shared" si="117"/>
        <v>#DIV/0!</v>
      </c>
    </row>
    <row r="802" spans="21:38" x14ac:dyDescent="0.5">
      <c r="U802" s="16">
        <f t="shared" si="109"/>
        <v>0</v>
      </c>
      <c r="V802" s="16" t="e">
        <f>IF($A$3=FALSE,IF($C802&lt;16,E802/($D802^0.727399687532279)*'Hintergrund Berechnung'!$I$3165,E802/($D802^0.727399687532279)*'Hintergrund Berechnung'!$I$3166),IF($C802&lt;13,(E802/($D802^0.727399687532279)*'Hintergrund Berechnung'!$I$3165)*0.5,IF($C802&lt;16,(E802/($D802^0.727399687532279)*'Hintergrund Berechnung'!$I$3165)*0.67,E802/($D802^0.727399687532279)*'Hintergrund Berechnung'!$I$3166)))</f>
        <v>#DIV/0!</v>
      </c>
      <c r="W802" s="16" t="str">
        <f t="shared" si="110"/>
        <v/>
      </c>
      <c r="X802" s="16" t="e">
        <f>IF($A$3=FALSE,IF($C802&lt;16,G802/($D802^0.727399687532279)*'Hintergrund Berechnung'!$I$3165,G802/($D802^0.727399687532279)*'Hintergrund Berechnung'!$I$3166),IF($C802&lt;13,(G802/($D802^0.727399687532279)*'Hintergrund Berechnung'!$I$3165)*0.5,IF($C802&lt;16,(G802/($D802^0.727399687532279)*'Hintergrund Berechnung'!$I$3165)*0.67,G802/($D802^0.727399687532279)*'Hintergrund Berechnung'!$I$3166)))</f>
        <v>#DIV/0!</v>
      </c>
      <c r="Y802" s="16" t="str">
        <f t="shared" si="111"/>
        <v/>
      </c>
      <c r="Z802" s="16" t="e">
        <f>IF($A$3=FALSE,IF($C802&lt;16,I802/($D802^0.727399687532279)*'Hintergrund Berechnung'!$I$3165,I802/($D802^0.727399687532279)*'Hintergrund Berechnung'!$I$3166),IF($C802&lt;13,(I802/($D802^0.727399687532279)*'Hintergrund Berechnung'!$I$3165)*0.5,IF($C802&lt;16,(I802/($D802^0.727399687532279)*'Hintergrund Berechnung'!$I$3165)*0.67,I802/($D802^0.727399687532279)*'Hintergrund Berechnung'!$I$3166)))</f>
        <v>#DIV/0!</v>
      </c>
      <c r="AA802" s="16" t="str">
        <f t="shared" si="112"/>
        <v/>
      </c>
      <c r="AB802" s="16" t="e">
        <f>IF($A$3=FALSE,IF($C802&lt;16,K802/($D802^0.727399687532279)*'Hintergrund Berechnung'!$I$3165,K802/($D802^0.727399687532279)*'Hintergrund Berechnung'!$I$3166),IF($C802&lt;13,(K802/($D802^0.727399687532279)*'Hintergrund Berechnung'!$I$3165)*0.5,IF($C802&lt;16,(K802/($D802^0.727399687532279)*'Hintergrund Berechnung'!$I$3165)*0.67,K802/($D802^0.727399687532279)*'Hintergrund Berechnung'!$I$3166)))</f>
        <v>#DIV/0!</v>
      </c>
      <c r="AC802" s="16" t="str">
        <f t="shared" si="113"/>
        <v/>
      </c>
      <c r="AD802" s="16" t="e">
        <f>IF($A$3=FALSE,IF($C802&lt;16,M802/($D802^0.727399687532279)*'Hintergrund Berechnung'!$I$3165,M802/($D802^0.727399687532279)*'Hintergrund Berechnung'!$I$3166),IF($C802&lt;13,(M802/($D802^0.727399687532279)*'Hintergrund Berechnung'!$I$3165)*0.5,IF($C802&lt;16,(M802/($D802^0.727399687532279)*'Hintergrund Berechnung'!$I$3165)*0.67,M802/($D802^0.727399687532279)*'Hintergrund Berechnung'!$I$3166)))</f>
        <v>#DIV/0!</v>
      </c>
      <c r="AE802" s="16" t="str">
        <f t="shared" si="114"/>
        <v/>
      </c>
      <c r="AF802" s="16" t="e">
        <f>IF($A$3=FALSE,IF($C802&lt;16,O802/($D802^0.727399687532279)*'Hintergrund Berechnung'!$I$3165,O802/($D802^0.727399687532279)*'Hintergrund Berechnung'!$I$3166),IF($C802&lt;13,(O802/($D802^0.727399687532279)*'Hintergrund Berechnung'!$I$3165)*0.5,IF($C802&lt;16,(O802/($D802^0.727399687532279)*'Hintergrund Berechnung'!$I$3165)*0.67,O802/($D802^0.727399687532279)*'Hintergrund Berechnung'!$I$3166)))</f>
        <v>#DIV/0!</v>
      </c>
      <c r="AG802" s="16" t="str">
        <f t="shared" si="115"/>
        <v/>
      </c>
      <c r="AH802" s="16" t="e">
        <f t="shared" si="116"/>
        <v>#DIV/0!</v>
      </c>
      <c r="AI802" s="16" t="e">
        <f>ROUND(IF(C802&lt;16,$Q802/($D802^0.515518364833551)*'Hintergrund Berechnung'!$K$3165,$Q802/($D802^0.515518364833551)*'Hintergrund Berechnung'!$K$3166),0)</f>
        <v>#DIV/0!</v>
      </c>
      <c r="AJ802" s="16">
        <f>ROUND(IF(C802&lt;16,$R802*'Hintergrund Berechnung'!$L$3165,$R802*'Hintergrund Berechnung'!$L$3166),0)</f>
        <v>0</v>
      </c>
      <c r="AK802" s="16">
        <f>ROUND(IF(C802&lt;16,IF(S802&gt;0,(25-$S802)*'Hintergrund Berechnung'!$M$3165,0),IF(S802&gt;0,(25-$S802)*'Hintergrund Berechnung'!$M$3166,0)),0)</f>
        <v>0</v>
      </c>
      <c r="AL802" s="18" t="e">
        <f t="shared" si="117"/>
        <v>#DIV/0!</v>
      </c>
    </row>
    <row r="803" spans="21:38" x14ac:dyDescent="0.5">
      <c r="U803" s="16">
        <f t="shared" si="109"/>
        <v>0</v>
      </c>
      <c r="V803" s="16" t="e">
        <f>IF($A$3=FALSE,IF($C803&lt;16,E803/($D803^0.727399687532279)*'Hintergrund Berechnung'!$I$3165,E803/($D803^0.727399687532279)*'Hintergrund Berechnung'!$I$3166),IF($C803&lt;13,(E803/($D803^0.727399687532279)*'Hintergrund Berechnung'!$I$3165)*0.5,IF($C803&lt;16,(E803/($D803^0.727399687532279)*'Hintergrund Berechnung'!$I$3165)*0.67,E803/($D803^0.727399687532279)*'Hintergrund Berechnung'!$I$3166)))</f>
        <v>#DIV/0!</v>
      </c>
      <c r="W803" s="16" t="str">
        <f t="shared" si="110"/>
        <v/>
      </c>
      <c r="X803" s="16" t="e">
        <f>IF($A$3=FALSE,IF($C803&lt;16,G803/($D803^0.727399687532279)*'Hintergrund Berechnung'!$I$3165,G803/($D803^0.727399687532279)*'Hintergrund Berechnung'!$I$3166),IF($C803&lt;13,(G803/($D803^0.727399687532279)*'Hintergrund Berechnung'!$I$3165)*0.5,IF($C803&lt;16,(G803/($D803^0.727399687532279)*'Hintergrund Berechnung'!$I$3165)*0.67,G803/($D803^0.727399687532279)*'Hintergrund Berechnung'!$I$3166)))</f>
        <v>#DIV/0!</v>
      </c>
      <c r="Y803" s="16" t="str">
        <f t="shared" si="111"/>
        <v/>
      </c>
      <c r="Z803" s="16" t="e">
        <f>IF($A$3=FALSE,IF($C803&lt;16,I803/($D803^0.727399687532279)*'Hintergrund Berechnung'!$I$3165,I803/($D803^0.727399687532279)*'Hintergrund Berechnung'!$I$3166),IF($C803&lt;13,(I803/($D803^0.727399687532279)*'Hintergrund Berechnung'!$I$3165)*0.5,IF($C803&lt;16,(I803/($D803^0.727399687532279)*'Hintergrund Berechnung'!$I$3165)*0.67,I803/($D803^0.727399687532279)*'Hintergrund Berechnung'!$I$3166)))</f>
        <v>#DIV/0!</v>
      </c>
      <c r="AA803" s="16" t="str">
        <f t="shared" si="112"/>
        <v/>
      </c>
      <c r="AB803" s="16" t="e">
        <f>IF($A$3=FALSE,IF($C803&lt;16,K803/($D803^0.727399687532279)*'Hintergrund Berechnung'!$I$3165,K803/($D803^0.727399687532279)*'Hintergrund Berechnung'!$I$3166),IF($C803&lt;13,(K803/($D803^0.727399687532279)*'Hintergrund Berechnung'!$I$3165)*0.5,IF($C803&lt;16,(K803/($D803^0.727399687532279)*'Hintergrund Berechnung'!$I$3165)*0.67,K803/($D803^0.727399687532279)*'Hintergrund Berechnung'!$I$3166)))</f>
        <v>#DIV/0!</v>
      </c>
      <c r="AC803" s="16" t="str">
        <f t="shared" si="113"/>
        <v/>
      </c>
      <c r="AD803" s="16" t="e">
        <f>IF($A$3=FALSE,IF($C803&lt;16,M803/($D803^0.727399687532279)*'Hintergrund Berechnung'!$I$3165,M803/($D803^0.727399687532279)*'Hintergrund Berechnung'!$I$3166),IF($C803&lt;13,(M803/($D803^0.727399687532279)*'Hintergrund Berechnung'!$I$3165)*0.5,IF($C803&lt;16,(M803/($D803^0.727399687532279)*'Hintergrund Berechnung'!$I$3165)*0.67,M803/($D803^0.727399687532279)*'Hintergrund Berechnung'!$I$3166)))</f>
        <v>#DIV/0!</v>
      </c>
      <c r="AE803" s="16" t="str">
        <f t="shared" si="114"/>
        <v/>
      </c>
      <c r="AF803" s="16" t="e">
        <f>IF($A$3=FALSE,IF($C803&lt;16,O803/($D803^0.727399687532279)*'Hintergrund Berechnung'!$I$3165,O803/($D803^0.727399687532279)*'Hintergrund Berechnung'!$I$3166),IF($C803&lt;13,(O803/($D803^0.727399687532279)*'Hintergrund Berechnung'!$I$3165)*0.5,IF($C803&lt;16,(O803/($D803^0.727399687532279)*'Hintergrund Berechnung'!$I$3165)*0.67,O803/($D803^0.727399687532279)*'Hintergrund Berechnung'!$I$3166)))</f>
        <v>#DIV/0!</v>
      </c>
      <c r="AG803" s="16" t="str">
        <f t="shared" si="115"/>
        <v/>
      </c>
      <c r="AH803" s="16" t="e">
        <f t="shared" si="116"/>
        <v>#DIV/0!</v>
      </c>
      <c r="AI803" s="16" t="e">
        <f>ROUND(IF(C803&lt;16,$Q803/($D803^0.515518364833551)*'Hintergrund Berechnung'!$K$3165,$Q803/($D803^0.515518364833551)*'Hintergrund Berechnung'!$K$3166),0)</f>
        <v>#DIV/0!</v>
      </c>
      <c r="AJ803" s="16">
        <f>ROUND(IF(C803&lt;16,$R803*'Hintergrund Berechnung'!$L$3165,$R803*'Hintergrund Berechnung'!$L$3166),0)</f>
        <v>0</v>
      </c>
      <c r="AK803" s="16">
        <f>ROUND(IF(C803&lt;16,IF(S803&gt;0,(25-$S803)*'Hintergrund Berechnung'!$M$3165,0),IF(S803&gt;0,(25-$S803)*'Hintergrund Berechnung'!$M$3166,0)),0)</f>
        <v>0</v>
      </c>
      <c r="AL803" s="18" t="e">
        <f t="shared" si="117"/>
        <v>#DIV/0!</v>
      </c>
    </row>
    <row r="804" spans="21:38" x14ac:dyDescent="0.5">
      <c r="U804" s="16">
        <f t="shared" si="109"/>
        <v>0</v>
      </c>
      <c r="V804" s="16" t="e">
        <f>IF($A$3=FALSE,IF($C804&lt;16,E804/($D804^0.727399687532279)*'Hintergrund Berechnung'!$I$3165,E804/($D804^0.727399687532279)*'Hintergrund Berechnung'!$I$3166),IF($C804&lt;13,(E804/($D804^0.727399687532279)*'Hintergrund Berechnung'!$I$3165)*0.5,IF($C804&lt;16,(E804/($D804^0.727399687532279)*'Hintergrund Berechnung'!$I$3165)*0.67,E804/($D804^0.727399687532279)*'Hintergrund Berechnung'!$I$3166)))</f>
        <v>#DIV/0!</v>
      </c>
      <c r="W804" s="16" t="str">
        <f t="shared" si="110"/>
        <v/>
      </c>
      <c r="X804" s="16" t="e">
        <f>IF($A$3=FALSE,IF($C804&lt;16,G804/($D804^0.727399687532279)*'Hintergrund Berechnung'!$I$3165,G804/($D804^0.727399687532279)*'Hintergrund Berechnung'!$I$3166),IF($C804&lt;13,(G804/($D804^0.727399687532279)*'Hintergrund Berechnung'!$I$3165)*0.5,IF($C804&lt;16,(G804/($D804^0.727399687532279)*'Hintergrund Berechnung'!$I$3165)*0.67,G804/($D804^0.727399687532279)*'Hintergrund Berechnung'!$I$3166)))</f>
        <v>#DIV/0!</v>
      </c>
      <c r="Y804" s="16" t="str">
        <f t="shared" si="111"/>
        <v/>
      </c>
      <c r="Z804" s="16" t="e">
        <f>IF($A$3=FALSE,IF($C804&lt;16,I804/($D804^0.727399687532279)*'Hintergrund Berechnung'!$I$3165,I804/($D804^0.727399687532279)*'Hintergrund Berechnung'!$I$3166),IF($C804&lt;13,(I804/($D804^0.727399687532279)*'Hintergrund Berechnung'!$I$3165)*0.5,IF($C804&lt;16,(I804/($D804^0.727399687532279)*'Hintergrund Berechnung'!$I$3165)*0.67,I804/($D804^0.727399687532279)*'Hintergrund Berechnung'!$I$3166)))</f>
        <v>#DIV/0!</v>
      </c>
      <c r="AA804" s="16" t="str">
        <f t="shared" si="112"/>
        <v/>
      </c>
      <c r="AB804" s="16" t="e">
        <f>IF($A$3=FALSE,IF($C804&lt;16,K804/($D804^0.727399687532279)*'Hintergrund Berechnung'!$I$3165,K804/($D804^0.727399687532279)*'Hintergrund Berechnung'!$I$3166),IF($C804&lt;13,(K804/($D804^0.727399687532279)*'Hintergrund Berechnung'!$I$3165)*0.5,IF($C804&lt;16,(K804/($D804^0.727399687532279)*'Hintergrund Berechnung'!$I$3165)*0.67,K804/($D804^0.727399687532279)*'Hintergrund Berechnung'!$I$3166)))</f>
        <v>#DIV/0!</v>
      </c>
      <c r="AC804" s="16" t="str">
        <f t="shared" si="113"/>
        <v/>
      </c>
      <c r="AD804" s="16" t="e">
        <f>IF($A$3=FALSE,IF($C804&lt;16,M804/($D804^0.727399687532279)*'Hintergrund Berechnung'!$I$3165,M804/($D804^0.727399687532279)*'Hintergrund Berechnung'!$I$3166),IF($C804&lt;13,(M804/($D804^0.727399687532279)*'Hintergrund Berechnung'!$I$3165)*0.5,IF($C804&lt;16,(M804/($D804^0.727399687532279)*'Hintergrund Berechnung'!$I$3165)*0.67,M804/($D804^0.727399687532279)*'Hintergrund Berechnung'!$I$3166)))</f>
        <v>#DIV/0!</v>
      </c>
      <c r="AE804" s="16" t="str">
        <f t="shared" si="114"/>
        <v/>
      </c>
      <c r="AF804" s="16" t="e">
        <f>IF($A$3=FALSE,IF($C804&lt;16,O804/($D804^0.727399687532279)*'Hintergrund Berechnung'!$I$3165,O804/($D804^0.727399687532279)*'Hintergrund Berechnung'!$I$3166),IF($C804&lt;13,(O804/($D804^0.727399687532279)*'Hintergrund Berechnung'!$I$3165)*0.5,IF($C804&lt;16,(O804/($D804^0.727399687532279)*'Hintergrund Berechnung'!$I$3165)*0.67,O804/($D804^0.727399687532279)*'Hintergrund Berechnung'!$I$3166)))</f>
        <v>#DIV/0!</v>
      </c>
      <c r="AG804" s="16" t="str">
        <f t="shared" si="115"/>
        <v/>
      </c>
      <c r="AH804" s="16" t="e">
        <f t="shared" si="116"/>
        <v>#DIV/0!</v>
      </c>
      <c r="AI804" s="16" t="e">
        <f>ROUND(IF(C804&lt;16,$Q804/($D804^0.515518364833551)*'Hintergrund Berechnung'!$K$3165,$Q804/($D804^0.515518364833551)*'Hintergrund Berechnung'!$K$3166),0)</f>
        <v>#DIV/0!</v>
      </c>
      <c r="AJ804" s="16">
        <f>ROUND(IF(C804&lt;16,$R804*'Hintergrund Berechnung'!$L$3165,$R804*'Hintergrund Berechnung'!$L$3166),0)</f>
        <v>0</v>
      </c>
      <c r="AK804" s="16">
        <f>ROUND(IF(C804&lt;16,IF(S804&gt;0,(25-$S804)*'Hintergrund Berechnung'!$M$3165,0),IF(S804&gt;0,(25-$S804)*'Hintergrund Berechnung'!$M$3166,0)),0)</f>
        <v>0</v>
      </c>
      <c r="AL804" s="18" t="e">
        <f t="shared" si="117"/>
        <v>#DIV/0!</v>
      </c>
    </row>
    <row r="805" spans="21:38" x14ac:dyDescent="0.5">
      <c r="U805" s="16">
        <f t="shared" si="109"/>
        <v>0</v>
      </c>
      <c r="V805" s="16" t="e">
        <f>IF($A$3=FALSE,IF($C805&lt;16,E805/($D805^0.727399687532279)*'Hintergrund Berechnung'!$I$3165,E805/($D805^0.727399687532279)*'Hintergrund Berechnung'!$I$3166),IF($C805&lt;13,(E805/($D805^0.727399687532279)*'Hintergrund Berechnung'!$I$3165)*0.5,IF($C805&lt;16,(E805/($D805^0.727399687532279)*'Hintergrund Berechnung'!$I$3165)*0.67,E805/($D805^0.727399687532279)*'Hintergrund Berechnung'!$I$3166)))</f>
        <v>#DIV/0!</v>
      </c>
      <c r="W805" s="16" t="str">
        <f t="shared" si="110"/>
        <v/>
      </c>
      <c r="X805" s="16" t="e">
        <f>IF($A$3=FALSE,IF($C805&lt;16,G805/($D805^0.727399687532279)*'Hintergrund Berechnung'!$I$3165,G805/($D805^0.727399687532279)*'Hintergrund Berechnung'!$I$3166),IF($C805&lt;13,(G805/($D805^0.727399687532279)*'Hintergrund Berechnung'!$I$3165)*0.5,IF($C805&lt;16,(G805/($D805^0.727399687532279)*'Hintergrund Berechnung'!$I$3165)*0.67,G805/($D805^0.727399687532279)*'Hintergrund Berechnung'!$I$3166)))</f>
        <v>#DIV/0!</v>
      </c>
      <c r="Y805" s="16" t="str">
        <f t="shared" si="111"/>
        <v/>
      </c>
      <c r="Z805" s="16" t="e">
        <f>IF($A$3=FALSE,IF($C805&lt;16,I805/($D805^0.727399687532279)*'Hintergrund Berechnung'!$I$3165,I805/($D805^0.727399687532279)*'Hintergrund Berechnung'!$I$3166),IF($C805&lt;13,(I805/($D805^0.727399687532279)*'Hintergrund Berechnung'!$I$3165)*0.5,IF($C805&lt;16,(I805/($D805^0.727399687532279)*'Hintergrund Berechnung'!$I$3165)*0.67,I805/($D805^0.727399687532279)*'Hintergrund Berechnung'!$I$3166)))</f>
        <v>#DIV/0!</v>
      </c>
      <c r="AA805" s="16" t="str">
        <f t="shared" si="112"/>
        <v/>
      </c>
      <c r="AB805" s="16" t="e">
        <f>IF($A$3=FALSE,IF($C805&lt;16,K805/($D805^0.727399687532279)*'Hintergrund Berechnung'!$I$3165,K805/($D805^0.727399687532279)*'Hintergrund Berechnung'!$I$3166),IF($C805&lt;13,(K805/($D805^0.727399687532279)*'Hintergrund Berechnung'!$I$3165)*0.5,IF($C805&lt;16,(K805/($D805^0.727399687532279)*'Hintergrund Berechnung'!$I$3165)*0.67,K805/($D805^0.727399687532279)*'Hintergrund Berechnung'!$I$3166)))</f>
        <v>#DIV/0!</v>
      </c>
      <c r="AC805" s="16" t="str">
        <f t="shared" si="113"/>
        <v/>
      </c>
      <c r="AD805" s="16" t="e">
        <f>IF($A$3=FALSE,IF($C805&lt;16,M805/($D805^0.727399687532279)*'Hintergrund Berechnung'!$I$3165,M805/($D805^0.727399687532279)*'Hintergrund Berechnung'!$I$3166),IF($C805&lt;13,(M805/($D805^0.727399687532279)*'Hintergrund Berechnung'!$I$3165)*0.5,IF($C805&lt;16,(M805/($D805^0.727399687532279)*'Hintergrund Berechnung'!$I$3165)*0.67,M805/($D805^0.727399687532279)*'Hintergrund Berechnung'!$I$3166)))</f>
        <v>#DIV/0!</v>
      </c>
      <c r="AE805" s="16" t="str">
        <f t="shared" si="114"/>
        <v/>
      </c>
      <c r="AF805" s="16" t="e">
        <f>IF($A$3=FALSE,IF($C805&lt;16,O805/($D805^0.727399687532279)*'Hintergrund Berechnung'!$I$3165,O805/($D805^0.727399687532279)*'Hintergrund Berechnung'!$I$3166),IF($C805&lt;13,(O805/($D805^0.727399687532279)*'Hintergrund Berechnung'!$I$3165)*0.5,IF($C805&lt;16,(O805/($D805^0.727399687532279)*'Hintergrund Berechnung'!$I$3165)*0.67,O805/($D805^0.727399687532279)*'Hintergrund Berechnung'!$I$3166)))</f>
        <v>#DIV/0!</v>
      </c>
      <c r="AG805" s="16" t="str">
        <f t="shared" si="115"/>
        <v/>
      </c>
      <c r="AH805" s="16" t="e">
        <f t="shared" si="116"/>
        <v>#DIV/0!</v>
      </c>
      <c r="AI805" s="16" t="e">
        <f>ROUND(IF(C805&lt;16,$Q805/($D805^0.515518364833551)*'Hintergrund Berechnung'!$K$3165,$Q805/($D805^0.515518364833551)*'Hintergrund Berechnung'!$K$3166),0)</f>
        <v>#DIV/0!</v>
      </c>
      <c r="AJ805" s="16">
        <f>ROUND(IF(C805&lt;16,$R805*'Hintergrund Berechnung'!$L$3165,$R805*'Hintergrund Berechnung'!$L$3166),0)</f>
        <v>0</v>
      </c>
      <c r="AK805" s="16">
        <f>ROUND(IF(C805&lt;16,IF(S805&gt;0,(25-$S805)*'Hintergrund Berechnung'!$M$3165,0),IF(S805&gt;0,(25-$S805)*'Hintergrund Berechnung'!$M$3166,0)),0)</f>
        <v>0</v>
      </c>
      <c r="AL805" s="18" t="e">
        <f t="shared" si="117"/>
        <v>#DIV/0!</v>
      </c>
    </row>
    <row r="806" spans="21:38" x14ac:dyDescent="0.5">
      <c r="U806" s="16">
        <f t="shared" si="109"/>
        <v>0</v>
      </c>
      <c r="V806" s="16" t="e">
        <f>IF($A$3=FALSE,IF($C806&lt;16,E806/($D806^0.727399687532279)*'Hintergrund Berechnung'!$I$3165,E806/($D806^0.727399687532279)*'Hintergrund Berechnung'!$I$3166),IF($C806&lt;13,(E806/($D806^0.727399687532279)*'Hintergrund Berechnung'!$I$3165)*0.5,IF($C806&lt;16,(E806/($D806^0.727399687532279)*'Hintergrund Berechnung'!$I$3165)*0.67,E806/($D806^0.727399687532279)*'Hintergrund Berechnung'!$I$3166)))</f>
        <v>#DIV/0!</v>
      </c>
      <c r="W806" s="16" t="str">
        <f t="shared" si="110"/>
        <v/>
      </c>
      <c r="X806" s="16" t="e">
        <f>IF($A$3=FALSE,IF($C806&lt;16,G806/($D806^0.727399687532279)*'Hintergrund Berechnung'!$I$3165,G806/($D806^0.727399687532279)*'Hintergrund Berechnung'!$I$3166),IF($C806&lt;13,(G806/($D806^0.727399687532279)*'Hintergrund Berechnung'!$I$3165)*0.5,IF($C806&lt;16,(G806/($D806^0.727399687532279)*'Hintergrund Berechnung'!$I$3165)*0.67,G806/($D806^0.727399687532279)*'Hintergrund Berechnung'!$I$3166)))</f>
        <v>#DIV/0!</v>
      </c>
      <c r="Y806" s="16" t="str">
        <f t="shared" si="111"/>
        <v/>
      </c>
      <c r="Z806" s="16" t="e">
        <f>IF($A$3=FALSE,IF($C806&lt;16,I806/($D806^0.727399687532279)*'Hintergrund Berechnung'!$I$3165,I806/($D806^0.727399687532279)*'Hintergrund Berechnung'!$I$3166),IF($C806&lt;13,(I806/($D806^0.727399687532279)*'Hintergrund Berechnung'!$I$3165)*0.5,IF($C806&lt;16,(I806/($D806^0.727399687532279)*'Hintergrund Berechnung'!$I$3165)*0.67,I806/($D806^0.727399687532279)*'Hintergrund Berechnung'!$I$3166)))</f>
        <v>#DIV/0!</v>
      </c>
      <c r="AA806" s="16" t="str">
        <f t="shared" si="112"/>
        <v/>
      </c>
      <c r="AB806" s="16" t="e">
        <f>IF($A$3=FALSE,IF($C806&lt;16,K806/($D806^0.727399687532279)*'Hintergrund Berechnung'!$I$3165,K806/($D806^0.727399687532279)*'Hintergrund Berechnung'!$I$3166),IF($C806&lt;13,(K806/($D806^0.727399687532279)*'Hintergrund Berechnung'!$I$3165)*0.5,IF($C806&lt;16,(K806/($D806^0.727399687532279)*'Hintergrund Berechnung'!$I$3165)*0.67,K806/($D806^0.727399687532279)*'Hintergrund Berechnung'!$I$3166)))</f>
        <v>#DIV/0!</v>
      </c>
      <c r="AC806" s="16" t="str">
        <f t="shared" si="113"/>
        <v/>
      </c>
      <c r="AD806" s="16" t="e">
        <f>IF($A$3=FALSE,IF($C806&lt;16,M806/($D806^0.727399687532279)*'Hintergrund Berechnung'!$I$3165,M806/($D806^0.727399687532279)*'Hintergrund Berechnung'!$I$3166),IF($C806&lt;13,(M806/($D806^0.727399687532279)*'Hintergrund Berechnung'!$I$3165)*0.5,IF($C806&lt;16,(M806/($D806^0.727399687532279)*'Hintergrund Berechnung'!$I$3165)*0.67,M806/($D806^0.727399687532279)*'Hintergrund Berechnung'!$I$3166)))</f>
        <v>#DIV/0!</v>
      </c>
      <c r="AE806" s="16" t="str">
        <f t="shared" si="114"/>
        <v/>
      </c>
      <c r="AF806" s="16" t="e">
        <f>IF($A$3=FALSE,IF($C806&lt;16,O806/($D806^0.727399687532279)*'Hintergrund Berechnung'!$I$3165,O806/($D806^0.727399687532279)*'Hintergrund Berechnung'!$I$3166),IF($C806&lt;13,(O806/($D806^0.727399687532279)*'Hintergrund Berechnung'!$I$3165)*0.5,IF($C806&lt;16,(O806/($D806^0.727399687532279)*'Hintergrund Berechnung'!$I$3165)*0.67,O806/($D806^0.727399687532279)*'Hintergrund Berechnung'!$I$3166)))</f>
        <v>#DIV/0!</v>
      </c>
      <c r="AG806" s="16" t="str">
        <f t="shared" si="115"/>
        <v/>
      </c>
      <c r="AH806" s="16" t="e">
        <f t="shared" si="116"/>
        <v>#DIV/0!</v>
      </c>
      <c r="AI806" s="16" t="e">
        <f>ROUND(IF(C806&lt;16,$Q806/($D806^0.515518364833551)*'Hintergrund Berechnung'!$K$3165,$Q806/($D806^0.515518364833551)*'Hintergrund Berechnung'!$K$3166),0)</f>
        <v>#DIV/0!</v>
      </c>
      <c r="AJ806" s="16">
        <f>ROUND(IF(C806&lt;16,$R806*'Hintergrund Berechnung'!$L$3165,$R806*'Hintergrund Berechnung'!$L$3166),0)</f>
        <v>0</v>
      </c>
      <c r="AK806" s="16">
        <f>ROUND(IF(C806&lt;16,IF(S806&gt;0,(25-$S806)*'Hintergrund Berechnung'!$M$3165,0),IF(S806&gt;0,(25-$S806)*'Hintergrund Berechnung'!$M$3166,0)),0)</f>
        <v>0</v>
      </c>
      <c r="AL806" s="18" t="e">
        <f t="shared" si="117"/>
        <v>#DIV/0!</v>
      </c>
    </row>
    <row r="807" spans="21:38" x14ac:dyDescent="0.5">
      <c r="U807" s="16">
        <f t="shared" si="109"/>
        <v>0</v>
      </c>
      <c r="V807" s="16" t="e">
        <f>IF($A$3=FALSE,IF($C807&lt;16,E807/($D807^0.727399687532279)*'Hintergrund Berechnung'!$I$3165,E807/($D807^0.727399687532279)*'Hintergrund Berechnung'!$I$3166),IF($C807&lt;13,(E807/($D807^0.727399687532279)*'Hintergrund Berechnung'!$I$3165)*0.5,IF($C807&lt;16,(E807/($D807^0.727399687532279)*'Hintergrund Berechnung'!$I$3165)*0.67,E807/($D807^0.727399687532279)*'Hintergrund Berechnung'!$I$3166)))</f>
        <v>#DIV/0!</v>
      </c>
      <c r="W807" s="16" t="str">
        <f t="shared" si="110"/>
        <v/>
      </c>
      <c r="X807" s="16" t="e">
        <f>IF($A$3=FALSE,IF($C807&lt;16,G807/($D807^0.727399687532279)*'Hintergrund Berechnung'!$I$3165,G807/($D807^0.727399687532279)*'Hintergrund Berechnung'!$I$3166),IF($C807&lt;13,(G807/($D807^0.727399687532279)*'Hintergrund Berechnung'!$I$3165)*0.5,IF($C807&lt;16,(G807/($D807^0.727399687532279)*'Hintergrund Berechnung'!$I$3165)*0.67,G807/($D807^0.727399687532279)*'Hintergrund Berechnung'!$I$3166)))</f>
        <v>#DIV/0!</v>
      </c>
      <c r="Y807" s="16" t="str">
        <f t="shared" si="111"/>
        <v/>
      </c>
      <c r="Z807" s="16" t="e">
        <f>IF($A$3=FALSE,IF($C807&lt;16,I807/($D807^0.727399687532279)*'Hintergrund Berechnung'!$I$3165,I807/($D807^0.727399687532279)*'Hintergrund Berechnung'!$I$3166),IF($C807&lt;13,(I807/($D807^0.727399687532279)*'Hintergrund Berechnung'!$I$3165)*0.5,IF($C807&lt;16,(I807/($D807^0.727399687532279)*'Hintergrund Berechnung'!$I$3165)*0.67,I807/($D807^0.727399687532279)*'Hintergrund Berechnung'!$I$3166)))</f>
        <v>#DIV/0!</v>
      </c>
      <c r="AA807" s="16" t="str">
        <f t="shared" si="112"/>
        <v/>
      </c>
      <c r="AB807" s="16" t="e">
        <f>IF($A$3=FALSE,IF($C807&lt;16,K807/($D807^0.727399687532279)*'Hintergrund Berechnung'!$I$3165,K807/($D807^0.727399687532279)*'Hintergrund Berechnung'!$I$3166),IF($C807&lt;13,(K807/($D807^0.727399687532279)*'Hintergrund Berechnung'!$I$3165)*0.5,IF($C807&lt;16,(K807/($D807^0.727399687532279)*'Hintergrund Berechnung'!$I$3165)*0.67,K807/($D807^0.727399687532279)*'Hintergrund Berechnung'!$I$3166)))</f>
        <v>#DIV/0!</v>
      </c>
      <c r="AC807" s="16" t="str">
        <f t="shared" si="113"/>
        <v/>
      </c>
      <c r="AD807" s="16" t="e">
        <f>IF($A$3=FALSE,IF($C807&lt;16,M807/($D807^0.727399687532279)*'Hintergrund Berechnung'!$I$3165,M807/($D807^0.727399687532279)*'Hintergrund Berechnung'!$I$3166),IF($C807&lt;13,(M807/($D807^0.727399687532279)*'Hintergrund Berechnung'!$I$3165)*0.5,IF($C807&lt;16,(M807/($D807^0.727399687532279)*'Hintergrund Berechnung'!$I$3165)*0.67,M807/($D807^0.727399687532279)*'Hintergrund Berechnung'!$I$3166)))</f>
        <v>#DIV/0!</v>
      </c>
      <c r="AE807" s="16" t="str">
        <f t="shared" si="114"/>
        <v/>
      </c>
      <c r="AF807" s="16" t="e">
        <f>IF($A$3=FALSE,IF($C807&lt;16,O807/($D807^0.727399687532279)*'Hintergrund Berechnung'!$I$3165,O807/($D807^0.727399687532279)*'Hintergrund Berechnung'!$I$3166),IF($C807&lt;13,(O807/($D807^0.727399687532279)*'Hintergrund Berechnung'!$I$3165)*0.5,IF($C807&lt;16,(O807/($D807^0.727399687532279)*'Hintergrund Berechnung'!$I$3165)*0.67,O807/($D807^0.727399687532279)*'Hintergrund Berechnung'!$I$3166)))</f>
        <v>#DIV/0!</v>
      </c>
      <c r="AG807" s="16" t="str">
        <f t="shared" si="115"/>
        <v/>
      </c>
      <c r="AH807" s="16" t="e">
        <f t="shared" si="116"/>
        <v>#DIV/0!</v>
      </c>
      <c r="AI807" s="16" t="e">
        <f>ROUND(IF(C807&lt;16,$Q807/($D807^0.515518364833551)*'Hintergrund Berechnung'!$K$3165,$Q807/($D807^0.515518364833551)*'Hintergrund Berechnung'!$K$3166),0)</f>
        <v>#DIV/0!</v>
      </c>
      <c r="AJ807" s="16">
        <f>ROUND(IF(C807&lt;16,$R807*'Hintergrund Berechnung'!$L$3165,$R807*'Hintergrund Berechnung'!$L$3166),0)</f>
        <v>0</v>
      </c>
      <c r="AK807" s="16">
        <f>ROUND(IF(C807&lt;16,IF(S807&gt;0,(25-$S807)*'Hintergrund Berechnung'!$M$3165,0),IF(S807&gt;0,(25-$S807)*'Hintergrund Berechnung'!$M$3166,0)),0)</f>
        <v>0</v>
      </c>
      <c r="AL807" s="18" t="e">
        <f t="shared" si="117"/>
        <v>#DIV/0!</v>
      </c>
    </row>
    <row r="808" spans="21:38" x14ac:dyDescent="0.5">
      <c r="U808" s="16">
        <f t="shared" si="109"/>
        <v>0</v>
      </c>
      <c r="V808" s="16" t="e">
        <f>IF($A$3=FALSE,IF($C808&lt;16,E808/($D808^0.727399687532279)*'Hintergrund Berechnung'!$I$3165,E808/($D808^0.727399687532279)*'Hintergrund Berechnung'!$I$3166),IF($C808&lt;13,(E808/($D808^0.727399687532279)*'Hintergrund Berechnung'!$I$3165)*0.5,IF($C808&lt;16,(E808/($D808^0.727399687532279)*'Hintergrund Berechnung'!$I$3165)*0.67,E808/($D808^0.727399687532279)*'Hintergrund Berechnung'!$I$3166)))</f>
        <v>#DIV/0!</v>
      </c>
      <c r="W808" s="16" t="str">
        <f t="shared" si="110"/>
        <v/>
      </c>
      <c r="X808" s="16" t="e">
        <f>IF($A$3=FALSE,IF($C808&lt;16,G808/($D808^0.727399687532279)*'Hintergrund Berechnung'!$I$3165,G808/($D808^0.727399687532279)*'Hintergrund Berechnung'!$I$3166),IF($C808&lt;13,(G808/($D808^0.727399687532279)*'Hintergrund Berechnung'!$I$3165)*0.5,IF($C808&lt;16,(G808/($D808^0.727399687532279)*'Hintergrund Berechnung'!$I$3165)*0.67,G808/($D808^0.727399687532279)*'Hintergrund Berechnung'!$I$3166)))</f>
        <v>#DIV/0!</v>
      </c>
      <c r="Y808" s="16" t="str">
        <f t="shared" si="111"/>
        <v/>
      </c>
      <c r="Z808" s="16" t="e">
        <f>IF($A$3=FALSE,IF($C808&lt;16,I808/($D808^0.727399687532279)*'Hintergrund Berechnung'!$I$3165,I808/($D808^0.727399687532279)*'Hintergrund Berechnung'!$I$3166),IF($C808&lt;13,(I808/($D808^0.727399687532279)*'Hintergrund Berechnung'!$I$3165)*0.5,IF($C808&lt;16,(I808/($D808^0.727399687532279)*'Hintergrund Berechnung'!$I$3165)*0.67,I808/($D808^0.727399687532279)*'Hintergrund Berechnung'!$I$3166)))</f>
        <v>#DIV/0!</v>
      </c>
      <c r="AA808" s="16" t="str">
        <f t="shared" si="112"/>
        <v/>
      </c>
      <c r="AB808" s="16" t="e">
        <f>IF($A$3=FALSE,IF($C808&lt;16,K808/($D808^0.727399687532279)*'Hintergrund Berechnung'!$I$3165,K808/($D808^0.727399687532279)*'Hintergrund Berechnung'!$I$3166),IF($C808&lt;13,(K808/($D808^0.727399687532279)*'Hintergrund Berechnung'!$I$3165)*0.5,IF($C808&lt;16,(K808/($D808^0.727399687532279)*'Hintergrund Berechnung'!$I$3165)*0.67,K808/($D808^0.727399687532279)*'Hintergrund Berechnung'!$I$3166)))</f>
        <v>#DIV/0!</v>
      </c>
      <c r="AC808" s="16" t="str">
        <f t="shared" si="113"/>
        <v/>
      </c>
      <c r="AD808" s="16" t="e">
        <f>IF($A$3=FALSE,IF($C808&lt;16,M808/($D808^0.727399687532279)*'Hintergrund Berechnung'!$I$3165,M808/($D808^0.727399687532279)*'Hintergrund Berechnung'!$I$3166),IF($C808&lt;13,(M808/($D808^0.727399687532279)*'Hintergrund Berechnung'!$I$3165)*0.5,IF($C808&lt;16,(M808/($D808^0.727399687532279)*'Hintergrund Berechnung'!$I$3165)*0.67,M808/($D808^0.727399687532279)*'Hintergrund Berechnung'!$I$3166)))</f>
        <v>#DIV/0!</v>
      </c>
      <c r="AE808" s="16" t="str">
        <f t="shared" si="114"/>
        <v/>
      </c>
      <c r="AF808" s="16" t="e">
        <f>IF($A$3=FALSE,IF($C808&lt;16,O808/($D808^0.727399687532279)*'Hintergrund Berechnung'!$I$3165,O808/($D808^0.727399687532279)*'Hintergrund Berechnung'!$I$3166),IF($C808&lt;13,(O808/($D808^0.727399687532279)*'Hintergrund Berechnung'!$I$3165)*0.5,IF($C808&lt;16,(O808/($D808^0.727399687532279)*'Hintergrund Berechnung'!$I$3165)*0.67,O808/($D808^0.727399687532279)*'Hintergrund Berechnung'!$I$3166)))</f>
        <v>#DIV/0!</v>
      </c>
      <c r="AG808" s="16" t="str">
        <f t="shared" si="115"/>
        <v/>
      </c>
      <c r="AH808" s="16" t="e">
        <f t="shared" si="116"/>
        <v>#DIV/0!</v>
      </c>
      <c r="AI808" s="16" t="e">
        <f>ROUND(IF(C808&lt;16,$Q808/($D808^0.515518364833551)*'Hintergrund Berechnung'!$K$3165,$Q808/($D808^0.515518364833551)*'Hintergrund Berechnung'!$K$3166),0)</f>
        <v>#DIV/0!</v>
      </c>
      <c r="AJ808" s="16">
        <f>ROUND(IF(C808&lt;16,$R808*'Hintergrund Berechnung'!$L$3165,$R808*'Hintergrund Berechnung'!$L$3166),0)</f>
        <v>0</v>
      </c>
      <c r="AK808" s="16">
        <f>ROUND(IF(C808&lt;16,IF(S808&gt;0,(25-$S808)*'Hintergrund Berechnung'!$M$3165,0),IF(S808&gt;0,(25-$S808)*'Hintergrund Berechnung'!$M$3166,0)),0)</f>
        <v>0</v>
      </c>
      <c r="AL808" s="18" t="e">
        <f t="shared" si="117"/>
        <v>#DIV/0!</v>
      </c>
    </row>
    <row r="809" spans="21:38" x14ac:dyDescent="0.5">
      <c r="U809" s="16">
        <f t="shared" si="109"/>
        <v>0</v>
      </c>
      <c r="V809" s="16" t="e">
        <f>IF($A$3=FALSE,IF($C809&lt;16,E809/($D809^0.727399687532279)*'Hintergrund Berechnung'!$I$3165,E809/($D809^0.727399687532279)*'Hintergrund Berechnung'!$I$3166),IF($C809&lt;13,(E809/($D809^0.727399687532279)*'Hintergrund Berechnung'!$I$3165)*0.5,IF($C809&lt;16,(E809/($D809^0.727399687532279)*'Hintergrund Berechnung'!$I$3165)*0.67,E809/($D809^0.727399687532279)*'Hintergrund Berechnung'!$I$3166)))</f>
        <v>#DIV/0!</v>
      </c>
      <c r="W809" s="16" t="str">
        <f t="shared" si="110"/>
        <v/>
      </c>
      <c r="X809" s="16" t="e">
        <f>IF($A$3=FALSE,IF($C809&lt;16,G809/($D809^0.727399687532279)*'Hintergrund Berechnung'!$I$3165,G809/($D809^0.727399687532279)*'Hintergrund Berechnung'!$I$3166),IF($C809&lt;13,(G809/($D809^0.727399687532279)*'Hintergrund Berechnung'!$I$3165)*0.5,IF($C809&lt;16,(G809/($D809^0.727399687532279)*'Hintergrund Berechnung'!$I$3165)*0.67,G809/($D809^0.727399687532279)*'Hintergrund Berechnung'!$I$3166)))</f>
        <v>#DIV/0!</v>
      </c>
      <c r="Y809" s="16" t="str">
        <f t="shared" si="111"/>
        <v/>
      </c>
      <c r="Z809" s="16" t="e">
        <f>IF($A$3=FALSE,IF($C809&lt;16,I809/($D809^0.727399687532279)*'Hintergrund Berechnung'!$I$3165,I809/($D809^0.727399687532279)*'Hintergrund Berechnung'!$I$3166),IF($C809&lt;13,(I809/($D809^0.727399687532279)*'Hintergrund Berechnung'!$I$3165)*0.5,IF($C809&lt;16,(I809/($D809^0.727399687532279)*'Hintergrund Berechnung'!$I$3165)*0.67,I809/($D809^0.727399687532279)*'Hintergrund Berechnung'!$I$3166)))</f>
        <v>#DIV/0!</v>
      </c>
      <c r="AA809" s="16" t="str">
        <f t="shared" si="112"/>
        <v/>
      </c>
      <c r="AB809" s="16" t="e">
        <f>IF($A$3=FALSE,IF($C809&lt;16,K809/($D809^0.727399687532279)*'Hintergrund Berechnung'!$I$3165,K809/($D809^0.727399687532279)*'Hintergrund Berechnung'!$I$3166),IF($C809&lt;13,(K809/($D809^0.727399687532279)*'Hintergrund Berechnung'!$I$3165)*0.5,IF($C809&lt;16,(K809/($D809^0.727399687532279)*'Hintergrund Berechnung'!$I$3165)*0.67,K809/($D809^0.727399687532279)*'Hintergrund Berechnung'!$I$3166)))</f>
        <v>#DIV/0!</v>
      </c>
      <c r="AC809" s="16" t="str">
        <f t="shared" si="113"/>
        <v/>
      </c>
      <c r="AD809" s="16" t="e">
        <f>IF($A$3=FALSE,IF($C809&lt;16,M809/($D809^0.727399687532279)*'Hintergrund Berechnung'!$I$3165,M809/($D809^0.727399687532279)*'Hintergrund Berechnung'!$I$3166),IF($C809&lt;13,(M809/($D809^0.727399687532279)*'Hintergrund Berechnung'!$I$3165)*0.5,IF($C809&lt;16,(M809/($D809^0.727399687532279)*'Hintergrund Berechnung'!$I$3165)*0.67,M809/($D809^0.727399687532279)*'Hintergrund Berechnung'!$I$3166)))</f>
        <v>#DIV/0!</v>
      </c>
      <c r="AE809" s="16" t="str">
        <f t="shared" si="114"/>
        <v/>
      </c>
      <c r="AF809" s="16" t="e">
        <f>IF($A$3=FALSE,IF($C809&lt;16,O809/($D809^0.727399687532279)*'Hintergrund Berechnung'!$I$3165,O809/($D809^0.727399687532279)*'Hintergrund Berechnung'!$I$3166),IF($C809&lt;13,(O809/($D809^0.727399687532279)*'Hintergrund Berechnung'!$I$3165)*0.5,IF($C809&lt;16,(O809/($D809^0.727399687532279)*'Hintergrund Berechnung'!$I$3165)*0.67,O809/($D809^0.727399687532279)*'Hintergrund Berechnung'!$I$3166)))</f>
        <v>#DIV/0!</v>
      </c>
      <c r="AG809" s="16" t="str">
        <f t="shared" si="115"/>
        <v/>
      </c>
      <c r="AH809" s="16" t="e">
        <f t="shared" si="116"/>
        <v>#DIV/0!</v>
      </c>
      <c r="AI809" s="16" t="e">
        <f>ROUND(IF(C809&lt;16,$Q809/($D809^0.515518364833551)*'Hintergrund Berechnung'!$K$3165,$Q809/($D809^0.515518364833551)*'Hintergrund Berechnung'!$K$3166),0)</f>
        <v>#DIV/0!</v>
      </c>
      <c r="AJ809" s="16">
        <f>ROUND(IF(C809&lt;16,$R809*'Hintergrund Berechnung'!$L$3165,$R809*'Hintergrund Berechnung'!$L$3166),0)</f>
        <v>0</v>
      </c>
      <c r="AK809" s="16">
        <f>ROUND(IF(C809&lt;16,IF(S809&gt;0,(25-$S809)*'Hintergrund Berechnung'!$M$3165,0),IF(S809&gt;0,(25-$S809)*'Hintergrund Berechnung'!$M$3166,0)),0)</f>
        <v>0</v>
      </c>
      <c r="AL809" s="18" t="e">
        <f t="shared" si="117"/>
        <v>#DIV/0!</v>
      </c>
    </row>
    <row r="810" spans="21:38" x14ac:dyDescent="0.5">
      <c r="U810" s="16">
        <f t="shared" si="109"/>
        <v>0</v>
      </c>
      <c r="V810" s="16" t="e">
        <f>IF($A$3=FALSE,IF($C810&lt;16,E810/($D810^0.727399687532279)*'Hintergrund Berechnung'!$I$3165,E810/($D810^0.727399687532279)*'Hintergrund Berechnung'!$I$3166),IF($C810&lt;13,(E810/($D810^0.727399687532279)*'Hintergrund Berechnung'!$I$3165)*0.5,IF($C810&lt;16,(E810/($D810^0.727399687532279)*'Hintergrund Berechnung'!$I$3165)*0.67,E810/($D810^0.727399687532279)*'Hintergrund Berechnung'!$I$3166)))</f>
        <v>#DIV/0!</v>
      </c>
      <c r="W810" s="16" t="str">
        <f t="shared" si="110"/>
        <v/>
      </c>
      <c r="X810" s="16" t="e">
        <f>IF($A$3=FALSE,IF($C810&lt;16,G810/($D810^0.727399687532279)*'Hintergrund Berechnung'!$I$3165,G810/($D810^0.727399687532279)*'Hintergrund Berechnung'!$I$3166),IF($C810&lt;13,(G810/($D810^0.727399687532279)*'Hintergrund Berechnung'!$I$3165)*0.5,IF($C810&lt;16,(G810/($D810^0.727399687532279)*'Hintergrund Berechnung'!$I$3165)*0.67,G810/($D810^0.727399687532279)*'Hintergrund Berechnung'!$I$3166)))</f>
        <v>#DIV/0!</v>
      </c>
      <c r="Y810" s="16" t="str">
        <f t="shared" si="111"/>
        <v/>
      </c>
      <c r="Z810" s="16" t="e">
        <f>IF($A$3=FALSE,IF($C810&lt;16,I810/($D810^0.727399687532279)*'Hintergrund Berechnung'!$I$3165,I810/($D810^0.727399687532279)*'Hintergrund Berechnung'!$I$3166),IF($C810&lt;13,(I810/($D810^0.727399687532279)*'Hintergrund Berechnung'!$I$3165)*0.5,IF($C810&lt;16,(I810/($D810^0.727399687532279)*'Hintergrund Berechnung'!$I$3165)*0.67,I810/($D810^0.727399687532279)*'Hintergrund Berechnung'!$I$3166)))</f>
        <v>#DIV/0!</v>
      </c>
      <c r="AA810" s="16" t="str">
        <f t="shared" si="112"/>
        <v/>
      </c>
      <c r="AB810" s="16" t="e">
        <f>IF($A$3=FALSE,IF($C810&lt;16,K810/($D810^0.727399687532279)*'Hintergrund Berechnung'!$I$3165,K810/($D810^0.727399687532279)*'Hintergrund Berechnung'!$I$3166),IF($C810&lt;13,(K810/($D810^0.727399687532279)*'Hintergrund Berechnung'!$I$3165)*0.5,IF($C810&lt;16,(K810/($D810^0.727399687532279)*'Hintergrund Berechnung'!$I$3165)*0.67,K810/($D810^0.727399687532279)*'Hintergrund Berechnung'!$I$3166)))</f>
        <v>#DIV/0!</v>
      </c>
      <c r="AC810" s="16" t="str">
        <f t="shared" si="113"/>
        <v/>
      </c>
      <c r="AD810" s="16" t="e">
        <f>IF($A$3=FALSE,IF($C810&lt;16,M810/($D810^0.727399687532279)*'Hintergrund Berechnung'!$I$3165,M810/($D810^0.727399687532279)*'Hintergrund Berechnung'!$I$3166),IF($C810&lt;13,(M810/($D810^0.727399687532279)*'Hintergrund Berechnung'!$I$3165)*0.5,IF($C810&lt;16,(M810/($D810^0.727399687532279)*'Hintergrund Berechnung'!$I$3165)*0.67,M810/($D810^0.727399687532279)*'Hintergrund Berechnung'!$I$3166)))</f>
        <v>#DIV/0!</v>
      </c>
      <c r="AE810" s="16" t="str">
        <f t="shared" si="114"/>
        <v/>
      </c>
      <c r="AF810" s="16" t="e">
        <f>IF($A$3=FALSE,IF($C810&lt;16,O810/($D810^0.727399687532279)*'Hintergrund Berechnung'!$I$3165,O810/($D810^0.727399687532279)*'Hintergrund Berechnung'!$I$3166),IF($C810&lt;13,(O810/($D810^0.727399687532279)*'Hintergrund Berechnung'!$I$3165)*0.5,IF($C810&lt;16,(O810/($D810^0.727399687532279)*'Hintergrund Berechnung'!$I$3165)*0.67,O810/($D810^0.727399687532279)*'Hintergrund Berechnung'!$I$3166)))</f>
        <v>#DIV/0!</v>
      </c>
      <c r="AG810" s="16" t="str">
        <f t="shared" si="115"/>
        <v/>
      </c>
      <c r="AH810" s="16" t="e">
        <f t="shared" si="116"/>
        <v>#DIV/0!</v>
      </c>
      <c r="AI810" s="16" t="e">
        <f>ROUND(IF(C810&lt;16,$Q810/($D810^0.515518364833551)*'Hintergrund Berechnung'!$K$3165,$Q810/($D810^0.515518364833551)*'Hintergrund Berechnung'!$K$3166),0)</f>
        <v>#DIV/0!</v>
      </c>
      <c r="AJ810" s="16">
        <f>ROUND(IF(C810&lt;16,$R810*'Hintergrund Berechnung'!$L$3165,$R810*'Hintergrund Berechnung'!$L$3166),0)</f>
        <v>0</v>
      </c>
      <c r="AK810" s="16">
        <f>ROUND(IF(C810&lt;16,IF(S810&gt;0,(25-$S810)*'Hintergrund Berechnung'!$M$3165,0),IF(S810&gt;0,(25-$S810)*'Hintergrund Berechnung'!$M$3166,0)),0)</f>
        <v>0</v>
      </c>
      <c r="AL810" s="18" t="e">
        <f t="shared" si="117"/>
        <v>#DIV/0!</v>
      </c>
    </row>
    <row r="811" spans="21:38" x14ac:dyDescent="0.5">
      <c r="U811" s="16">
        <f t="shared" si="109"/>
        <v>0</v>
      </c>
      <c r="V811" s="16" t="e">
        <f>IF($A$3=FALSE,IF($C811&lt;16,E811/($D811^0.727399687532279)*'Hintergrund Berechnung'!$I$3165,E811/($D811^0.727399687532279)*'Hintergrund Berechnung'!$I$3166),IF($C811&lt;13,(E811/($D811^0.727399687532279)*'Hintergrund Berechnung'!$I$3165)*0.5,IF($C811&lt;16,(E811/($D811^0.727399687532279)*'Hintergrund Berechnung'!$I$3165)*0.67,E811/($D811^0.727399687532279)*'Hintergrund Berechnung'!$I$3166)))</f>
        <v>#DIV/0!</v>
      </c>
      <c r="W811" s="16" t="str">
        <f t="shared" si="110"/>
        <v/>
      </c>
      <c r="X811" s="16" t="e">
        <f>IF($A$3=FALSE,IF($C811&lt;16,G811/($D811^0.727399687532279)*'Hintergrund Berechnung'!$I$3165,G811/($D811^0.727399687532279)*'Hintergrund Berechnung'!$I$3166),IF($C811&lt;13,(G811/($D811^0.727399687532279)*'Hintergrund Berechnung'!$I$3165)*0.5,IF($C811&lt;16,(G811/($D811^0.727399687532279)*'Hintergrund Berechnung'!$I$3165)*0.67,G811/($D811^0.727399687532279)*'Hintergrund Berechnung'!$I$3166)))</f>
        <v>#DIV/0!</v>
      </c>
      <c r="Y811" s="16" t="str">
        <f t="shared" si="111"/>
        <v/>
      </c>
      <c r="Z811" s="16" t="e">
        <f>IF($A$3=FALSE,IF($C811&lt;16,I811/($D811^0.727399687532279)*'Hintergrund Berechnung'!$I$3165,I811/($D811^0.727399687532279)*'Hintergrund Berechnung'!$I$3166),IF($C811&lt;13,(I811/($D811^0.727399687532279)*'Hintergrund Berechnung'!$I$3165)*0.5,IF($C811&lt;16,(I811/($D811^0.727399687532279)*'Hintergrund Berechnung'!$I$3165)*0.67,I811/($D811^0.727399687532279)*'Hintergrund Berechnung'!$I$3166)))</f>
        <v>#DIV/0!</v>
      </c>
      <c r="AA811" s="16" t="str">
        <f t="shared" si="112"/>
        <v/>
      </c>
      <c r="AB811" s="16" t="e">
        <f>IF($A$3=FALSE,IF($C811&lt;16,K811/($D811^0.727399687532279)*'Hintergrund Berechnung'!$I$3165,K811/($D811^0.727399687532279)*'Hintergrund Berechnung'!$I$3166),IF($C811&lt;13,(K811/($D811^0.727399687532279)*'Hintergrund Berechnung'!$I$3165)*0.5,IF($C811&lt;16,(K811/($D811^0.727399687532279)*'Hintergrund Berechnung'!$I$3165)*0.67,K811/($D811^0.727399687532279)*'Hintergrund Berechnung'!$I$3166)))</f>
        <v>#DIV/0!</v>
      </c>
      <c r="AC811" s="16" t="str">
        <f t="shared" si="113"/>
        <v/>
      </c>
      <c r="AD811" s="16" t="e">
        <f>IF($A$3=FALSE,IF($C811&lt;16,M811/($D811^0.727399687532279)*'Hintergrund Berechnung'!$I$3165,M811/($D811^0.727399687532279)*'Hintergrund Berechnung'!$I$3166),IF($C811&lt;13,(M811/($D811^0.727399687532279)*'Hintergrund Berechnung'!$I$3165)*0.5,IF($C811&lt;16,(M811/($D811^0.727399687532279)*'Hintergrund Berechnung'!$I$3165)*0.67,M811/($D811^0.727399687532279)*'Hintergrund Berechnung'!$I$3166)))</f>
        <v>#DIV/0!</v>
      </c>
      <c r="AE811" s="16" t="str">
        <f t="shared" si="114"/>
        <v/>
      </c>
      <c r="AF811" s="16" t="e">
        <f>IF($A$3=FALSE,IF($C811&lt;16,O811/($D811^0.727399687532279)*'Hintergrund Berechnung'!$I$3165,O811/($D811^0.727399687532279)*'Hintergrund Berechnung'!$I$3166),IF($C811&lt;13,(O811/($D811^0.727399687532279)*'Hintergrund Berechnung'!$I$3165)*0.5,IF($C811&lt;16,(O811/($D811^0.727399687532279)*'Hintergrund Berechnung'!$I$3165)*0.67,O811/($D811^0.727399687532279)*'Hintergrund Berechnung'!$I$3166)))</f>
        <v>#DIV/0!</v>
      </c>
      <c r="AG811" s="16" t="str">
        <f t="shared" si="115"/>
        <v/>
      </c>
      <c r="AH811" s="16" t="e">
        <f t="shared" si="116"/>
        <v>#DIV/0!</v>
      </c>
      <c r="AI811" s="16" t="e">
        <f>ROUND(IF(C811&lt;16,$Q811/($D811^0.515518364833551)*'Hintergrund Berechnung'!$K$3165,$Q811/($D811^0.515518364833551)*'Hintergrund Berechnung'!$K$3166),0)</f>
        <v>#DIV/0!</v>
      </c>
      <c r="AJ811" s="16">
        <f>ROUND(IF(C811&lt;16,$R811*'Hintergrund Berechnung'!$L$3165,$R811*'Hintergrund Berechnung'!$L$3166),0)</f>
        <v>0</v>
      </c>
      <c r="AK811" s="16">
        <f>ROUND(IF(C811&lt;16,IF(S811&gt;0,(25-$S811)*'Hintergrund Berechnung'!$M$3165,0),IF(S811&gt;0,(25-$S811)*'Hintergrund Berechnung'!$M$3166,0)),0)</f>
        <v>0</v>
      </c>
      <c r="AL811" s="18" t="e">
        <f t="shared" si="117"/>
        <v>#DIV/0!</v>
      </c>
    </row>
    <row r="812" spans="21:38" x14ac:dyDescent="0.5">
      <c r="U812" s="16">
        <f t="shared" si="109"/>
        <v>0</v>
      </c>
      <c r="V812" s="16" t="e">
        <f>IF($A$3=FALSE,IF($C812&lt;16,E812/($D812^0.727399687532279)*'Hintergrund Berechnung'!$I$3165,E812/($D812^0.727399687532279)*'Hintergrund Berechnung'!$I$3166),IF($C812&lt;13,(E812/($D812^0.727399687532279)*'Hintergrund Berechnung'!$I$3165)*0.5,IF($C812&lt;16,(E812/($D812^0.727399687532279)*'Hintergrund Berechnung'!$I$3165)*0.67,E812/($D812^0.727399687532279)*'Hintergrund Berechnung'!$I$3166)))</f>
        <v>#DIV/0!</v>
      </c>
      <c r="W812" s="16" t="str">
        <f t="shared" si="110"/>
        <v/>
      </c>
      <c r="X812" s="16" t="e">
        <f>IF($A$3=FALSE,IF($C812&lt;16,G812/($D812^0.727399687532279)*'Hintergrund Berechnung'!$I$3165,G812/($D812^0.727399687532279)*'Hintergrund Berechnung'!$I$3166),IF($C812&lt;13,(G812/($D812^0.727399687532279)*'Hintergrund Berechnung'!$I$3165)*0.5,IF($C812&lt;16,(G812/($D812^0.727399687532279)*'Hintergrund Berechnung'!$I$3165)*0.67,G812/($D812^0.727399687532279)*'Hintergrund Berechnung'!$I$3166)))</f>
        <v>#DIV/0!</v>
      </c>
      <c r="Y812" s="16" t="str">
        <f t="shared" si="111"/>
        <v/>
      </c>
      <c r="Z812" s="16" t="e">
        <f>IF($A$3=FALSE,IF($C812&lt;16,I812/($D812^0.727399687532279)*'Hintergrund Berechnung'!$I$3165,I812/($D812^0.727399687532279)*'Hintergrund Berechnung'!$I$3166),IF($C812&lt;13,(I812/($D812^0.727399687532279)*'Hintergrund Berechnung'!$I$3165)*0.5,IF($C812&lt;16,(I812/($D812^0.727399687532279)*'Hintergrund Berechnung'!$I$3165)*0.67,I812/($D812^0.727399687532279)*'Hintergrund Berechnung'!$I$3166)))</f>
        <v>#DIV/0!</v>
      </c>
      <c r="AA812" s="16" t="str">
        <f t="shared" si="112"/>
        <v/>
      </c>
      <c r="AB812" s="16" t="e">
        <f>IF($A$3=FALSE,IF($C812&lt;16,K812/($D812^0.727399687532279)*'Hintergrund Berechnung'!$I$3165,K812/($D812^0.727399687532279)*'Hintergrund Berechnung'!$I$3166),IF($C812&lt;13,(K812/($D812^0.727399687532279)*'Hintergrund Berechnung'!$I$3165)*0.5,IF($C812&lt;16,(K812/($D812^0.727399687532279)*'Hintergrund Berechnung'!$I$3165)*0.67,K812/($D812^0.727399687532279)*'Hintergrund Berechnung'!$I$3166)))</f>
        <v>#DIV/0!</v>
      </c>
      <c r="AC812" s="16" t="str">
        <f t="shared" si="113"/>
        <v/>
      </c>
      <c r="AD812" s="16" t="e">
        <f>IF($A$3=FALSE,IF($C812&lt;16,M812/($D812^0.727399687532279)*'Hintergrund Berechnung'!$I$3165,M812/($D812^0.727399687532279)*'Hintergrund Berechnung'!$I$3166),IF($C812&lt;13,(M812/($D812^0.727399687532279)*'Hintergrund Berechnung'!$I$3165)*0.5,IF($C812&lt;16,(M812/($D812^0.727399687532279)*'Hintergrund Berechnung'!$I$3165)*0.67,M812/($D812^0.727399687532279)*'Hintergrund Berechnung'!$I$3166)))</f>
        <v>#DIV/0!</v>
      </c>
      <c r="AE812" s="16" t="str">
        <f t="shared" si="114"/>
        <v/>
      </c>
      <c r="AF812" s="16" t="e">
        <f>IF($A$3=FALSE,IF($C812&lt;16,O812/($D812^0.727399687532279)*'Hintergrund Berechnung'!$I$3165,O812/($D812^0.727399687532279)*'Hintergrund Berechnung'!$I$3166),IF($C812&lt;13,(O812/($D812^0.727399687532279)*'Hintergrund Berechnung'!$I$3165)*0.5,IF($C812&lt;16,(O812/($D812^0.727399687532279)*'Hintergrund Berechnung'!$I$3165)*0.67,O812/($D812^0.727399687532279)*'Hintergrund Berechnung'!$I$3166)))</f>
        <v>#DIV/0!</v>
      </c>
      <c r="AG812" s="16" t="str">
        <f t="shared" si="115"/>
        <v/>
      </c>
      <c r="AH812" s="16" t="e">
        <f t="shared" si="116"/>
        <v>#DIV/0!</v>
      </c>
      <c r="AI812" s="16" t="e">
        <f>ROUND(IF(C812&lt;16,$Q812/($D812^0.515518364833551)*'Hintergrund Berechnung'!$K$3165,$Q812/($D812^0.515518364833551)*'Hintergrund Berechnung'!$K$3166),0)</f>
        <v>#DIV/0!</v>
      </c>
      <c r="AJ812" s="16">
        <f>ROUND(IF(C812&lt;16,$R812*'Hintergrund Berechnung'!$L$3165,$R812*'Hintergrund Berechnung'!$L$3166),0)</f>
        <v>0</v>
      </c>
      <c r="AK812" s="16">
        <f>ROUND(IF(C812&lt;16,IF(S812&gt;0,(25-$S812)*'Hintergrund Berechnung'!$M$3165,0),IF(S812&gt;0,(25-$S812)*'Hintergrund Berechnung'!$M$3166,0)),0)</f>
        <v>0</v>
      </c>
      <c r="AL812" s="18" t="e">
        <f t="shared" si="117"/>
        <v>#DIV/0!</v>
      </c>
    </row>
    <row r="813" spans="21:38" x14ac:dyDescent="0.5">
      <c r="U813" s="16">
        <f t="shared" si="109"/>
        <v>0</v>
      </c>
      <c r="V813" s="16" t="e">
        <f>IF($A$3=FALSE,IF($C813&lt;16,E813/($D813^0.727399687532279)*'Hintergrund Berechnung'!$I$3165,E813/($D813^0.727399687532279)*'Hintergrund Berechnung'!$I$3166),IF($C813&lt;13,(E813/($D813^0.727399687532279)*'Hintergrund Berechnung'!$I$3165)*0.5,IF($C813&lt;16,(E813/($D813^0.727399687532279)*'Hintergrund Berechnung'!$I$3165)*0.67,E813/($D813^0.727399687532279)*'Hintergrund Berechnung'!$I$3166)))</f>
        <v>#DIV/0!</v>
      </c>
      <c r="W813" s="16" t="str">
        <f t="shared" si="110"/>
        <v/>
      </c>
      <c r="X813" s="16" t="e">
        <f>IF($A$3=FALSE,IF($C813&lt;16,G813/($D813^0.727399687532279)*'Hintergrund Berechnung'!$I$3165,G813/($D813^0.727399687532279)*'Hintergrund Berechnung'!$I$3166),IF($C813&lt;13,(G813/($D813^0.727399687532279)*'Hintergrund Berechnung'!$I$3165)*0.5,IF($C813&lt;16,(G813/($D813^0.727399687532279)*'Hintergrund Berechnung'!$I$3165)*0.67,G813/($D813^0.727399687532279)*'Hintergrund Berechnung'!$I$3166)))</f>
        <v>#DIV/0!</v>
      </c>
      <c r="Y813" s="16" t="str">
        <f t="shared" si="111"/>
        <v/>
      </c>
      <c r="Z813" s="16" t="e">
        <f>IF($A$3=FALSE,IF($C813&lt;16,I813/($D813^0.727399687532279)*'Hintergrund Berechnung'!$I$3165,I813/($D813^0.727399687532279)*'Hintergrund Berechnung'!$I$3166),IF($C813&lt;13,(I813/($D813^0.727399687532279)*'Hintergrund Berechnung'!$I$3165)*0.5,IF($C813&lt;16,(I813/($D813^0.727399687532279)*'Hintergrund Berechnung'!$I$3165)*0.67,I813/($D813^0.727399687532279)*'Hintergrund Berechnung'!$I$3166)))</f>
        <v>#DIV/0!</v>
      </c>
      <c r="AA813" s="16" t="str">
        <f t="shared" si="112"/>
        <v/>
      </c>
      <c r="AB813" s="16" t="e">
        <f>IF($A$3=FALSE,IF($C813&lt;16,K813/($D813^0.727399687532279)*'Hintergrund Berechnung'!$I$3165,K813/($D813^0.727399687532279)*'Hintergrund Berechnung'!$I$3166),IF($C813&lt;13,(K813/($D813^0.727399687532279)*'Hintergrund Berechnung'!$I$3165)*0.5,IF($C813&lt;16,(K813/($D813^0.727399687532279)*'Hintergrund Berechnung'!$I$3165)*0.67,K813/($D813^0.727399687532279)*'Hintergrund Berechnung'!$I$3166)))</f>
        <v>#DIV/0!</v>
      </c>
      <c r="AC813" s="16" t="str">
        <f t="shared" si="113"/>
        <v/>
      </c>
      <c r="AD813" s="16" t="e">
        <f>IF($A$3=FALSE,IF($C813&lt;16,M813/($D813^0.727399687532279)*'Hintergrund Berechnung'!$I$3165,M813/($D813^0.727399687532279)*'Hintergrund Berechnung'!$I$3166),IF($C813&lt;13,(M813/($D813^0.727399687532279)*'Hintergrund Berechnung'!$I$3165)*0.5,IF($C813&lt;16,(M813/($D813^0.727399687532279)*'Hintergrund Berechnung'!$I$3165)*0.67,M813/($D813^0.727399687532279)*'Hintergrund Berechnung'!$I$3166)))</f>
        <v>#DIV/0!</v>
      </c>
      <c r="AE813" s="16" t="str">
        <f t="shared" si="114"/>
        <v/>
      </c>
      <c r="AF813" s="16" t="e">
        <f>IF($A$3=FALSE,IF($C813&lt;16,O813/($D813^0.727399687532279)*'Hintergrund Berechnung'!$I$3165,O813/($D813^0.727399687532279)*'Hintergrund Berechnung'!$I$3166),IF($C813&lt;13,(O813/($D813^0.727399687532279)*'Hintergrund Berechnung'!$I$3165)*0.5,IF($C813&lt;16,(O813/($D813^0.727399687532279)*'Hintergrund Berechnung'!$I$3165)*0.67,O813/($D813^0.727399687532279)*'Hintergrund Berechnung'!$I$3166)))</f>
        <v>#DIV/0!</v>
      </c>
      <c r="AG813" s="16" t="str">
        <f t="shared" si="115"/>
        <v/>
      </c>
      <c r="AH813" s="16" t="e">
        <f t="shared" si="116"/>
        <v>#DIV/0!</v>
      </c>
      <c r="AI813" s="16" t="e">
        <f>ROUND(IF(C813&lt;16,$Q813/($D813^0.515518364833551)*'Hintergrund Berechnung'!$K$3165,$Q813/($D813^0.515518364833551)*'Hintergrund Berechnung'!$K$3166),0)</f>
        <v>#DIV/0!</v>
      </c>
      <c r="AJ813" s="16">
        <f>ROUND(IF(C813&lt;16,$R813*'Hintergrund Berechnung'!$L$3165,$R813*'Hintergrund Berechnung'!$L$3166),0)</f>
        <v>0</v>
      </c>
      <c r="AK813" s="16">
        <f>ROUND(IF(C813&lt;16,IF(S813&gt;0,(25-$S813)*'Hintergrund Berechnung'!$M$3165,0),IF(S813&gt;0,(25-$S813)*'Hintergrund Berechnung'!$M$3166,0)),0)</f>
        <v>0</v>
      </c>
      <c r="AL813" s="18" t="e">
        <f t="shared" si="117"/>
        <v>#DIV/0!</v>
      </c>
    </row>
    <row r="814" spans="21:38" x14ac:dyDescent="0.5">
      <c r="U814" s="16">
        <f t="shared" si="109"/>
        <v>0</v>
      </c>
      <c r="V814" s="16" t="e">
        <f>IF($A$3=FALSE,IF($C814&lt;16,E814/($D814^0.727399687532279)*'Hintergrund Berechnung'!$I$3165,E814/($D814^0.727399687532279)*'Hintergrund Berechnung'!$I$3166),IF($C814&lt;13,(E814/($D814^0.727399687532279)*'Hintergrund Berechnung'!$I$3165)*0.5,IF($C814&lt;16,(E814/($D814^0.727399687532279)*'Hintergrund Berechnung'!$I$3165)*0.67,E814/($D814^0.727399687532279)*'Hintergrund Berechnung'!$I$3166)))</f>
        <v>#DIV/0!</v>
      </c>
      <c r="W814" s="16" t="str">
        <f t="shared" si="110"/>
        <v/>
      </c>
      <c r="X814" s="16" t="e">
        <f>IF($A$3=FALSE,IF($C814&lt;16,G814/($D814^0.727399687532279)*'Hintergrund Berechnung'!$I$3165,G814/($D814^0.727399687532279)*'Hintergrund Berechnung'!$I$3166),IF($C814&lt;13,(G814/($D814^0.727399687532279)*'Hintergrund Berechnung'!$I$3165)*0.5,IF($C814&lt;16,(G814/($D814^0.727399687532279)*'Hintergrund Berechnung'!$I$3165)*0.67,G814/($D814^0.727399687532279)*'Hintergrund Berechnung'!$I$3166)))</f>
        <v>#DIV/0!</v>
      </c>
      <c r="Y814" s="16" t="str">
        <f t="shared" si="111"/>
        <v/>
      </c>
      <c r="Z814" s="16" t="e">
        <f>IF($A$3=FALSE,IF($C814&lt;16,I814/($D814^0.727399687532279)*'Hintergrund Berechnung'!$I$3165,I814/($D814^0.727399687532279)*'Hintergrund Berechnung'!$I$3166),IF($C814&lt;13,(I814/($D814^0.727399687532279)*'Hintergrund Berechnung'!$I$3165)*0.5,IF($C814&lt;16,(I814/($D814^0.727399687532279)*'Hintergrund Berechnung'!$I$3165)*0.67,I814/($D814^0.727399687532279)*'Hintergrund Berechnung'!$I$3166)))</f>
        <v>#DIV/0!</v>
      </c>
      <c r="AA814" s="16" t="str">
        <f t="shared" si="112"/>
        <v/>
      </c>
      <c r="AB814" s="16" t="e">
        <f>IF($A$3=FALSE,IF($C814&lt;16,K814/($D814^0.727399687532279)*'Hintergrund Berechnung'!$I$3165,K814/($D814^0.727399687532279)*'Hintergrund Berechnung'!$I$3166),IF($C814&lt;13,(K814/($D814^0.727399687532279)*'Hintergrund Berechnung'!$I$3165)*0.5,IF($C814&lt;16,(K814/($D814^0.727399687532279)*'Hintergrund Berechnung'!$I$3165)*0.67,K814/($D814^0.727399687532279)*'Hintergrund Berechnung'!$I$3166)))</f>
        <v>#DIV/0!</v>
      </c>
      <c r="AC814" s="16" t="str">
        <f t="shared" si="113"/>
        <v/>
      </c>
      <c r="AD814" s="16" t="e">
        <f>IF($A$3=FALSE,IF($C814&lt;16,M814/($D814^0.727399687532279)*'Hintergrund Berechnung'!$I$3165,M814/($D814^0.727399687532279)*'Hintergrund Berechnung'!$I$3166),IF($C814&lt;13,(M814/($D814^0.727399687532279)*'Hintergrund Berechnung'!$I$3165)*0.5,IF($C814&lt;16,(M814/($D814^0.727399687532279)*'Hintergrund Berechnung'!$I$3165)*0.67,M814/($D814^0.727399687532279)*'Hintergrund Berechnung'!$I$3166)))</f>
        <v>#DIV/0!</v>
      </c>
      <c r="AE814" s="16" t="str">
        <f t="shared" si="114"/>
        <v/>
      </c>
      <c r="AF814" s="16" t="e">
        <f>IF($A$3=FALSE,IF($C814&lt;16,O814/($D814^0.727399687532279)*'Hintergrund Berechnung'!$I$3165,O814/($D814^0.727399687532279)*'Hintergrund Berechnung'!$I$3166),IF($C814&lt;13,(O814/($D814^0.727399687532279)*'Hintergrund Berechnung'!$I$3165)*0.5,IF($C814&lt;16,(O814/($D814^0.727399687532279)*'Hintergrund Berechnung'!$I$3165)*0.67,O814/($D814^0.727399687532279)*'Hintergrund Berechnung'!$I$3166)))</f>
        <v>#DIV/0!</v>
      </c>
      <c r="AG814" s="16" t="str">
        <f t="shared" si="115"/>
        <v/>
      </c>
      <c r="AH814" s="16" t="e">
        <f t="shared" si="116"/>
        <v>#DIV/0!</v>
      </c>
      <c r="AI814" s="16" t="e">
        <f>ROUND(IF(C814&lt;16,$Q814/($D814^0.515518364833551)*'Hintergrund Berechnung'!$K$3165,$Q814/($D814^0.515518364833551)*'Hintergrund Berechnung'!$K$3166),0)</f>
        <v>#DIV/0!</v>
      </c>
      <c r="AJ814" s="16">
        <f>ROUND(IF(C814&lt;16,$R814*'Hintergrund Berechnung'!$L$3165,$R814*'Hintergrund Berechnung'!$L$3166),0)</f>
        <v>0</v>
      </c>
      <c r="AK814" s="16">
        <f>ROUND(IF(C814&lt;16,IF(S814&gt;0,(25-$S814)*'Hintergrund Berechnung'!$M$3165,0),IF(S814&gt;0,(25-$S814)*'Hintergrund Berechnung'!$M$3166,0)),0)</f>
        <v>0</v>
      </c>
      <c r="AL814" s="18" t="e">
        <f t="shared" si="117"/>
        <v>#DIV/0!</v>
      </c>
    </row>
    <row r="815" spans="21:38" x14ac:dyDescent="0.5">
      <c r="U815" s="16">
        <f t="shared" si="109"/>
        <v>0</v>
      </c>
      <c r="V815" s="16" t="e">
        <f>IF($A$3=FALSE,IF($C815&lt;16,E815/($D815^0.727399687532279)*'Hintergrund Berechnung'!$I$3165,E815/($D815^0.727399687532279)*'Hintergrund Berechnung'!$I$3166),IF($C815&lt;13,(E815/($D815^0.727399687532279)*'Hintergrund Berechnung'!$I$3165)*0.5,IF($C815&lt;16,(E815/($D815^0.727399687532279)*'Hintergrund Berechnung'!$I$3165)*0.67,E815/($D815^0.727399687532279)*'Hintergrund Berechnung'!$I$3166)))</f>
        <v>#DIV/0!</v>
      </c>
      <c r="W815" s="16" t="str">
        <f t="shared" si="110"/>
        <v/>
      </c>
      <c r="X815" s="16" t="e">
        <f>IF($A$3=FALSE,IF($C815&lt;16,G815/($D815^0.727399687532279)*'Hintergrund Berechnung'!$I$3165,G815/($D815^0.727399687532279)*'Hintergrund Berechnung'!$I$3166),IF($C815&lt;13,(G815/($D815^0.727399687532279)*'Hintergrund Berechnung'!$I$3165)*0.5,IF($C815&lt;16,(G815/($D815^0.727399687532279)*'Hintergrund Berechnung'!$I$3165)*0.67,G815/($D815^0.727399687532279)*'Hintergrund Berechnung'!$I$3166)))</f>
        <v>#DIV/0!</v>
      </c>
      <c r="Y815" s="16" t="str">
        <f t="shared" si="111"/>
        <v/>
      </c>
      <c r="Z815" s="16" t="e">
        <f>IF($A$3=FALSE,IF($C815&lt;16,I815/($D815^0.727399687532279)*'Hintergrund Berechnung'!$I$3165,I815/($D815^0.727399687532279)*'Hintergrund Berechnung'!$I$3166),IF($C815&lt;13,(I815/($D815^0.727399687532279)*'Hintergrund Berechnung'!$I$3165)*0.5,IF($C815&lt;16,(I815/($D815^0.727399687532279)*'Hintergrund Berechnung'!$I$3165)*0.67,I815/($D815^0.727399687532279)*'Hintergrund Berechnung'!$I$3166)))</f>
        <v>#DIV/0!</v>
      </c>
      <c r="AA815" s="16" t="str">
        <f t="shared" si="112"/>
        <v/>
      </c>
      <c r="AB815" s="16" t="e">
        <f>IF($A$3=FALSE,IF($C815&lt;16,K815/($D815^0.727399687532279)*'Hintergrund Berechnung'!$I$3165,K815/($D815^0.727399687532279)*'Hintergrund Berechnung'!$I$3166),IF($C815&lt;13,(K815/($D815^0.727399687532279)*'Hintergrund Berechnung'!$I$3165)*0.5,IF($C815&lt;16,(K815/($D815^0.727399687532279)*'Hintergrund Berechnung'!$I$3165)*0.67,K815/($D815^0.727399687532279)*'Hintergrund Berechnung'!$I$3166)))</f>
        <v>#DIV/0!</v>
      </c>
      <c r="AC815" s="16" t="str">
        <f t="shared" si="113"/>
        <v/>
      </c>
      <c r="AD815" s="16" t="e">
        <f>IF($A$3=FALSE,IF($C815&lt;16,M815/($D815^0.727399687532279)*'Hintergrund Berechnung'!$I$3165,M815/($D815^0.727399687532279)*'Hintergrund Berechnung'!$I$3166),IF($C815&lt;13,(M815/($D815^0.727399687532279)*'Hintergrund Berechnung'!$I$3165)*0.5,IF($C815&lt;16,(M815/($D815^0.727399687532279)*'Hintergrund Berechnung'!$I$3165)*0.67,M815/($D815^0.727399687532279)*'Hintergrund Berechnung'!$I$3166)))</f>
        <v>#DIV/0!</v>
      </c>
      <c r="AE815" s="16" t="str">
        <f t="shared" si="114"/>
        <v/>
      </c>
      <c r="AF815" s="16" t="e">
        <f>IF($A$3=FALSE,IF($C815&lt;16,O815/($D815^0.727399687532279)*'Hintergrund Berechnung'!$I$3165,O815/($D815^0.727399687532279)*'Hintergrund Berechnung'!$I$3166),IF($C815&lt;13,(O815/($D815^0.727399687532279)*'Hintergrund Berechnung'!$I$3165)*0.5,IF($C815&lt;16,(O815/($D815^0.727399687532279)*'Hintergrund Berechnung'!$I$3165)*0.67,O815/($D815^0.727399687532279)*'Hintergrund Berechnung'!$I$3166)))</f>
        <v>#DIV/0!</v>
      </c>
      <c r="AG815" s="16" t="str">
        <f t="shared" si="115"/>
        <v/>
      </c>
      <c r="AH815" s="16" t="e">
        <f t="shared" si="116"/>
        <v>#DIV/0!</v>
      </c>
      <c r="AI815" s="16" t="e">
        <f>ROUND(IF(C815&lt;16,$Q815/($D815^0.515518364833551)*'Hintergrund Berechnung'!$K$3165,$Q815/($D815^0.515518364833551)*'Hintergrund Berechnung'!$K$3166),0)</f>
        <v>#DIV/0!</v>
      </c>
      <c r="AJ815" s="16">
        <f>ROUND(IF(C815&lt;16,$R815*'Hintergrund Berechnung'!$L$3165,$R815*'Hintergrund Berechnung'!$L$3166),0)</f>
        <v>0</v>
      </c>
      <c r="AK815" s="16">
        <f>ROUND(IF(C815&lt;16,IF(S815&gt;0,(25-$S815)*'Hintergrund Berechnung'!$M$3165,0),IF(S815&gt;0,(25-$S815)*'Hintergrund Berechnung'!$M$3166,0)),0)</f>
        <v>0</v>
      </c>
      <c r="AL815" s="18" t="e">
        <f t="shared" si="117"/>
        <v>#DIV/0!</v>
      </c>
    </row>
    <row r="816" spans="21:38" x14ac:dyDescent="0.5">
      <c r="U816" s="16">
        <f t="shared" si="109"/>
        <v>0</v>
      </c>
      <c r="V816" s="16" t="e">
        <f>IF($A$3=FALSE,IF($C816&lt;16,E816/($D816^0.727399687532279)*'Hintergrund Berechnung'!$I$3165,E816/($D816^0.727399687532279)*'Hintergrund Berechnung'!$I$3166),IF($C816&lt;13,(E816/($D816^0.727399687532279)*'Hintergrund Berechnung'!$I$3165)*0.5,IF($C816&lt;16,(E816/($D816^0.727399687532279)*'Hintergrund Berechnung'!$I$3165)*0.67,E816/($D816^0.727399687532279)*'Hintergrund Berechnung'!$I$3166)))</f>
        <v>#DIV/0!</v>
      </c>
      <c r="W816" s="16" t="str">
        <f t="shared" si="110"/>
        <v/>
      </c>
      <c r="X816" s="16" t="e">
        <f>IF($A$3=FALSE,IF($C816&lt;16,G816/($D816^0.727399687532279)*'Hintergrund Berechnung'!$I$3165,G816/($D816^0.727399687532279)*'Hintergrund Berechnung'!$I$3166),IF($C816&lt;13,(G816/($D816^0.727399687532279)*'Hintergrund Berechnung'!$I$3165)*0.5,IF($C816&lt;16,(G816/($D816^0.727399687532279)*'Hintergrund Berechnung'!$I$3165)*0.67,G816/($D816^0.727399687532279)*'Hintergrund Berechnung'!$I$3166)))</f>
        <v>#DIV/0!</v>
      </c>
      <c r="Y816" s="16" t="str">
        <f t="shared" si="111"/>
        <v/>
      </c>
      <c r="Z816" s="16" t="e">
        <f>IF($A$3=FALSE,IF($C816&lt;16,I816/($D816^0.727399687532279)*'Hintergrund Berechnung'!$I$3165,I816/($D816^0.727399687532279)*'Hintergrund Berechnung'!$I$3166),IF($C816&lt;13,(I816/($D816^0.727399687532279)*'Hintergrund Berechnung'!$I$3165)*0.5,IF($C816&lt;16,(I816/($D816^0.727399687532279)*'Hintergrund Berechnung'!$I$3165)*0.67,I816/($D816^0.727399687532279)*'Hintergrund Berechnung'!$I$3166)))</f>
        <v>#DIV/0!</v>
      </c>
      <c r="AA816" s="16" t="str">
        <f t="shared" si="112"/>
        <v/>
      </c>
      <c r="AB816" s="16" t="e">
        <f>IF($A$3=FALSE,IF($C816&lt;16,K816/($D816^0.727399687532279)*'Hintergrund Berechnung'!$I$3165,K816/($D816^0.727399687532279)*'Hintergrund Berechnung'!$I$3166),IF($C816&lt;13,(K816/($D816^0.727399687532279)*'Hintergrund Berechnung'!$I$3165)*0.5,IF($C816&lt;16,(K816/($D816^0.727399687532279)*'Hintergrund Berechnung'!$I$3165)*0.67,K816/($D816^0.727399687532279)*'Hintergrund Berechnung'!$I$3166)))</f>
        <v>#DIV/0!</v>
      </c>
      <c r="AC816" s="16" t="str">
        <f t="shared" si="113"/>
        <v/>
      </c>
      <c r="AD816" s="16" t="e">
        <f>IF($A$3=FALSE,IF($C816&lt;16,M816/($D816^0.727399687532279)*'Hintergrund Berechnung'!$I$3165,M816/($D816^0.727399687532279)*'Hintergrund Berechnung'!$I$3166),IF($C816&lt;13,(M816/($D816^0.727399687532279)*'Hintergrund Berechnung'!$I$3165)*0.5,IF($C816&lt;16,(M816/($D816^0.727399687532279)*'Hintergrund Berechnung'!$I$3165)*0.67,M816/($D816^0.727399687532279)*'Hintergrund Berechnung'!$I$3166)))</f>
        <v>#DIV/0!</v>
      </c>
      <c r="AE816" s="16" t="str">
        <f t="shared" si="114"/>
        <v/>
      </c>
      <c r="AF816" s="16" t="e">
        <f>IF($A$3=FALSE,IF($C816&lt;16,O816/($D816^0.727399687532279)*'Hintergrund Berechnung'!$I$3165,O816/($D816^0.727399687532279)*'Hintergrund Berechnung'!$I$3166),IF($C816&lt;13,(O816/($D816^0.727399687532279)*'Hintergrund Berechnung'!$I$3165)*0.5,IF($C816&lt;16,(O816/($D816^0.727399687532279)*'Hintergrund Berechnung'!$I$3165)*0.67,O816/($D816^0.727399687532279)*'Hintergrund Berechnung'!$I$3166)))</f>
        <v>#DIV/0!</v>
      </c>
      <c r="AG816" s="16" t="str">
        <f t="shared" si="115"/>
        <v/>
      </c>
      <c r="AH816" s="16" t="e">
        <f t="shared" si="116"/>
        <v>#DIV/0!</v>
      </c>
      <c r="AI816" s="16" t="e">
        <f>ROUND(IF(C816&lt;16,$Q816/($D816^0.515518364833551)*'Hintergrund Berechnung'!$K$3165,$Q816/($D816^0.515518364833551)*'Hintergrund Berechnung'!$K$3166),0)</f>
        <v>#DIV/0!</v>
      </c>
      <c r="AJ816" s="16">
        <f>ROUND(IF(C816&lt;16,$R816*'Hintergrund Berechnung'!$L$3165,$R816*'Hintergrund Berechnung'!$L$3166),0)</f>
        <v>0</v>
      </c>
      <c r="AK816" s="16">
        <f>ROUND(IF(C816&lt;16,IF(S816&gt;0,(25-$S816)*'Hintergrund Berechnung'!$M$3165,0),IF(S816&gt;0,(25-$S816)*'Hintergrund Berechnung'!$M$3166,0)),0)</f>
        <v>0</v>
      </c>
      <c r="AL816" s="18" t="e">
        <f t="shared" si="117"/>
        <v>#DIV/0!</v>
      </c>
    </row>
    <row r="817" spans="21:38" x14ac:dyDescent="0.5">
      <c r="U817" s="16">
        <f t="shared" si="109"/>
        <v>0</v>
      </c>
      <c r="V817" s="16" t="e">
        <f>IF($A$3=FALSE,IF($C817&lt;16,E817/($D817^0.727399687532279)*'Hintergrund Berechnung'!$I$3165,E817/($D817^0.727399687532279)*'Hintergrund Berechnung'!$I$3166),IF($C817&lt;13,(E817/($D817^0.727399687532279)*'Hintergrund Berechnung'!$I$3165)*0.5,IF($C817&lt;16,(E817/($D817^0.727399687532279)*'Hintergrund Berechnung'!$I$3165)*0.67,E817/($D817^0.727399687532279)*'Hintergrund Berechnung'!$I$3166)))</f>
        <v>#DIV/0!</v>
      </c>
      <c r="W817" s="16" t="str">
        <f t="shared" si="110"/>
        <v/>
      </c>
      <c r="X817" s="16" t="e">
        <f>IF($A$3=FALSE,IF($C817&lt;16,G817/($D817^0.727399687532279)*'Hintergrund Berechnung'!$I$3165,G817/($D817^0.727399687532279)*'Hintergrund Berechnung'!$I$3166),IF($C817&lt;13,(G817/($D817^0.727399687532279)*'Hintergrund Berechnung'!$I$3165)*0.5,IF($C817&lt;16,(G817/($D817^0.727399687532279)*'Hintergrund Berechnung'!$I$3165)*0.67,G817/($D817^0.727399687532279)*'Hintergrund Berechnung'!$I$3166)))</f>
        <v>#DIV/0!</v>
      </c>
      <c r="Y817" s="16" t="str">
        <f t="shared" si="111"/>
        <v/>
      </c>
      <c r="Z817" s="16" t="e">
        <f>IF($A$3=FALSE,IF($C817&lt;16,I817/($D817^0.727399687532279)*'Hintergrund Berechnung'!$I$3165,I817/($D817^0.727399687532279)*'Hintergrund Berechnung'!$I$3166),IF($C817&lt;13,(I817/($D817^0.727399687532279)*'Hintergrund Berechnung'!$I$3165)*0.5,IF($C817&lt;16,(I817/($D817^0.727399687532279)*'Hintergrund Berechnung'!$I$3165)*0.67,I817/($D817^0.727399687532279)*'Hintergrund Berechnung'!$I$3166)))</f>
        <v>#DIV/0!</v>
      </c>
      <c r="AA817" s="16" t="str">
        <f t="shared" si="112"/>
        <v/>
      </c>
      <c r="AB817" s="16" t="e">
        <f>IF($A$3=FALSE,IF($C817&lt;16,K817/($D817^0.727399687532279)*'Hintergrund Berechnung'!$I$3165,K817/($D817^0.727399687532279)*'Hintergrund Berechnung'!$I$3166),IF($C817&lt;13,(K817/($D817^0.727399687532279)*'Hintergrund Berechnung'!$I$3165)*0.5,IF($C817&lt;16,(K817/($D817^0.727399687532279)*'Hintergrund Berechnung'!$I$3165)*0.67,K817/($D817^0.727399687532279)*'Hintergrund Berechnung'!$I$3166)))</f>
        <v>#DIV/0!</v>
      </c>
      <c r="AC817" s="16" t="str">
        <f t="shared" si="113"/>
        <v/>
      </c>
      <c r="AD817" s="16" t="e">
        <f>IF($A$3=FALSE,IF($C817&lt;16,M817/($D817^0.727399687532279)*'Hintergrund Berechnung'!$I$3165,M817/($D817^0.727399687532279)*'Hintergrund Berechnung'!$I$3166),IF($C817&lt;13,(M817/($D817^0.727399687532279)*'Hintergrund Berechnung'!$I$3165)*0.5,IF($C817&lt;16,(M817/($D817^0.727399687532279)*'Hintergrund Berechnung'!$I$3165)*0.67,M817/($D817^0.727399687532279)*'Hintergrund Berechnung'!$I$3166)))</f>
        <v>#DIV/0!</v>
      </c>
      <c r="AE817" s="16" t="str">
        <f t="shared" si="114"/>
        <v/>
      </c>
      <c r="AF817" s="16" t="e">
        <f>IF($A$3=FALSE,IF($C817&lt;16,O817/($D817^0.727399687532279)*'Hintergrund Berechnung'!$I$3165,O817/($D817^0.727399687532279)*'Hintergrund Berechnung'!$I$3166),IF($C817&lt;13,(O817/($D817^0.727399687532279)*'Hintergrund Berechnung'!$I$3165)*0.5,IF($C817&lt;16,(O817/($D817^0.727399687532279)*'Hintergrund Berechnung'!$I$3165)*0.67,O817/($D817^0.727399687532279)*'Hintergrund Berechnung'!$I$3166)))</f>
        <v>#DIV/0!</v>
      </c>
      <c r="AG817" s="16" t="str">
        <f t="shared" si="115"/>
        <v/>
      </c>
      <c r="AH817" s="16" t="e">
        <f t="shared" si="116"/>
        <v>#DIV/0!</v>
      </c>
      <c r="AI817" s="16" t="e">
        <f>ROUND(IF(C817&lt;16,$Q817/($D817^0.515518364833551)*'Hintergrund Berechnung'!$K$3165,$Q817/($D817^0.515518364833551)*'Hintergrund Berechnung'!$K$3166),0)</f>
        <v>#DIV/0!</v>
      </c>
      <c r="AJ817" s="16">
        <f>ROUND(IF(C817&lt;16,$R817*'Hintergrund Berechnung'!$L$3165,$R817*'Hintergrund Berechnung'!$L$3166),0)</f>
        <v>0</v>
      </c>
      <c r="AK817" s="16">
        <f>ROUND(IF(C817&lt;16,IF(S817&gt;0,(25-$S817)*'Hintergrund Berechnung'!$M$3165,0),IF(S817&gt;0,(25-$S817)*'Hintergrund Berechnung'!$M$3166,0)),0)</f>
        <v>0</v>
      </c>
      <c r="AL817" s="18" t="e">
        <f t="shared" si="117"/>
        <v>#DIV/0!</v>
      </c>
    </row>
    <row r="818" spans="21:38" x14ac:dyDescent="0.5">
      <c r="U818" s="16">
        <f t="shared" si="109"/>
        <v>0</v>
      </c>
      <c r="V818" s="16" t="e">
        <f>IF($A$3=FALSE,IF($C818&lt;16,E818/($D818^0.727399687532279)*'Hintergrund Berechnung'!$I$3165,E818/($D818^0.727399687532279)*'Hintergrund Berechnung'!$I$3166),IF($C818&lt;13,(E818/($D818^0.727399687532279)*'Hintergrund Berechnung'!$I$3165)*0.5,IF($C818&lt;16,(E818/($D818^0.727399687532279)*'Hintergrund Berechnung'!$I$3165)*0.67,E818/($D818^0.727399687532279)*'Hintergrund Berechnung'!$I$3166)))</f>
        <v>#DIV/0!</v>
      </c>
      <c r="W818" s="16" t="str">
        <f t="shared" si="110"/>
        <v/>
      </c>
      <c r="X818" s="16" t="e">
        <f>IF($A$3=FALSE,IF($C818&lt;16,G818/($D818^0.727399687532279)*'Hintergrund Berechnung'!$I$3165,G818/($D818^0.727399687532279)*'Hintergrund Berechnung'!$I$3166),IF($C818&lt;13,(G818/($D818^0.727399687532279)*'Hintergrund Berechnung'!$I$3165)*0.5,IF($C818&lt;16,(G818/($D818^0.727399687532279)*'Hintergrund Berechnung'!$I$3165)*0.67,G818/($D818^0.727399687532279)*'Hintergrund Berechnung'!$I$3166)))</f>
        <v>#DIV/0!</v>
      </c>
      <c r="Y818" s="16" t="str">
        <f t="shared" si="111"/>
        <v/>
      </c>
      <c r="Z818" s="16" t="e">
        <f>IF($A$3=FALSE,IF($C818&lt;16,I818/($D818^0.727399687532279)*'Hintergrund Berechnung'!$I$3165,I818/($D818^0.727399687532279)*'Hintergrund Berechnung'!$I$3166),IF($C818&lt;13,(I818/($D818^0.727399687532279)*'Hintergrund Berechnung'!$I$3165)*0.5,IF($C818&lt;16,(I818/($D818^0.727399687532279)*'Hintergrund Berechnung'!$I$3165)*0.67,I818/($D818^0.727399687532279)*'Hintergrund Berechnung'!$I$3166)))</f>
        <v>#DIV/0!</v>
      </c>
      <c r="AA818" s="16" t="str">
        <f t="shared" si="112"/>
        <v/>
      </c>
      <c r="AB818" s="16" t="e">
        <f>IF($A$3=FALSE,IF($C818&lt;16,K818/($D818^0.727399687532279)*'Hintergrund Berechnung'!$I$3165,K818/($D818^0.727399687532279)*'Hintergrund Berechnung'!$I$3166),IF($C818&lt;13,(K818/($D818^0.727399687532279)*'Hintergrund Berechnung'!$I$3165)*0.5,IF($C818&lt;16,(K818/($D818^0.727399687532279)*'Hintergrund Berechnung'!$I$3165)*0.67,K818/($D818^0.727399687532279)*'Hintergrund Berechnung'!$I$3166)))</f>
        <v>#DIV/0!</v>
      </c>
      <c r="AC818" s="16" t="str">
        <f t="shared" si="113"/>
        <v/>
      </c>
      <c r="AD818" s="16" t="e">
        <f>IF($A$3=FALSE,IF($C818&lt;16,M818/($D818^0.727399687532279)*'Hintergrund Berechnung'!$I$3165,M818/($D818^0.727399687532279)*'Hintergrund Berechnung'!$I$3166),IF($C818&lt;13,(M818/($D818^0.727399687532279)*'Hintergrund Berechnung'!$I$3165)*0.5,IF($C818&lt;16,(M818/($D818^0.727399687532279)*'Hintergrund Berechnung'!$I$3165)*0.67,M818/($D818^0.727399687532279)*'Hintergrund Berechnung'!$I$3166)))</f>
        <v>#DIV/0!</v>
      </c>
      <c r="AE818" s="16" t="str">
        <f t="shared" si="114"/>
        <v/>
      </c>
      <c r="AF818" s="16" t="e">
        <f>IF($A$3=FALSE,IF($C818&lt;16,O818/($D818^0.727399687532279)*'Hintergrund Berechnung'!$I$3165,O818/($D818^0.727399687532279)*'Hintergrund Berechnung'!$I$3166),IF($C818&lt;13,(O818/($D818^0.727399687532279)*'Hintergrund Berechnung'!$I$3165)*0.5,IF($C818&lt;16,(O818/($D818^0.727399687532279)*'Hintergrund Berechnung'!$I$3165)*0.67,O818/($D818^0.727399687532279)*'Hintergrund Berechnung'!$I$3166)))</f>
        <v>#DIV/0!</v>
      </c>
      <c r="AG818" s="16" t="str">
        <f t="shared" si="115"/>
        <v/>
      </c>
      <c r="AH818" s="16" t="e">
        <f t="shared" si="116"/>
        <v>#DIV/0!</v>
      </c>
      <c r="AI818" s="16" t="e">
        <f>ROUND(IF(C818&lt;16,$Q818/($D818^0.515518364833551)*'Hintergrund Berechnung'!$K$3165,$Q818/($D818^0.515518364833551)*'Hintergrund Berechnung'!$K$3166),0)</f>
        <v>#DIV/0!</v>
      </c>
      <c r="AJ818" s="16">
        <f>ROUND(IF(C818&lt;16,$R818*'Hintergrund Berechnung'!$L$3165,$R818*'Hintergrund Berechnung'!$L$3166),0)</f>
        <v>0</v>
      </c>
      <c r="AK818" s="16">
        <f>ROUND(IF(C818&lt;16,IF(S818&gt;0,(25-$S818)*'Hintergrund Berechnung'!$M$3165,0),IF(S818&gt;0,(25-$S818)*'Hintergrund Berechnung'!$M$3166,0)),0)</f>
        <v>0</v>
      </c>
      <c r="AL818" s="18" t="e">
        <f t="shared" si="117"/>
        <v>#DIV/0!</v>
      </c>
    </row>
    <row r="819" spans="21:38" x14ac:dyDescent="0.5">
      <c r="U819" s="16">
        <f t="shared" si="109"/>
        <v>0</v>
      </c>
      <c r="V819" s="16" t="e">
        <f>IF($A$3=FALSE,IF($C819&lt;16,E819/($D819^0.727399687532279)*'Hintergrund Berechnung'!$I$3165,E819/($D819^0.727399687532279)*'Hintergrund Berechnung'!$I$3166),IF($C819&lt;13,(E819/($D819^0.727399687532279)*'Hintergrund Berechnung'!$I$3165)*0.5,IF($C819&lt;16,(E819/($D819^0.727399687532279)*'Hintergrund Berechnung'!$I$3165)*0.67,E819/($D819^0.727399687532279)*'Hintergrund Berechnung'!$I$3166)))</f>
        <v>#DIV/0!</v>
      </c>
      <c r="W819" s="16" t="str">
        <f t="shared" si="110"/>
        <v/>
      </c>
      <c r="X819" s="16" t="e">
        <f>IF($A$3=FALSE,IF($C819&lt;16,G819/($D819^0.727399687532279)*'Hintergrund Berechnung'!$I$3165,G819/($D819^0.727399687532279)*'Hintergrund Berechnung'!$I$3166),IF($C819&lt;13,(G819/($D819^0.727399687532279)*'Hintergrund Berechnung'!$I$3165)*0.5,IF($C819&lt;16,(G819/($D819^0.727399687532279)*'Hintergrund Berechnung'!$I$3165)*0.67,G819/($D819^0.727399687532279)*'Hintergrund Berechnung'!$I$3166)))</f>
        <v>#DIV/0!</v>
      </c>
      <c r="Y819" s="16" t="str">
        <f t="shared" si="111"/>
        <v/>
      </c>
      <c r="Z819" s="16" t="e">
        <f>IF($A$3=FALSE,IF($C819&lt;16,I819/($D819^0.727399687532279)*'Hintergrund Berechnung'!$I$3165,I819/($D819^0.727399687532279)*'Hintergrund Berechnung'!$I$3166),IF($C819&lt;13,(I819/($D819^0.727399687532279)*'Hintergrund Berechnung'!$I$3165)*0.5,IF($C819&lt;16,(I819/($D819^0.727399687532279)*'Hintergrund Berechnung'!$I$3165)*0.67,I819/($D819^0.727399687532279)*'Hintergrund Berechnung'!$I$3166)))</f>
        <v>#DIV/0!</v>
      </c>
      <c r="AA819" s="16" t="str">
        <f t="shared" si="112"/>
        <v/>
      </c>
      <c r="AB819" s="16" t="e">
        <f>IF($A$3=FALSE,IF($C819&lt;16,K819/($D819^0.727399687532279)*'Hintergrund Berechnung'!$I$3165,K819/($D819^0.727399687532279)*'Hintergrund Berechnung'!$I$3166),IF($C819&lt;13,(K819/($D819^0.727399687532279)*'Hintergrund Berechnung'!$I$3165)*0.5,IF($C819&lt;16,(K819/($D819^0.727399687532279)*'Hintergrund Berechnung'!$I$3165)*0.67,K819/($D819^0.727399687532279)*'Hintergrund Berechnung'!$I$3166)))</f>
        <v>#DIV/0!</v>
      </c>
      <c r="AC819" s="16" t="str">
        <f t="shared" si="113"/>
        <v/>
      </c>
      <c r="AD819" s="16" t="e">
        <f>IF($A$3=FALSE,IF($C819&lt;16,M819/($D819^0.727399687532279)*'Hintergrund Berechnung'!$I$3165,M819/($D819^0.727399687532279)*'Hintergrund Berechnung'!$I$3166),IF($C819&lt;13,(M819/($D819^0.727399687532279)*'Hintergrund Berechnung'!$I$3165)*0.5,IF($C819&lt;16,(M819/($D819^0.727399687532279)*'Hintergrund Berechnung'!$I$3165)*0.67,M819/($D819^0.727399687532279)*'Hintergrund Berechnung'!$I$3166)))</f>
        <v>#DIV/0!</v>
      </c>
      <c r="AE819" s="16" t="str">
        <f t="shared" si="114"/>
        <v/>
      </c>
      <c r="AF819" s="16" t="e">
        <f>IF($A$3=FALSE,IF($C819&lt;16,O819/($D819^0.727399687532279)*'Hintergrund Berechnung'!$I$3165,O819/($D819^0.727399687532279)*'Hintergrund Berechnung'!$I$3166),IF($C819&lt;13,(O819/($D819^0.727399687532279)*'Hintergrund Berechnung'!$I$3165)*0.5,IF($C819&lt;16,(O819/($D819^0.727399687532279)*'Hintergrund Berechnung'!$I$3165)*0.67,O819/($D819^0.727399687532279)*'Hintergrund Berechnung'!$I$3166)))</f>
        <v>#DIV/0!</v>
      </c>
      <c r="AG819" s="16" t="str">
        <f t="shared" si="115"/>
        <v/>
      </c>
      <c r="AH819" s="16" t="e">
        <f t="shared" si="116"/>
        <v>#DIV/0!</v>
      </c>
      <c r="AI819" s="16" t="e">
        <f>ROUND(IF(C819&lt;16,$Q819/($D819^0.515518364833551)*'Hintergrund Berechnung'!$K$3165,$Q819/($D819^0.515518364833551)*'Hintergrund Berechnung'!$K$3166),0)</f>
        <v>#DIV/0!</v>
      </c>
      <c r="AJ819" s="16">
        <f>ROUND(IF(C819&lt;16,$R819*'Hintergrund Berechnung'!$L$3165,$R819*'Hintergrund Berechnung'!$L$3166),0)</f>
        <v>0</v>
      </c>
      <c r="AK819" s="16">
        <f>ROUND(IF(C819&lt;16,IF(S819&gt;0,(25-$S819)*'Hintergrund Berechnung'!$M$3165,0),IF(S819&gt;0,(25-$S819)*'Hintergrund Berechnung'!$M$3166,0)),0)</f>
        <v>0</v>
      </c>
      <c r="AL819" s="18" t="e">
        <f t="shared" si="117"/>
        <v>#DIV/0!</v>
      </c>
    </row>
    <row r="820" spans="21:38" x14ac:dyDescent="0.5">
      <c r="U820" s="16">
        <f t="shared" si="109"/>
        <v>0</v>
      </c>
      <c r="V820" s="16" t="e">
        <f>IF($A$3=FALSE,IF($C820&lt;16,E820/($D820^0.727399687532279)*'Hintergrund Berechnung'!$I$3165,E820/($D820^0.727399687532279)*'Hintergrund Berechnung'!$I$3166),IF($C820&lt;13,(E820/($D820^0.727399687532279)*'Hintergrund Berechnung'!$I$3165)*0.5,IF($C820&lt;16,(E820/($D820^0.727399687532279)*'Hintergrund Berechnung'!$I$3165)*0.67,E820/($D820^0.727399687532279)*'Hintergrund Berechnung'!$I$3166)))</f>
        <v>#DIV/0!</v>
      </c>
      <c r="W820" s="16" t="str">
        <f t="shared" si="110"/>
        <v/>
      </c>
      <c r="X820" s="16" t="e">
        <f>IF($A$3=FALSE,IF($C820&lt;16,G820/($D820^0.727399687532279)*'Hintergrund Berechnung'!$I$3165,G820/($D820^0.727399687532279)*'Hintergrund Berechnung'!$I$3166),IF($C820&lt;13,(G820/($D820^0.727399687532279)*'Hintergrund Berechnung'!$I$3165)*0.5,IF($C820&lt;16,(G820/($D820^0.727399687532279)*'Hintergrund Berechnung'!$I$3165)*0.67,G820/($D820^0.727399687532279)*'Hintergrund Berechnung'!$I$3166)))</f>
        <v>#DIV/0!</v>
      </c>
      <c r="Y820" s="16" t="str">
        <f t="shared" si="111"/>
        <v/>
      </c>
      <c r="Z820" s="16" t="e">
        <f>IF($A$3=FALSE,IF($C820&lt;16,I820/($D820^0.727399687532279)*'Hintergrund Berechnung'!$I$3165,I820/($D820^0.727399687532279)*'Hintergrund Berechnung'!$I$3166),IF($C820&lt;13,(I820/($D820^0.727399687532279)*'Hintergrund Berechnung'!$I$3165)*0.5,IF($C820&lt;16,(I820/($D820^0.727399687532279)*'Hintergrund Berechnung'!$I$3165)*0.67,I820/($D820^0.727399687532279)*'Hintergrund Berechnung'!$I$3166)))</f>
        <v>#DIV/0!</v>
      </c>
      <c r="AA820" s="16" t="str">
        <f t="shared" si="112"/>
        <v/>
      </c>
      <c r="AB820" s="16" t="e">
        <f>IF($A$3=FALSE,IF($C820&lt;16,K820/($D820^0.727399687532279)*'Hintergrund Berechnung'!$I$3165,K820/($D820^0.727399687532279)*'Hintergrund Berechnung'!$I$3166),IF($C820&lt;13,(K820/($D820^0.727399687532279)*'Hintergrund Berechnung'!$I$3165)*0.5,IF($C820&lt;16,(K820/($D820^0.727399687532279)*'Hintergrund Berechnung'!$I$3165)*0.67,K820/($D820^0.727399687532279)*'Hintergrund Berechnung'!$I$3166)))</f>
        <v>#DIV/0!</v>
      </c>
      <c r="AC820" s="16" t="str">
        <f t="shared" si="113"/>
        <v/>
      </c>
      <c r="AD820" s="16" t="e">
        <f>IF($A$3=FALSE,IF($C820&lt;16,M820/($D820^0.727399687532279)*'Hintergrund Berechnung'!$I$3165,M820/($D820^0.727399687532279)*'Hintergrund Berechnung'!$I$3166),IF($C820&lt;13,(M820/($D820^0.727399687532279)*'Hintergrund Berechnung'!$I$3165)*0.5,IF($C820&lt;16,(M820/($D820^0.727399687532279)*'Hintergrund Berechnung'!$I$3165)*0.67,M820/($D820^0.727399687532279)*'Hintergrund Berechnung'!$I$3166)))</f>
        <v>#DIV/0!</v>
      </c>
      <c r="AE820" s="16" t="str">
        <f t="shared" si="114"/>
        <v/>
      </c>
      <c r="AF820" s="16" t="e">
        <f>IF($A$3=FALSE,IF($C820&lt;16,O820/($D820^0.727399687532279)*'Hintergrund Berechnung'!$I$3165,O820/($D820^0.727399687532279)*'Hintergrund Berechnung'!$I$3166),IF($C820&lt;13,(O820/($D820^0.727399687532279)*'Hintergrund Berechnung'!$I$3165)*0.5,IF($C820&lt;16,(O820/($D820^0.727399687532279)*'Hintergrund Berechnung'!$I$3165)*0.67,O820/($D820^0.727399687532279)*'Hintergrund Berechnung'!$I$3166)))</f>
        <v>#DIV/0!</v>
      </c>
      <c r="AG820" s="16" t="str">
        <f t="shared" si="115"/>
        <v/>
      </c>
      <c r="AH820" s="16" t="e">
        <f t="shared" si="116"/>
        <v>#DIV/0!</v>
      </c>
      <c r="AI820" s="16" t="e">
        <f>ROUND(IF(C820&lt;16,$Q820/($D820^0.515518364833551)*'Hintergrund Berechnung'!$K$3165,$Q820/($D820^0.515518364833551)*'Hintergrund Berechnung'!$K$3166),0)</f>
        <v>#DIV/0!</v>
      </c>
      <c r="AJ820" s="16">
        <f>ROUND(IF(C820&lt;16,$R820*'Hintergrund Berechnung'!$L$3165,$R820*'Hintergrund Berechnung'!$L$3166),0)</f>
        <v>0</v>
      </c>
      <c r="AK820" s="16">
        <f>ROUND(IF(C820&lt;16,IF(S820&gt;0,(25-$S820)*'Hintergrund Berechnung'!$M$3165,0),IF(S820&gt;0,(25-$S820)*'Hintergrund Berechnung'!$M$3166,0)),0)</f>
        <v>0</v>
      </c>
      <c r="AL820" s="18" t="e">
        <f t="shared" si="117"/>
        <v>#DIV/0!</v>
      </c>
    </row>
    <row r="821" spans="21:38" x14ac:dyDescent="0.5">
      <c r="U821" s="16">
        <f t="shared" si="109"/>
        <v>0</v>
      </c>
      <c r="V821" s="16" t="e">
        <f>IF($A$3=FALSE,IF($C821&lt;16,E821/($D821^0.727399687532279)*'Hintergrund Berechnung'!$I$3165,E821/($D821^0.727399687532279)*'Hintergrund Berechnung'!$I$3166),IF($C821&lt;13,(E821/($D821^0.727399687532279)*'Hintergrund Berechnung'!$I$3165)*0.5,IF($C821&lt;16,(E821/($D821^0.727399687532279)*'Hintergrund Berechnung'!$I$3165)*0.67,E821/($D821^0.727399687532279)*'Hintergrund Berechnung'!$I$3166)))</f>
        <v>#DIV/0!</v>
      </c>
      <c r="W821" s="16" t="str">
        <f t="shared" si="110"/>
        <v/>
      </c>
      <c r="X821" s="16" t="e">
        <f>IF($A$3=FALSE,IF($C821&lt;16,G821/($D821^0.727399687532279)*'Hintergrund Berechnung'!$I$3165,G821/($D821^0.727399687532279)*'Hintergrund Berechnung'!$I$3166),IF($C821&lt;13,(G821/($D821^0.727399687532279)*'Hintergrund Berechnung'!$I$3165)*0.5,IF($C821&lt;16,(G821/($D821^0.727399687532279)*'Hintergrund Berechnung'!$I$3165)*0.67,G821/($D821^0.727399687532279)*'Hintergrund Berechnung'!$I$3166)))</f>
        <v>#DIV/0!</v>
      </c>
      <c r="Y821" s="16" t="str">
        <f t="shared" si="111"/>
        <v/>
      </c>
      <c r="Z821" s="16" t="e">
        <f>IF($A$3=FALSE,IF($C821&lt;16,I821/($D821^0.727399687532279)*'Hintergrund Berechnung'!$I$3165,I821/($D821^0.727399687532279)*'Hintergrund Berechnung'!$I$3166),IF($C821&lt;13,(I821/($D821^0.727399687532279)*'Hintergrund Berechnung'!$I$3165)*0.5,IF($C821&lt;16,(I821/($D821^0.727399687532279)*'Hintergrund Berechnung'!$I$3165)*0.67,I821/($D821^0.727399687532279)*'Hintergrund Berechnung'!$I$3166)))</f>
        <v>#DIV/0!</v>
      </c>
      <c r="AA821" s="16" t="str">
        <f t="shared" si="112"/>
        <v/>
      </c>
      <c r="AB821" s="16" t="e">
        <f>IF($A$3=FALSE,IF($C821&lt;16,K821/($D821^0.727399687532279)*'Hintergrund Berechnung'!$I$3165,K821/($D821^0.727399687532279)*'Hintergrund Berechnung'!$I$3166),IF($C821&lt;13,(K821/($D821^0.727399687532279)*'Hintergrund Berechnung'!$I$3165)*0.5,IF($C821&lt;16,(K821/($D821^0.727399687532279)*'Hintergrund Berechnung'!$I$3165)*0.67,K821/($D821^0.727399687532279)*'Hintergrund Berechnung'!$I$3166)))</f>
        <v>#DIV/0!</v>
      </c>
      <c r="AC821" s="16" t="str">
        <f t="shared" si="113"/>
        <v/>
      </c>
      <c r="AD821" s="16" t="e">
        <f>IF($A$3=FALSE,IF($C821&lt;16,M821/($D821^0.727399687532279)*'Hintergrund Berechnung'!$I$3165,M821/($D821^0.727399687532279)*'Hintergrund Berechnung'!$I$3166),IF($C821&lt;13,(M821/($D821^0.727399687532279)*'Hintergrund Berechnung'!$I$3165)*0.5,IF($C821&lt;16,(M821/($D821^0.727399687532279)*'Hintergrund Berechnung'!$I$3165)*0.67,M821/($D821^0.727399687532279)*'Hintergrund Berechnung'!$I$3166)))</f>
        <v>#DIV/0!</v>
      </c>
      <c r="AE821" s="16" t="str">
        <f t="shared" si="114"/>
        <v/>
      </c>
      <c r="AF821" s="16" t="e">
        <f>IF($A$3=FALSE,IF($C821&lt;16,O821/($D821^0.727399687532279)*'Hintergrund Berechnung'!$I$3165,O821/($D821^0.727399687532279)*'Hintergrund Berechnung'!$I$3166),IF($C821&lt;13,(O821/($D821^0.727399687532279)*'Hintergrund Berechnung'!$I$3165)*0.5,IF($C821&lt;16,(O821/($D821^0.727399687532279)*'Hintergrund Berechnung'!$I$3165)*0.67,O821/($D821^0.727399687532279)*'Hintergrund Berechnung'!$I$3166)))</f>
        <v>#DIV/0!</v>
      </c>
      <c r="AG821" s="16" t="str">
        <f t="shared" si="115"/>
        <v/>
      </c>
      <c r="AH821" s="16" t="e">
        <f t="shared" si="116"/>
        <v>#DIV/0!</v>
      </c>
      <c r="AI821" s="16" t="e">
        <f>ROUND(IF(C821&lt;16,$Q821/($D821^0.515518364833551)*'Hintergrund Berechnung'!$K$3165,$Q821/($D821^0.515518364833551)*'Hintergrund Berechnung'!$K$3166),0)</f>
        <v>#DIV/0!</v>
      </c>
      <c r="AJ821" s="16">
        <f>ROUND(IF(C821&lt;16,$R821*'Hintergrund Berechnung'!$L$3165,$R821*'Hintergrund Berechnung'!$L$3166),0)</f>
        <v>0</v>
      </c>
      <c r="AK821" s="16">
        <f>ROUND(IF(C821&lt;16,IF(S821&gt;0,(25-$S821)*'Hintergrund Berechnung'!$M$3165,0),IF(S821&gt;0,(25-$S821)*'Hintergrund Berechnung'!$M$3166,0)),0)</f>
        <v>0</v>
      </c>
      <c r="AL821" s="18" t="e">
        <f t="shared" si="117"/>
        <v>#DIV/0!</v>
      </c>
    </row>
    <row r="822" spans="21:38" x14ac:dyDescent="0.5">
      <c r="U822" s="16">
        <f t="shared" si="109"/>
        <v>0</v>
      </c>
      <c r="V822" s="16" t="e">
        <f>IF($A$3=FALSE,IF($C822&lt;16,E822/($D822^0.727399687532279)*'Hintergrund Berechnung'!$I$3165,E822/($D822^0.727399687532279)*'Hintergrund Berechnung'!$I$3166),IF($C822&lt;13,(E822/($D822^0.727399687532279)*'Hintergrund Berechnung'!$I$3165)*0.5,IF($C822&lt;16,(E822/($D822^0.727399687532279)*'Hintergrund Berechnung'!$I$3165)*0.67,E822/($D822^0.727399687532279)*'Hintergrund Berechnung'!$I$3166)))</f>
        <v>#DIV/0!</v>
      </c>
      <c r="W822" s="16" t="str">
        <f t="shared" si="110"/>
        <v/>
      </c>
      <c r="X822" s="16" t="e">
        <f>IF($A$3=FALSE,IF($C822&lt;16,G822/($D822^0.727399687532279)*'Hintergrund Berechnung'!$I$3165,G822/($D822^0.727399687532279)*'Hintergrund Berechnung'!$I$3166),IF($C822&lt;13,(G822/($D822^0.727399687532279)*'Hintergrund Berechnung'!$I$3165)*0.5,IF($C822&lt;16,(G822/($D822^0.727399687532279)*'Hintergrund Berechnung'!$I$3165)*0.67,G822/($D822^0.727399687532279)*'Hintergrund Berechnung'!$I$3166)))</f>
        <v>#DIV/0!</v>
      </c>
      <c r="Y822" s="16" t="str">
        <f t="shared" si="111"/>
        <v/>
      </c>
      <c r="Z822" s="16" t="e">
        <f>IF($A$3=FALSE,IF($C822&lt;16,I822/($D822^0.727399687532279)*'Hintergrund Berechnung'!$I$3165,I822/($D822^0.727399687532279)*'Hintergrund Berechnung'!$I$3166),IF($C822&lt;13,(I822/($D822^0.727399687532279)*'Hintergrund Berechnung'!$I$3165)*0.5,IF($C822&lt;16,(I822/($D822^0.727399687532279)*'Hintergrund Berechnung'!$I$3165)*0.67,I822/($D822^0.727399687532279)*'Hintergrund Berechnung'!$I$3166)))</f>
        <v>#DIV/0!</v>
      </c>
      <c r="AA822" s="16" t="str">
        <f t="shared" si="112"/>
        <v/>
      </c>
      <c r="AB822" s="16" t="e">
        <f>IF($A$3=FALSE,IF($C822&lt;16,K822/($D822^0.727399687532279)*'Hintergrund Berechnung'!$I$3165,K822/($D822^0.727399687532279)*'Hintergrund Berechnung'!$I$3166),IF($C822&lt;13,(K822/($D822^0.727399687532279)*'Hintergrund Berechnung'!$I$3165)*0.5,IF($C822&lt;16,(K822/($D822^0.727399687532279)*'Hintergrund Berechnung'!$I$3165)*0.67,K822/($D822^0.727399687532279)*'Hintergrund Berechnung'!$I$3166)))</f>
        <v>#DIV/0!</v>
      </c>
      <c r="AC822" s="16" t="str">
        <f t="shared" si="113"/>
        <v/>
      </c>
      <c r="AD822" s="16" t="e">
        <f>IF($A$3=FALSE,IF($C822&lt;16,M822/($D822^0.727399687532279)*'Hintergrund Berechnung'!$I$3165,M822/($D822^0.727399687532279)*'Hintergrund Berechnung'!$I$3166),IF($C822&lt;13,(M822/($D822^0.727399687532279)*'Hintergrund Berechnung'!$I$3165)*0.5,IF($C822&lt;16,(M822/($D822^0.727399687532279)*'Hintergrund Berechnung'!$I$3165)*0.67,M822/($D822^0.727399687532279)*'Hintergrund Berechnung'!$I$3166)))</f>
        <v>#DIV/0!</v>
      </c>
      <c r="AE822" s="16" t="str">
        <f t="shared" si="114"/>
        <v/>
      </c>
      <c r="AF822" s="16" t="e">
        <f>IF($A$3=FALSE,IF($C822&lt;16,O822/($D822^0.727399687532279)*'Hintergrund Berechnung'!$I$3165,O822/($D822^0.727399687532279)*'Hintergrund Berechnung'!$I$3166),IF($C822&lt;13,(O822/($D822^0.727399687532279)*'Hintergrund Berechnung'!$I$3165)*0.5,IF($C822&lt;16,(O822/($D822^0.727399687532279)*'Hintergrund Berechnung'!$I$3165)*0.67,O822/($D822^0.727399687532279)*'Hintergrund Berechnung'!$I$3166)))</f>
        <v>#DIV/0!</v>
      </c>
      <c r="AG822" s="16" t="str">
        <f t="shared" si="115"/>
        <v/>
      </c>
      <c r="AH822" s="16" t="e">
        <f t="shared" si="116"/>
        <v>#DIV/0!</v>
      </c>
      <c r="AI822" s="16" t="e">
        <f>ROUND(IF(C822&lt;16,$Q822/($D822^0.515518364833551)*'Hintergrund Berechnung'!$K$3165,$Q822/($D822^0.515518364833551)*'Hintergrund Berechnung'!$K$3166),0)</f>
        <v>#DIV/0!</v>
      </c>
      <c r="AJ822" s="16">
        <f>ROUND(IF(C822&lt;16,$R822*'Hintergrund Berechnung'!$L$3165,$R822*'Hintergrund Berechnung'!$L$3166),0)</f>
        <v>0</v>
      </c>
      <c r="AK822" s="16">
        <f>ROUND(IF(C822&lt;16,IF(S822&gt;0,(25-$S822)*'Hintergrund Berechnung'!$M$3165,0),IF(S822&gt;0,(25-$S822)*'Hintergrund Berechnung'!$M$3166,0)),0)</f>
        <v>0</v>
      </c>
      <c r="AL822" s="18" t="e">
        <f t="shared" si="117"/>
        <v>#DIV/0!</v>
      </c>
    </row>
    <row r="823" spans="21:38" x14ac:dyDescent="0.5">
      <c r="U823" s="16">
        <f t="shared" si="109"/>
        <v>0</v>
      </c>
      <c r="V823" s="16" t="e">
        <f>IF($A$3=FALSE,IF($C823&lt;16,E823/($D823^0.727399687532279)*'Hintergrund Berechnung'!$I$3165,E823/($D823^0.727399687532279)*'Hintergrund Berechnung'!$I$3166),IF($C823&lt;13,(E823/($D823^0.727399687532279)*'Hintergrund Berechnung'!$I$3165)*0.5,IF($C823&lt;16,(E823/($D823^0.727399687532279)*'Hintergrund Berechnung'!$I$3165)*0.67,E823/($D823^0.727399687532279)*'Hintergrund Berechnung'!$I$3166)))</f>
        <v>#DIV/0!</v>
      </c>
      <c r="W823" s="16" t="str">
        <f t="shared" si="110"/>
        <v/>
      </c>
      <c r="X823" s="16" t="e">
        <f>IF($A$3=FALSE,IF($C823&lt;16,G823/($D823^0.727399687532279)*'Hintergrund Berechnung'!$I$3165,G823/($D823^0.727399687532279)*'Hintergrund Berechnung'!$I$3166),IF($C823&lt;13,(G823/($D823^0.727399687532279)*'Hintergrund Berechnung'!$I$3165)*0.5,IF($C823&lt;16,(G823/($D823^0.727399687532279)*'Hintergrund Berechnung'!$I$3165)*0.67,G823/($D823^0.727399687532279)*'Hintergrund Berechnung'!$I$3166)))</f>
        <v>#DIV/0!</v>
      </c>
      <c r="Y823" s="16" t="str">
        <f t="shared" si="111"/>
        <v/>
      </c>
      <c r="Z823" s="16" t="e">
        <f>IF($A$3=FALSE,IF($C823&lt;16,I823/($D823^0.727399687532279)*'Hintergrund Berechnung'!$I$3165,I823/($D823^0.727399687532279)*'Hintergrund Berechnung'!$I$3166),IF($C823&lt;13,(I823/($D823^0.727399687532279)*'Hintergrund Berechnung'!$I$3165)*0.5,IF($C823&lt;16,(I823/($D823^0.727399687532279)*'Hintergrund Berechnung'!$I$3165)*0.67,I823/($D823^0.727399687532279)*'Hintergrund Berechnung'!$I$3166)))</f>
        <v>#DIV/0!</v>
      </c>
      <c r="AA823" s="16" t="str">
        <f t="shared" si="112"/>
        <v/>
      </c>
      <c r="AB823" s="16" t="e">
        <f>IF($A$3=FALSE,IF($C823&lt;16,K823/($D823^0.727399687532279)*'Hintergrund Berechnung'!$I$3165,K823/($D823^0.727399687532279)*'Hintergrund Berechnung'!$I$3166),IF($C823&lt;13,(K823/($D823^0.727399687532279)*'Hintergrund Berechnung'!$I$3165)*0.5,IF($C823&lt;16,(K823/($D823^0.727399687532279)*'Hintergrund Berechnung'!$I$3165)*0.67,K823/($D823^0.727399687532279)*'Hintergrund Berechnung'!$I$3166)))</f>
        <v>#DIV/0!</v>
      </c>
      <c r="AC823" s="16" t="str">
        <f t="shared" si="113"/>
        <v/>
      </c>
      <c r="AD823" s="16" t="e">
        <f>IF($A$3=FALSE,IF($C823&lt;16,M823/($D823^0.727399687532279)*'Hintergrund Berechnung'!$I$3165,M823/($D823^0.727399687532279)*'Hintergrund Berechnung'!$I$3166),IF($C823&lt;13,(M823/($D823^0.727399687532279)*'Hintergrund Berechnung'!$I$3165)*0.5,IF($C823&lt;16,(M823/($D823^0.727399687532279)*'Hintergrund Berechnung'!$I$3165)*0.67,M823/($D823^0.727399687532279)*'Hintergrund Berechnung'!$I$3166)))</f>
        <v>#DIV/0!</v>
      </c>
      <c r="AE823" s="16" t="str">
        <f t="shared" si="114"/>
        <v/>
      </c>
      <c r="AF823" s="16" t="e">
        <f>IF($A$3=FALSE,IF($C823&lt;16,O823/($D823^0.727399687532279)*'Hintergrund Berechnung'!$I$3165,O823/($D823^0.727399687532279)*'Hintergrund Berechnung'!$I$3166),IF($C823&lt;13,(O823/($D823^0.727399687532279)*'Hintergrund Berechnung'!$I$3165)*0.5,IF($C823&lt;16,(O823/($D823^0.727399687532279)*'Hintergrund Berechnung'!$I$3165)*0.67,O823/($D823^0.727399687532279)*'Hintergrund Berechnung'!$I$3166)))</f>
        <v>#DIV/0!</v>
      </c>
      <c r="AG823" s="16" t="str">
        <f t="shared" si="115"/>
        <v/>
      </c>
      <c r="AH823" s="16" t="e">
        <f t="shared" si="116"/>
        <v>#DIV/0!</v>
      </c>
      <c r="AI823" s="16" t="e">
        <f>ROUND(IF(C823&lt;16,$Q823/($D823^0.515518364833551)*'Hintergrund Berechnung'!$K$3165,$Q823/($D823^0.515518364833551)*'Hintergrund Berechnung'!$K$3166),0)</f>
        <v>#DIV/0!</v>
      </c>
      <c r="AJ823" s="16">
        <f>ROUND(IF(C823&lt;16,$R823*'Hintergrund Berechnung'!$L$3165,$R823*'Hintergrund Berechnung'!$L$3166),0)</f>
        <v>0</v>
      </c>
      <c r="AK823" s="16">
        <f>ROUND(IF(C823&lt;16,IF(S823&gt;0,(25-$S823)*'Hintergrund Berechnung'!$M$3165,0),IF(S823&gt;0,(25-$S823)*'Hintergrund Berechnung'!$M$3166,0)),0)</f>
        <v>0</v>
      </c>
      <c r="AL823" s="18" t="e">
        <f t="shared" si="117"/>
        <v>#DIV/0!</v>
      </c>
    </row>
    <row r="824" spans="21:38" x14ac:dyDescent="0.5">
      <c r="U824" s="16">
        <f t="shared" si="109"/>
        <v>0</v>
      </c>
      <c r="V824" s="16" t="e">
        <f>IF($A$3=FALSE,IF($C824&lt;16,E824/($D824^0.727399687532279)*'Hintergrund Berechnung'!$I$3165,E824/($D824^0.727399687532279)*'Hintergrund Berechnung'!$I$3166),IF($C824&lt;13,(E824/($D824^0.727399687532279)*'Hintergrund Berechnung'!$I$3165)*0.5,IF($C824&lt;16,(E824/($D824^0.727399687532279)*'Hintergrund Berechnung'!$I$3165)*0.67,E824/($D824^0.727399687532279)*'Hintergrund Berechnung'!$I$3166)))</f>
        <v>#DIV/0!</v>
      </c>
      <c r="W824" s="16" t="str">
        <f t="shared" si="110"/>
        <v/>
      </c>
      <c r="X824" s="16" t="e">
        <f>IF($A$3=FALSE,IF($C824&lt;16,G824/($D824^0.727399687532279)*'Hintergrund Berechnung'!$I$3165,G824/($D824^0.727399687532279)*'Hintergrund Berechnung'!$I$3166),IF($C824&lt;13,(G824/($D824^0.727399687532279)*'Hintergrund Berechnung'!$I$3165)*0.5,IF($C824&lt;16,(G824/($D824^0.727399687532279)*'Hintergrund Berechnung'!$I$3165)*0.67,G824/($D824^0.727399687532279)*'Hintergrund Berechnung'!$I$3166)))</f>
        <v>#DIV/0!</v>
      </c>
      <c r="Y824" s="16" t="str">
        <f t="shared" si="111"/>
        <v/>
      </c>
      <c r="Z824" s="16" t="e">
        <f>IF($A$3=FALSE,IF($C824&lt;16,I824/($D824^0.727399687532279)*'Hintergrund Berechnung'!$I$3165,I824/($D824^0.727399687532279)*'Hintergrund Berechnung'!$I$3166),IF($C824&lt;13,(I824/($D824^0.727399687532279)*'Hintergrund Berechnung'!$I$3165)*0.5,IF($C824&lt;16,(I824/($D824^0.727399687532279)*'Hintergrund Berechnung'!$I$3165)*0.67,I824/($D824^0.727399687532279)*'Hintergrund Berechnung'!$I$3166)))</f>
        <v>#DIV/0!</v>
      </c>
      <c r="AA824" s="16" t="str">
        <f t="shared" si="112"/>
        <v/>
      </c>
      <c r="AB824" s="16" t="e">
        <f>IF($A$3=FALSE,IF($C824&lt;16,K824/($D824^0.727399687532279)*'Hintergrund Berechnung'!$I$3165,K824/($D824^0.727399687532279)*'Hintergrund Berechnung'!$I$3166),IF($C824&lt;13,(K824/($D824^0.727399687532279)*'Hintergrund Berechnung'!$I$3165)*0.5,IF($C824&lt;16,(K824/($D824^0.727399687532279)*'Hintergrund Berechnung'!$I$3165)*0.67,K824/($D824^0.727399687532279)*'Hintergrund Berechnung'!$I$3166)))</f>
        <v>#DIV/0!</v>
      </c>
      <c r="AC824" s="16" t="str">
        <f t="shared" si="113"/>
        <v/>
      </c>
      <c r="AD824" s="16" t="e">
        <f>IF($A$3=FALSE,IF($C824&lt;16,M824/($D824^0.727399687532279)*'Hintergrund Berechnung'!$I$3165,M824/($D824^0.727399687532279)*'Hintergrund Berechnung'!$I$3166),IF($C824&lt;13,(M824/($D824^0.727399687532279)*'Hintergrund Berechnung'!$I$3165)*0.5,IF($C824&lt;16,(M824/($D824^0.727399687532279)*'Hintergrund Berechnung'!$I$3165)*0.67,M824/($D824^0.727399687532279)*'Hintergrund Berechnung'!$I$3166)))</f>
        <v>#DIV/0!</v>
      </c>
      <c r="AE824" s="16" t="str">
        <f t="shared" si="114"/>
        <v/>
      </c>
      <c r="AF824" s="16" t="e">
        <f>IF($A$3=FALSE,IF($C824&lt;16,O824/($D824^0.727399687532279)*'Hintergrund Berechnung'!$I$3165,O824/($D824^0.727399687532279)*'Hintergrund Berechnung'!$I$3166),IF($C824&lt;13,(O824/($D824^0.727399687532279)*'Hintergrund Berechnung'!$I$3165)*0.5,IF($C824&lt;16,(O824/($D824^0.727399687532279)*'Hintergrund Berechnung'!$I$3165)*0.67,O824/($D824^0.727399687532279)*'Hintergrund Berechnung'!$I$3166)))</f>
        <v>#DIV/0!</v>
      </c>
      <c r="AG824" s="16" t="str">
        <f t="shared" si="115"/>
        <v/>
      </c>
      <c r="AH824" s="16" t="e">
        <f t="shared" si="116"/>
        <v>#DIV/0!</v>
      </c>
      <c r="AI824" s="16" t="e">
        <f>ROUND(IF(C824&lt;16,$Q824/($D824^0.515518364833551)*'Hintergrund Berechnung'!$K$3165,$Q824/($D824^0.515518364833551)*'Hintergrund Berechnung'!$K$3166),0)</f>
        <v>#DIV/0!</v>
      </c>
      <c r="AJ824" s="16">
        <f>ROUND(IF(C824&lt;16,$R824*'Hintergrund Berechnung'!$L$3165,$R824*'Hintergrund Berechnung'!$L$3166),0)</f>
        <v>0</v>
      </c>
      <c r="AK824" s="16">
        <f>ROUND(IF(C824&lt;16,IF(S824&gt;0,(25-$S824)*'Hintergrund Berechnung'!$M$3165,0),IF(S824&gt;0,(25-$S824)*'Hintergrund Berechnung'!$M$3166,0)),0)</f>
        <v>0</v>
      </c>
      <c r="AL824" s="18" t="e">
        <f t="shared" si="117"/>
        <v>#DIV/0!</v>
      </c>
    </row>
    <row r="825" spans="21:38" x14ac:dyDescent="0.5">
      <c r="U825" s="16">
        <f t="shared" si="109"/>
        <v>0</v>
      </c>
      <c r="V825" s="16" t="e">
        <f>IF($A$3=FALSE,IF($C825&lt;16,E825/($D825^0.727399687532279)*'Hintergrund Berechnung'!$I$3165,E825/($D825^0.727399687532279)*'Hintergrund Berechnung'!$I$3166),IF($C825&lt;13,(E825/($D825^0.727399687532279)*'Hintergrund Berechnung'!$I$3165)*0.5,IF($C825&lt;16,(E825/($D825^0.727399687532279)*'Hintergrund Berechnung'!$I$3165)*0.67,E825/($D825^0.727399687532279)*'Hintergrund Berechnung'!$I$3166)))</f>
        <v>#DIV/0!</v>
      </c>
      <c r="W825" s="16" t="str">
        <f t="shared" si="110"/>
        <v/>
      </c>
      <c r="X825" s="16" t="e">
        <f>IF($A$3=FALSE,IF($C825&lt;16,G825/($D825^0.727399687532279)*'Hintergrund Berechnung'!$I$3165,G825/($D825^0.727399687532279)*'Hintergrund Berechnung'!$I$3166),IF($C825&lt;13,(G825/($D825^0.727399687532279)*'Hintergrund Berechnung'!$I$3165)*0.5,IF($C825&lt;16,(G825/($D825^0.727399687532279)*'Hintergrund Berechnung'!$I$3165)*0.67,G825/($D825^0.727399687532279)*'Hintergrund Berechnung'!$I$3166)))</f>
        <v>#DIV/0!</v>
      </c>
      <c r="Y825" s="16" t="str">
        <f t="shared" si="111"/>
        <v/>
      </c>
      <c r="Z825" s="16" t="e">
        <f>IF($A$3=FALSE,IF($C825&lt;16,I825/($D825^0.727399687532279)*'Hintergrund Berechnung'!$I$3165,I825/($D825^0.727399687532279)*'Hintergrund Berechnung'!$I$3166),IF($C825&lt;13,(I825/($D825^0.727399687532279)*'Hintergrund Berechnung'!$I$3165)*0.5,IF($C825&lt;16,(I825/($D825^0.727399687532279)*'Hintergrund Berechnung'!$I$3165)*0.67,I825/($D825^0.727399687532279)*'Hintergrund Berechnung'!$I$3166)))</f>
        <v>#DIV/0!</v>
      </c>
      <c r="AA825" s="16" t="str">
        <f t="shared" si="112"/>
        <v/>
      </c>
      <c r="AB825" s="16" t="e">
        <f>IF($A$3=FALSE,IF($C825&lt;16,K825/($D825^0.727399687532279)*'Hintergrund Berechnung'!$I$3165,K825/($D825^0.727399687532279)*'Hintergrund Berechnung'!$I$3166),IF($C825&lt;13,(K825/($D825^0.727399687532279)*'Hintergrund Berechnung'!$I$3165)*0.5,IF($C825&lt;16,(K825/($D825^0.727399687532279)*'Hintergrund Berechnung'!$I$3165)*0.67,K825/($D825^0.727399687532279)*'Hintergrund Berechnung'!$I$3166)))</f>
        <v>#DIV/0!</v>
      </c>
      <c r="AC825" s="16" t="str">
        <f t="shared" si="113"/>
        <v/>
      </c>
      <c r="AD825" s="16" t="e">
        <f>IF($A$3=FALSE,IF($C825&lt;16,M825/($D825^0.727399687532279)*'Hintergrund Berechnung'!$I$3165,M825/($D825^0.727399687532279)*'Hintergrund Berechnung'!$I$3166),IF($C825&lt;13,(M825/($D825^0.727399687532279)*'Hintergrund Berechnung'!$I$3165)*0.5,IF($C825&lt;16,(M825/($D825^0.727399687532279)*'Hintergrund Berechnung'!$I$3165)*0.67,M825/($D825^0.727399687532279)*'Hintergrund Berechnung'!$I$3166)))</f>
        <v>#DIV/0!</v>
      </c>
      <c r="AE825" s="16" t="str">
        <f t="shared" si="114"/>
        <v/>
      </c>
      <c r="AF825" s="16" t="e">
        <f>IF($A$3=FALSE,IF($C825&lt;16,O825/($D825^0.727399687532279)*'Hintergrund Berechnung'!$I$3165,O825/($D825^0.727399687532279)*'Hintergrund Berechnung'!$I$3166),IF($C825&lt;13,(O825/($D825^0.727399687532279)*'Hintergrund Berechnung'!$I$3165)*0.5,IF($C825&lt;16,(O825/($D825^0.727399687532279)*'Hintergrund Berechnung'!$I$3165)*0.67,O825/($D825^0.727399687532279)*'Hintergrund Berechnung'!$I$3166)))</f>
        <v>#DIV/0!</v>
      </c>
      <c r="AG825" s="16" t="str">
        <f t="shared" si="115"/>
        <v/>
      </c>
      <c r="AH825" s="16" t="e">
        <f t="shared" si="116"/>
        <v>#DIV/0!</v>
      </c>
      <c r="AI825" s="16" t="e">
        <f>ROUND(IF(C825&lt;16,$Q825/($D825^0.515518364833551)*'Hintergrund Berechnung'!$K$3165,$Q825/($D825^0.515518364833551)*'Hintergrund Berechnung'!$K$3166),0)</f>
        <v>#DIV/0!</v>
      </c>
      <c r="AJ825" s="16">
        <f>ROUND(IF(C825&lt;16,$R825*'Hintergrund Berechnung'!$L$3165,$R825*'Hintergrund Berechnung'!$L$3166),0)</f>
        <v>0</v>
      </c>
      <c r="AK825" s="16">
        <f>ROUND(IF(C825&lt;16,IF(S825&gt;0,(25-$S825)*'Hintergrund Berechnung'!$M$3165,0),IF(S825&gt;0,(25-$S825)*'Hintergrund Berechnung'!$M$3166,0)),0)</f>
        <v>0</v>
      </c>
      <c r="AL825" s="18" t="e">
        <f t="shared" si="117"/>
        <v>#DIV/0!</v>
      </c>
    </row>
    <row r="826" spans="21:38" x14ac:dyDescent="0.5">
      <c r="U826" s="16">
        <f t="shared" si="109"/>
        <v>0</v>
      </c>
      <c r="V826" s="16" t="e">
        <f>IF($A$3=FALSE,IF($C826&lt;16,E826/($D826^0.727399687532279)*'Hintergrund Berechnung'!$I$3165,E826/($D826^0.727399687532279)*'Hintergrund Berechnung'!$I$3166),IF($C826&lt;13,(E826/($D826^0.727399687532279)*'Hintergrund Berechnung'!$I$3165)*0.5,IF($C826&lt;16,(E826/($D826^0.727399687532279)*'Hintergrund Berechnung'!$I$3165)*0.67,E826/($D826^0.727399687532279)*'Hintergrund Berechnung'!$I$3166)))</f>
        <v>#DIV/0!</v>
      </c>
      <c r="W826" s="16" t="str">
        <f t="shared" si="110"/>
        <v/>
      </c>
      <c r="X826" s="16" t="e">
        <f>IF($A$3=FALSE,IF($C826&lt;16,G826/($D826^0.727399687532279)*'Hintergrund Berechnung'!$I$3165,G826/($D826^0.727399687532279)*'Hintergrund Berechnung'!$I$3166),IF($C826&lt;13,(G826/($D826^0.727399687532279)*'Hintergrund Berechnung'!$I$3165)*0.5,IF($C826&lt;16,(G826/($D826^0.727399687532279)*'Hintergrund Berechnung'!$I$3165)*0.67,G826/($D826^0.727399687532279)*'Hintergrund Berechnung'!$I$3166)))</f>
        <v>#DIV/0!</v>
      </c>
      <c r="Y826" s="16" t="str">
        <f t="shared" si="111"/>
        <v/>
      </c>
      <c r="Z826" s="16" t="e">
        <f>IF($A$3=FALSE,IF($C826&lt;16,I826/($D826^0.727399687532279)*'Hintergrund Berechnung'!$I$3165,I826/($D826^0.727399687532279)*'Hintergrund Berechnung'!$I$3166),IF($C826&lt;13,(I826/($D826^0.727399687532279)*'Hintergrund Berechnung'!$I$3165)*0.5,IF($C826&lt;16,(I826/($D826^0.727399687532279)*'Hintergrund Berechnung'!$I$3165)*0.67,I826/($D826^0.727399687532279)*'Hintergrund Berechnung'!$I$3166)))</f>
        <v>#DIV/0!</v>
      </c>
      <c r="AA826" s="16" t="str">
        <f t="shared" si="112"/>
        <v/>
      </c>
      <c r="AB826" s="16" t="e">
        <f>IF($A$3=FALSE,IF($C826&lt;16,K826/($D826^0.727399687532279)*'Hintergrund Berechnung'!$I$3165,K826/($D826^0.727399687532279)*'Hintergrund Berechnung'!$I$3166),IF($C826&lt;13,(K826/($D826^0.727399687532279)*'Hintergrund Berechnung'!$I$3165)*0.5,IF($C826&lt;16,(K826/($D826^0.727399687532279)*'Hintergrund Berechnung'!$I$3165)*0.67,K826/($D826^0.727399687532279)*'Hintergrund Berechnung'!$I$3166)))</f>
        <v>#DIV/0!</v>
      </c>
      <c r="AC826" s="16" t="str">
        <f t="shared" si="113"/>
        <v/>
      </c>
      <c r="AD826" s="16" t="e">
        <f>IF($A$3=FALSE,IF($C826&lt;16,M826/($D826^0.727399687532279)*'Hintergrund Berechnung'!$I$3165,M826/($D826^0.727399687532279)*'Hintergrund Berechnung'!$I$3166),IF($C826&lt;13,(M826/($D826^0.727399687532279)*'Hintergrund Berechnung'!$I$3165)*0.5,IF($C826&lt;16,(M826/($D826^0.727399687532279)*'Hintergrund Berechnung'!$I$3165)*0.67,M826/($D826^0.727399687532279)*'Hintergrund Berechnung'!$I$3166)))</f>
        <v>#DIV/0!</v>
      </c>
      <c r="AE826" s="16" t="str">
        <f t="shared" si="114"/>
        <v/>
      </c>
      <c r="AF826" s="16" t="e">
        <f>IF($A$3=FALSE,IF($C826&lt;16,O826/($D826^0.727399687532279)*'Hintergrund Berechnung'!$I$3165,O826/($D826^0.727399687532279)*'Hintergrund Berechnung'!$I$3166),IF($C826&lt;13,(O826/($D826^0.727399687532279)*'Hintergrund Berechnung'!$I$3165)*0.5,IF($C826&lt;16,(O826/($D826^0.727399687532279)*'Hintergrund Berechnung'!$I$3165)*0.67,O826/($D826^0.727399687532279)*'Hintergrund Berechnung'!$I$3166)))</f>
        <v>#DIV/0!</v>
      </c>
      <c r="AG826" s="16" t="str">
        <f t="shared" si="115"/>
        <v/>
      </c>
      <c r="AH826" s="16" t="e">
        <f t="shared" si="116"/>
        <v>#DIV/0!</v>
      </c>
      <c r="AI826" s="16" t="e">
        <f>ROUND(IF(C826&lt;16,$Q826/($D826^0.515518364833551)*'Hintergrund Berechnung'!$K$3165,$Q826/($D826^0.515518364833551)*'Hintergrund Berechnung'!$K$3166),0)</f>
        <v>#DIV/0!</v>
      </c>
      <c r="AJ826" s="16">
        <f>ROUND(IF(C826&lt;16,$R826*'Hintergrund Berechnung'!$L$3165,$R826*'Hintergrund Berechnung'!$L$3166),0)</f>
        <v>0</v>
      </c>
      <c r="AK826" s="16">
        <f>ROUND(IF(C826&lt;16,IF(S826&gt;0,(25-$S826)*'Hintergrund Berechnung'!$M$3165,0),IF(S826&gt;0,(25-$S826)*'Hintergrund Berechnung'!$M$3166,0)),0)</f>
        <v>0</v>
      </c>
      <c r="AL826" s="18" t="e">
        <f t="shared" si="117"/>
        <v>#DIV/0!</v>
      </c>
    </row>
    <row r="827" spans="21:38" x14ac:dyDescent="0.5">
      <c r="U827" s="16">
        <f t="shared" si="109"/>
        <v>0</v>
      </c>
      <c r="V827" s="16" t="e">
        <f>IF($A$3=FALSE,IF($C827&lt;16,E827/($D827^0.727399687532279)*'Hintergrund Berechnung'!$I$3165,E827/($D827^0.727399687532279)*'Hintergrund Berechnung'!$I$3166),IF($C827&lt;13,(E827/($D827^0.727399687532279)*'Hintergrund Berechnung'!$I$3165)*0.5,IF($C827&lt;16,(E827/($D827^0.727399687532279)*'Hintergrund Berechnung'!$I$3165)*0.67,E827/($D827^0.727399687532279)*'Hintergrund Berechnung'!$I$3166)))</f>
        <v>#DIV/0!</v>
      </c>
      <c r="W827" s="16" t="str">
        <f t="shared" si="110"/>
        <v/>
      </c>
      <c r="X827" s="16" t="e">
        <f>IF($A$3=FALSE,IF($C827&lt;16,G827/($D827^0.727399687532279)*'Hintergrund Berechnung'!$I$3165,G827/($D827^0.727399687532279)*'Hintergrund Berechnung'!$I$3166),IF($C827&lt;13,(G827/($D827^0.727399687532279)*'Hintergrund Berechnung'!$I$3165)*0.5,IF($C827&lt;16,(G827/($D827^0.727399687532279)*'Hintergrund Berechnung'!$I$3165)*0.67,G827/($D827^0.727399687532279)*'Hintergrund Berechnung'!$I$3166)))</f>
        <v>#DIV/0!</v>
      </c>
      <c r="Y827" s="16" t="str">
        <f t="shared" si="111"/>
        <v/>
      </c>
      <c r="Z827" s="16" t="e">
        <f>IF($A$3=FALSE,IF($C827&lt;16,I827/($D827^0.727399687532279)*'Hintergrund Berechnung'!$I$3165,I827/($D827^0.727399687532279)*'Hintergrund Berechnung'!$I$3166),IF($C827&lt;13,(I827/($D827^0.727399687532279)*'Hintergrund Berechnung'!$I$3165)*0.5,IF($C827&lt;16,(I827/($D827^0.727399687532279)*'Hintergrund Berechnung'!$I$3165)*0.67,I827/($D827^0.727399687532279)*'Hintergrund Berechnung'!$I$3166)))</f>
        <v>#DIV/0!</v>
      </c>
      <c r="AA827" s="16" t="str">
        <f t="shared" si="112"/>
        <v/>
      </c>
      <c r="AB827" s="16" t="e">
        <f>IF($A$3=FALSE,IF($C827&lt;16,K827/($D827^0.727399687532279)*'Hintergrund Berechnung'!$I$3165,K827/($D827^0.727399687532279)*'Hintergrund Berechnung'!$I$3166),IF($C827&lt;13,(K827/($D827^0.727399687532279)*'Hintergrund Berechnung'!$I$3165)*0.5,IF($C827&lt;16,(K827/($D827^0.727399687532279)*'Hintergrund Berechnung'!$I$3165)*0.67,K827/($D827^0.727399687532279)*'Hintergrund Berechnung'!$I$3166)))</f>
        <v>#DIV/0!</v>
      </c>
      <c r="AC827" s="16" t="str">
        <f t="shared" si="113"/>
        <v/>
      </c>
      <c r="AD827" s="16" t="e">
        <f>IF($A$3=FALSE,IF($C827&lt;16,M827/($D827^0.727399687532279)*'Hintergrund Berechnung'!$I$3165,M827/($D827^0.727399687532279)*'Hintergrund Berechnung'!$I$3166),IF($C827&lt;13,(M827/($D827^0.727399687532279)*'Hintergrund Berechnung'!$I$3165)*0.5,IF($C827&lt;16,(M827/($D827^0.727399687532279)*'Hintergrund Berechnung'!$I$3165)*0.67,M827/($D827^0.727399687532279)*'Hintergrund Berechnung'!$I$3166)))</f>
        <v>#DIV/0!</v>
      </c>
      <c r="AE827" s="16" t="str">
        <f t="shared" si="114"/>
        <v/>
      </c>
      <c r="AF827" s="16" t="e">
        <f>IF($A$3=FALSE,IF($C827&lt;16,O827/($D827^0.727399687532279)*'Hintergrund Berechnung'!$I$3165,O827/($D827^0.727399687532279)*'Hintergrund Berechnung'!$I$3166),IF($C827&lt;13,(O827/($D827^0.727399687532279)*'Hintergrund Berechnung'!$I$3165)*0.5,IF($C827&lt;16,(O827/($D827^0.727399687532279)*'Hintergrund Berechnung'!$I$3165)*0.67,O827/($D827^0.727399687532279)*'Hintergrund Berechnung'!$I$3166)))</f>
        <v>#DIV/0!</v>
      </c>
      <c r="AG827" s="16" t="str">
        <f t="shared" si="115"/>
        <v/>
      </c>
      <c r="AH827" s="16" t="e">
        <f t="shared" si="116"/>
        <v>#DIV/0!</v>
      </c>
      <c r="AI827" s="16" t="e">
        <f>ROUND(IF(C827&lt;16,$Q827/($D827^0.515518364833551)*'Hintergrund Berechnung'!$K$3165,$Q827/($D827^0.515518364833551)*'Hintergrund Berechnung'!$K$3166),0)</f>
        <v>#DIV/0!</v>
      </c>
      <c r="AJ827" s="16">
        <f>ROUND(IF(C827&lt;16,$R827*'Hintergrund Berechnung'!$L$3165,$R827*'Hintergrund Berechnung'!$L$3166),0)</f>
        <v>0</v>
      </c>
      <c r="AK827" s="16">
        <f>ROUND(IF(C827&lt;16,IF(S827&gt;0,(25-$S827)*'Hintergrund Berechnung'!$M$3165,0),IF(S827&gt;0,(25-$S827)*'Hintergrund Berechnung'!$M$3166,0)),0)</f>
        <v>0</v>
      </c>
      <c r="AL827" s="18" t="e">
        <f t="shared" si="117"/>
        <v>#DIV/0!</v>
      </c>
    </row>
    <row r="828" spans="21:38" x14ac:dyDescent="0.5">
      <c r="U828" s="16">
        <f t="shared" si="109"/>
        <v>0</v>
      </c>
      <c r="V828" s="16" t="e">
        <f>IF($A$3=FALSE,IF($C828&lt;16,E828/($D828^0.727399687532279)*'Hintergrund Berechnung'!$I$3165,E828/($D828^0.727399687532279)*'Hintergrund Berechnung'!$I$3166),IF($C828&lt;13,(E828/($D828^0.727399687532279)*'Hintergrund Berechnung'!$I$3165)*0.5,IF($C828&lt;16,(E828/($D828^0.727399687532279)*'Hintergrund Berechnung'!$I$3165)*0.67,E828/($D828^0.727399687532279)*'Hintergrund Berechnung'!$I$3166)))</f>
        <v>#DIV/0!</v>
      </c>
      <c r="W828" s="16" t="str">
        <f t="shared" si="110"/>
        <v/>
      </c>
      <c r="X828" s="16" t="e">
        <f>IF($A$3=FALSE,IF($C828&lt;16,G828/($D828^0.727399687532279)*'Hintergrund Berechnung'!$I$3165,G828/($D828^0.727399687532279)*'Hintergrund Berechnung'!$I$3166),IF($C828&lt;13,(G828/($D828^0.727399687532279)*'Hintergrund Berechnung'!$I$3165)*0.5,IF($C828&lt;16,(G828/($D828^0.727399687532279)*'Hintergrund Berechnung'!$I$3165)*0.67,G828/($D828^0.727399687532279)*'Hintergrund Berechnung'!$I$3166)))</f>
        <v>#DIV/0!</v>
      </c>
      <c r="Y828" s="16" t="str">
        <f t="shared" si="111"/>
        <v/>
      </c>
      <c r="Z828" s="16" t="e">
        <f>IF($A$3=FALSE,IF($C828&lt;16,I828/($D828^0.727399687532279)*'Hintergrund Berechnung'!$I$3165,I828/($D828^0.727399687532279)*'Hintergrund Berechnung'!$I$3166),IF($C828&lt;13,(I828/($D828^0.727399687532279)*'Hintergrund Berechnung'!$I$3165)*0.5,IF($C828&lt;16,(I828/($D828^0.727399687532279)*'Hintergrund Berechnung'!$I$3165)*0.67,I828/($D828^0.727399687532279)*'Hintergrund Berechnung'!$I$3166)))</f>
        <v>#DIV/0!</v>
      </c>
      <c r="AA828" s="16" t="str">
        <f t="shared" si="112"/>
        <v/>
      </c>
      <c r="AB828" s="16" t="e">
        <f>IF($A$3=FALSE,IF($C828&lt;16,K828/($D828^0.727399687532279)*'Hintergrund Berechnung'!$I$3165,K828/($D828^0.727399687532279)*'Hintergrund Berechnung'!$I$3166),IF($C828&lt;13,(K828/($D828^0.727399687532279)*'Hintergrund Berechnung'!$I$3165)*0.5,IF($C828&lt;16,(K828/($D828^0.727399687532279)*'Hintergrund Berechnung'!$I$3165)*0.67,K828/($D828^0.727399687532279)*'Hintergrund Berechnung'!$I$3166)))</f>
        <v>#DIV/0!</v>
      </c>
      <c r="AC828" s="16" t="str">
        <f t="shared" si="113"/>
        <v/>
      </c>
      <c r="AD828" s="16" t="e">
        <f>IF($A$3=FALSE,IF($C828&lt;16,M828/($D828^0.727399687532279)*'Hintergrund Berechnung'!$I$3165,M828/($D828^0.727399687532279)*'Hintergrund Berechnung'!$I$3166),IF($C828&lt;13,(M828/($D828^0.727399687532279)*'Hintergrund Berechnung'!$I$3165)*0.5,IF($C828&lt;16,(M828/($D828^0.727399687532279)*'Hintergrund Berechnung'!$I$3165)*0.67,M828/($D828^0.727399687532279)*'Hintergrund Berechnung'!$I$3166)))</f>
        <v>#DIV/0!</v>
      </c>
      <c r="AE828" s="16" t="str">
        <f t="shared" si="114"/>
        <v/>
      </c>
      <c r="AF828" s="16" t="e">
        <f>IF($A$3=FALSE,IF($C828&lt;16,O828/($D828^0.727399687532279)*'Hintergrund Berechnung'!$I$3165,O828/($D828^0.727399687532279)*'Hintergrund Berechnung'!$I$3166),IF($C828&lt;13,(O828/($D828^0.727399687532279)*'Hintergrund Berechnung'!$I$3165)*0.5,IF($C828&lt;16,(O828/($D828^0.727399687532279)*'Hintergrund Berechnung'!$I$3165)*0.67,O828/($D828^0.727399687532279)*'Hintergrund Berechnung'!$I$3166)))</f>
        <v>#DIV/0!</v>
      </c>
      <c r="AG828" s="16" t="str">
        <f t="shared" si="115"/>
        <v/>
      </c>
      <c r="AH828" s="16" t="e">
        <f t="shared" si="116"/>
        <v>#DIV/0!</v>
      </c>
      <c r="AI828" s="16" t="e">
        <f>ROUND(IF(C828&lt;16,$Q828/($D828^0.515518364833551)*'Hintergrund Berechnung'!$K$3165,$Q828/($D828^0.515518364833551)*'Hintergrund Berechnung'!$K$3166),0)</f>
        <v>#DIV/0!</v>
      </c>
      <c r="AJ828" s="16">
        <f>ROUND(IF(C828&lt;16,$R828*'Hintergrund Berechnung'!$L$3165,$R828*'Hintergrund Berechnung'!$L$3166),0)</f>
        <v>0</v>
      </c>
      <c r="AK828" s="16">
        <f>ROUND(IF(C828&lt;16,IF(S828&gt;0,(25-$S828)*'Hintergrund Berechnung'!$M$3165,0),IF(S828&gt;0,(25-$S828)*'Hintergrund Berechnung'!$M$3166,0)),0)</f>
        <v>0</v>
      </c>
      <c r="AL828" s="18" t="e">
        <f t="shared" si="117"/>
        <v>#DIV/0!</v>
      </c>
    </row>
    <row r="829" spans="21:38" x14ac:dyDescent="0.5">
      <c r="U829" s="16">
        <f t="shared" si="109"/>
        <v>0</v>
      </c>
      <c r="V829" s="16" t="e">
        <f>IF($A$3=FALSE,IF($C829&lt;16,E829/($D829^0.727399687532279)*'Hintergrund Berechnung'!$I$3165,E829/($D829^0.727399687532279)*'Hintergrund Berechnung'!$I$3166),IF($C829&lt;13,(E829/($D829^0.727399687532279)*'Hintergrund Berechnung'!$I$3165)*0.5,IF($C829&lt;16,(E829/($D829^0.727399687532279)*'Hintergrund Berechnung'!$I$3165)*0.67,E829/($D829^0.727399687532279)*'Hintergrund Berechnung'!$I$3166)))</f>
        <v>#DIV/0!</v>
      </c>
      <c r="W829" s="16" t="str">
        <f t="shared" si="110"/>
        <v/>
      </c>
      <c r="X829" s="16" t="e">
        <f>IF($A$3=FALSE,IF($C829&lt;16,G829/($D829^0.727399687532279)*'Hintergrund Berechnung'!$I$3165,G829/($D829^0.727399687532279)*'Hintergrund Berechnung'!$I$3166),IF($C829&lt;13,(G829/($D829^0.727399687532279)*'Hintergrund Berechnung'!$I$3165)*0.5,IF($C829&lt;16,(G829/($D829^0.727399687532279)*'Hintergrund Berechnung'!$I$3165)*0.67,G829/($D829^0.727399687532279)*'Hintergrund Berechnung'!$I$3166)))</f>
        <v>#DIV/0!</v>
      </c>
      <c r="Y829" s="16" t="str">
        <f t="shared" si="111"/>
        <v/>
      </c>
      <c r="Z829" s="16" t="e">
        <f>IF($A$3=FALSE,IF($C829&lt;16,I829/($D829^0.727399687532279)*'Hintergrund Berechnung'!$I$3165,I829/($D829^0.727399687532279)*'Hintergrund Berechnung'!$I$3166),IF($C829&lt;13,(I829/($D829^0.727399687532279)*'Hintergrund Berechnung'!$I$3165)*0.5,IF($C829&lt;16,(I829/($D829^0.727399687532279)*'Hintergrund Berechnung'!$I$3165)*0.67,I829/($D829^0.727399687532279)*'Hintergrund Berechnung'!$I$3166)))</f>
        <v>#DIV/0!</v>
      </c>
      <c r="AA829" s="16" t="str">
        <f t="shared" si="112"/>
        <v/>
      </c>
      <c r="AB829" s="16" t="e">
        <f>IF($A$3=FALSE,IF($C829&lt;16,K829/($D829^0.727399687532279)*'Hintergrund Berechnung'!$I$3165,K829/($D829^0.727399687532279)*'Hintergrund Berechnung'!$I$3166),IF($C829&lt;13,(K829/($D829^0.727399687532279)*'Hintergrund Berechnung'!$I$3165)*0.5,IF($C829&lt;16,(K829/($D829^0.727399687532279)*'Hintergrund Berechnung'!$I$3165)*0.67,K829/($D829^0.727399687532279)*'Hintergrund Berechnung'!$I$3166)))</f>
        <v>#DIV/0!</v>
      </c>
      <c r="AC829" s="16" t="str">
        <f t="shared" si="113"/>
        <v/>
      </c>
      <c r="AD829" s="16" t="e">
        <f>IF($A$3=FALSE,IF($C829&lt;16,M829/($D829^0.727399687532279)*'Hintergrund Berechnung'!$I$3165,M829/($D829^0.727399687532279)*'Hintergrund Berechnung'!$I$3166),IF($C829&lt;13,(M829/($D829^0.727399687532279)*'Hintergrund Berechnung'!$I$3165)*0.5,IF($C829&lt;16,(M829/($D829^0.727399687532279)*'Hintergrund Berechnung'!$I$3165)*0.67,M829/($D829^0.727399687532279)*'Hintergrund Berechnung'!$I$3166)))</f>
        <v>#DIV/0!</v>
      </c>
      <c r="AE829" s="16" t="str">
        <f t="shared" si="114"/>
        <v/>
      </c>
      <c r="AF829" s="16" t="e">
        <f>IF($A$3=FALSE,IF($C829&lt;16,O829/($D829^0.727399687532279)*'Hintergrund Berechnung'!$I$3165,O829/($D829^0.727399687532279)*'Hintergrund Berechnung'!$I$3166),IF($C829&lt;13,(O829/($D829^0.727399687532279)*'Hintergrund Berechnung'!$I$3165)*0.5,IF($C829&lt;16,(O829/($D829^0.727399687532279)*'Hintergrund Berechnung'!$I$3165)*0.67,O829/($D829^0.727399687532279)*'Hintergrund Berechnung'!$I$3166)))</f>
        <v>#DIV/0!</v>
      </c>
      <c r="AG829" s="16" t="str">
        <f t="shared" si="115"/>
        <v/>
      </c>
      <c r="AH829" s="16" t="e">
        <f t="shared" si="116"/>
        <v>#DIV/0!</v>
      </c>
      <c r="AI829" s="16" t="e">
        <f>ROUND(IF(C829&lt;16,$Q829/($D829^0.515518364833551)*'Hintergrund Berechnung'!$K$3165,$Q829/($D829^0.515518364833551)*'Hintergrund Berechnung'!$K$3166),0)</f>
        <v>#DIV/0!</v>
      </c>
      <c r="AJ829" s="16">
        <f>ROUND(IF(C829&lt;16,$R829*'Hintergrund Berechnung'!$L$3165,$R829*'Hintergrund Berechnung'!$L$3166),0)</f>
        <v>0</v>
      </c>
      <c r="AK829" s="16">
        <f>ROUND(IF(C829&lt;16,IF(S829&gt;0,(25-$S829)*'Hintergrund Berechnung'!$M$3165,0),IF(S829&gt;0,(25-$S829)*'Hintergrund Berechnung'!$M$3166,0)),0)</f>
        <v>0</v>
      </c>
      <c r="AL829" s="18" t="e">
        <f t="shared" si="117"/>
        <v>#DIV/0!</v>
      </c>
    </row>
    <row r="830" spans="21:38" x14ac:dyDescent="0.5">
      <c r="U830" s="16">
        <f t="shared" si="109"/>
        <v>0</v>
      </c>
      <c r="V830" s="16" t="e">
        <f>IF($A$3=FALSE,IF($C830&lt;16,E830/($D830^0.727399687532279)*'Hintergrund Berechnung'!$I$3165,E830/($D830^0.727399687532279)*'Hintergrund Berechnung'!$I$3166),IF($C830&lt;13,(E830/($D830^0.727399687532279)*'Hintergrund Berechnung'!$I$3165)*0.5,IF($C830&lt;16,(E830/($D830^0.727399687532279)*'Hintergrund Berechnung'!$I$3165)*0.67,E830/($D830^0.727399687532279)*'Hintergrund Berechnung'!$I$3166)))</f>
        <v>#DIV/0!</v>
      </c>
      <c r="W830" s="16" t="str">
        <f t="shared" si="110"/>
        <v/>
      </c>
      <c r="X830" s="16" t="e">
        <f>IF($A$3=FALSE,IF($C830&lt;16,G830/($D830^0.727399687532279)*'Hintergrund Berechnung'!$I$3165,G830/($D830^0.727399687532279)*'Hintergrund Berechnung'!$I$3166),IF($C830&lt;13,(G830/($D830^0.727399687532279)*'Hintergrund Berechnung'!$I$3165)*0.5,IF($C830&lt;16,(G830/($D830^0.727399687532279)*'Hintergrund Berechnung'!$I$3165)*0.67,G830/($D830^0.727399687532279)*'Hintergrund Berechnung'!$I$3166)))</f>
        <v>#DIV/0!</v>
      </c>
      <c r="Y830" s="16" t="str">
        <f t="shared" si="111"/>
        <v/>
      </c>
      <c r="Z830" s="16" t="e">
        <f>IF($A$3=FALSE,IF($C830&lt;16,I830/($D830^0.727399687532279)*'Hintergrund Berechnung'!$I$3165,I830/($D830^0.727399687532279)*'Hintergrund Berechnung'!$I$3166),IF($C830&lt;13,(I830/($D830^0.727399687532279)*'Hintergrund Berechnung'!$I$3165)*0.5,IF($C830&lt;16,(I830/($D830^0.727399687532279)*'Hintergrund Berechnung'!$I$3165)*0.67,I830/($D830^0.727399687532279)*'Hintergrund Berechnung'!$I$3166)))</f>
        <v>#DIV/0!</v>
      </c>
      <c r="AA830" s="16" t="str">
        <f t="shared" si="112"/>
        <v/>
      </c>
      <c r="AB830" s="16" t="e">
        <f>IF($A$3=FALSE,IF($C830&lt;16,K830/($D830^0.727399687532279)*'Hintergrund Berechnung'!$I$3165,K830/($D830^0.727399687532279)*'Hintergrund Berechnung'!$I$3166),IF($C830&lt;13,(K830/($D830^0.727399687532279)*'Hintergrund Berechnung'!$I$3165)*0.5,IF($C830&lt;16,(K830/($D830^0.727399687532279)*'Hintergrund Berechnung'!$I$3165)*0.67,K830/($D830^0.727399687532279)*'Hintergrund Berechnung'!$I$3166)))</f>
        <v>#DIV/0!</v>
      </c>
      <c r="AC830" s="16" t="str">
        <f t="shared" si="113"/>
        <v/>
      </c>
      <c r="AD830" s="16" t="e">
        <f>IF($A$3=FALSE,IF($C830&lt;16,M830/($D830^0.727399687532279)*'Hintergrund Berechnung'!$I$3165,M830/($D830^0.727399687532279)*'Hintergrund Berechnung'!$I$3166),IF($C830&lt;13,(M830/($D830^0.727399687532279)*'Hintergrund Berechnung'!$I$3165)*0.5,IF($C830&lt;16,(M830/($D830^0.727399687532279)*'Hintergrund Berechnung'!$I$3165)*0.67,M830/($D830^0.727399687532279)*'Hintergrund Berechnung'!$I$3166)))</f>
        <v>#DIV/0!</v>
      </c>
      <c r="AE830" s="16" t="str">
        <f t="shared" si="114"/>
        <v/>
      </c>
      <c r="AF830" s="16" t="e">
        <f>IF($A$3=FALSE,IF($C830&lt;16,O830/($D830^0.727399687532279)*'Hintergrund Berechnung'!$I$3165,O830/($D830^0.727399687532279)*'Hintergrund Berechnung'!$I$3166),IF($C830&lt;13,(O830/($D830^0.727399687532279)*'Hintergrund Berechnung'!$I$3165)*0.5,IF($C830&lt;16,(O830/($D830^0.727399687532279)*'Hintergrund Berechnung'!$I$3165)*0.67,O830/($D830^0.727399687532279)*'Hintergrund Berechnung'!$I$3166)))</f>
        <v>#DIV/0!</v>
      </c>
      <c r="AG830" s="16" t="str">
        <f t="shared" si="115"/>
        <v/>
      </c>
      <c r="AH830" s="16" t="e">
        <f t="shared" si="116"/>
        <v>#DIV/0!</v>
      </c>
      <c r="AI830" s="16" t="e">
        <f>ROUND(IF(C830&lt;16,$Q830/($D830^0.515518364833551)*'Hintergrund Berechnung'!$K$3165,$Q830/($D830^0.515518364833551)*'Hintergrund Berechnung'!$K$3166),0)</f>
        <v>#DIV/0!</v>
      </c>
      <c r="AJ830" s="16">
        <f>ROUND(IF(C830&lt;16,$R830*'Hintergrund Berechnung'!$L$3165,$R830*'Hintergrund Berechnung'!$L$3166),0)</f>
        <v>0</v>
      </c>
      <c r="AK830" s="16">
        <f>ROUND(IF(C830&lt;16,IF(S830&gt;0,(25-$S830)*'Hintergrund Berechnung'!$M$3165,0),IF(S830&gt;0,(25-$S830)*'Hintergrund Berechnung'!$M$3166,0)),0)</f>
        <v>0</v>
      </c>
      <c r="AL830" s="18" t="e">
        <f t="shared" si="117"/>
        <v>#DIV/0!</v>
      </c>
    </row>
    <row r="831" spans="21:38" x14ac:dyDescent="0.5">
      <c r="U831" s="16">
        <f t="shared" si="109"/>
        <v>0</v>
      </c>
      <c r="V831" s="16" t="e">
        <f>IF($A$3=FALSE,IF($C831&lt;16,E831/($D831^0.727399687532279)*'Hintergrund Berechnung'!$I$3165,E831/($D831^0.727399687532279)*'Hintergrund Berechnung'!$I$3166),IF($C831&lt;13,(E831/($D831^0.727399687532279)*'Hintergrund Berechnung'!$I$3165)*0.5,IF($C831&lt;16,(E831/($D831^0.727399687532279)*'Hintergrund Berechnung'!$I$3165)*0.67,E831/($D831^0.727399687532279)*'Hintergrund Berechnung'!$I$3166)))</f>
        <v>#DIV/0!</v>
      </c>
      <c r="W831" s="16" t="str">
        <f t="shared" si="110"/>
        <v/>
      </c>
      <c r="X831" s="16" t="e">
        <f>IF($A$3=FALSE,IF($C831&lt;16,G831/($D831^0.727399687532279)*'Hintergrund Berechnung'!$I$3165,G831/($D831^0.727399687532279)*'Hintergrund Berechnung'!$I$3166),IF($C831&lt;13,(G831/($D831^0.727399687532279)*'Hintergrund Berechnung'!$I$3165)*0.5,IF($C831&lt;16,(G831/($D831^0.727399687532279)*'Hintergrund Berechnung'!$I$3165)*0.67,G831/($D831^0.727399687532279)*'Hintergrund Berechnung'!$I$3166)))</f>
        <v>#DIV/0!</v>
      </c>
      <c r="Y831" s="16" t="str">
        <f t="shared" si="111"/>
        <v/>
      </c>
      <c r="Z831" s="16" t="e">
        <f>IF($A$3=FALSE,IF($C831&lt;16,I831/($D831^0.727399687532279)*'Hintergrund Berechnung'!$I$3165,I831/($D831^0.727399687532279)*'Hintergrund Berechnung'!$I$3166),IF($C831&lt;13,(I831/($D831^0.727399687532279)*'Hintergrund Berechnung'!$I$3165)*0.5,IF($C831&lt;16,(I831/($D831^0.727399687532279)*'Hintergrund Berechnung'!$I$3165)*0.67,I831/($D831^0.727399687532279)*'Hintergrund Berechnung'!$I$3166)))</f>
        <v>#DIV/0!</v>
      </c>
      <c r="AA831" s="16" t="str">
        <f t="shared" si="112"/>
        <v/>
      </c>
      <c r="AB831" s="16" t="e">
        <f>IF($A$3=FALSE,IF($C831&lt;16,K831/($D831^0.727399687532279)*'Hintergrund Berechnung'!$I$3165,K831/($D831^0.727399687532279)*'Hintergrund Berechnung'!$I$3166),IF($C831&lt;13,(K831/($D831^0.727399687532279)*'Hintergrund Berechnung'!$I$3165)*0.5,IF($C831&lt;16,(K831/($D831^0.727399687532279)*'Hintergrund Berechnung'!$I$3165)*0.67,K831/($D831^0.727399687532279)*'Hintergrund Berechnung'!$I$3166)))</f>
        <v>#DIV/0!</v>
      </c>
      <c r="AC831" s="16" t="str">
        <f t="shared" si="113"/>
        <v/>
      </c>
      <c r="AD831" s="16" t="e">
        <f>IF($A$3=FALSE,IF($C831&lt;16,M831/($D831^0.727399687532279)*'Hintergrund Berechnung'!$I$3165,M831/($D831^0.727399687532279)*'Hintergrund Berechnung'!$I$3166),IF($C831&lt;13,(M831/($D831^0.727399687532279)*'Hintergrund Berechnung'!$I$3165)*0.5,IF($C831&lt;16,(M831/($D831^0.727399687532279)*'Hintergrund Berechnung'!$I$3165)*0.67,M831/($D831^0.727399687532279)*'Hintergrund Berechnung'!$I$3166)))</f>
        <v>#DIV/0!</v>
      </c>
      <c r="AE831" s="16" t="str">
        <f t="shared" si="114"/>
        <v/>
      </c>
      <c r="AF831" s="16" t="e">
        <f>IF($A$3=FALSE,IF($C831&lt;16,O831/($D831^0.727399687532279)*'Hintergrund Berechnung'!$I$3165,O831/($D831^0.727399687532279)*'Hintergrund Berechnung'!$I$3166),IF($C831&lt;13,(O831/($D831^0.727399687532279)*'Hintergrund Berechnung'!$I$3165)*0.5,IF($C831&lt;16,(O831/($D831^0.727399687532279)*'Hintergrund Berechnung'!$I$3165)*0.67,O831/($D831^0.727399687532279)*'Hintergrund Berechnung'!$I$3166)))</f>
        <v>#DIV/0!</v>
      </c>
      <c r="AG831" s="16" t="str">
        <f t="shared" si="115"/>
        <v/>
      </c>
      <c r="AH831" s="16" t="e">
        <f t="shared" si="116"/>
        <v>#DIV/0!</v>
      </c>
      <c r="AI831" s="16" t="e">
        <f>ROUND(IF(C831&lt;16,$Q831/($D831^0.515518364833551)*'Hintergrund Berechnung'!$K$3165,$Q831/($D831^0.515518364833551)*'Hintergrund Berechnung'!$K$3166),0)</f>
        <v>#DIV/0!</v>
      </c>
      <c r="AJ831" s="16">
        <f>ROUND(IF(C831&lt;16,$R831*'Hintergrund Berechnung'!$L$3165,$R831*'Hintergrund Berechnung'!$L$3166),0)</f>
        <v>0</v>
      </c>
      <c r="AK831" s="16">
        <f>ROUND(IF(C831&lt;16,IF(S831&gt;0,(25-$S831)*'Hintergrund Berechnung'!$M$3165,0),IF(S831&gt;0,(25-$S831)*'Hintergrund Berechnung'!$M$3166,0)),0)</f>
        <v>0</v>
      </c>
      <c r="AL831" s="18" t="e">
        <f t="shared" si="117"/>
        <v>#DIV/0!</v>
      </c>
    </row>
    <row r="832" spans="21:38" x14ac:dyDescent="0.5">
      <c r="U832" s="16">
        <f t="shared" si="109"/>
        <v>0</v>
      </c>
      <c r="V832" s="16" t="e">
        <f>IF($A$3=FALSE,IF($C832&lt;16,E832/($D832^0.727399687532279)*'Hintergrund Berechnung'!$I$3165,E832/($D832^0.727399687532279)*'Hintergrund Berechnung'!$I$3166),IF($C832&lt;13,(E832/($D832^0.727399687532279)*'Hintergrund Berechnung'!$I$3165)*0.5,IF($C832&lt;16,(E832/($D832^0.727399687532279)*'Hintergrund Berechnung'!$I$3165)*0.67,E832/($D832^0.727399687532279)*'Hintergrund Berechnung'!$I$3166)))</f>
        <v>#DIV/0!</v>
      </c>
      <c r="W832" s="16" t="str">
        <f t="shared" si="110"/>
        <v/>
      </c>
      <c r="X832" s="16" t="e">
        <f>IF($A$3=FALSE,IF($C832&lt;16,G832/($D832^0.727399687532279)*'Hintergrund Berechnung'!$I$3165,G832/($D832^0.727399687532279)*'Hintergrund Berechnung'!$I$3166),IF($C832&lt;13,(G832/($D832^0.727399687532279)*'Hintergrund Berechnung'!$I$3165)*0.5,IF($C832&lt;16,(G832/($D832^0.727399687532279)*'Hintergrund Berechnung'!$I$3165)*0.67,G832/($D832^0.727399687532279)*'Hintergrund Berechnung'!$I$3166)))</f>
        <v>#DIV/0!</v>
      </c>
      <c r="Y832" s="16" t="str">
        <f t="shared" si="111"/>
        <v/>
      </c>
      <c r="Z832" s="16" t="e">
        <f>IF($A$3=FALSE,IF($C832&lt;16,I832/($D832^0.727399687532279)*'Hintergrund Berechnung'!$I$3165,I832/($D832^0.727399687532279)*'Hintergrund Berechnung'!$I$3166),IF($C832&lt;13,(I832/($D832^0.727399687532279)*'Hintergrund Berechnung'!$I$3165)*0.5,IF($C832&lt;16,(I832/($D832^0.727399687532279)*'Hintergrund Berechnung'!$I$3165)*0.67,I832/($D832^0.727399687532279)*'Hintergrund Berechnung'!$I$3166)))</f>
        <v>#DIV/0!</v>
      </c>
      <c r="AA832" s="16" t="str">
        <f t="shared" si="112"/>
        <v/>
      </c>
      <c r="AB832" s="16" t="e">
        <f>IF($A$3=FALSE,IF($C832&lt;16,K832/($D832^0.727399687532279)*'Hintergrund Berechnung'!$I$3165,K832/($D832^0.727399687532279)*'Hintergrund Berechnung'!$I$3166),IF($C832&lt;13,(K832/($D832^0.727399687532279)*'Hintergrund Berechnung'!$I$3165)*0.5,IF($C832&lt;16,(K832/($D832^0.727399687532279)*'Hintergrund Berechnung'!$I$3165)*0.67,K832/($D832^0.727399687532279)*'Hintergrund Berechnung'!$I$3166)))</f>
        <v>#DIV/0!</v>
      </c>
      <c r="AC832" s="16" t="str">
        <f t="shared" si="113"/>
        <v/>
      </c>
      <c r="AD832" s="16" t="e">
        <f>IF($A$3=FALSE,IF($C832&lt;16,M832/($D832^0.727399687532279)*'Hintergrund Berechnung'!$I$3165,M832/($D832^0.727399687532279)*'Hintergrund Berechnung'!$I$3166),IF($C832&lt;13,(M832/($D832^0.727399687532279)*'Hintergrund Berechnung'!$I$3165)*0.5,IF($C832&lt;16,(M832/($D832^0.727399687532279)*'Hintergrund Berechnung'!$I$3165)*0.67,M832/($D832^0.727399687532279)*'Hintergrund Berechnung'!$I$3166)))</f>
        <v>#DIV/0!</v>
      </c>
      <c r="AE832" s="16" t="str">
        <f t="shared" si="114"/>
        <v/>
      </c>
      <c r="AF832" s="16" t="e">
        <f>IF($A$3=FALSE,IF($C832&lt;16,O832/($D832^0.727399687532279)*'Hintergrund Berechnung'!$I$3165,O832/($D832^0.727399687532279)*'Hintergrund Berechnung'!$I$3166),IF($C832&lt;13,(O832/($D832^0.727399687532279)*'Hintergrund Berechnung'!$I$3165)*0.5,IF($C832&lt;16,(O832/($D832^0.727399687532279)*'Hintergrund Berechnung'!$I$3165)*0.67,O832/($D832^0.727399687532279)*'Hintergrund Berechnung'!$I$3166)))</f>
        <v>#DIV/0!</v>
      </c>
      <c r="AG832" s="16" t="str">
        <f t="shared" si="115"/>
        <v/>
      </c>
      <c r="AH832" s="16" t="e">
        <f t="shared" si="116"/>
        <v>#DIV/0!</v>
      </c>
      <c r="AI832" s="16" t="e">
        <f>ROUND(IF(C832&lt;16,$Q832/($D832^0.515518364833551)*'Hintergrund Berechnung'!$K$3165,$Q832/($D832^0.515518364833551)*'Hintergrund Berechnung'!$K$3166),0)</f>
        <v>#DIV/0!</v>
      </c>
      <c r="AJ832" s="16">
        <f>ROUND(IF(C832&lt;16,$R832*'Hintergrund Berechnung'!$L$3165,$R832*'Hintergrund Berechnung'!$L$3166),0)</f>
        <v>0</v>
      </c>
      <c r="AK832" s="16">
        <f>ROUND(IF(C832&lt;16,IF(S832&gt;0,(25-$S832)*'Hintergrund Berechnung'!$M$3165,0),IF(S832&gt;0,(25-$S832)*'Hintergrund Berechnung'!$M$3166,0)),0)</f>
        <v>0</v>
      </c>
      <c r="AL832" s="18" t="e">
        <f t="shared" si="117"/>
        <v>#DIV/0!</v>
      </c>
    </row>
    <row r="833" spans="21:38" x14ac:dyDescent="0.5">
      <c r="U833" s="16">
        <f t="shared" si="109"/>
        <v>0</v>
      </c>
      <c r="V833" s="16" t="e">
        <f>IF($A$3=FALSE,IF($C833&lt;16,E833/($D833^0.727399687532279)*'Hintergrund Berechnung'!$I$3165,E833/($D833^0.727399687532279)*'Hintergrund Berechnung'!$I$3166),IF($C833&lt;13,(E833/($D833^0.727399687532279)*'Hintergrund Berechnung'!$I$3165)*0.5,IF($C833&lt;16,(E833/($D833^0.727399687532279)*'Hintergrund Berechnung'!$I$3165)*0.67,E833/($D833^0.727399687532279)*'Hintergrund Berechnung'!$I$3166)))</f>
        <v>#DIV/0!</v>
      </c>
      <c r="W833" s="16" t="str">
        <f t="shared" si="110"/>
        <v/>
      </c>
      <c r="X833" s="16" t="e">
        <f>IF($A$3=FALSE,IF($C833&lt;16,G833/($D833^0.727399687532279)*'Hintergrund Berechnung'!$I$3165,G833/($D833^0.727399687532279)*'Hintergrund Berechnung'!$I$3166),IF($C833&lt;13,(G833/($D833^0.727399687532279)*'Hintergrund Berechnung'!$I$3165)*0.5,IF($C833&lt;16,(G833/($D833^0.727399687532279)*'Hintergrund Berechnung'!$I$3165)*0.67,G833/($D833^0.727399687532279)*'Hintergrund Berechnung'!$I$3166)))</f>
        <v>#DIV/0!</v>
      </c>
      <c r="Y833" s="16" t="str">
        <f t="shared" si="111"/>
        <v/>
      </c>
      <c r="Z833" s="16" t="e">
        <f>IF($A$3=FALSE,IF($C833&lt;16,I833/($D833^0.727399687532279)*'Hintergrund Berechnung'!$I$3165,I833/($D833^0.727399687532279)*'Hintergrund Berechnung'!$I$3166),IF($C833&lt;13,(I833/($D833^0.727399687532279)*'Hintergrund Berechnung'!$I$3165)*0.5,IF($C833&lt;16,(I833/($D833^0.727399687532279)*'Hintergrund Berechnung'!$I$3165)*0.67,I833/($D833^0.727399687532279)*'Hintergrund Berechnung'!$I$3166)))</f>
        <v>#DIV/0!</v>
      </c>
      <c r="AA833" s="16" t="str">
        <f t="shared" si="112"/>
        <v/>
      </c>
      <c r="AB833" s="16" t="e">
        <f>IF($A$3=FALSE,IF($C833&lt;16,K833/($D833^0.727399687532279)*'Hintergrund Berechnung'!$I$3165,K833/($D833^0.727399687532279)*'Hintergrund Berechnung'!$I$3166),IF($C833&lt;13,(K833/($D833^0.727399687532279)*'Hintergrund Berechnung'!$I$3165)*0.5,IF($C833&lt;16,(K833/($D833^0.727399687532279)*'Hintergrund Berechnung'!$I$3165)*0.67,K833/($D833^0.727399687532279)*'Hintergrund Berechnung'!$I$3166)))</f>
        <v>#DIV/0!</v>
      </c>
      <c r="AC833" s="16" t="str">
        <f t="shared" si="113"/>
        <v/>
      </c>
      <c r="AD833" s="16" t="e">
        <f>IF($A$3=FALSE,IF($C833&lt;16,M833/($D833^0.727399687532279)*'Hintergrund Berechnung'!$I$3165,M833/($D833^0.727399687532279)*'Hintergrund Berechnung'!$I$3166),IF($C833&lt;13,(M833/($D833^0.727399687532279)*'Hintergrund Berechnung'!$I$3165)*0.5,IF($C833&lt;16,(M833/($D833^0.727399687532279)*'Hintergrund Berechnung'!$I$3165)*0.67,M833/($D833^0.727399687532279)*'Hintergrund Berechnung'!$I$3166)))</f>
        <v>#DIV/0!</v>
      </c>
      <c r="AE833" s="16" t="str">
        <f t="shared" si="114"/>
        <v/>
      </c>
      <c r="AF833" s="16" t="e">
        <f>IF($A$3=FALSE,IF($C833&lt;16,O833/($D833^0.727399687532279)*'Hintergrund Berechnung'!$I$3165,O833/($D833^0.727399687532279)*'Hintergrund Berechnung'!$I$3166),IF($C833&lt;13,(O833/($D833^0.727399687532279)*'Hintergrund Berechnung'!$I$3165)*0.5,IF($C833&lt;16,(O833/($D833^0.727399687532279)*'Hintergrund Berechnung'!$I$3165)*0.67,O833/($D833^0.727399687532279)*'Hintergrund Berechnung'!$I$3166)))</f>
        <v>#DIV/0!</v>
      </c>
      <c r="AG833" s="16" t="str">
        <f t="shared" si="115"/>
        <v/>
      </c>
      <c r="AH833" s="16" t="e">
        <f t="shared" si="116"/>
        <v>#DIV/0!</v>
      </c>
      <c r="AI833" s="16" t="e">
        <f>ROUND(IF(C833&lt;16,$Q833/($D833^0.515518364833551)*'Hintergrund Berechnung'!$K$3165,$Q833/($D833^0.515518364833551)*'Hintergrund Berechnung'!$K$3166),0)</f>
        <v>#DIV/0!</v>
      </c>
      <c r="AJ833" s="16">
        <f>ROUND(IF(C833&lt;16,$R833*'Hintergrund Berechnung'!$L$3165,$R833*'Hintergrund Berechnung'!$L$3166),0)</f>
        <v>0</v>
      </c>
      <c r="AK833" s="16">
        <f>ROUND(IF(C833&lt;16,IF(S833&gt;0,(25-$S833)*'Hintergrund Berechnung'!$M$3165,0),IF(S833&gt;0,(25-$S833)*'Hintergrund Berechnung'!$M$3166,0)),0)</f>
        <v>0</v>
      </c>
      <c r="AL833" s="18" t="e">
        <f t="shared" si="117"/>
        <v>#DIV/0!</v>
      </c>
    </row>
    <row r="834" spans="21:38" x14ac:dyDescent="0.5">
      <c r="U834" s="16">
        <f t="shared" si="109"/>
        <v>0</v>
      </c>
      <c r="V834" s="16" t="e">
        <f>IF($A$3=FALSE,IF($C834&lt;16,E834/($D834^0.727399687532279)*'Hintergrund Berechnung'!$I$3165,E834/($D834^0.727399687532279)*'Hintergrund Berechnung'!$I$3166),IF($C834&lt;13,(E834/($D834^0.727399687532279)*'Hintergrund Berechnung'!$I$3165)*0.5,IF($C834&lt;16,(E834/($D834^0.727399687532279)*'Hintergrund Berechnung'!$I$3165)*0.67,E834/($D834^0.727399687532279)*'Hintergrund Berechnung'!$I$3166)))</f>
        <v>#DIV/0!</v>
      </c>
      <c r="W834" s="16" t="str">
        <f t="shared" si="110"/>
        <v/>
      </c>
      <c r="X834" s="16" t="e">
        <f>IF($A$3=FALSE,IF($C834&lt;16,G834/($D834^0.727399687532279)*'Hintergrund Berechnung'!$I$3165,G834/($D834^0.727399687532279)*'Hintergrund Berechnung'!$I$3166),IF($C834&lt;13,(G834/($D834^0.727399687532279)*'Hintergrund Berechnung'!$I$3165)*0.5,IF($C834&lt;16,(G834/($D834^0.727399687532279)*'Hintergrund Berechnung'!$I$3165)*0.67,G834/($D834^0.727399687532279)*'Hintergrund Berechnung'!$I$3166)))</f>
        <v>#DIV/0!</v>
      </c>
      <c r="Y834" s="16" t="str">
        <f t="shared" si="111"/>
        <v/>
      </c>
      <c r="Z834" s="16" t="e">
        <f>IF($A$3=FALSE,IF($C834&lt;16,I834/($D834^0.727399687532279)*'Hintergrund Berechnung'!$I$3165,I834/($D834^0.727399687532279)*'Hintergrund Berechnung'!$I$3166),IF($C834&lt;13,(I834/($D834^0.727399687532279)*'Hintergrund Berechnung'!$I$3165)*0.5,IF($C834&lt;16,(I834/($D834^0.727399687532279)*'Hintergrund Berechnung'!$I$3165)*0.67,I834/($D834^0.727399687532279)*'Hintergrund Berechnung'!$I$3166)))</f>
        <v>#DIV/0!</v>
      </c>
      <c r="AA834" s="16" t="str">
        <f t="shared" si="112"/>
        <v/>
      </c>
      <c r="AB834" s="16" t="e">
        <f>IF($A$3=FALSE,IF($C834&lt;16,K834/($D834^0.727399687532279)*'Hintergrund Berechnung'!$I$3165,K834/($D834^0.727399687532279)*'Hintergrund Berechnung'!$I$3166),IF($C834&lt;13,(K834/($D834^0.727399687532279)*'Hintergrund Berechnung'!$I$3165)*0.5,IF($C834&lt;16,(K834/($D834^0.727399687532279)*'Hintergrund Berechnung'!$I$3165)*0.67,K834/($D834^0.727399687532279)*'Hintergrund Berechnung'!$I$3166)))</f>
        <v>#DIV/0!</v>
      </c>
      <c r="AC834" s="16" t="str">
        <f t="shared" si="113"/>
        <v/>
      </c>
      <c r="AD834" s="16" t="e">
        <f>IF($A$3=FALSE,IF($C834&lt;16,M834/($D834^0.727399687532279)*'Hintergrund Berechnung'!$I$3165,M834/($D834^0.727399687532279)*'Hintergrund Berechnung'!$I$3166),IF($C834&lt;13,(M834/($D834^0.727399687532279)*'Hintergrund Berechnung'!$I$3165)*0.5,IF($C834&lt;16,(M834/($D834^0.727399687532279)*'Hintergrund Berechnung'!$I$3165)*0.67,M834/($D834^0.727399687532279)*'Hintergrund Berechnung'!$I$3166)))</f>
        <v>#DIV/0!</v>
      </c>
      <c r="AE834" s="16" t="str">
        <f t="shared" si="114"/>
        <v/>
      </c>
      <c r="AF834" s="16" t="e">
        <f>IF($A$3=FALSE,IF($C834&lt;16,O834/($D834^0.727399687532279)*'Hintergrund Berechnung'!$I$3165,O834/($D834^0.727399687532279)*'Hintergrund Berechnung'!$I$3166),IF($C834&lt;13,(O834/($D834^0.727399687532279)*'Hintergrund Berechnung'!$I$3165)*0.5,IF($C834&lt;16,(O834/($D834^0.727399687532279)*'Hintergrund Berechnung'!$I$3165)*0.67,O834/($D834^0.727399687532279)*'Hintergrund Berechnung'!$I$3166)))</f>
        <v>#DIV/0!</v>
      </c>
      <c r="AG834" s="16" t="str">
        <f t="shared" si="115"/>
        <v/>
      </c>
      <c r="AH834" s="16" t="e">
        <f t="shared" si="116"/>
        <v>#DIV/0!</v>
      </c>
      <c r="AI834" s="16" t="e">
        <f>ROUND(IF(C834&lt;16,$Q834/($D834^0.515518364833551)*'Hintergrund Berechnung'!$K$3165,$Q834/($D834^0.515518364833551)*'Hintergrund Berechnung'!$K$3166),0)</f>
        <v>#DIV/0!</v>
      </c>
      <c r="AJ834" s="16">
        <f>ROUND(IF(C834&lt;16,$R834*'Hintergrund Berechnung'!$L$3165,$R834*'Hintergrund Berechnung'!$L$3166),0)</f>
        <v>0</v>
      </c>
      <c r="AK834" s="16">
        <f>ROUND(IF(C834&lt;16,IF(S834&gt;0,(25-$S834)*'Hintergrund Berechnung'!$M$3165,0),IF(S834&gt;0,(25-$S834)*'Hintergrund Berechnung'!$M$3166,0)),0)</f>
        <v>0</v>
      </c>
      <c r="AL834" s="18" t="e">
        <f t="shared" si="117"/>
        <v>#DIV/0!</v>
      </c>
    </row>
    <row r="835" spans="21:38" x14ac:dyDescent="0.5">
      <c r="U835" s="16">
        <f t="shared" si="109"/>
        <v>0</v>
      </c>
      <c r="V835" s="16" t="e">
        <f>IF($A$3=FALSE,IF($C835&lt;16,E835/($D835^0.727399687532279)*'Hintergrund Berechnung'!$I$3165,E835/($D835^0.727399687532279)*'Hintergrund Berechnung'!$I$3166),IF($C835&lt;13,(E835/($D835^0.727399687532279)*'Hintergrund Berechnung'!$I$3165)*0.5,IF($C835&lt;16,(E835/($D835^0.727399687532279)*'Hintergrund Berechnung'!$I$3165)*0.67,E835/($D835^0.727399687532279)*'Hintergrund Berechnung'!$I$3166)))</f>
        <v>#DIV/0!</v>
      </c>
      <c r="W835" s="16" t="str">
        <f t="shared" si="110"/>
        <v/>
      </c>
      <c r="X835" s="16" t="e">
        <f>IF($A$3=FALSE,IF($C835&lt;16,G835/($D835^0.727399687532279)*'Hintergrund Berechnung'!$I$3165,G835/($D835^0.727399687532279)*'Hintergrund Berechnung'!$I$3166),IF($C835&lt;13,(G835/($D835^0.727399687532279)*'Hintergrund Berechnung'!$I$3165)*0.5,IF($C835&lt;16,(G835/($D835^0.727399687532279)*'Hintergrund Berechnung'!$I$3165)*0.67,G835/($D835^0.727399687532279)*'Hintergrund Berechnung'!$I$3166)))</f>
        <v>#DIV/0!</v>
      </c>
      <c r="Y835" s="16" t="str">
        <f t="shared" si="111"/>
        <v/>
      </c>
      <c r="Z835" s="16" t="e">
        <f>IF($A$3=FALSE,IF($C835&lt;16,I835/($D835^0.727399687532279)*'Hintergrund Berechnung'!$I$3165,I835/($D835^0.727399687532279)*'Hintergrund Berechnung'!$I$3166),IF($C835&lt;13,(I835/($D835^0.727399687532279)*'Hintergrund Berechnung'!$I$3165)*0.5,IF($C835&lt;16,(I835/($D835^0.727399687532279)*'Hintergrund Berechnung'!$I$3165)*0.67,I835/($D835^0.727399687532279)*'Hintergrund Berechnung'!$I$3166)))</f>
        <v>#DIV/0!</v>
      </c>
      <c r="AA835" s="16" t="str">
        <f t="shared" si="112"/>
        <v/>
      </c>
      <c r="AB835" s="16" t="e">
        <f>IF($A$3=FALSE,IF($C835&lt;16,K835/($D835^0.727399687532279)*'Hintergrund Berechnung'!$I$3165,K835/($D835^0.727399687532279)*'Hintergrund Berechnung'!$I$3166),IF($C835&lt;13,(K835/($D835^0.727399687532279)*'Hintergrund Berechnung'!$I$3165)*0.5,IF($C835&lt;16,(K835/($D835^0.727399687532279)*'Hintergrund Berechnung'!$I$3165)*0.67,K835/($D835^0.727399687532279)*'Hintergrund Berechnung'!$I$3166)))</f>
        <v>#DIV/0!</v>
      </c>
      <c r="AC835" s="16" t="str">
        <f t="shared" si="113"/>
        <v/>
      </c>
      <c r="AD835" s="16" t="e">
        <f>IF($A$3=FALSE,IF($C835&lt;16,M835/($D835^0.727399687532279)*'Hintergrund Berechnung'!$I$3165,M835/($D835^0.727399687532279)*'Hintergrund Berechnung'!$I$3166),IF($C835&lt;13,(M835/($D835^0.727399687532279)*'Hintergrund Berechnung'!$I$3165)*0.5,IF($C835&lt;16,(M835/($D835^0.727399687532279)*'Hintergrund Berechnung'!$I$3165)*0.67,M835/($D835^0.727399687532279)*'Hintergrund Berechnung'!$I$3166)))</f>
        <v>#DIV/0!</v>
      </c>
      <c r="AE835" s="16" t="str">
        <f t="shared" si="114"/>
        <v/>
      </c>
      <c r="AF835" s="16" t="e">
        <f>IF($A$3=FALSE,IF($C835&lt;16,O835/($D835^0.727399687532279)*'Hintergrund Berechnung'!$I$3165,O835/($D835^0.727399687532279)*'Hintergrund Berechnung'!$I$3166),IF($C835&lt;13,(O835/($D835^0.727399687532279)*'Hintergrund Berechnung'!$I$3165)*0.5,IF($C835&lt;16,(O835/($D835^0.727399687532279)*'Hintergrund Berechnung'!$I$3165)*0.67,O835/($D835^0.727399687532279)*'Hintergrund Berechnung'!$I$3166)))</f>
        <v>#DIV/0!</v>
      </c>
      <c r="AG835" s="16" t="str">
        <f t="shared" si="115"/>
        <v/>
      </c>
      <c r="AH835" s="16" t="e">
        <f t="shared" si="116"/>
        <v>#DIV/0!</v>
      </c>
      <c r="AI835" s="16" t="e">
        <f>ROUND(IF(C835&lt;16,$Q835/($D835^0.515518364833551)*'Hintergrund Berechnung'!$K$3165,$Q835/($D835^0.515518364833551)*'Hintergrund Berechnung'!$K$3166),0)</f>
        <v>#DIV/0!</v>
      </c>
      <c r="AJ835" s="16">
        <f>ROUND(IF(C835&lt;16,$R835*'Hintergrund Berechnung'!$L$3165,$R835*'Hintergrund Berechnung'!$L$3166),0)</f>
        <v>0</v>
      </c>
      <c r="AK835" s="16">
        <f>ROUND(IF(C835&lt;16,IF(S835&gt;0,(25-$S835)*'Hintergrund Berechnung'!$M$3165,0),IF(S835&gt;0,(25-$S835)*'Hintergrund Berechnung'!$M$3166,0)),0)</f>
        <v>0</v>
      </c>
      <c r="AL835" s="18" t="e">
        <f t="shared" si="117"/>
        <v>#DIV/0!</v>
      </c>
    </row>
    <row r="836" spans="21:38" x14ac:dyDescent="0.5">
      <c r="U836" s="16">
        <f t="shared" si="109"/>
        <v>0</v>
      </c>
      <c r="V836" s="16" t="e">
        <f>IF($A$3=FALSE,IF($C836&lt;16,E836/($D836^0.727399687532279)*'Hintergrund Berechnung'!$I$3165,E836/($D836^0.727399687532279)*'Hintergrund Berechnung'!$I$3166),IF($C836&lt;13,(E836/($D836^0.727399687532279)*'Hintergrund Berechnung'!$I$3165)*0.5,IF($C836&lt;16,(E836/($D836^0.727399687532279)*'Hintergrund Berechnung'!$I$3165)*0.67,E836/($D836^0.727399687532279)*'Hintergrund Berechnung'!$I$3166)))</f>
        <v>#DIV/0!</v>
      </c>
      <c r="W836" s="16" t="str">
        <f t="shared" si="110"/>
        <v/>
      </c>
      <c r="X836" s="16" t="e">
        <f>IF($A$3=FALSE,IF($C836&lt;16,G836/($D836^0.727399687532279)*'Hintergrund Berechnung'!$I$3165,G836/($D836^0.727399687532279)*'Hintergrund Berechnung'!$I$3166),IF($C836&lt;13,(G836/($D836^0.727399687532279)*'Hintergrund Berechnung'!$I$3165)*0.5,IF($C836&lt;16,(G836/($D836^0.727399687532279)*'Hintergrund Berechnung'!$I$3165)*0.67,G836/($D836^0.727399687532279)*'Hintergrund Berechnung'!$I$3166)))</f>
        <v>#DIV/0!</v>
      </c>
      <c r="Y836" s="16" t="str">
        <f t="shared" si="111"/>
        <v/>
      </c>
      <c r="Z836" s="16" t="e">
        <f>IF($A$3=FALSE,IF($C836&lt;16,I836/($D836^0.727399687532279)*'Hintergrund Berechnung'!$I$3165,I836/($D836^0.727399687532279)*'Hintergrund Berechnung'!$I$3166),IF($C836&lt;13,(I836/($D836^0.727399687532279)*'Hintergrund Berechnung'!$I$3165)*0.5,IF($C836&lt;16,(I836/($D836^0.727399687532279)*'Hintergrund Berechnung'!$I$3165)*0.67,I836/($D836^0.727399687532279)*'Hintergrund Berechnung'!$I$3166)))</f>
        <v>#DIV/0!</v>
      </c>
      <c r="AA836" s="16" t="str">
        <f t="shared" si="112"/>
        <v/>
      </c>
      <c r="AB836" s="16" t="e">
        <f>IF($A$3=FALSE,IF($C836&lt;16,K836/($D836^0.727399687532279)*'Hintergrund Berechnung'!$I$3165,K836/($D836^0.727399687532279)*'Hintergrund Berechnung'!$I$3166),IF($C836&lt;13,(K836/($D836^0.727399687532279)*'Hintergrund Berechnung'!$I$3165)*0.5,IF($C836&lt;16,(K836/($D836^0.727399687532279)*'Hintergrund Berechnung'!$I$3165)*0.67,K836/($D836^0.727399687532279)*'Hintergrund Berechnung'!$I$3166)))</f>
        <v>#DIV/0!</v>
      </c>
      <c r="AC836" s="16" t="str">
        <f t="shared" si="113"/>
        <v/>
      </c>
      <c r="AD836" s="16" t="e">
        <f>IF($A$3=FALSE,IF($C836&lt;16,M836/($D836^0.727399687532279)*'Hintergrund Berechnung'!$I$3165,M836/($D836^0.727399687532279)*'Hintergrund Berechnung'!$I$3166),IF($C836&lt;13,(M836/($D836^0.727399687532279)*'Hintergrund Berechnung'!$I$3165)*0.5,IF($C836&lt;16,(M836/($D836^0.727399687532279)*'Hintergrund Berechnung'!$I$3165)*0.67,M836/($D836^0.727399687532279)*'Hintergrund Berechnung'!$I$3166)))</f>
        <v>#DIV/0!</v>
      </c>
      <c r="AE836" s="16" t="str">
        <f t="shared" si="114"/>
        <v/>
      </c>
      <c r="AF836" s="16" t="e">
        <f>IF($A$3=FALSE,IF($C836&lt;16,O836/($D836^0.727399687532279)*'Hintergrund Berechnung'!$I$3165,O836/($D836^0.727399687532279)*'Hintergrund Berechnung'!$I$3166),IF($C836&lt;13,(O836/($D836^0.727399687532279)*'Hintergrund Berechnung'!$I$3165)*0.5,IF($C836&lt;16,(O836/($D836^0.727399687532279)*'Hintergrund Berechnung'!$I$3165)*0.67,O836/($D836^0.727399687532279)*'Hintergrund Berechnung'!$I$3166)))</f>
        <v>#DIV/0!</v>
      </c>
      <c r="AG836" s="16" t="str">
        <f t="shared" si="115"/>
        <v/>
      </c>
      <c r="AH836" s="16" t="e">
        <f t="shared" si="116"/>
        <v>#DIV/0!</v>
      </c>
      <c r="AI836" s="16" t="e">
        <f>ROUND(IF(C836&lt;16,$Q836/($D836^0.515518364833551)*'Hintergrund Berechnung'!$K$3165,$Q836/($D836^0.515518364833551)*'Hintergrund Berechnung'!$K$3166),0)</f>
        <v>#DIV/0!</v>
      </c>
      <c r="AJ836" s="16">
        <f>ROUND(IF(C836&lt;16,$R836*'Hintergrund Berechnung'!$L$3165,$R836*'Hintergrund Berechnung'!$L$3166),0)</f>
        <v>0</v>
      </c>
      <c r="AK836" s="16">
        <f>ROUND(IF(C836&lt;16,IF(S836&gt;0,(25-$S836)*'Hintergrund Berechnung'!$M$3165,0),IF(S836&gt;0,(25-$S836)*'Hintergrund Berechnung'!$M$3166,0)),0)</f>
        <v>0</v>
      </c>
      <c r="AL836" s="18" t="e">
        <f t="shared" si="117"/>
        <v>#DIV/0!</v>
      </c>
    </row>
    <row r="837" spans="21:38" x14ac:dyDescent="0.5">
      <c r="U837" s="16">
        <f t="shared" si="109"/>
        <v>0</v>
      </c>
      <c r="V837" s="16" t="e">
        <f>IF($A$3=FALSE,IF($C837&lt;16,E837/($D837^0.727399687532279)*'Hintergrund Berechnung'!$I$3165,E837/($D837^0.727399687532279)*'Hintergrund Berechnung'!$I$3166),IF($C837&lt;13,(E837/($D837^0.727399687532279)*'Hintergrund Berechnung'!$I$3165)*0.5,IF($C837&lt;16,(E837/($D837^0.727399687532279)*'Hintergrund Berechnung'!$I$3165)*0.67,E837/($D837^0.727399687532279)*'Hintergrund Berechnung'!$I$3166)))</f>
        <v>#DIV/0!</v>
      </c>
      <c r="W837" s="16" t="str">
        <f t="shared" si="110"/>
        <v/>
      </c>
      <c r="X837" s="16" t="e">
        <f>IF($A$3=FALSE,IF($C837&lt;16,G837/($D837^0.727399687532279)*'Hintergrund Berechnung'!$I$3165,G837/($D837^0.727399687532279)*'Hintergrund Berechnung'!$I$3166),IF($C837&lt;13,(G837/($D837^0.727399687532279)*'Hintergrund Berechnung'!$I$3165)*0.5,IF($C837&lt;16,(G837/($D837^0.727399687532279)*'Hintergrund Berechnung'!$I$3165)*0.67,G837/($D837^0.727399687532279)*'Hintergrund Berechnung'!$I$3166)))</f>
        <v>#DIV/0!</v>
      </c>
      <c r="Y837" s="16" t="str">
        <f t="shared" si="111"/>
        <v/>
      </c>
      <c r="Z837" s="16" t="e">
        <f>IF($A$3=FALSE,IF($C837&lt;16,I837/($D837^0.727399687532279)*'Hintergrund Berechnung'!$I$3165,I837/($D837^0.727399687532279)*'Hintergrund Berechnung'!$I$3166),IF($C837&lt;13,(I837/($D837^0.727399687532279)*'Hintergrund Berechnung'!$I$3165)*0.5,IF($C837&lt;16,(I837/($D837^0.727399687532279)*'Hintergrund Berechnung'!$I$3165)*0.67,I837/($D837^0.727399687532279)*'Hintergrund Berechnung'!$I$3166)))</f>
        <v>#DIV/0!</v>
      </c>
      <c r="AA837" s="16" t="str">
        <f t="shared" si="112"/>
        <v/>
      </c>
      <c r="AB837" s="16" t="e">
        <f>IF($A$3=FALSE,IF($C837&lt;16,K837/($D837^0.727399687532279)*'Hintergrund Berechnung'!$I$3165,K837/($D837^0.727399687532279)*'Hintergrund Berechnung'!$I$3166),IF($C837&lt;13,(K837/($D837^0.727399687532279)*'Hintergrund Berechnung'!$I$3165)*0.5,IF($C837&lt;16,(K837/($D837^0.727399687532279)*'Hintergrund Berechnung'!$I$3165)*0.67,K837/($D837^0.727399687532279)*'Hintergrund Berechnung'!$I$3166)))</f>
        <v>#DIV/0!</v>
      </c>
      <c r="AC837" s="16" t="str">
        <f t="shared" si="113"/>
        <v/>
      </c>
      <c r="AD837" s="16" t="e">
        <f>IF($A$3=FALSE,IF($C837&lt;16,M837/($D837^0.727399687532279)*'Hintergrund Berechnung'!$I$3165,M837/($D837^0.727399687532279)*'Hintergrund Berechnung'!$I$3166),IF($C837&lt;13,(M837/($D837^0.727399687532279)*'Hintergrund Berechnung'!$I$3165)*0.5,IF($C837&lt;16,(M837/($D837^0.727399687532279)*'Hintergrund Berechnung'!$I$3165)*0.67,M837/($D837^0.727399687532279)*'Hintergrund Berechnung'!$I$3166)))</f>
        <v>#DIV/0!</v>
      </c>
      <c r="AE837" s="16" t="str">
        <f t="shared" si="114"/>
        <v/>
      </c>
      <c r="AF837" s="16" t="e">
        <f>IF($A$3=FALSE,IF($C837&lt;16,O837/($D837^0.727399687532279)*'Hintergrund Berechnung'!$I$3165,O837/($D837^0.727399687532279)*'Hintergrund Berechnung'!$I$3166),IF($C837&lt;13,(O837/($D837^0.727399687532279)*'Hintergrund Berechnung'!$I$3165)*0.5,IF($C837&lt;16,(O837/($D837^0.727399687532279)*'Hintergrund Berechnung'!$I$3165)*0.67,O837/($D837^0.727399687532279)*'Hintergrund Berechnung'!$I$3166)))</f>
        <v>#DIV/0!</v>
      </c>
      <c r="AG837" s="16" t="str">
        <f t="shared" si="115"/>
        <v/>
      </c>
      <c r="AH837" s="16" t="e">
        <f t="shared" si="116"/>
        <v>#DIV/0!</v>
      </c>
      <c r="AI837" s="16" t="e">
        <f>ROUND(IF(C837&lt;16,$Q837/($D837^0.515518364833551)*'Hintergrund Berechnung'!$K$3165,$Q837/($D837^0.515518364833551)*'Hintergrund Berechnung'!$K$3166),0)</f>
        <v>#DIV/0!</v>
      </c>
      <c r="AJ837" s="16">
        <f>ROUND(IF(C837&lt;16,$R837*'Hintergrund Berechnung'!$L$3165,$R837*'Hintergrund Berechnung'!$L$3166),0)</f>
        <v>0</v>
      </c>
      <c r="AK837" s="16">
        <f>ROUND(IF(C837&lt;16,IF(S837&gt;0,(25-$S837)*'Hintergrund Berechnung'!$M$3165,0),IF(S837&gt;0,(25-$S837)*'Hintergrund Berechnung'!$M$3166,0)),0)</f>
        <v>0</v>
      </c>
      <c r="AL837" s="18" t="e">
        <f t="shared" si="117"/>
        <v>#DIV/0!</v>
      </c>
    </row>
    <row r="838" spans="21:38" x14ac:dyDescent="0.5">
      <c r="U838" s="16">
        <f t="shared" si="109"/>
        <v>0</v>
      </c>
      <c r="V838" s="16" t="e">
        <f>IF($A$3=FALSE,IF($C838&lt;16,E838/($D838^0.727399687532279)*'Hintergrund Berechnung'!$I$3165,E838/($D838^0.727399687532279)*'Hintergrund Berechnung'!$I$3166),IF($C838&lt;13,(E838/($D838^0.727399687532279)*'Hintergrund Berechnung'!$I$3165)*0.5,IF($C838&lt;16,(E838/($D838^0.727399687532279)*'Hintergrund Berechnung'!$I$3165)*0.67,E838/($D838^0.727399687532279)*'Hintergrund Berechnung'!$I$3166)))</f>
        <v>#DIV/0!</v>
      </c>
      <c r="W838" s="16" t="str">
        <f t="shared" si="110"/>
        <v/>
      </c>
      <c r="X838" s="16" t="e">
        <f>IF($A$3=FALSE,IF($C838&lt;16,G838/($D838^0.727399687532279)*'Hintergrund Berechnung'!$I$3165,G838/($D838^0.727399687532279)*'Hintergrund Berechnung'!$I$3166),IF($C838&lt;13,(G838/($D838^0.727399687532279)*'Hintergrund Berechnung'!$I$3165)*0.5,IF($C838&lt;16,(G838/($D838^0.727399687532279)*'Hintergrund Berechnung'!$I$3165)*0.67,G838/($D838^0.727399687532279)*'Hintergrund Berechnung'!$I$3166)))</f>
        <v>#DIV/0!</v>
      </c>
      <c r="Y838" s="16" t="str">
        <f t="shared" si="111"/>
        <v/>
      </c>
      <c r="Z838" s="16" t="e">
        <f>IF($A$3=FALSE,IF($C838&lt;16,I838/($D838^0.727399687532279)*'Hintergrund Berechnung'!$I$3165,I838/($D838^0.727399687532279)*'Hintergrund Berechnung'!$I$3166),IF($C838&lt;13,(I838/($D838^0.727399687532279)*'Hintergrund Berechnung'!$I$3165)*0.5,IF($C838&lt;16,(I838/($D838^0.727399687532279)*'Hintergrund Berechnung'!$I$3165)*0.67,I838/($D838^0.727399687532279)*'Hintergrund Berechnung'!$I$3166)))</f>
        <v>#DIV/0!</v>
      </c>
      <c r="AA838" s="16" t="str">
        <f t="shared" si="112"/>
        <v/>
      </c>
      <c r="AB838" s="16" t="e">
        <f>IF($A$3=FALSE,IF($C838&lt;16,K838/($D838^0.727399687532279)*'Hintergrund Berechnung'!$I$3165,K838/($D838^0.727399687532279)*'Hintergrund Berechnung'!$I$3166),IF($C838&lt;13,(K838/($D838^0.727399687532279)*'Hintergrund Berechnung'!$I$3165)*0.5,IF($C838&lt;16,(K838/($D838^0.727399687532279)*'Hintergrund Berechnung'!$I$3165)*0.67,K838/($D838^0.727399687532279)*'Hintergrund Berechnung'!$I$3166)))</f>
        <v>#DIV/0!</v>
      </c>
      <c r="AC838" s="16" t="str">
        <f t="shared" si="113"/>
        <v/>
      </c>
      <c r="AD838" s="16" t="e">
        <f>IF($A$3=FALSE,IF($C838&lt;16,M838/($D838^0.727399687532279)*'Hintergrund Berechnung'!$I$3165,M838/($D838^0.727399687532279)*'Hintergrund Berechnung'!$I$3166),IF($C838&lt;13,(M838/($D838^0.727399687532279)*'Hintergrund Berechnung'!$I$3165)*0.5,IF($C838&lt;16,(M838/($D838^0.727399687532279)*'Hintergrund Berechnung'!$I$3165)*0.67,M838/($D838^0.727399687532279)*'Hintergrund Berechnung'!$I$3166)))</f>
        <v>#DIV/0!</v>
      </c>
      <c r="AE838" s="16" t="str">
        <f t="shared" si="114"/>
        <v/>
      </c>
      <c r="AF838" s="16" t="e">
        <f>IF($A$3=FALSE,IF($C838&lt;16,O838/($D838^0.727399687532279)*'Hintergrund Berechnung'!$I$3165,O838/($D838^0.727399687532279)*'Hintergrund Berechnung'!$I$3166),IF($C838&lt;13,(O838/($D838^0.727399687532279)*'Hintergrund Berechnung'!$I$3165)*0.5,IF($C838&lt;16,(O838/($D838^0.727399687532279)*'Hintergrund Berechnung'!$I$3165)*0.67,O838/($D838^0.727399687532279)*'Hintergrund Berechnung'!$I$3166)))</f>
        <v>#DIV/0!</v>
      </c>
      <c r="AG838" s="16" t="str">
        <f t="shared" si="115"/>
        <v/>
      </c>
      <c r="AH838" s="16" t="e">
        <f t="shared" si="116"/>
        <v>#DIV/0!</v>
      </c>
      <c r="AI838" s="16" t="e">
        <f>ROUND(IF(C838&lt;16,$Q838/($D838^0.515518364833551)*'Hintergrund Berechnung'!$K$3165,$Q838/($D838^0.515518364833551)*'Hintergrund Berechnung'!$K$3166),0)</f>
        <v>#DIV/0!</v>
      </c>
      <c r="AJ838" s="16">
        <f>ROUND(IF(C838&lt;16,$R838*'Hintergrund Berechnung'!$L$3165,$R838*'Hintergrund Berechnung'!$L$3166),0)</f>
        <v>0</v>
      </c>
      <c r="AK838" s="16">
        <f>ROUND(IF(C838&lt;16,IF(S838&gt;0,(25-$S838)*'Hintergrund Berechnung'!$M$3165,0),IF(S838&gt;0,(25-$S838)*'Hintergrund Berechnung'!$M$3166,0)),0)</f>
        <v>0</v>
      </c>
      <c r="AL838" s="18" t="e">
        <f t="shared" si="117"/>
        <v>#DIV/0!</v>
      </c>
    </row>
    <row r="839" spans="21:38" x14ac:dyDescent="0.5">
      <c r="U839" s="16">
        <f t="shared" ref="U839:U902" si="118">MAX(E839,G839,I839)+MAX(K839,M839,O839)</f>
        <v>0</v>
      </c>
      <c r="V839" s="16" t="e">
        <f>IF($A$3=FALSE,IF($C839&lt;16,E839/($D839^0.727399687532279)*'Hintergrund Berechnung'!$I$3165,E839/($D839^0.727399687532279)*'Hintergrund Berechnung'!$I$3166),IF($C839&lt;13,(E839/($D839^0.727399687532279)*'Hintergrund Berechnung'!$I$3165)*0.5,IF($C839&lt;16,(E839/($D839^0.727399687532279)*'Hintergrund Berechnung'!$I$3165)*0.67,E839/($D839^0.727399687532279)*'Hintergrund Berechnung'!$I$3166)))</f>
        <v>#DIV/0!</v>
      </c>
      <c r="W839" s="16" t="str">
        <f t="shared" ref="W839:W902" si="119">IF(AND($A$3=TRUE,$C839&lt;13),F839,IF(AND($A$3=TRUE,$C839&lt;16),F839*0.67,""))</f>
        <v/>
      </c>
      <c r="X839" s="16" t="e">
        <f>IF($A$3=FALSE,IF($C839&lt;16,G839/($D839^0.727399687532279)*'Hintergrund Berechnung'!$I$3165,G839/($D839^0.727399687532279)*'Hintergrund Berechnung'!$I$3166),IF($C839&lt;13,(G839/($D839^0.727399687532279)*'Hintergrund Berechnung'!$I$3165)*0.5,IF($C839&lt;16,(G839/($D839^0.727399687532279)*'Hintergrund Berechnung'!$I$3165)*0.67,G839/($D839^0.727399687532279)*'Hintergrund Berechnung'!$I$3166)))</f>
        <v>#DIV/0!</v>
      </c>
      <c r="Y839" s="16" t="str">
        <f t="shared" ref="Y839:Y902" si="120">IF(AND($A$3=TRUE,$C839&lt;13),H839,IF(AND($A$3=TRUE,$C839&lt;16),H839*0.67,""))</f>
        <v/>
      </c>
      <c r="Z839" s="16" t="e">
        <f>IF($A$3=FALSE,IF($C839&lt;16,I839/($D839^0.727399687532279)*'Hintergrund Berechnung'!$I$3165,I839/($D839^0.727399687532279)*'Hintergrund Berechnung'!$I$3166),IF($C839&lt;13,(I839/($D839^0.727399687532279)*'Hintergrund Berechnung'!$I$3165)*0.5,IF($C839&lt;16,(I839/($D839^0.727399687532279)*'Hintergrund Berechnung'!$I$3165)*0.67,I839/($D839^0.727399687532279)*'Hintergrund Berechnung'!$I$3166)))</f>
        <v>#DIV/0!</v>
      </c>
      <c r="AA839" s="16" t="str">
        <f t="shared" ref="AA839:AA902" si="121">IF(AND($A$3=TRUE,$C839&lt;13),J839,IF(AND($A$3=TRUE,$C839&lt;16),J839*0.67,""))</f>
        <v/>
      </c>
      <c r="AB839" s="16" t="e">
        <f>IF($A$3=FALSE,IF($C839&lt;16,K839/($D839^0.727399687532279)*'Hintergrund Berechnung'!$I$3165,K839/($D839^0.727399687532279)*'Hintergrund Berechnung'!$I$3166),IF($C839&lt;13,(K839/($D839^0.727399687532279)*'Hintergrund Berechnung'!$I$3165)*0.5,IF($C839&lt;16,(K839/($D839^0.727399687532279)*'Hintergrund Berechnung'!$I$3165)*0.67,K839/($D839^0.727399687532279)*'Hintergrund Berechnung'!$I$3166)))</f>
        <v>#DIV/0!</v>
      </c>
      <c r="AC839" s="16" t="str">
        <f t="shared" ref="AC839:AC902" si="122">IF(AND($A$3=TRUE,$C839&lt;13),L839,IF(AND($A$3=TRUE,$C839&lt;16),L839*0.67,""))</f>
        <v/>
      </c>
      <c r="AD839" s="16" t="e">
        <f>IF($A$3=FALSE,IF($C839&lt;16,M839/($D839^0.727399687532279)*'Hintergrund Berechnung'!$I$3165,M839/($D839^0.727399687532279)*'Hintergrund Berechnung'!$I$3166),IF($C839&lt;13,(M839/($D839^0.727399687532279)*'Hintergrund Berechnung'!$I$3165)*0.5,IF($C839&lt;16,(M839/($D839^0.727399687532279)*'Hintergrund Berechnung'!$I$3165)*0.67,M839/($D839^0.727399687532279)*'Hintergrund Berechnung'!$I$3166)))</f>
        <v>#DIV/0!</v>
      </c>
      <c r="AE839" s="16" t="str">
        <f t="shared" ref="AE839:AE902" si="123">IF(AND($A$3=TRUE,$C839&lt;13),N839,IF(AND($A$3=TRUE,$C839&lt;16),N839*0.67,""))</f>
        <v/>
      </c>
      <c r="AF839" s="16" t="e">
        <f>IF($A$3=FALSE,IF($C839&lt;16,O839/($D839^0.727399687532279)*'Hintergrund Berechnung'!$I$3165,O839/($D839^0.727399687532279)*'Hintergrund Berechnung'!$I$3166),IF($C839&lt;13,(O839/($D839^0.727399687532279)*'Hintergrund Berechnung'!$I$3165)*0.5,IF($C839&lt;16,(O839/($D839^0.727399687532279)*'Hintergrund Berechnung'!$I$3165)*0.67,O839/($D839^0.727399687532279)*'Hintergrund Berechnung'!$I$3166)))</f>
        <v>#DIV/0!</v>
      </c>
      <c r="AG839" s="16" t="str">
        <f t="shared" ref="AG839:AG902" si="124">IF(AND($A$3=TRUE,$C839&lt;13),P839,IF(AND($A$3=TRUE,$C839&lt;16),P839*0.67,""))</f>
        <v/>
      </c>
      <c r="AH839" s="16" t="e">
        <f t="shared" ref="AH839:AH902" si="125">MAX(SUM(V839:W839),SUM(X839:Y839),SUM(Z839:AA839))+MAX(SUM(AB839:AC839),SUM(AD839:AE839),SUM(AF839:AG839))</f>
        <v>#DIV/0!</v>
      </c>
      <c r="AI839" s="16" t="e">
        <f>ROUND(IF(C839&lt;16,$Q839/($D839^0.515518364833551)*'Hintergrund Berechnung'!$K$3165,$Q839/($D839^0.515518364833551)*'Hintergrund Berechnung'!$K$3166),0)</f>
        <v>#DIV/0!</v>
      </c>
      <c r="AJ839" s="16">
        <f>ROUND(IF(C839&lt;16,$R839*'Hintergrund Berechnung'!$L$3165,$R839*'Hintergrund Berechnung'!$L$3166),0)</f>
        <v>0</v>
      </c>
      <c r="AK839" s="16">
        <f>ROUND(IF(C839&lt;16,IF(S839&gt;0,(25-$S839)*'Hintergrund Berechnung'!$M$3165,0),IF(S839&gt;0,(25-$S839)*'Hintergrund Berechnung'!$M$3166,0)),0)</f>
        <v>0</v>
      </c>
      <c r="AL839" s="18" t="e">
        <f t="shared" ref="AL839:AL902" si="126">ROUND(SUM(AH839:AK839),0)</f>
        <v>#DIV/0!</v>
      </c>
    </row>
    <row r="840" spans="21:38" x14ac:dyDescent="0.5">
      <c r="U840" s="16">
        <f t="shared" si="118"/>
        <v>0</v>
      </c>
      <c r="V840" s="16" t="e">
        <f>IF($A$3=FALSE,IF($C840&lt;16,E840/($D840^0.727399687532279)*'Hintergrund Berechnung'!$I$3165,E840/($D840^0.727399687532279)*'Hintergrund Berechnung'!$I$3166),IF($C840&lt;13,(E840/($D840^0.727399687532279)*'Hintergrund Berechnung'!$I$3165)*0.5,IF($C840&lt;16,(E840/($D840^0.727399687532279)*'Hintergrund Berechnung'!$I$3165)*0.67,E840/($D840^0.727399687532279)*'Hintergrund Berechnung'!$I$3166)))</f>
        <v>#DIV/0!</v>
      </c>
      <c r="W840" s="16" t="str">
        <f t="shared" si="119"/>
        <v/>
      </c>
      <c r="X840" s="16" t="e">
        <f>IF($A$3=FALSE,IF($C840&lt;16,G840/($D840^0.727399687532279)*'Hintergrund Berechnung'!$I$3165,G840/($D840^0.727399687532279)*'Hintergrund Berechnung'!$I$3166),IF($C840&lt;13,(G840/($D840^0.727399687532279)*'Hintergrund Berechnung'!$I$3165)*0.5,IF($C840&lt;16,(G840/($D840^0.727399687532279)*'Hintergrund Berechnung'!$I$3165)*0.67,G840/($D840^0.727399687532279)*'Hintergrund Berechnung'!$I$3166)))</f>
        <v>#DIV/0!</v>
      </c>
      <c r="Y840" s="16" t="str">
        <f t="shared" si="120"/>
        <v/>
      </c>
      <c r="Z840" s="16" t="e">
        <f>IF($A$3=FALSE,IF($C840&lt;16,I840/($D840^0.727399687532279)*'Hintergrund Berechnung'!$I$3165,I840/($D840^0.727399687532279)*'Hintergrund Berechnung'!$I$3166),IF($C840&lt;13,(I840/($D840^0.727399687532279)*'Hintergrund Berechnung'!$I$3165)*0.5,IF($C840&lt;16,(I840/($D840^0.727399687532279)*'Hintergrund Berechnung'!$I$3165)*0.67,I840/($D840^0.727399687532279)*'Hintergrund Berechnung'!$I$3166)))</f>
        <v>#DIV/0!</v>
      </c>
      <c r="AA840" s="16" t="str">
        <f t="shared" si="121"/>
        <v/>
      </c>
      <c r="AB840" s="16" t="e">
        <f>IF($A$3=FALSE,IF($C840&lt;16,K840/($D840^0.727399687532279)*'Hintergrund Berechnung'!$I$3165,K840/($D840^0.727399687532279)*'Hintergrund Berechnung'!$I$3166),IF($C840&lt;13,(K840/($D840^0.727399687532279)*'Hintergrund Berechnung'!$I$3165)*0.5,IF($C840&lt;16,(K840/($D840^0.727399687532279)*'Hintergrund Berechnung'!$I$3165)*0.67,K840/($D840^0.727399687532279)*'Hintergrund Berechnung'!$I$3166)))</f>
        <v>#DIV/0!</v>
      </c>
      <c r="AC840" s="16" t="str">
        <f t="shared" si="122"/>
        <v/>
      </c>
      <c r="AD840" s="16" t="e">
        <f>IF($A$3=FALSE,IF($C840&lt;16,M840/($D840^0.727399687532279)*'Hintergrund Berechnung'!$I$3165,M840/($D840^0.727399687532279)*'Hintergrund Berechnung'!$I$3166),IF($C840&lt;13,(M840/($D840^0.727399687532279)*'Hintergrund Berechnung'!$I$3165)*0.5,IF($C840&lt;16,(M840/($D840^0.727399687532279)*'Hintergrund Berechnung'!$I$3165)*0.67,M840/($D840^0.727399687532279)*'Hintergrund Berechnung'!$I$3166)))</f>
        <v>#DIV/0!</v>
      </c>
      <c r="AE840" s="16" t="str">
        <f t="shared" si="123"/>
        <v/>
      </c>
      <c r="AF840" s="16" t="e">
        <f>IF($A$3=FALSE,IF($C840&lt;16,O840/($D840^0.727399687532279)*'Hintergrund Berechnung'!$I$3165,O840/($D840^0.727399687532279)*'Hintergrund Berechnung'!$I$3166),IF($C840&lt;13,(O840/($D840^0.727399687532279)*'Hintergrund Berechnung'!$I$3165)*0.5,IF($C840&lt;16,(O840/($D840^0.727399687532279)*'Hintergrund Berechnung'!$I$3165)*0.67,O840/($D840^0.727399687532279)*'Hintergrund Berechnung'!$I$3166)))</f>
        <v>#DIV/0!</v>
      </c>
      <c r="AG840" s="16" t="str">
        <f t="shared" si="124"/>
        <v/>
      </c>
      <c r="AH840" s="16" t="e">
        <f t="shared" si="125"/>
        <v>#DIV/0!</v>
      </c>
      <c r="AI840" s="16" t="e">
        <f>ROUND(IF(C840&lt;16,$Q840/($D840^0.515518364833551)*'Hintergrund Berechnung'!$K$3165,$Q840/($D840^0.515518364833551)*'Hintergrund Berechnung'!$K$3166),0)</f>
        <v>#DIV/0!</v>
      </c>
      <c r="AJ840" s="16">
        <f>ROUND(IF(C840&lt;16,$R840*'Hintergrund Berechnung'!$L$3165,$R840*'Hintergrund Berechnung'!$L$3166),0)</f>
        <v>0</v>
      </c>
      <c r="AK840" s="16">
        <f>ROUND(IF(C840&lt;16,IF(S840&gt;0,(25-$S840)*'Hintergrund Berechnung'!$M$3165,0),IF(S840&gt;0,(25-$S840)*'Hintergrund Berechnung'!$M$3166,0)),0)</f>
        <v>0</v>
      </c>
      <c r="AL840" s="18" t="e">
        <f t="shared" si="126"/>
        <v>#DIV/0!</v>
      </c>
    </row>
    <row r="841" spans="21:38" x14ac:dyDescent="0.5">
      <c r="U841" s="16">
        <f t="shared" si="118"/>
        <v>0</v>
      </c>
      <c r="V841" s="16" t="e">
        <f>IF($A$3=FALSE,IF($C841&lt;16,E841/($D841^0.727399687532279)*'Hintergrund Berechnung'!$I$3165,E841/($D841^0.727399687532279)*'Hintergrund Berechnung'!$I$3166),IF($C841&lt;13,(E841/($D841^0.727399687532279)*'Hintergrund Berechnung'!$I$3165)*0.5,IF($C841&lt;16,(E841/($D841^0.727399687532279)*'Hintergrund Berechnung'!$I$3165)*0.67,E841/($D841^0.727399687532279)*'Hintergrund Berechnung'!$I$3166)))</f>
        <v>#DIV/0!</v>
      </c>
      <c r="W841" s="16" t="str">
        <f t="shared" si="119"/>
        <v/>
      </c>
      <c r="X841" s="16" t="e">
        <f>IF($A$3=FALSE,IF($C841&lt;16,G841/($D841^0.727399687532279)*'Hintergrund Berechnung'!$I$3165,G841/($D841^0.727399687532279)*'Hintergrund Berechnung'!$I$3166),IF($C841&lt;13,(G841/($D841^0.727399687532279)*'Hintergrund Berechnung'!$I$3165)*0.5,IF($C841&lt;16,(G841/($D841^0.727399687532279)*'Hintergrund Berechnung'!$I$3165)*0.67,G841/($D841^0.727399687532279)*'Hintergrund Berechnung'!$I$3166)))</f>
        <v>#DIV/0!</v>
      </c>
      <c r="Y841" s="16" t="str">
        <f t="shared" si="120"/>
        <v/>
      </c>
      <c r="Z841" s="16" t="e">
        <f>IF($A$3=FALSE,IF($C841&lt;16,I841/($D841^0.727399687532279)*'Hintergrund Berechnung'!$I$3165,I841/($D841^0.727399687532279)*'Hintergrund Berechnung'!$I$3166),IF($C841&lt;13,(I841/($D841^0.727399687532279)*'Hintergrund Berechnung'!$I$3165)*0.5,IF($C841&lt;16,(I841/($D841^0.727399687532279)*'Hintergrund Berechnung'!$I$3165)*0.67,I841/($D841^0.727399687532279)*'Hintergrund Berechnung'!$I$3166)))</f>
        <v>#DIV/0!</v>
      </c>
      <c r="AA841" s="16" t="str">
        <f t="shared" si="121"/>
        <v/>
      </c>
      <c r="AB841" s="16" t="e">
        <f>IF($A$3=FALSE,IF($C841&lt;16,K841/($D841^0.727399687532279)*'Hintergrund Berechnung'!$I$3165,K841/($D841^0.727399687532279)*'Hintergrund Berechnung'!$I$3166),IF($C841&lt;13,(K841/($D841^0.727399687532279)*'Hintergrund Berechnung'!$I$3165)*0.5,IF($C841&lt;16,(K841/($D841^0.727399687532279)*'Hintergrund Berechnung'!$I$3165)*0.67,K841/($D841^0.727399687532279)*'Hintergrund Berechnung'!$I$3166)))</f>
        <v>#DIV/0!</v>
      </c>
      <c r="AC841" s="16" t="str">
        <f t="shared" si="122"/>
        <v/>
      </c>
      <c r="AD841" s="16" t="e">
        <f>IF($A$3=FALSE,IF($C841&lt;16,M841/($D841^0.727399687532279)*'Hintergrund Berechnung'!$I$3165,M841/($D841^0.727399687532279)*'Hintergrund Berechnung'!$I$3166),IF($C841&lt;13,(M841/($D841^0.727399687532279)*'Hintergrund Berechnung'!$I$3165)*0.5,IF($C841&lt;16,(M841/($D841^0.727399687532279)*'Hintergrund Berechnung'!$I$3165)*0.67,M841/($D841^0.727399687532279)*'Hintergrund Berechnung'!$I$3166)))</f>
        <v>#DIV/0!</v>
      </c>
      <c r="AE841" s="16" t="str">
        <f t="shared" si="123"/>
        <v/>
      </c>
      <c r="AF841" s="16" t="e">
        <f>IF($A$3=FALSE,IF($C841&lt;16,O841/($D841^0.727399687532279)*'Hintergrund Berechnung'!$I$3165,O841/($D841^0.727399687532279)*'Hintergrund Berechnung'!$I$3166),IF($C841&lt;13,(O841/($D841^0.727399687532279)*'Hintergrund Berechnung'!$I$3165)*0.5,IF($C841&lt;16,(O841/($D841^0.727399687532279)*'Hintergrund Berechnung'!$I$3165)*0.67,O841/($D841^0.727399687532279)*'Hintergrund Berechnung'!$I$3166)))</f>
        <v>#DIV/0!</v>
      </c>
      <c r="AG841" s="16" t="str">
        <f t="shared" si="124"/>
        <v/>
      </c>
      <c r="AH841" s="16" t="e">
        <f t="shared" si="125"/>
        <v>#DIV/0!</v>
      </c>
      <c r="AI841" s="16" t="e">
        <f>ROUND(IF(C841&lt;16,$Q841/($D841^0.515518364833551)*'Hintergrund Berechnung'!$K$3165,$Q841/($D841^0.515518364833551)*'Hintergrund Berechnung'!$K$3166),0)</f>
        <v>#DIV/0!</v>
      </c>
      <c r="AJ841" s="16">
        <f>ROUND(IF(C841&lt;16,$R841*'Hintergrund Berechnung'!$L$3165,$R841*'Hintergrund Berechnung'!$L$3166),0)</f>
        <v>0</v>
      </c>
      <c r="AK841" s="16">
        <f>ROUND(IF(C841&lt;16,IF(S841&gt;0,(25-$S841)*'Hintergrund Berechnung'!$M$3165,0),IF(S841&gt;0,(25-$S841)*'Hintergrund Berechnung'!$M$3166,0)),0)</f>
        <v>0</v>
      </c>
      <c r="AL841" s="18" t="e">
        <f t="shared" si="126"/>
        <v>#DIV/0!</v>
      </c>
    </row>
    <row r="842" spans="21:38" x14ac:dyDescent="0.5">
      <c r="U842" s="16">
        <f t="shared" si="118"/>
        <v>0</v>
      </c>
      <c r="V842" s="16" t="e">
        <f>IF($A$3=FALSE,IF($C842&lt;16,E842/($D842^0.727399687532279)*'Hintergrund Berechnung'!$I$3165,E842/($D842^0.727399687532279)*'Hintergrund Berechnung'!$I$3166),IF($C842&lt;13,(E842/($D842^0.727399687532279)*'Hintergrund Berechnung'!$I$3165)*0.5,IF($C842&lt;16,(E842/($D842^0.727399687532279)*'Hintergrund Berechnung'!$I$3165)*0.67,E842/($D842^0.727399687532279)*'Hintergrund Berechnung'!$I$3166)))</f>
        <v>#DIV/0!</v>
      </c>
      <c r="W842" s="16" t="str">
        <f t="shared" si="119"/>
        <v/>
      </c>
      <c r="X842" s="16" t="e">
        <f>IF($A$3=FALSE,IF($C842&lt;16,G842/($D842^0.727399687532279)*'Hintergrund Berechnung'!$I$3165,G842/($D842^0.727399687532279)*'Hintergrund Berechnung'!$I$3166),IF($C842&lt;13,(G842/($D842^0.727399687532279)*'Hintergrund Berechnung'!$I$3165)*0.5,IF($C842&lt;16,(G842/($D842^0.727399687532279)*'Hintergrund Berechnung'!$I$3165)*0.67,G842/($D842^0.727399687532279)*'Hintergrund Berechnung'!$I$3166)))</f>
        <v>#DIV/0!</v>
      </c>
      <c r="Y842" s="16" t="str">
        <f t="shared" si="120"/>
        <v/>
      </c>
      <c r="Z842" s="16" t="e">
        <f>IF($A$3=FALSE,IF($C842&lt;16,I842/($D842^0.727399687532279)*'Hintergrund Berechnung'!$I$3165,I842/($D842^0.727399687532279)*'Hintergrund Berechnung'!$I$3166),IF($C842&lt;13,(I842/($D842^0.727399687532279)*'Hintergrund Berechnung'!$I$3165)*0.5,IF($C842&lt;16,(I842/($D842^0.727399687532279)*'Hintergrund Berechnung'!$I$3165)*0.67,I842/($D842^0.727399687532279)*'Hintergrund Berechnung'!$I$3166)))</f>
        <v>#DIV/0!</v>
      </c>
      <c r="AA842" s="16" t="str">
        <f t="shared" si="121"/>
        <v/>
      </c>
      <c r="AB842" s="16" t="e">
        <f>IF($A$3=FALSE,IF($C842&lt;16,K842/($D842^0.727399687532279)*'Hintergrund Berechnung'!$I$3165,K842/($D842^0.727399687532279)*'Hintergrund Berechnung'!$I$3166),IF($C842&lt;13,(K842/($D842^0.727399687532279)*'Hintergrund Berechnung'!$I$3165)*0.5,IF($C842&lt;16,(K842/($D842^0.727399687532279)*'Hintergrund Berechnung'!$I$3165)*0.67,K842/($D842^0.727399687532279)*'Hintergrund Berechnung'!$I$3166)))</f>
        <v>#DIV/0!</v>
      </c>
      <c r="AC842" s="16" t="str">
        <f t="shared" si="122"/>
        <v/>
      </c>
      <c r="AD842" s="16" t="e">
        <f>IF($A$3=FALSE,IF($C842&lt;16,M842/($D842^0.727399687532279)*'Hintergrund Berechnung'!$I$3165,M842/($D842^0.727399687532279)*'Hintergrund Berechnung'!$I$3166),IF($C842&lt;13,(M842/($D842^0.727399687532279)*'Hintergrund Berechnung'!$I$3165)*0.5,IF($C842&lt;16,(M842/($D842^0.727399687532279)*'Hintergrund Berechnung'!$I$3165)*0.67,M842/($D842^0.727399687532279)*'Hintergrund Berechnung'!$I$3166)))</f>
        <v>#DIV/0!</v>
      </c>
      <c r="AE842" s="16" t="str">
        <f t="shared" si="123"/>
        <v/>
      </c>
      <c r="AF842" s="16" t="e">
        <f>IF($A$3=FALSE,IF($C842&lt;16,O842/($D842^0.727399687532279)*'Hintergrund Berechnung'!$I$3165,O842/($D842^0.727399687532279)*'Hintergrund Berechnung'!$I$3166),IF($C842&lt;13,(O842/($D842^0.727399687532279)*'Hintergrund Berechnung'!$I$3165)*0.5,IF($C842&lt;16,(O842/($D842^0.727399687532279)*'Hintergrund Berechnung'!$I$3165)*0.67,O842/($D842^0.727399687532279)*'Hintergrund Berechnung'!$I$3166)))</f>
        <v>#DIV/0!</v>
      </c>
      <c r="AG842" s="16" t="str">
        <f t="shared" si="124"/>
        <v/>
      </c>
      <c r="AH842" s="16" t="e">
        <f t="shared" si="125"/>
        <v>#DIV/0!</v>
      </c>
      <c r="AI842" s="16" t="e">
        <f>ROUND(IF(C842&lt;16,$Q842/($D842^0.515518364833551)*'Hintergrund Berechnung'!$K$3165,$Q842/($D842^0.515518364833551)*'Hintergrund Berechnung'!$K$3166),0)</f>
        <v>#DIV/0!</v>
      </c>
      <c r="AJ842" s="16">
        <f>ROUND(IF(C842&lt;16,$R842*'Hintergrund Berechnung'!$L$3165,$R842*'Hintergrund Berechnung'!$L$3166),0)</f>
        <v>0</v>
      </c>
      <c r="AK842" s="16">
        <f>ROUND(IF(C842&lt;16,IF(S842&gt;0,(25-$S842)*'Hintergrund Berechnung'!$M$3165,0),IF(S842&gt;0,(25-$S842)*'Hintergrund Berechnung'!$M$3166,0)),0)</f>
        <v>0</v>
      </c>
      <c r="AL842" s="18" t="e">
        <f t="shared" si="126"/>
        <v>#DIV/0!</v>
      </c>
    </row>
    <row r="843" spans="21:38" x14ac:dyDescent="0.5">
      <c r="U843" s="16">
        <f t="shared" si="118"/>
        <v>0</v>
      </c>
      <c r="V843" s="16" t="e">
        <f>IF($A$3=FALSE,IF($C843&lt;16,E843/($D843^0.727399687532279)*'Hintergrund Berechnung'!$I$3165,E843/($D843^0.727399687532279)*'Hintergrund Berechnung'!$I$3166),IF($C843&lt;13,(E843/($D843^0.727399687532279)*'Hintergrund Berechnung'!$I$3165)*0.5,IF($C843&lt;16,(E843/($D843^0.727399687532279)*'Hintergrund Berechnung'!$I$3165)*0.67,E843/($D843^0.727399687532279)*'Hintergrund Berechnung'!$I$3166)))</f>
        <v>#DIV/0!</v>
      </c>
      <c r="W843" s="16" t="str">
        <f t="shared" si="119"/>
        <v/>
      </c>
      <c r="X843" s="16" t="e">
        <f>IF($A$3=FALSE,IF($C843&lt;16,G843/($D843^0.727399687532279)*'Hintergrund Berechnung'!$I$3165,G843/($D843^0.727399687532279)*'Hintergrund Berechnung'!$I$3166),IF($C843&lt;13,(G843/($D843^0.727399687532279)*'Hintergrund Berechnung'!$I$3165)*0.5,IF($C843&lt;16,(G843/($D843^0.727399687532279)*'Hintergrund Berechnung'!$I$3165)*0.67,G843/($D843^0.727399687532279)*'Hintergrund Berechnung'!$I$3166)))</f>
        <v>#DIV/0!</v>
      </c>
      <c r="Y843" s="16" t="str">
        <f t="shared" si="120"/>
        <v/>
      </c>
      <c r="Z843" s="16" t="e">
        <f>IF($A$3=FALSE,IF($C843&lt;16,I843/($D843^0.727399687532279)*'Hintergrund Berechnung'!$I$3165,I843/($D843^0.727399687532279)*'Hintergrund Berechnung'!$I$3166),IF($C843&lt;13,(I843/($D843^0.727399687532279)*'Hintergrund Berechnung'!$I$3165)*0.5,IF($C843&lt;16,(I843/($D843^0.727399687532279)*'Hintergrund Berechnung'!$I$3165)*0.67,I843/($D843^0.727399687532279)*'Hintergrund Berechnung'!$I$3166)))</f>
        <v>#DIV/0!</v>
      </c>
      <c r="AA843" s="16" t="str">
        <f t="shared" si="121"/>
        <v/>
      </c>
      <c r="AB843" s="16" t="e">
        <f>IF($A$3=FALSE,IF($C843&lt;16,K843/($D843^0.727399687532279)*'Hintergrund Berechnung'!$I$3165,K843/($D843^0.727399687532279)*'Hintergrund Berechnung'!$I$3166),IF($C843&lt;13,(K843/($D843^0.727399687532279)*'Hintergrund Berechnung'!$I$3165)*0.5,IF($C843&lt;16,(K843/($D843^0.727399687532279)*'Hintergrund Berechnung'!$I$3165)*0.67,K843/($D843^0.727399687532279)*'Hintergrund Berechnung'!$I$3166)))</f>
        <v>#DIV/0!</v>
      </c>
      <c r="AC843" s="16" t="str">
        <f t="shared" si="122"/>
        <v/>
      </c>
      <c r="AD843" s="16" t="e">
        <f>IF($A$3=FALSE,IF($C843&lt;16,M843/($D843^0.727399687532279)*'Hintergrund Berechnung'!$I$3165,M843/($D843^0.727399687532279)*'Hintergrund Berechnung'!$I$3166),IF($C843&lt;13,(M843/($D843^0.727399687532279)*'Hintergrund Berechnung'!$I$3165)*0.5,IF($C843&lt;16,(M843/($D843^0.727399687532279)*'Hintergrund Berechnung'!$I$3165)*0.67,M843/($D843^0.727399687532279)*'Hintergrund Berechnung'!$I$3166)))</f>
        <v>#DIV/0!</v>
      </c>
      <c r="AE843" s="16" t="str">
        <f t="shared" si="123"/>
        <v/>
      </c>
      <c r="AF843" s="16" t="e">
        <f>IF($A$3=FALSE,IF($C843&lt;16,O843/($D843^0.727399687532279)*'Hintergrund Berechnung'!$I$3165,O843/($D843^0.727399687532279)*'Hintergrund Berechnung'!$I$3166),IF($C843&lt;13,(O843/($D843^0.727399687532279)*'Hintergrund Berechnung'!$I$3165)*0.5,IF($C843&lt;16,(O843/($D843^0.727399687532279)*'Hintergrund Berechnung'!$I$3165)*0.67,O843/($D843^0.727399687532279)*'Hintergrund Berechnung'!$I$3166)))</f>
        <v>#DIV/0!</v>
      </c>
      <c r="AG843" s="16" t="str">
        <f t="shared" si="124"/>
        <v/>
      </c>
      <c r="AH843" s="16" t="e">
        <f t="shared" si="125"/>
        <v>#DIV/0!</v>
      </c>
      <c r="AI843" s="16" t="e">
        <f>ROUND(IF(C843&lt;16,$Q843/($D843^0.515518364833551)*'Hintergrund Berechnung'!$K$3165,$Q843/($D843^0.515518364833551)*'Hintergrund Berechnung'!$K$3166),0)</f>
        <v>#DIV/0!</v>
      </c>
      <c r="AJ843" s="16">
        <f>ROUND(IF(C843&lt;16,$R843*'Hintergrund Berechnung'!$L$3165,$R843*'Hintergrund Berechnung'!$L$3166),0)</f>
        <v>0</v>
      </c>
      <c r="AK843" s="16">
        <f>ROUND(IF(C843&lt;16,IF(S843&gt;0,(25-$S843)*'Hintergrund Berechnung'!$M$3165,0),IF(S843&gt;0,(25-$S843)*'Hintergrund Berechnung'!$M$3166,0)),0)</f>
        <v>0</v>
      </c>
      <c r="AL843" s="18" t="e">
        <f t="shared" si="126"/>
        <v>#DIV/0!</v>
      </c>
    </row>
    <row r="844" spans="21:38" x14ac:dyDescent="0.5">
      <c r="U844" s="16">
        <f t="shared" si="118"/>
        <v>0</v>
      </c>
      <c r="V844" s="16" t="e">
        <f>IF($A$3=FALSE,IF($C844&lt;16,E844/($D844^0.727399687532279)*'Hintergrund Berechnung'!$I$3165,E844/($D844^0.727399687532279)*'Hintergrund Berechnung'!$I$3166),IF($C844&lt;13,(E844/($D844^0.727399687532279)*'Hintergrund Berechnung'!$I$3165)*0.5,IF($C844&lt;16,(E844/($D844^0.727399687532279)*'Hintergrund Berechnung'!$I$3165)*0.67,E844/($D844^0.727399687532279)*'Hintergrund Berechnung'!$I$3166)))</f>
        <v>#DIV/0!</v>
      </c>
      <c r="W844" s="16" t="str">
        <f t="shared" si="119"/>
        <v/>
      </c>
      <c r="X844" s="16" t="e">
        <f>IF($A$3=FALSE,IF($C844&lt;16,G844/($D844^0.727399687532279)*'Hintergrund Berechnung'!$I$3165,G844/($D844^0.727399687532279)*'Hintergrund Berechnung'!$I$3166),IF($C844&lt;13,(G844/($D844^0.727399687532279)*'Hintergrund Berechnung'!$I$3165)*0.5,IF($C844&lt;16,(G844/($D844^0.727399687532279)*'Hintergrund Berechnung'!$I$3165)*0.67,G844/($D844^0.727399687532279)*'Hintergrund Berechnung'!$I$3166)))</f>
        <v>#DIV/0!</v>
      </c>
      <c r="Y844" s="16" t="str">
        <f t="shared" si="120"/>
        <v/>
      </c>
      <c r="Z844" s="16" t="e">
        <f>IF($A$3=FALSE,IF($C844&lt;16,I844/($D844^0.727399687532279)*'Hintergrund Berechnung'!$I$3165,I844/($D844^0.727399687532279)*'Hintergrund Berechnung'!$I$3166),IF($C844&lt;13,(I844/($D844^0.727399687532279)*'Hintergrund Berechnung'!$I$3165)*0.5,IF($C844&lt;16,(I844/($D844^0.727399687532279)*'Hintergrund Berechnung'!$I$3165)*0.67,I844/($D844^0.727399687532279)*'Hintergrund Berechnung'!$I$3166)))</f>
        <v>#DIV/0!</v>
      </c>
      <c r="AA844" s="16" t="str">
        <f t="shared" si="121"/>
        <v/>
      </c>
      <c r="AB844" s="16" t="e">
        <f>IF($A$3=FALSE,IF($C844&lt;16,K844/($D844^0.727399687532279)*'Hintergrund Berechnung'!$I$3165,K844/($D844^0.727399687532279)*'Hintergrund Berechnung'!$I$3166),IF($C844&lt;13,(K844/($D844^0.727399687532279)*'Hintergrund Berechnung'!$I$3165)*0.5,IF($C844&lt;16,(K844/($D844^0.727399687532279)*'Hintergrund Berechnung'!$I$3165)*0.67,K844/($D844^0.727399687532279)*'Hintergrund Berechnung'!$I$3166)))</f>
        <v>#DIV/0!</v>
      </c>
      <c r="AC844" s="16" t="str">
        <f t="shared" si="122"/>
        <v/>
      </c>
      <c r="AD844" s="16" t="e">
        <f>IF($A$3=FALSE,IF($C844&lt;16,M844/($D844^0.727399687532279)*'Hintergrund Berechnung'!$I$3165,M844/($D844^0.727399687532279)*'Hintergrund Berechnung'!$I$3166),IF($C844&lt;13,(M844/($D844^0.727399687532279)*'Hintergrund Berechnung'!$I$3165)*0.5,IF($C844&lt;16,(M844/($D844^0.727399687532279)*'Hintergrund Berechnung'!$I$3165)*0.67,M844/($D844^0.727399687532279)*'Hintergrund Berechnung'!$I$3166)))</f>
        <v>#DIV/0!</v>
      </c>
      <c r="AE844" s="16" t="str">
        <f t="shared" si="123"/>
        <v/>
      </c>
      <c r="AF844" s="16" t="e">
        <f>IF($A$3=FALSE,IF($C844&lt;16,O844/($D844^0.727399687532279)*'Hintergrund Berechnung'!$I$3165,O844/($D844^0.727399687532279)*'Hintergrund Berechnung'!$I$3166),IF($C844&lt;13,(O844/($D844^0.727399687532279)*'Hintergrund Berechnung'!$I$3165)*0.5,IF($C844&lt;16,(O844/($D844^0.727399687532279)*'Hintergrund Berechnung'!$I$3165)*0.67,O844/($D844^0.727399687532279)*'Hintergrund Berechnung'!$I$3166)))</f>
        <v>#DIV/0!</v>
      </c>
      <c r="AG844" s="16" t="str">
        <f t="shared" si="124"/>
        <v/>
      </c>
      <c r="AH844" s="16" t="e">
        <f t="shared" si="125"/>
        <v>#DIV/0!</v>
      </c>
      <c r="AI844" s="16" t="e">
        <f>ROUND(IF(C844&lt;16,$Q844/($D844^0.515518364833551)*'Hintergrund Berechnung'!$K$3165,$Q844/($D844^0.515518364833551)*'Hintergrund Berechnung'!$K$3166),0)</f>
        <v>#DIV/0!</v>
      </c>
      <c r="AJ844" s="16">
        <f>ROUND(IF(C844&lt;16,$R844*'Hintergrund Berechnung'!$L$3165,$R844*'Hintergrund Berechnung'!$L$3166),0)</f>
        <v>0</v>
      </c>
      <c r="AK844" s="16">
        <f>ROUND(IF(C844&lt;16,IF(S844&gt;0,(25-$S844)*'Hintergrund Berechnung'!$M$3165,0),IF(S844&gt;0,(25-$S844)*'Hintergrund Berechnung'!$M$3166,0)),0)</f>
        <v>0</v>
      </c>
      <c r="AL844" s="18" t="e">
        <f t="shared" si="126"/>
        <v>#DIV/0!</v>
      </c>
    </row>
    <row r="845" spans="21:38" x14ac:dyDescent="0.5">
      <c r="U845" s="16">
        <f t="shared" si="118"/>
        <v>0</v>
      </c>
      <c r="V845" s="16" t="e">
        <f>IF($A$3=FALSE,IF($C845&lt;16,E845/($D845^0.727399687532279)*'Hintergrund Berechnung'!$I$3165,E845/($D845^0.727399687532279)*'Hintergrund Berechnung'!$I$3166),IF($C845&lt;13,(E845/($D845^0.727399687532279)*'Hintergrund Berechnung'!$I$3165)*0.5,IF($C845&lt;16,(E845/($D845^0.727399687532279)*'Hintergrund Berechnung'!$I$3165)*0.67,E845/($D845^0.727399687532279)*'Hintergrund Berechnung'!$I$3166)))</f>
        <v>#DIV/0!</v>
      </c>
      <c r="W845" s="16" t="str">
        <f t="shared" si="119"/>
        <v/>
      </c>
      <c r="X845" s="16" t="e">
        <f>IF($A$3=FALSE,IF($C845&lt;16,G845/($D845^0.727399687532279)*'Hintergrund Berechnung'!$I$3165,G845/($D845^0.727399687532279)*'Hintergrund Berechnung'!$I$3166),IF($C845&lt;13,(G845/($D845^0.727399687532279)*'Hintergrund Berechnung'!$I$3165)*0.5,IF($C845&lt;16,(G845/($D845^0.727399687532279)*'Hintergrund Berechnung'!$I$3165)*0.67,G845/($D845^0.727399687532279)*'Hintergrund Berechnung'!$I$3166)))</f>
        <v>#DIV/0!</v>
      </c>
      <c r="Y845" s="16" t="str">
        <f t="shared" si="120"/>
        <v/>
      </c>
      <c r="Z845" s="16" t="e">
        <f>IF($A$3=FALSE,IF($C845&lt;16,I845/($D845^0.727399687532279)*'Hintergrund Berechnung'!$I$3165,I845/($D845^0.727399687532279)*'Hintergrund Berechnung'!$I$3166),IF($C845&lt;13,(I845/($D845^0.727399687532279)*'Hintergrund Berechnung'!$I$3165)*0.5,IF($C845&lt;16,(I845/($D845^0.727399687532279)*'Hintergrund Berechnung'!$I$3165)*0.67,I845/($D845^0.727399687532279)*'Hintergrund Berechnung'!$I$3166)))</f>
        <v>#DIV/0!</v>
      </c>
      <c r="AA845" s="16" t="str">
        <f t="shared" si="121"/>
        <v/>
      </c>
      <c r="AB845" s="16" t="e">
        <f>IF($A$3=FALSE,IF($C845&lt;16,K845/($D845^0.727399687532279)*'Hintergrund Berechnung'!$I$3165,K845/($D845^0.727399687532279)*'Hintergrund Berechnung'!$I$3166),IF($C845&lt;13,(K845/($D845^0.727399687532279)*'Hintergrund Berechnung'!$I$3165)*0.5,IF($C845&lt;16,(K845/($D845^0.727399687532279)*'Hintergrund Berechnung'!$I$3165)*0.67,K845/($D845^0.727399687532279)*'Hintergrund Berechnung'!$I$3166)))</f>
        <v>#DIV/0!</v>
      </c>
      <c r="AC845" s="16" t="str">
        <f t="shared" si="122"/>
        <v/>
      </c>
      <c r="AD845" s="16" t="e">
        <f>IF($A$3=FALSE,IF($C845&lt;16,M845/($D845^0.727399687532279)*'Hintergrund Berechnung'!$I$3165,M845/($D845^0.727399687532279)*'Hintergrund Berechnung'!$I$3166),IF($C845&lt;13,(M845/($D845^0.727399687532279)*'Hintergrund Berechnung'!$I$3165)*0.5,IF($C845&lt;16,(M845/($D845^0.727399687532279)*'Hintergrund Berechnung'!$I$3165)*0.67,M845/($D845^0.727399687532279)*'Hintergrund Berechnung'!$I$3166)))</f>
        <v>#DIV/0!</v>
      </c>
      <c r="AE845" s="16" t="str">
        <f t="shared" si="123"/>
        <v/>
      </c>
      <c r="AF845" s="16" t="e">
        <f>IF($A$3=FALSE,IF($C845&lt;16,O845/($D845^0.727399687532279)*'Hintergrund Berechnung'!$I$3165,O845/($D845^0.727399687532279)*'Hintergrund Berechnung'!$I$3166),IF($C845&lt;13,(O845/($D845^0.727399687532279)*'Hintergrund Berechnung'!$I$3165)*0.5,IF($C845&lt;16,(O845/($D845^0.727399687532279)*'Hintergrund Berechnung'!$I$3165)*0.67,O845/($D845^0.727399687532279)*'Hintergrund Berechnung'!$I$3166)))</f>
        <v>#DIV/0!</v>
      </c>
      <c r="AG845" s="16" t="str">
        <f t="shared" si="124"/>
        <v/>
      </c>
      <c r="AH845" s="16" t="e">
        <f t="shared" si="125"/>
        <v>#DIV/0!</v>
      </c>
      <c r="AI845" s="16" t="e">
        <f>ROUND(IF(C845&lt;16,$Q845/($D845^0.515518364833551)*'Hintergrund Berechnung'!$K$3165,$Q845/($D845^0.515518364833551)*'Hintergrund Berechnung'!$K$3166),0)</f>
        <v>#DIV/0!</v>
      </c>
      <c r="AJ845" s="16">
        <f>ROUND(IF(C845&lt;16,$R845*'Hintergrund Berechnung'!$L$3165,$R845*'Hintergrund Berechnung'!$L$3166),0)</f>
        <v>0</v>
      </c>
      <c r="AK845" s="16">
        <f>ROUND(IF(C845&lt;16,IF(S845&gt;0,(25-$S845)*'Hintergrund Berechnung'!$M$3165,0),IF(S845&gt;0,(25-$S845)*'Hintergrund Berechnung'!$M$3166,0)),0)</f>
        <v>0</v>
      </c>
      <c r="AL845" s="18" t="e">
        <f t="shared" si="126"/>
        <v>#DIV/0!</v>
      </c>
    </row>
    <row r="846" spans="21:38" x14ac:dyDescent="0.5">
      <c r="U846" s="16">
        <f t="shared" si="118"/>
        <v>0</v>
      </c>
      <c r="V846" s="16" t="e">
        <f>IF($A$3=FALSE,IF($C846&lt;16,E846/($D846^0.727399687532279)*'Hintergrund Berechnung'!$I$3165,E846/($D846^0.727399687532279)*'Hintergrund Berechnung'!$I$3166),IF($C846&lt;13,(E846/($D846^0.727399687532279)*'Hintergrund Berechnung'!$I$3165)*0.5,IF($C846&lt;16,(E846/($D846^0.727399687532279)*'Hintergrund Berechnung'!$I$3165)*0.67,E846/($D846^0.727399687532279)*'Hintergrund Berechnung'!$I$3166)))</f>
        <v>#DIV/0!</v>
      </c>
      <c r="W846" s="16" t="str">
        <f t="shared" si="119"/>
        <v/>
      </c>
      <c r="X846" s="16" t="e">
        <f>IF($A$3=FALSE,IF($C846&lt;16,G846/($D846^0.727399687532279)*'Hintergrund Berechnung'!$I$3165,G846/($D846^0.727399687532279)*'Hintergrund Berechnung'!$I$3166),IF($C846&lt;13,(G846/($D846^0.727399687532279)*'Hintergrund Berechnung'!$I$3165)*0.5,IF($C846&lt;16,(G846/($D846^0.727399687532279)*'Hintergrund Berechnung'!$I$3165)*0.67,G846/($D846^0.727399687532279)*'Hintergrund Berechnung'!$I$3166)))</f>
        <v>#DIV/0!</v>
      </c>
      <c r="Y846" s="16" t="str">
        <f t="shared" si="120"/>
        <v/>
      </c>
      <c r="Z846" s="16" t="e">
        <f>IF($A$3=FALSE,IF($C846&lt;16,I846/($D846^0.727399687532279)*'Hintergrund Berechnung'!$I$3165,I846/($D846^0.727399687532279)*'Hintergrund Berechnung'!$I$3166),IF($C846&lt;13,(I846/($D846^0.727399687532279)*'Hintergrund Berechnung'!$I$3165)*0.5,IF($C846&lt;16,(I846/($D846^0.727399687532279)*'Hintergrund Berechnung'!$I$3165)*0.67,I846/($D846^0.727399687532279)*'Hintergrund Berechnung'!$I$3166)))</f>
        <v>#DIV/0!</v>
      </c>
      <c r="AA846" s="16" t="str">
        <f t="shared" si="121"/>
        <v/>
      </c>
      <c r="AB846" s="16" t="e">
        <f>IF($A$3=FALSE,IF($C846&lt;16,K846/($D846^0.727399687532279)*'Hintergrund Berechnung'!$I$3165,K846/($D846^0.727399687532279)*'Hintergrund Berechnung'!$I$3166),IF($C846&lt;13,(K846/($D846^0.727399687532279)*'Hintergrund Berechnung'!$I$3165)*0.5,IF($C846&lt;16,(K846/($D846^0.727399687532279)*'Hintergrund Berechnung'!$I$3165)*0.67,K846/($D846^0.727399687532279)*'Hintergrund Berechnung'!$I$3166)))</f>
        <v>#DIV/0!</v>
      </c>
      <c r="AC846" s="16" t="str">
        <f t="shared" si="122"/>
        <v/>
      </c>
      <c r="AD846" s="16" t="e">
        <f>IF($A$3=FALSE,IF($C846&lt;16,M846/($D846^0.727399687532279)*'Hintergrund Berechnung'!$I$3165,M846/($D846^0.727399687532279)*'Hintergrund Berechnung'!$I$3166),IF($C846&lt;13,(M846/($D846^0.727399687532279)*'Hintergrund Berechnung'!$I$3165)*0.5,IF($C846&lt;16,(M846/($D846^0.727399687532279)*'Hintergrund Berechnung'!$I$3165)*0.67,M846/($D846^0.727399687532279)*'Hintergrund Berechnung'!$I$3166)))</f>
        <v>#DIV/0!</v>
      </c>
      <c r="AE846" s="16" t="str">
        <f t="shared" si="123"/>
        <v/>
      </c>
      <c r="AF846" s="16" t="e">
        <f>IF($A$3=FALSE,IF($C846&lt;16,O846/($D846^0.727399687532279)*'Hintergrund Berechnung'!$I$3165,O846/($D846^0.727399687532279)*'Hintergrund Berechnung'!$I$3166),IF($C846&lt;13,(O846/($D846^0.727399687532279)*'Hintergrund Berechnung'!$I$3165)*0.5,IF($C846&lt;16,(O846/($D846^0.727399687532279)*'Hintergrund Berechnung'!$I$3165)*0.67,O846/($D846^0.727399687532279)*'Hintergrund Berechnung'!$I$3166)))</f>
        <v>#DIV/0!</v>
      </c>
      <c r="AG846" s="16" t="str">
        <f t="shared" si="124"/>
        <v/>
      </c>
      <c r="AH846" s="16" t="e">
        <f t="shared" si="125"/>
        <v>#DIV/0!</v>
      </c>
      <c r="AI846" s="16" t="e">
        <f>ROUND(IF(C846&lt;16,$Q846/($D846^0.515518364833551)*'Hintergrund Berechnung'!$K$3165,$Q846/($D846^0.515518364833551)*'Hintergrund Berechnung'!$K$3166),0)</f>
        <v>#DIV/0!</v>
      </c>
      <c r="AJ846" s="16">
        <f>ROUND(IF(C846&lt;16,$R846*'Hintergrund Berechnung'!$L$3165,$R846*'Hintergrund Berechnung'!$L$3166),0)</f>
        <v>0</v>
      </c>
      <c r="AK846" s="16">
        <f>ROUND(IF(C846&lt;16,IF(S846&gt;0,(25-$S846)*'Hintergrund Berechnung'!$M$3165,0),IF(S846&gt;0,(25-$S846)*'Hintergrund Berechnung'!$M$3166,0)),0)</f>
        <v>0</v>
      </c>
      <c r="AL846" s="18" t="e">
        <f t="shared" si="126"/>
        <v>#DIV/0!</v>
      </c>
    </row>
    <row r="847" spans="21:38" x14ac:dyDescent="0.5">
      <c r="U847" s="16">
        <f t="shared" si="118"/>
        <v>0</v>
      </c>
      <c r="V847" s="16" t="e">
        <f>IF($A$3=FALSE,IF($C847&lt;16,E847/($D847^0.727399687532279)*'Hintergrund Berechnung'!$I$3165,E847/($D847^0.727399687532279)*'Hintergrund Berechnung'!$I$3166),IF($C847&lt;13,(E847/($D847^0.727399687532279)*'Hintergrund Berechnung'!$I$3165)*0.5,IF($C847&lt;16,(E847/($D847^0.727399687532279)*'Hintergrund Berechnung'!$I$3165)*0.67,E847/($D847^0.727399687532279)*'Hintergrund Berechnung'!$I$3166)))</f>
        <v>#DIV/0!</v>
      </c>
      <c r="W847" s="16" t="str">
        <f t="shared" si="119"/>
        <v/>
      </c>
      <c r="X847" s="16" t="e">
        <f>IF($A$3=FALSE,IF($C847&lt;16,G847/($D847^0.727399687532279)*'Hintergrund Berechnung'!$I$3165,G847/($D847^0.727399687532279)*'Hintergrund Berechnung'!$I$3166),IF($C847&lt;13,(G847/($D847^0.727399687532279)*'Hintergrund Berechnung'!$I$3165)*0.5,IF($C847&lt;16,(G847/($D847^0.727399687532279)*'Hintergrund Berechnung'!$I$3165)*0.67,G847/($D847^0.727399687532279)*'Hintergrund Berechnung'!$I$3166)))</f>
        <v>#DIV/0!</v>
      </c>
      <c r="Y847" s="16" t="str">
        <f t="shared" si="120"/>
        <v/>
      </c>
      <c r="Z847" s="16" t="e">
        <f>IF($A$3=FALSE,IF($C847&lt;16,I847/($D847^0.727399687532279)*'Hintergrund Berechnung'!$I$3165,I847/($D847^0.727399687532279)*'Hintergrund Berechnung'!$I$3166),IF($C847&lt;13,(I847/($D847^0.727399687532279)*'Hintergrund Berechnung'!$I$3165)*0.5,IF($C847&lt;16,(I847/($D847^0.727399687532279)*'Hintergrund Berechnung'!$I$3165)*0.67,I847/($D847^0.727399687532279)*'Hintergrund Berechnung'!$I$3166)))</f>
        <v>#DIV/0!</v>
      </c>
      <c r="AA847" s="16" t="str">
        <f t="shared" si="121"/>
        <v/>
      </c>
      <c r="AB847" s="16" t="e">
        <f>IF($A$3=FALSE,IF($C847&lt;16,K847/($D847^0.727399687532279)*'Hintergrund Berechnung'!$I$3165,K847/($D847^0.727399687532279)*'Hintergrund Berechnung'!$I$3166),IF($C847&lt;13,(K847/($D847^0.727399687532279)*'Hintergrund Berechnung'!$I$3165)*0.5,IF($C847&lt;16,(K847/($D847^0.727399687532279)*'Hintergrund Berechnung'!$I$3165)*0.67,K847/($D847^0.727399687532279)*'Hintergrund Berechnung'!$I$3166)))</f>
        <v>#DIV/0!</v>
      </c>
      <c r="AC847" s="16" t="str">
        <f t="shared" si="122"/>
        <v/>
      </c>
      <c r="AD847" s="16" t="e">
        <f>IF($A$3=FALSE,IF($C847&lt;16,M847/($D847^0.727399687532279)*'Hintergrund Berechnung'!$I$3165,M847/($D847^0.727399687532279)*'Hintergrund Berechnung'!$I$3166),IF($C847&lt;13,(M847/($D847^0.727399687532279)*'Hintergrund Berechnung'!$I$3165)*0.5,IF($C847&lt;16,(M847/($D847^0.727399687532279)*'Hintergrund Berechnung'!$I$3165)*0.67,M847/($D847^0.727399687532279)*'Hintergrund Berechnung'!$I$3166)))</f>
        <v>#DIV/0!</v>
      </c>
      <c r="AE847" s="16" t="str">
        <f t="shared" si="123"/>
        <v/>
      </c>
      <c r="AF847" s="16" t="e">
        <f>IF($A$3=FALSE,IF($C847&lt;16,O847/($D847^0.727399687532279)*'Hintergrund Berechnung'!$I$3165,O847/($D847^0.727399687532279)*'Hintergrund Berechnung'!$I$3166),IF($C847&lt;13,(O847/($D847^0.727399687532279)*'Hintergrund Berechnung'!$I$3165)*0.5,IF($C847&lt;16,(O847/($D847^0.727399687532279)*'Hintergrund Berechnung'!$I$3165)*0.67,O847/($D847^0.727399687532279)*'Hintergrund Berechnung'!$I$3166)))</f>
        <v>#DIV/0!</v>
      </c>
      <c r="AG847" s="16" t="str">
        <f t="shared" si="124"/>
        <v/>
      </c>
      <c r="AH847" s="16" t="e">
        <f t="shared" si="125"/>
        <v>#DIV/0!</v>
      </c>
      <c r="AI847" s="16" t="e">
        <f>ROUND(IF(C847&lt;16,$Q847/($D847^0.515518364833551)*'Hintergrund Berechnung'!$K$3165,$Q847/($D847^0.515518364833551)*'Hintergrund Berechnung'!$K$3166),0)</f>
        <v>#DIV/0!</v>
      </c>
      <c r="AJ847" s="16">
        <f>ROUND(IF(C847&lt;16,$R847*'Hintergrund Berechnung'!$L$3165,$R847*'Hintergrund Berechnung'!$L$3166),0)</f>
        <v>0</v>
      </c>
      <c r="AK847" s="16">
        <f>ROUND(IF(C847&lt;16,IF(S847&gt;0,(25-$S847)*'Hintergrund Berechnung'!$M$3165,0),IF(S847&gt;0,(25-$S847)*'Hintergrund Berechnung'!$M$3166,0)),0)</f>
        <v>0</v>
      </c>
      <c r="AL847" s="18" t="e">
        <f t="shared" si="126"/>
        <v>#DIV/0!</v>
      </c>
    </row>
    <row r="848" spans="21:38" x14ac:dyDescent="0.5">
      <c r="U848" s="16">
        <f t="shared" si="118"/>
        <v>0</v>
      </c>
      <c r="V848" s="16" t="e">
        <f>IF($A$3=FALSE,IF($C848&lt;16,E848/($D848^0.727399687532279)*'Hintergrund Berechnung'!$I$3165,E848/($D848^0.727399687532279)*'Hintergrund Berechnung'!$I$3166),IF($C848&lt;13,(E848/($D848^0.727399687532279)*'Hintergrund Berechnung'!$I$3165)*0.5,IF($C848&lt;16,(E848/($D848^0.727399687532279)*'Hintergrund Berechnung'!$I$3165)*0.67,E848/($D848^0.727399687532279)*'Hintergrund Berechnung'!$I$3166)))</f>
        <v>#DIV/0!</v>
      </c>
      <c r="W848" s="16" t="str">
        <f t="shared" si="119"/>
        <v/>
      </c>
      <c r="X848" s="16" t="e">
        <f>IF($A$3=FALSE,IF($C848&lt;16,G848/($D848^0.727399687532279)*'Hintergrund Berechnung'!$I$3165,G848/($D848^0.727399687532279)*'Hintergrund Berechnung'!$I$3166),IF($C848&lt;13,(G848/($D848^0.727399687532279)*'Hintergrund Berechnung'!$I$3165)*0.5,IF($C848&lt;16,(G848/($D848^0.727399687532279)*'Hintergrund Berechnung'!$I$3165)*0.67,G848/($D848^0.727399687532279)*'Hintergrund Berechnung'!$I$3166)))</f>
        <v>#DIV/0!</v>
      </c>
      <c r="Y848" s="16" t="str">
        <f t="shared" si="120"/>
        <v/>
      </c>
      <c r="Z848" s="16" t="e">
        <f>IF($A$3=FALSE,IF($C848&lt;16,I848/($D848^0.727399687532279)*'Hintergrund Berechnung'!$I$3165,I848/($D848^0.727399687532279)*'Hintergrund Berechnung'!$I$3166),IF($C848&lt;13,(I848/($D848^0.727399687532279)*'Hintergrund Berechnung'!$I$3165)*0.5,IF($C848&lt;16,(I848/($D848^0.727399687532279)*'Hintergrund Berechnung'!$I$3165)*0.67,I848/($D848^0.727399687532279)*'Hintergrund Berechnung'!$I$3166)))</f>
        <v>#DIV/0!</v>
      </c>
      <c r="AA848" s="16" t="str">
        <f t="shared" si="121"/>
        <v/>
      </c>
      <c r="AB848" s="16" t="e">
        <f>IF($A$3=FALSE,IF($C848&lt;16,K848/($D848^0.727399687532279)*'Hintergrund Berechnung'!$I$3165,K848/($D848^0.727399687532279)*'Hintergrund Berechnung'!$I$3166),IF($C848&lt;13,(K848/($D848^0.727399687532279)*'Hintergrund Berechnung'!$I$3165)*0.5,IF($C848&lt;16,(K848/($D848^0.727399687532279)*'Hintergrund Berechnung'!$I$3165)*0.67,K848/($D848^0.727399687532279)*'Hintergrund Berechnung'!$I$3166)))</f>
        <v>#DIV/0!</v>
      </c>
      <c r="AC848" s="16" t="str">
        <f t="shared" si="122"/>
        <v/>
      </c>
      <c r="AD848" s="16" t="e">
        <f>IF($A$3=FALSE,IF($C848&lt;16,M848/($D848^0.727399687532279)*'Hintergrund Berechnung'!$I$3165,M848/($D848^0.727399687532279)*'Hintergrund Berechnung'!$I$3166),IF($C848&lt;13,(M848/($D848^0.727399687532279)*'Hintergrund Berechnung'!$I$3165)*0.5,IF($C848&lt;16,(M848/($D848^0.727399687532279)*'Hintergrund Berechnung'!$I$3165)*0.67,M848/($D848^0.727399687532279)*'Hintergrund Berechnung'!$I$3166)))</f>
        <v>#DIV/0!</v>
      </c>
      <c r="AE848" s="16" t="str">
        <f t="shared" si="123"/>
        <v/>
      </c>
      <c r="AF848" s="16" t="e">
        <f>IF($A$3=FALSE,IF($C848&lt;16,O848/($D848^0.727399687532279)*'Hintergrund Berechnung'!$I$3165,O848/($D848^0.727399687532279)*'Hintergrund Berechnung'!$I$3166),IF($C848&lt;13,(O848/($D848^0.727399687532279)*'Hintergrund Berechnung'!$I$3165)*0.5,IF($C848&lt;16,(O848/($D848^0.727399687532279)*'Hintergrund Berechnung'!$I$3165)*0.67,O848/($D848^0.727399687532279)*'Hintergrund Berechnung'!$I$3166)))</f>
        <v>#DIV/0!</v>
      </c>
      <c r="AG848" s="16" t="str">
        <f t="shared" si="124"/>
        <v/>
      </c>
      <c r="AH848" s="16" t="e">
        <f t="shared" si="125"/>
        <v>#DIV/0!</v>
      </c>
      <c r="AI848" s="16" t="e">
        <f>ROUND(IF(C848&lt;16,$Q848/($D848^0.515518364833551)*'Hintergrund Berechnung'!$K$3165,$Q848/($D848^0.515518364833551)*'Hintergrund Berechnung'!$K$3166),0)</f>
        <v>#DIV/0!</v>
      </c>
      <c r="AJ848" s="16">
        <f>ROUND(IF(C848&lt;16,$R848*'Hintergrund Berechnung'!$L$3165,$R848*'Hintergrund Berechnung'!$L$3166),0)</f>
        <v>0</v>
      </c>
      <c r="AK848" s="16">
        <f>ROUND(IF(C848&lt;16,IF(S848&gt;0,(25-$S848)*'Hintergrund Berechnung'!$M$3165,0),IF(S848&gt;0,(25-$S848)*'Hintergrund Berechnung'!$M$3166,0)),0)</f>
        <v>0</v>
      </c>
      <c r="AL848" s="18" t="e">
        <f t="shared" si="126"/>
        <v>#DIV/0!</v>
      </c>
    </row>
    <row r="849" spans="21:38" x14ac:dyDescent="0.5">
      <c r="U849" s="16">
        <f t="shared" si="118"/>
        <v>0</v>
      </c>
      <c r="V849" s="16" t="e">
        <f>IF($A$3=FALSE,IF($C849&lt;16,E849/($D849^0.727399687532279)*'Hintergrund Berechnung'!$I$3165,E849/($D849^0.727399687532279)*'Hintergrund Berechnung'!$I$3166),IF($C849&lt;13,(E849/($D849^0.727399687532279)*'Hintergrund Berechnung'!$I$3165)*0.5,IF($C849&lt;16,(E849/($D849^0.727399687532279)*'Hintergrund Berechnung'!$I$3165)*0.67,E849/($D849^0.727399687532279)*'Hintergrund Berechnung'!$I$3166)))</f>
        <v>#DIV/0!</v>
      </c>
      <c r="W849" s="16" t="str">
        <f t="shared" si="119"/>
        <v/>
      </c>
      <c r="X849" s="16" t="e">
        <f>IF($A$3=FALSE,IF($C849&lt;16,G849/($D849^0.727399687532279)*'Hintergrund Berechnung'!$I$3165,G849/($D849^0.727399687532279)*'Hintergrund Berechnung'!$I$3166),IF($C849&lt;13,(G849/($D849^0.727399687532279)*'Hintergrund Berechnung'!$I$3165)*0.5,IF($C849&lt;16,(G849/($D849^0.727399687532279)*'Hintergrund Berechnung'!$I$3165)*0.67,G849/($D849^0.727399687532279)*'Hintergrund Berechnung'!$I$3166)))</f>
        <v>#DIV/0!</v>
      </c>
      <c r="Y849" s="16" t="str">
        <f t="shared" si="120"/>
        <v/>
      </c>
      <c r="Z849" s="16" t="e">
        <f>IF($A$3=FALSE,IF($C849&lt;16,I849/($D849^0.727399687532279)*'Hintergrund Berechnung'!$I$3165,I849/($D849^0.727399687532279)*'Hintergrund Berechnung'!$I$3166),IF($C849&lt;13,(I849/($D849^0.727399687532279)*'Hintergrund Berechnung'!$I$3165)*0.5,IF($C849&lt;16,(I849/($D849^0.727399687532279)*'Hintergrund Berechnung'!$I$3165)*0.67,I849/($D849^0.727399687532279)*'Hintergrund Berechnung'!$I$3166)))</f>
        <v>#DIV/0!</v>
      </c>
      <c r="AA849" s="16" t="str">
        <f t="shared" si="121"/>
        <v/>
      </c>
      <c r="AB849" s="16" t="e">
        <f>IF($A$3=FALSE,IF($C849&lt;16,K849/($D849^0.727399687532279)*'Hintergrund Berechnung'!$I$3165,K849/($D849^0.727399687532279)*'Hintergrund Berechnung'!$I$3166),IF($C849&lt;13,(K849/($D849^0.727399687532279)*'Hintergrund Berechnung'!$I$3165)*0.5,IF($C849&lt;16,(K849/($D849^0.727399687532279)*'Hintergrund Berechnung'!$I$3165)*0.67,K849/($D849^0.727399687532279)*'Hintergrund Berechnung'!$I$3166)))</f>
        <v>#DIV/0!</v>
      </c>
      <c r="AC849" s="16" t="str">
        <f t="shared" si="122"/>
        <v/>
      </c>
      <c r="AD849" s="16" t="e">
        <f>IF($A$3=FALSE,IF($C849&lt;16,M849/($D849^0.727399687532279)*'Hintergrund Berechnung'!$I$3165,M849/($D849^0.727399687532279)*'Hintergrund Berechnung'!$I$3166),IF($C849&lt;13,(M849/($D849^0.727399687532279)*'Hintergrund Berechnung'!$I$3165)*0.5,IF($C849&lt;16,(M849/($D849^0.727399687532279)*'Hintergrund Berechnung'!$I$3165)*0.67,M849/($D849^0.727399687532279)*'Hintergrund Berechnung'!$I$3166)))</f>
        <v>#DIV/0!</v>
      </c>
      <c r="AE849" s="16" t="str">
        <f t="shared" si="123"/>
        <v/>
      </c>
      <c r="AF849" s="16" t="e">
        <f>IF($A$3=FALSE,IF($C849&lt;16,O849/($D849^0.727399687532279)*'Hintergrund Berechnung'!$I$3165,O849/($D849^0.727399687532279)*'Hintergrund Berechnung'!$I$3166),IF($C849&lt;13,(O849/($D849^0.727399687532279)*'Hintergrund Berechnung'!$I$3165)*0.5,IF($C849&lt;16,(O849/($D849^0.727399687532279)*'Hintergrund Berechnung'!$I$3165)*0.67,O849/($D849^0.727399687532279)*'Hintergrund Berechnung'!$I$3166)))</f>
        <v>#DIV/0!</v>
      </c>
      <c r="AG849" s="16" t="str">
        <f t="shared" si="124"/>
        <v/>
      </c>
      <c r="AH849" s="16" t="e">
        <f t="shared" si="125"/>
        <v>#DIV/0!</v>
      </c>
      <c r="AI849" s="16" t="e">
        <f>ROUND(IF(C849&lt;16,$Q849/($D849^0.515518364833551)*'Hintergrund Berechnung'!$K$3165,$Q849/($D849^0.515518364833551)*'Hintergrund Berechnung'!$K$3166),0)</f>
        <v>#DIV/0!</v>
      </c>
      <c r="AJ849" s="16">
        <f>ROUND(IF(C849&lt;16,$R849*'Hintergrund Berechnung'!$L$3165,$R849*'Hintergrund Berechnung'!$L$3166),0)</f>
        <v>0</v>
      </c>
      <c r="AK849" s="16">
        <f>ROUND(IF(C849&lt;16,IF(S849&gt;0,(25-$S849)*'Hintergrund Berechnung'!$M$3165,0),IF(S849&gt;0,(25-$S849)*'Hintergrund Berechnung'!$M$3166,0)),0)</f>
        <v>0</v>
      </c>
      <c r="AL849" s="18" t="e">
        <f t="shared" si="126"/>
        <v>#DIV/0!</v>
      </c>
    </row>
    <row r="850" spans="21:38" x14ac:dyDescent="0.5">
      <c r="U850" s="16">
        <f t="shared" si="118"/>
        <v>0</v>
      </c>
      <c r="V850" s="16" t="e">
        <f>IF($A$3=FALSE,IF($C850&lt;16,E850/($D850^0.727399687532279)*'Hintergrund Berechnung'!$I$3165,E850/($D850^0.727399687532279)*'Hintergrund Berechnung'!$I$3166),IF($C850&lt;13,(E850/($D850^0.727399687532279)*'Hintergrund Berechnung'!$I$3165)*0.5,IF($C850&lt;16,(E850/($D850^0.727399687532279)*'Hintergrund Berechnung'!$I$3165)*0.67,E850/($D850^0.727399687532279)*'Hintergrund Berechnung'!$I$3166)))</f>
        <v>#DIV/0!</v>
      </c>
      <c r="W850" s="16" t="str">
        <f t="shared" si="119"/>
        <v/>
      </c>
      <c r="X850" s="16" t="e">
        <f>IF($A$3=FALSE,IF($C850&lt;16,G850/($D850^0.727399687532279)*'Hintergrund Berechnung'!$I$3165,G850/($D850^0.727399687532279)*'Hintergrund Berechnung'!$I$3166),IF($C850&lt;13,(G850/($D850^0.727399687532279)*'Hintergrund Berechnung'!$I$3165)*0.5,IF($C850&lt;16,(G850/($D850^0.727399687532279)*'Hintergrund Berechnung'!$I$3165)*0.67,G850/($D850^0.727399687532279)*'Hintergrund Berechnung'!$I$3166)))</f>
        <v>#DIV/0!</v>
      </c>
      <c r="Y850" s="16" t="str">
        <f t="shared" si="120"/>
        <v/>
      </c>
      <c r="Z850" s="16" t="e">
        <f>IF($A$3=FALSE,IF($C850&lt;16,I850/($D850^0.727399687532279)*'Hintergrund Berechnung'!$I$3165,I850/($D850^0.727399687532279)*'Hintergrund Berechnung'!$I$3166),IF($C850&lt;13,(I850/($D850^0.727399687532279)*'Hintergrund Berechnung'!$I$3165)*0.5,IF($C850&lt;16,(I850/($D850^0.727399687532279)*'Hintergrund Berechnung'!$I$3165)*0.67,I850/($D850^0.727399687532279)*'Hintergrund Berechnung'!$I$3166)))</f>
        <v>#DIV/0!</v>
      </c>
      <c r="AA850" s="16" t="str">
        <f t="shared" si="121"/>
        <v/>
      </c>
      <c r="AB850" s="16" t="e">
        <f>IF($A$3=FALSE,IF($C850&lt;16,K850/($D850^0.727399687532279)*'Hintergrund Berechnung'!$I$3165,K850/($D850^0.727399687532279)*'Hintergrund Berechnung'!$I$3166),IF($C850&lt;13,(K850/($D850^0.727399687532279)*'Hintergrund Berechnung'!$I$3165)*0.5,IF($C850&lt;16,(K850/($D850^0.727399687532279)*'Hintergrund Berechnung'!$I$3165)*0.67,K850/($D850^0.727399687532279)*'Hintergrund Berechnung'!$I$3166)))</f>
        <v>#DIV/0!</v>
      </c>
      <c r="AC850" s="16" t="str">
        <f t="shared" si="122"/>
        <v/>
      </c>
      <c r="AD850" s="16" t="e">
        <f>IF($A$3=FALSE,IF($C850&lt;16,M850/($D850^0.727399687532279)*'Hintergrund Berechnung'!$I$3165,M850/($D850^0.727399687532279)*'Hintergrund Berechnung'!$I$3166),IF($C850&lt;13,(M850/($D850^0.727399687532279)*'Hintergrund Berechnung'!$I$3165)*0.5,IF($C850&lt;16,(M850/($D850^0.727399687532279)*'Hintergrund Berechnung'!$I$3165)*0.67,M850/($D850^0.727399687532279)*'Hintergrund Berechnung'!$I$3166)))</f>
        <v>#DIV/0!</v>
      </c>
      <c r="AE850" s="16" t="str">
        <f t="shared" si="123"/>
        <v/>
      </c>
      <c r="AF850" s="16" t="e">
        <f>IF($A$3=FALSE,IF($C850&lt;16,O850/($D850^0.727399687532279)*'Hintergrund Berechnung'!$I$3165,O850/($D850^0.727399687532279)*'Hintergrund Berechnung'!$I$3166),IF($C850&lt;13,(O850/($D850^0.727399687532279)*'Hintergrund Berechnung'!$I$3165)*0.5,IF($C850&lt;16,(O850/($D850^0.727399687532279)*'Hintergrund Berechnung'!$I$3165)*0.67,O850/($D850^0.727399687532279)*'Hintergrund Berechnung'!$I$3166)))</f>
        <v>#DIV/0!</v>
      </c>
      <c r="AG850" s="16" t="str">
        <f t="shared" si="124"/>
        <v/>
      </c>
      <c r="AH850" s="16" t="e">
        <f t="shared" si="125"/>
        <v>#DIV/0!</v>
      </c>
      <c r="AI850" s="16" t="e">
        <f>ROUND(IF(C850&lt;16,$Q850/($D850^0.515518364833551)*'Hintergrund Berechnung'!$K$3165,$Q850/($D850^0.515518364833551)*'Hintergrund Berechnung'!$K$3166),0)</f>
        <v>#DIV/0!</v>
      </c>
      <c r="AJ850" s="16">
        <f>ROUND(IF(C850&lt;16,$R850*'Hintergrund Berechnung'!$L$3165,$R850*'Hintergrund Berechnung'!$L$3166),0)</f>
        <v>0</v>
      </c>
      <c r="AK850" s="16">
        <f>ROUND(IF(C850&lt;16,IF(S850&gt;0,(25-$S850)*'Hintergrund Berechnung'!$M$3165,0),IF(S850&gt;0,(25-$S850)*'Hintergrund Berechnung'!$M$3166,0)),0)</f>
        <v>0</v>
      </c>
      <c r="AL850" s="18" t="e">
        <f t="shared" si="126"/>
        <v>#DIV/0!</v>
      </c>
    </row>
    <row r="851" spans="21:38" x14ac:dyDescent="0.5">
      <c r="U851" s="16">
        <f t="shared" si="118"/>
        <v>0</v>
      </c>
      <c r="V851" s="16" t="e">
        <f>IF($A$3=FALSE,IF($C851&lt;16,E851/($D851^0.727399687532279)*'Hintergrund Berechnung'!$I$3165,E851/($D851^0.727399687532279)*'Hintergrund Berechnung'!$I$3166),IF($C851&lt;13,(E851/($D851^0.727399687532279)*'Hintergrund Berechnung'!$I$3165)*0.5,IF($C851&lt;16,(E851/($D851^0.727399687532279)*'Hintergrund Berechnung'!$I$3165)*0.67,E851/($D851^0.727399687532279)*'Hintergrund Berechnung'!$I$3166)))</f>
        <v>#DIV/0!</v>
      </c>
      <c r="W851" s="16" t="str">
        <f t="shared" si="119"/>
        <v/>
      </c>
      <c r="X851" s="16" t="e">
        <f>IF($A$3=FALSE,IF($C851&lt;16,G851/($D851^0.727399687532279)*'Hintergrund Berechnung'!$I$3165,G851/($D851^0.727399687532279)*'Hintergrund Berechnung'!$I$3166),IF($C851&lt;13,(G851/($D851^0.727399687532279)*'Hintergrund Berechnung'!$I$3165)*0.5,IF($C851&lt;16,(G851/($D851^0.727399687532279)*'Hintergrund Berechnung'!$I$3165)*0.67,G851/($D851^0.727399687532279)*'Hintergrund Berechnung'!$I$3166)))</f>
        <v>#DIV/0!</v>
      </c>
      <c r="Y851" s="16" t="str">
        <f t="shared" si="120"/>
        <v/>
      </c>
      <c r="Z851" s="16" t="e">
        <f>IF($A$3=FALSE,IF($C851&lt;16,I851/($D851^0.727399687532279)*'Hintergrund Berechnung'!$I$3165,I851/($D851^0.727399687532279)*'Hintergrund Berechnung'!$I$3166),IF($C851&lt;13,(I851/($D851^0.727399687532279)*'Hintergrund Berechnung'!$I$3165)*0.5,IF($C851&lt;16,(I851/($D851^0.727399687532279)*'Hintergrund Berechnung'!$I$3165)*0.67,I851/($D851^0.727399687532279)*'Hintergrund Berechnung'!$I$3166)))</f>
        <v>#DIV/0!</v>
      </c>
      <c r="AA851" s="16" t="str">
        <f t="shared" si="121"/>
        <v/>
      </c>
      <c r="AB851" s="16" t="e">
        <f>IF($A$3=FALSE,IF($C851&lt;16,K851/($D851^0.727399687532279)*'Hintergrund Berechnung'!$I$3165,K851/($D851^0.727399687532279)*'Hintergrund Berechnung'!$I$3166),IF($C851&lt;13,(K851/($D851^0.727399687532279)*'Hintergrund Berechnung'!$I$3165)*0.5,IF($C851&lt;16,(K851/($D851^0.727399687532279)*'Hintergrund Berechnung'!$I$3165)*0.67,K851/($D851^0.727399687532279)*'Hintergrund Berechnung'!$I$3166)))</f>
        <v>#DIV/0!</v>
      </c>
      <c r="AC851" s="16" t="str">
        <f t="shared" si="122"/>
        <v/>
      </c>
      <c r="AD851" s="16" t="e">
        <f>IF($A$3=FALSE,IF($C851&lt;16,M851/($D851^0.727399687532279)*'Hintergrund Berechnung'!$I$3165,M851/($D851^0.727399687532279)*'Hintergrund Berechnung'!$I$3166),IF($C851&lt;13,(M851/($D851^0.727399687532279)*'Hintergrund Berechnung'!$I$3165)*0.5,IF($C851&lt;16,(M851/($D851^0.727399687532279)*'Hintergrund Berechnung'!$I$3165)*0.67,M851/($D851^0.727399687532279)*'Hintergrund Berechnung'!$I$3166)))</f>
        <v>#DIV/0!</v>
      </c>
      <c r="AE851" s="16" t="str">
        <f t="shared" si="123"/>
        <v/>
      </c>
      <c r="AF851" s="16" t="e">
        <f>IF($A$3=FALSE,IF($C851&lt;16,O851/($D851^0.727399687532279)*'Hintergrund Berechnung'!$I$3165,O851/($D851^0.727399687532279)*'Hintergrund Berechnung'!$I$3166),IF($C851&lt;13,(O851/($D851^0.727399687532279)*'Hintergrund Berechnung'!$I$3165)*0.5,IF($C851&lt;16,(O851/($D851^0.727399687532279)*'Hintergrund Berechnung'!$I$3165)*0.67,O851/($D851^0.727399687532279)*'Hintergrund Berechnung'!$I$3166)))</f>
        <v>#DIV/0!</v>
      </c>
      <c r="AG851" s="16" t="str">
        <f t="shared" si="124"/>
        <v/>
      </c>
      <c r="AH851" s="16" t="e">
        <f t="shared" si="125"/>
        <v>#DIV/0!</v>
      </c>
      <c r="AI851" s="16" t="e">
        <f>ROUND(IF(C851&lt;16,$Q851/($D851^0.515518364833551)*'Hintergrund Berechnung'!$K$3165,$Q851/($D851^0.515518364833551)*'Hintergrund Berechnung'!$K$3166),0)</f>
        <v>#DIV/0!</v>
      </c>
      <c r="AJ851" s="16">
        <f>ROUND(IF(C851&lt;16,$R851*'Hintergrund Berechnung'!$L$3165,$R851*'Hintergrund Berechnung'!$L$3166),0)</f>
        <v>0</v>
      </c>
      <c r="AK851" s="16">
        <f>ROUND(IF(C851&lt;16,IF(S851&gt;0,(25-$S851)*'Hintergrund Berechnung'!$M$3165,0),IF(S851&gt;0,(25-$S851)*'Hintergrund Berechnung'!$M$3166,0)),0)</f>
        <v>0</v>
      </c>
      <c r="AL851" s="18" t="e">
        <f t="shared" si="126"/>
        <v>#DIV/0!</v>
      </c>
    </row>
    <row r="852" spans="21:38" x14ac:dyDescent="0.5">
      <c r="U852" s="16">
        <f t="shared" si="118"/>
        <v>0</v>
      </c>
      <c r="V852" s="16" t="e">
        <f>IF($A$3=FALSE,IF($C852&lt;16,E852/($D852^0.727399687532279)*'Hintergrund Berechnung'!$I$3165,E852/($D852^0.727399687532279)*'Hintergrund Berechnung'!$I$3166),IF($C852&lt;13,(E852/($D852^0.727399687532279)*'Hintergrund Berechnung'!$I$3165)*0.5,IF($C852&lt;16,(E852/($D852^0.727399687532279)*'Hintergrund Berechnung'!$I$3165)*0.67,E852/($D852^0.727399687532279)*'Hintergrund Berechnung'!$I$3166)))</f>
        <v>#DIV/0!</v>
      </c>
      <c r="W852" s="16" t="str">
        <f t="shared" si="119"/>
        <v/>
      </c>
      <c r="X852" s="16" t="e">
        <f>IF($A$3=FALSE,IF($C852&lt;16,G852/($D852^0.727399687532279)*'Hintergrund Berechnung'!$I$3165,G852/($D852^0.727399687532279)*'Hintergrund Berechnung'!$I$3166),IF($C852&lt;13,(G852/($D852^0.727399687532279)*'Hintergrund Berechnung'!$I$3165)*0.5,IF($C852&lt;16,(G852/($D852^0.727399687532279)*'Hintergrund Berechnung'!$I$3165)*0.67,G852/($D852^0.727399687532279)*'Hintergrund Berechnung'!$I$3166)))</f>
        <v>#DIV/0!</v>
      </c>
      <c r="Y852" s="16" t="str">
        <f t="shared" si="120"/>
        <v/>
      </c>
      <c r="Z852" s="16" t="e">
        <f>IF($A$3=FALSE,IF($C852&lt;16,I852/($D852^0.727399687532279)*'Hintergrund Berechnung'!$I$3165,I852/($D852^0.727399687532279)*'Hintergrund Berechnung'!$I$3166),IF($C852&lt;13,(I852/($D852^0.727399687532279)*'Hintergrund Berechnung'!$I$3165)*0.5,IF($C852&lt;16,(I852/($D852^0.727399687532279)*'Hintergrund Berechnung'!$I$3165)*0.67,I852/($D852^0.727399687532279)*'Hintergrund Berechnung'!$I$3166)))</f>
        <v>#DIV/0!</v>
      </c>
      <c r="AA852" s="16" t="str">
        <f t="shared" si="121"/>
        <v/>
      </c>
      <c r="AB852" s="16" t="e">
        <f>IF($A$3=FALSE,IF($C852&lt;16,K852/($D852^0.727399687532279)*'Hintergrund Berechnung'!$I$3165,K852/($D852^0.727399687532279)*'Hintergrund Berechnung'!$I$3166),IF($C852&lt;13,(K852/($D852^0.727399687532279)*'Hintergrund Berechnung'!$I$3165)*0.5,IF($C852&lt;16,(K852/($D852^0.727399687532279)*'Hintergrund Berechnung'!$I$3165)*0.67,K852/($D852^0.727399687532279)*'Hintergrund Berechnung'!$I$3166)))</f>
        <v>#DIV/0!</v>
      </c>
      <c r="AC852" s="16" t="str">
        <f t="shared" si="122"/>
        <v/>
      </c>
      <c r="AD852" s="16" t="e">
        <f>IF($A$3=FALSE,IF($C852&lt;16,M852/($D852^0.727399687532279)*'Hintergrund Berechnung'!$I$3165,M852/($D852^0.727399687532279)*'Hintergrund Berechnung'!$I$3166),IF($C852&lt;13,(M852/($D852^0.727399687532279)*'Hintergrund Berechnung'!$I$3165)*0.5,IF($C852&lt;16,(M852/($D852^0.727399687532279)*'Hintergrund Berechnung'!$I$3165)*0.67,M852/($D852^0.727399687532279)*'Hintergrund Berechnung'!$I$3166)))</f>
        <v>#DIV/0!</v>
      </c>
      <c r="AE852" s="16" t="str">
        <f t="shared" si="123"/>
        <v/>
      </c>
      <c r="AF852" s="16" t="e">
        <f>IF($A$3=FALSE,IF($C852&lt;16,O852/($D852^0.727399687532279)*'Hintergrund Berechnung'!$I$3165,O852/($D852^0.727399687532279)*'Hintergrund Berechnung'!$I$3166),IF($C852&lt;13,(O852/($D852^0.727399687532279)*'Hintergrund Berechnung'!$I$3165)*0.5,IF($C852&lt;16,(O852/($D852^0.727399687532279)*'Hintergrund Berechnung'!$I$3165)*0.67,O852/($D852^0.727399687532279)*'Hintergrund Berechnung'!$I$3166)))</f>
        <v>#DIV/0!</v>
      </c>
      <c r="AG852" s="16" t="str">
        <f t="shared" si="124"/>
        <v/>
      </c>
      <c r="AH852" s="16" t="e">
        <f t="shared" si="125"/>
        <v>#DIV/0!</v>
      </c>
      <c r="AI852" s="16" t="e">
        <f>ROUND(IF(C852&lt;16,$Q852/($D852^0.515518364833551)*'Hintergrund Berechnung'!$K$3165,$Q852/($D852^0.515518364833551)*'Hintergrund Berechnung'!$K$3166),0)</f>
        <v>#DIV/0!</v>
      </c>
      <c r="AJ852" s="16">
        <f>ROUND(IF(C852&lt;16,$R852*'Hintergrund Berechnung'!$L$3165,$R852*'Hintergrund Berechnung'!$L$3166),0)</f>
        <v>0</v>
      </c>
      <c r="AK852" s="16">
        <f>ROUND(IF(C852&lt;16,IF(S852&gt;0,(25-$S852)*'Hintergrund Berechnung'!$M$3165,0),IF(S852&gt;0,(25-$S852)*'Hintergrund Berechnung'!$M$3166,0)),0)</f>
        <v>0</v>
      </c>
      <c r="AL852" s="18" t="e">
        <f t="shared" si="126"/>
        <v>#DIV/0!</v>
      </c>
    </row>
    <row r="853" spans="21:38" x14ac:dyDescent="0.5">
      <c r="U853" s="16">
        <f t="shared" si="118"/>
        <v>0</v>
      </c>
      <c r="V853" s="16" t="e">
        <f>IF($A$3=FALSE,IF($C853&lt;16,E853/($D853^0.727399687532279)*'Hintergrund Berechnung'!$I$3165,E853/($D853^0.727399687532279)*'Hintergrund Berechnung'!$I$3166),IF($C853&lt;13,(E853/($D853^0.727399687532279)*'Hintergrund Berechnung'!$I$3165)*0.5,IF($C853&lt;16,(E853/($D853^0.727399687532279)*'Hintergrund Berechnung'!$I$3165)*0.67,E853/($D853^0.727399687532279)*'Hintergrund Berechnung'!$I$3166)))</f>
        <v>#DIV/0!</v>
      </c>
      <c r="W853" s="16" t="str">
        <f t="shared" si="119"/>
        <v/>
      </c>
      <c r="X853" s="16" t="e">
        <f>IF($A$3=FALSE,IF($C853&lt;16,G853/($D853^0.727399687532279)*'Hintergrund Berechnung'!$I$3165,G853/($D853^0.727399687532279)*'Hintergrund Berechnung'!$I$3166),IF($C853&lt;13,(G853/($D853^0.727399687532279)*'Hintergrund Berechnung'!$I$3165)*0.5,IF($C853&lt;16,(G853/($D853^0.727399687532279)*'Hintergrund Berechnung'!$I$3165)*0.67,G853/($D853^0.727399687532279)*'Hintergrund Berechnung'!$I$3166)))</f>
        <v>#DIV/0!</v>
      </c>
      <c r="Y853" s="16" t="str">
        <f t="shared" si="120"/>
        <v/>
      </c>
      <c r="Z853" s="16" t="e">
        <f>IF($A$3=FALSE,IF($C853&lt;16,I853/($D853^0.727399687532279)*'Hintergrund Berechnung'!$I$3165,I853/($D853^0.727399687532279)*'Hintergrund Berechnung'!$I$3166),IF($C853&lt;13,(I853/($D853^0.727399687532279)*'Hintergrund Berechnung'!$I$3165)*0.5,IF($C853&lt;16,(I853/($D853^0.727399687532279)*'Hintergrund Berechnung'!$I$3165)*0.67,I853/($D853^0.727399687532279)*'Hintergrund Berechnung'!$I$3166)))</f>
        <v>#DIV/0!</v>
      </c>
      <c r="AA853" s="16" t="str">
        <f t="shared" si="121"/>
        <v/>
      </c>
      <c r="AB853" s="16" t="e">
        <f>IF($A$3=FALSE,IF($C853&lt;16,K853/($D853^0.727399687532279)*'Hintergrund Berechnung'!$I$3165,K853/($D853^0.727399687532279)*'Hintergrund Berechnung'!$I$3166),IF($C853&lt;13,(K853/($D853^0.727399687532279)*'Hintergrund Berechnung'!$I$3165)*0.5,IF($C853&lt;16,(K853/($D853^0.727399687532279)*'Hintergrund Berechnung'!$I$3165)*0.67,K853/($D853^0.727399687532279)*'Hintergrund Berechnung'!$I$3166)))</f>
        <v>#DIV/0!</v>
      </c>
      <c r="AC853" s="16" t="str">
        <f t="shared" si="122"/>
        <v/>
      </c>
      <c r="AD853" s="16" t="e">
        <f>IF($A$3=FALSE,IF($C853&lt;16,M853/($D853^0.727399687532279)*'Hintergrund Berechnung'!$I$3165,M853/($D853^0.727399687532279)*'Hintergrund Berechnung'!$I$3166),IF($C853&lt;13,(M853/($D853^0.727399687532279)*'Hintergrund Berechnung'!$I$3165)*0.5,IF($C853&lt;16,(M853/($D853^0.727399687532279)*'Hintergrund Berechnung'!$I$3165)*0.67,M853/($D853^0.727399687532279)*'Hintergrund Berechnung'!$I$3166)))</f>
        <v>#DIV/0!</v>
      </c>
      <c r="AE853" s="16" t="str">
        <f t="shared" si="123"/>
        <v/>
      </c>
      <c r="AF853" s="16" t="e">
        <f>IF($A$3=FALSE,IF($C853&lt;16,O853/($D853^0.727399687532279)*'Hintergrund Berechnung'!$I$3165,O853/($D853^0.727399687532279)*'Hintergrund Berechnung'!$I$3166),IF($C853&lt;13,(O853/($D853^0.727399687532279)*'Hintergrund Berechnung'!$I$3165)*0.5,IF($C853&lt;16,(O853/($D853^0.727399687532279)*'Hintergrund Berechnung'!$I$3165)*0.67,O853/($D853^0.727399687532279)*'Hintergrund Berechnung'!$I$3166)))</f>
        <v>#DIV/0!</v>
      </c>
      <c r="AG853" s="16" t="str">
        <f t="shared" si="124"/>
        <v/>
      </c>
      <c r="AH853" s="16" t="e">
        <f t="shared" si="125"/>
        <v>#DIV/0!</v>
      </c>
      <c r="AI853" s="16" t="e">
        <f>ROUND(IF(C853&lt;16,$Q853/($D853^0.515518364833551)*'Hintergrund Berechnung'!$K$3165,$Q853/($D853^0.515518364833551)*'Hintergrund Berechnung'!$K$3166),0)</f>
        <v>#DIV/0!</v>
      </c>
      <c r="AJ853" s="16">
        <f>ROUND(IF(C853&lt;16,$R853*'Hintergrund Berechnung'!$L$3165,$R853*'Hintergrund Berechnung'!$L$3166),0)</f>
        <v>0</v>
      </c>
      <c r="AK853" s="16">
        <f>ROUND(IF(C853&lt;16,IF(S853&gt;0,(25-$S853)*'Hintergrund Berechnung'!$M$3165,0),IF(S853&gt;0,(25-$S853)*'Hintergrund Berechnung'!$M$3166,0)),0)</f>
        <v>0</v>
      </c>
      <c r="AL853" s="18" t="e">
        <f t="shared" si="126"/>
        <v>#DIV/0!</v>
      </c>
    </row>
    <row r="854" spans="21:38" x14ac:dyDescent="0.5">
      <c r="U854" s="16">
        <f t="shared" si="118"/>
        <v>0</v>
      </c>
      <c r="V854" s="16" t="e">
        <f>IF($A$3=FALSE,IF($C854&lt;16,E854/($D854^0.727399687532279)*'Hintergrund Berechnung'!$I$3165,E854/($D854^0.727399687532279)*'Hintergrund Berechnung'!$I$3166),IF($C854&lt;13,(E854/($D854^0.727399687532279)*'Hintergrund Berechnung'!$I$3165)*0.5,IF($C854&lt;16,(E854/($D854^0.727399687532279)*'Hintergrund Berechnung'!$I$3165)*0.67,E854/($D854^0.727399687532279)*'Hintergrund Berechnung'!$I$3166)))</f>
        <v>#DIV/0!</v>
      </c>
      <c r="W854" s="16" t="str">
        <f t="shared" si="119"/>
        <v/>
      </c>
      <c r="X854" s="16" t="e">
        <f>IF($A$3=FALSE,IF($C854&lt;16,G854/($D854^0.727399687532279)*'Hintergrund Berechnung'!$I$3165,G854/($D854^0.727399687532279)*'Hintergrund Berechnung'!$I$3166),IF($C854&lt;13,(G854/($D854^0.727399687532279)*'Hintergrund Berechnung'!$I$3165)*0.5,IF($C854&lt;16,(G854/($D854^0.727399687532279)*'Hintergrund Berechnung'!$I$3165)*0.67,G854/($D854^0.727399687532279)*'Hintergrund Berechnung'!$I$3166)))</f>
        <v>#DIV/0!</v>
      </c>
      <c r="Y854" s="16" t="str">
        <f t="shared" si="120"/>
        <v/>
      </c>
      <c r="Z854" s="16" t="e">
        <f>IF($A$3=FALSE,IF($C854&lt;16,I854/($D854^0.727399687532279)*'Hintergrund Berechnung'!$I$3165,I854/($D854^0.727399687532279)*'Hintergrund Berechnung'!$I$3166),IF($C854&lt;13,(I854/($D854^0.727399687532279)*'Hintergrund Berechnung'!$I$3165)*0.5,IF($C854&lt;16,(I854/($D854^0.727399687532279)*'Hintergrund Berechnung'!$I$3165)*0.67,I854/($D854^0.727399687532279)*'Hintergrund Berechnung'!$I$3166)))</f>
        <v>#DIV/0!</v>
      </c>
      <c r="AA854" s="16" t="str">
        <f t="shared" si="121"/>
        <v/>
      </c>
      <c r="AB854" s="16" t="e">
        <f>IF($A$3=FALSE,IF($C854&lt;16,K854/($D854^0.727399687532279)*'Hintergrund Berechnung'!$I$3165,K854/($D854^0.727399687532279)*'Hintergrund Berechnung'!$I$3166),IF($C854&lt;13,(K854/($D854^0.727399687532279)*'Hintergrund Berechnung'!$I$3165)*0.5,IF($C854&lt;16,(K854/($D854^0.727399687532279)*'Hintergrund Berechnung'!$I$3165)*0.67,K854/($D854^0.727399687532279)*'Hintergrund Berechnung'!$I$3166)))</f>
        <v>#DIV/0!</v>
      </c>
      <c r="AC854" s="16" t="str">
        <f t="shared" si="122"/>
        <v/>
      </c>
      <c r="AD854" s="16" t="e">
        <f>IF($A$3=FALSE,IF($C854&lt;16,M854/($D854^0.727399687532279)*'Hintergrund Berechnung'!$I$3165,M854/($D854^0.727399687532279)*'Hintergrund Berechnung'!$I$3166),IF($C854&lt;13,(M854/($D854^0.727399687532279)*'Hintergrund Berechnung'!$I$3165)*0.5,IF($C854&lt;16,(M854/($D854^0.727399687532279)*'Hintergrund Berechnung'!$I$3165)*0.67,M854/($D854^0.727399687532279)*'Hintergrund Berechnung'!$I$3166)))</f>
        <v>#DIV/0!</v>
      </c>
      <c r="AE854" s="16" t="str">
        <f t="shared" si="123"/>
        <v/>
      </c>
      <c r="AF854" s="16" t="e">
        <f>IF($A$3=FALSE,IF($C854&lt;16,O854/($D854^0.727399687532279)*'Hintergrund Berechnung'!$I$3165,O854/($D854^0.727399687532279)*'Hintergrund Berechnung'!$I$3166),IF($C854&lt;13,(O854/($D854^0.727399687532279)*'Hintergrund Berechnung'!$I$3165)*0.5,IF($C854&lt;16,(O854/($D854^0.727399687532279)*'Hintergrund Berechnung'!$I$3165)*0.67,O854/($D854^0.727399687532279)*'Hintergrund Berechnung'!$I$3166)))</f>
        <v>#DIV/0!</v>
      </c>
      <c r="AG854" s="16" t="str">
        <f t="shared" si="124"/>
        <v/>
      </c>
      <c r="AH854" s="16" t="e">
        <f t="shared" si="125"/>
        <v>#DIV/0!</v>
      </c>
      <c r="AI854" s="16" t="e">
        <f>ROUND(IF(C854&lt;16,$Q854/($D854^0.515518364833551)*'Hintergrund Berechnung'!$K$3165,$Q854/($D854^0.515518364833551)*'Hintergrund Berechnung'!$K$3166),0)</f>
        <v>#DIV/0!</v>
      </c>
      <c r="AJ854" s="16">
        <f>ROUND(IF(C854&lt;16,$R854*'Hintergrund Berechnung'!$L$3165,$R854*'Hintergrund Berechnung'!$L$3166),0)</f>
        <v>0</v>
      </c>
      <c r="AK854" s="16">
        <f>ROUND(IF(C854&lt;16,IF(S854&gt;0,(25-$S854)*'Hintergrund Berechnung'!$M$3165,0),IF(S854&gt;0,(25-$S854)*'Hintergrund Berechnung'!$M$3166,0)),0)</f>
        <v>0</v>
      </c>
      <c r="AL854" s="18" t="e">
        <f t="shared" si="126"/>
        <v>#DIV/0!</v>
      </c>
    </row>
    <row r="855" spans="21:38" x14ac:dyDescent="0.5">
      <c r="U855" s="16">
        <f t="shared" si="118"/>
        <v>0</v>
      </c>
      <c r="V855" s="16" t="e">
        <f>IF($A$3=FALSE,IF($C855&lt;16,E855/($D855^0.727399687532279)*'Hintergrund Berechnung'!$I$3165,E855/($D855^0.727399687532279)*'Hintergrund Berechnung'!$I$3166),IF($C855&lt;13,(E855/($D855^0.727399687532279)*'Hintergrund Berechnung'!$I$3165)*0.5,IF($C855&lt;16,(E855/($D855^0.727399687532279)*'Hintergrund Berechnung'!$I$3165)*0.67,E855/($D855^0.727399687532279)*'Hintergrund Berechnung'!$I$3166)))</f>
        <v>#DIV/0!</v>
      </c>
      <c r="W855" s="16" t="str">
        <f t="shared" si="119"/>
        <v/>
      </c>
      <c r="X855" s="16" t="e">
        <f>IF($A$3=FALSE,IF($C855&lt;16,G855/($D855^0.727399687532279)*'Hintergrund Berechnung'!$I$3165,G855/($D855^0.727399687532279)*'Hintergrund Berechnung'!$I$3166),IF($C855&lt;13,(G855/($D855^0.727399687532279)*'Hintergrund Berechnung'!$I$3165)*0.5,IF($C855&lt;16,(G855/($D855^0.727399687532279)*'Hintergrund Berechnung'!$I$3165)*0.67,G855/($D855^0.727399687532279)*'Hintergrund Berechnung'!$I$3166)))</f>
        <v>#DIV/0!</v>
      </c>
      <c r="Y855" s="16" t="str">
        <f t="shared" si="120"/>
        <v/>
      </c>
      <c r="Z855" s="16" t="e">
        <f>IF($A$3=FALSE,IF($C855&lt;16,I855/($D855^0.727399687532279)*'Hintergrund Berechnung'!$I$3165,I855/($D855^0.727399687532279)*'Hintergrund Berechnung'!$I$3166),IF($C855&lt;13,(I855/($D855^0.727399687532279)*'Hintergrund Berechnung'!$I$3165)*0.5,IF($C855&lt;16,(I855/($D855^0.727399687532279)*'Hintergrund Berechnung'!$I$3165)*0.67,I855/($D855^0.727399687532279)*'Hintergrund Berechnung'!$I$3166)))</f>
        <v>#DIV/0!</v>
      </c>
      <c r="AA855" s="16" t="str">
        <f t="shared" si="121"/>
        <v/>
      </c>
      <c r="AB855" s="16" t="e">
        <f>IF($A$3=FALSE,IF($C855&lt;16,K855/($D855^0.727399687532279)*'Hintergrund Berechnung'!$I$3165,K855/($D855^0.727399687532279)*'Hintergrund Berechnung'!$I$3166),IF($C855&lt;13,(K855/($D855^0.727399687532279)*'Hintergrund Berechnung'!$I$3165)*0.5,IF($C855&lt;16,(K855/($D855^0.727399687532279)*'Hintergrund Berechnung'!$I$3165)*0.67,K855/($D855^0.727399687532279)*'Hintergrund Berechnung'!$I$3166)))</f>
        <v>#DIV/0!</v>
      </c>
      <c r="AC855" s="16" t="str">
        <f t="shared" si="122"/>
        <v/>
      </c>
      <c r="AD855" s="16" t="e">
        <f>IF($A$3=FALSE,IF($C855&lt;16,M855/($D855^0.727399687532279)*'Hintergrund Berechnung'!$I$3165,M855/($D855^0.727399687532279)*'Hintergrund Berechnung'!$I$3166),IF($C855&lt;13,(M855/($D855^0.727399687532279)*'Hintergrund Berechnung'!$I$3165)*0.5,IF($C855&lt;16,(M855/($D855^0.727399687532279)*'Hintergrund Berechnung'!$I$3165)*0.67,M855/($D855^0.727399687532279)*'Hintergrund Berechnung'!$I$3166)))</f>
        <v>#DIV/0!</v>
      </c>
      <c r="AE855" s="16" t="str">
        <f t="shared" si="123"/>
        <v/>
      </c>
      <c r="AF855" s="16" t="e">
        <f>IF($A$3=FALSE,IF($C855&lt;16,O855/($D855^0.727399687532279)*'Hintergrund Berechnung'!$I$3165,O855/($D855^0.727399687532279)*'Hintergrund Berechnung'!$I$3166),IF($C855&lt;13,(O855/($D855^0.727399687532279)*'Hintergrund Berechnung'!$I$3165)*0.5,IF($C855&lt;16,(O855/($D855^0.727399687532279)*'Hintergrund Berechnung'!$I$3165)*0.67,O855/($D855^0.727399687532279)*'Hintergrund Berechnung'!$I$3166)))</f>
        <v>#DIV/0!</v>
      </c>
      <c r="AG855" s="16" t="str">
        <f t="shared" si="124"/>
        <v/>
      </c>
      <c r="AH855" s="16" t="e">
        <f t="shared" si="125"/>
        <v>#DIV/0!</v>
      </c>
      <c r="AI855" s="16" t="e">
        <f>ROUND(IF(C855&lt;16,$Q855/($D855^0.515518364833551)*'Hintergrund Berechnung'!$K$3165,$Q855/($D855^0.515518364833551)*'Hintergrund Berechnung'!$K$3166),0)</f>
        <v>#DIV/0!</v>
      </c>
      <c r="AJ855" s="16">
        <f>ROUND(IF(C855&lt;16,$R855*'Hintergrund Berechnung'!$L$3165,$R855*'Hintergrund Berechnung'!$L$3166),0)</f>
        <v>0</v>
      </c>
      <c r="AK855" s="16">
        <f>ROUND(IF(C855&lt;16,IF(S855&gt;0,(25-$S855)*'Hintergrund Berechnung'!$M$3165,0),IF(S855&gt;0,(25-$S855)*'Hintergrund Berechnung'!$M$3166,0)),0)</f>
        <v>0</v>
      </c>
      <c r="AL855" s="18" t="e">
        <f t="shared" si="126"/>
        <v>#DIV/0!</v>
      </c>
    </row>
    <row r="856" spans="21:38" x14ac:dyDescent="0.5">
      <c r="U856" s="16">
        <f t="shared" si="118"/>
        <v>0</v>
      </c>
      <c r="V856" s="16" t="e">
        <f>IF($A$3=FALSE,IF($C856&lt;16,E856/($D856^0.727399687532279)*'Hintergrund Berechnung'!$I$3165,E856/($D856^0.727399687532279)*'Hintergrund Berechnung'!$I$3166),IF($C856&lt;13,(E856/($D856^0.727399687532279)*'Hintergrund Berechnung'!$I$3165)*0.5,IF($C856&lt;16,(E856/($D856^0.727399687532279)*'Hintergrund Berechnung'!$I$3165)*0.67,E856/($D856^0.727399687532279)*'Hintergrund Berechnung'!$I$3166)))</f>
        <v>#DIV/0!</v>
      </c>
      <c r="W856" s="16" t="str">
        <f t="shared" si="119"/>
        <v/>
      </c>
      <c r="X856" s="16" t="e">
        <f>IF($A$3=FALSE,IF($C856&lt;16,G856/($D856^0.727399687532279)*'Hintergrund Berechnung'!$I$3165,G856/($D856^0.727399687532279)*'Hintergrund Berechnung'!$I$3166),IF($C856&lt;13,(G856/($D856^0.727399687532279)*'Hintergrund Berechnung'!$I$3165)*0.5,IF($C856&lt;16,(G856/($D856^0.727399687532279)*'Hintergrund Berechnung'!$I$3165)*0.67,G856/($D856^0.727399687532279)*'Hintergrund Berechnung'!$I$3166)))</f>
        <v>#DIV/0!</v>
      </c>
      <c r="Y856" s="16" t="str">
        <f t="shared" si="120"/>
        <v/>
      </c>
      <c r="Z856" s="16" t="e">
        <f>IF($A$3=FALSE,IF($C856&lt;16,I856/($D856^0.727399687532279)*'Hintergrund Berechnung'!$I$3165,I856/($D856^0.727399687532279)*'Hintergrund Berechnung'!$I$3166),IF($C856&lt;13,(I856/($D856^0.727399687532279)*'Hintergrund Berechnung'!$I$3165)*0.5,IF($C856&lt;16,(I856/($D856^0.727399687532279)*'Hintergrund Berechnung'!$I$3165)*0.67,I856/($D856^0.727399687532279)*'Hintergrund Berechnung'!$I$3166)))</f>
        <v>#DIV/0!</v>
      </c>
      <c r="AA856" s="16" t="str">
        <f t="shared" si="121"/>
        <v/>
      </c>
      <c r="AB856" s="16" t="e">
        <f>IF($A$3=FALSE,IF($C856&lt;16,K856/($D856^0.727399687532279)*'Hintergrund Berechnung'!$I$3165,K856/($D856^0.727399687532279)*'Hintergrund Berechnung'!$I$3166),IF($C856&lt;13,(K856/($D856^0.727399687532279)*'Hintergrund Berechnung'!$I$3165)*0.5,IF($C856&lt;16,(K856/($D856^0.727399687532279)*'Hintergrund Berechnung'!$I$3165)*0.67,K856/($D856^0.727399687532279)*'Hintergrund Berechnung'!$I$3166)))</f>
        <v>#DIV/0!</v>
      </c>
      <c r="AC856" s="16" t="str">
        <f t="shared" si="122"/>
        <v/>
      </c>
      <c r="AD856" s="16" t="e">
        <f>IF($A$3=FALSE,IF($C856&lt;16,M856/($D856^0.727399687532279)*'Hintergrund Berechnung'!$I$3165,M856/($D856^0.727399687532279)*'Hintergrund Berechnung'!$I$3166),IF($C856&lt;13,(M856/($D856^0.727399687532279)*'Hintergrund Berechnung'!$I$3165)*0.5,IF($C856&lt;16,(M856/($D856^0.727399687532279)*'Hintergrund Berechnung'!$I$3165)*0.67,M856/($D856^0.727399687532279)*'Hintergrund Berechnung'!$I$3166)))</f>
        <v>#DIV/0!</v>
      </c>
      <c r="AE856" s="16" t="str">
        <f t="shared" si="123"/>
        <v/>
      </c>
      <c r="AF856" s="16" t="e">
        <f>IF($A$3=FALSE,IF($C856&lt;16,O856/($D856^0.727399687532279)*'Hintergrund Berechnung'!$I$3165,O856/($D856^0.727399687532279)*'Hintergrund Berechnung'!$I$3166),IF($C856&lt;13,(O856/($D856^0.727399687532279)*'Hintergrund Berechnung'!$I$3165)*0.5,IF($C856&lt;16,(O856/($D856^0.727399687532279)*'Hintergrund Berechnung'!$I$3165)*0.67,O856/($D856^0.727399687532279)*'Hintergrund Berechnung'!$I$3166)))</f>
        <v>#DIV/0!</v>
      </c>
      <c r="AG856" s="16" t="str">
        <f t="shared" si="124"/>
        <v/>
      </c>
      <c r="AH856" s="16" t="e">
        <f t="shared" si="125"/>
        <v>#DIV/0!</v>
      </c>
      <c r="AI856" s="16" t="e">
        <f>ROUND(IF(C856&lt;16,$Q856/($D856^0.515518364833551)*'Hintergrund Berechnung'!$K$3165,$Q856/($D856^0.515518364833551)*'Hintergrund Berechnung'!$K$3166),0)</f>
        <v>#DIV/0!</v>
      </c>
      <c r="AJ856" s="16">
        <f>ROUND(IF(C856&lt;16,$R856*'Hintergrund Berechnung'!$L$3165,$R856*'Hintergrund Berechnung'!$L$3166),0)</f>
        <v>0</v>
      </c>
      <c r="AK856" s="16">
        <f>ROUND(IF(C856&lt;16,IF(S856&gt;0,(25-$S856)*'Hintergrund Berechnung'!$M$3165,0),IF(S856&gt;0,(25-$S856)*'Hintergrund Berechnung'!$M$3166,0)),0)</f>
        <v>0</v>
      </c>
      <c r="AL856" s="18" t="e">
        <f t="shared" si="126"/>
        <v>#DIV/0!</v>
      </c>
    </row>
    <row r="857" spans="21:38" x14ac:dyDescent="0.5">
      <c r="U857" s="16">
        <f t="shared" si="118"/>
        <v>0</v>
      </c>
      <c r="V857" s="16" t="e">
        <f>IF($A$3=FALSE,IF($C857&lt;16,E857/($D857^0.727399687532279)*'Hintergrund Berechnung'!$I$3165,E857/($D857^0.727399687532279)*'Hintergrund Berechnung'!$I$3166),IF($C857&lt;13,(E857/($D857^0.727399687532279)*'Hintergrund Berechnung'!$I$3165)*0.5,IF($C857&lt;16,(E857/($D857^0.727399687532279)*'Hintergrund Berechnung'!$I$3165)*0.67,E857/($D857^0.727399687532279)*'Hintergrund Berechnung'!$I$3166)))</f>
        <v>#DIV/0!</v>
      </c>
      <c r="W857" s="16" t="str">
        <f t="shared" si="119"/>
        <v/>
      </c>
      <c r="X857" s="16" t="e">
        <f>IF($A$3=FALSE,IF($C857&lt;16,G857/($D857^0.727399687532279)*'Hintergrund Berechnung'!$I$3165,G857/($D857^0.727399687532279)*'Hintergrund Berechnung'!$I$3166),IF($C857&lt;13,(G857/($D857^0.727399687532279)*'Hintergrund Berechnung'!$I$3165)*0.5,IF($C857&lt;16,(G857/($D857^0.727399687532279)*'Hintergrund Berechnung'!$I$3165)*0.67,G857/($D857^0.727399687532279)*'Hintergrund Berechnung'!$I$3166)))</f>
        <v>#DIV/0!</v>
      </c>
      <c r="Y857" s="16" t="str">
        <f t="shared" si="120"/>
        <v/>
      </c>
      <c r="Z857" s="16" t="e">
        <f>IF($A$3=FALSE,IF($C857&lt;16,I857/($D857^0.727399687532279)*'Hintergrund Berechnung'!$I$3165,I857/($D857^0.727399687532279)*'Hintergrund Berechnung'!$I$3166),IF($C857&lt;13,(I857/($D857^0.727399687532279)*'Hintergrund Berechnung'!$I$3165)*0.5,IF($C857&lt;16,(I857/($D857^0.727399687532279)*'Hintergrund Berechnung'!$I$3165)*0.67,I857/($D857^0.727399687532279)*'Hintergrund Berechnung'!$I$3166)))</f>
        <v>#DIV/0!</v>
      </c>
      <c r="AA857" s="16" t="str">
        <f t="shared" si="121"/>
        <v/>
      </c>
      <c r="AB857" s="16" t="e">
        <f>IF($A$3=FALSE,IF($C857&lt;16,K857/($D857^0.727399687532279)*'Hintergrund Berechnung'!$I$3165,K857/($D857^0.727399687532279)*'Hintergrund Berechnung'!$I$3166),IF($C857&lt;13,(K857/($D857^0.727399687532279)*'Hintergrund Berechnung'!$I$3165)*0.5,IF($C857&lt;16,(K857/($D857^0.727399687532279)*'Hintergrund Berechnung'!$I$3165)*0.67,K857/($D857^0.727399687532279)*'Hintergrund Berechnung'!$I$3166)))</f>
        <v>#DIV/0!</v>
      </c>
      <c r="AC857" s="16" t="str">
        <f t="shared" si="122"/>
        <v/>
      </c>
      <c r="AD857" s="16" t="e">
        <f>IF($A$3=FALSE,IF($C857&lt;16,M857/($D857^0.727399687532279)*'Hintergrund Berechnung'!$I$3165,M857/($D857^0.727399687532279)*'Hintergrund Berechnung'!$I$3166),IF($C857&lt;13,(M857/($D857^0.727399687532279)*'Hintergrund Berechnung'!$I$3165)*0.5,IF($C857&lt;16,(M857/($D857^0.727399687532279)*'Hintergrund Berechnung'!$I$3165)*0.67,M857/($D857^0.727399687532279)*'Hintergrund Berechnung'!$I$3166)))</f>
        <v>#DIV/0!</v>
      </c>
      <c r="AE857" s="16" t="str">
        <f t="shared" si="123"/>
        <v/>
      </c>
      <c r="AF857" s="16" t="e">
        <f>IF($A$3=FALSE,IF($C857&lt;16,O857/($D857^0.727399687532279)*'Hintergrund Berechnung'!$I$3165,O857/($D857^0.727399687532279)*'Hintergrund Berechnung'!$I$3166),IF($C857&lt;13,(O857/($D857^0.727399687532279)*'Hintergrund Berechnung'!$I$3165)*0.5,IF($C857&lt;16,(O857/($D857^0.727399687532279)*'Hintergrund Berechnung'!$I$3165)*0.67,O857/($D857^0.727399687532279)*'Hintergrund Berechnung'!$I$3166)))</f>
        <v>#DIV/0!</v>
      </c>
      <c r="AG857" s="16" t="str">
        <f t="shared" si="124"/>
        <v/>
      </c>
      <c r="AH857" s="16" t="e">
        <f t="shared" si="125"/>
        <v>#DIV/0!</v>
      </c>
      <c r="AI857" s="16" t="e">
        <f>ROUND(IF(C857&lt;16,$Q857/($D857^0.515518364833551)*'Hintergrund Berechnung'!$K$3165,$Q857/($D857^0.515518364833551)*'Hintergrund Berechnung'!$K$3166),0)</f>
        <v>#DIV/0!</v>
      </c>
      <c r="AJ857" s="16">
        <f>ROUND(IF(C857&lt;16,$R857*'Hintergrund Berechnung'!$L$3165,$R857*'Hintergrund Berechnung'!$L$3166),0)</f>
        <v>0</v>
      </c>
      <c r="AK857" s="16">
        <f>ROUND(IF(C857&lt;16,IF(S857&gt;0,(25-$S857)*'Hintergrund Berechnung'!$M$3165,0),IF(S857&gt;0,(25-$S857)*'Hintergrund Berechnung'!$M$3166,0)),0)</f>
        <v>0</v>
      </c>
      <c r="AL857" s="18" t="e">
        <f t="shared" si="126"/>
        <v>#DIV/0!</v>
      </c>
    </row>
    <row r="858" spans="21:38" x14ac:dyDescent="0.5">
      <c r="U858" s="16">
        <f t="shared" si="118"/>
        <v>0</v>
      </c>
      <c r="V858" s="16" t="e">
        <f>IF($A$3=FALSE,IF($C858&lt;16,E858/($D858^0.727399687532279)*'Hintergrund Berechnung'!$I$3165,E858/($D858^0.727399687532279)*'Hintergrund Berechnung'!$I$3166),IF($C858&lt;13,(E858/($D858^0.727399687532279)*'Hintergrund Berechnung'!$I$3165)*0.5,IF($C858&lt;16,(E858/($D858^0.727399687532279)*'Hintergrund Berechnung'!$I$3165)*0.67,E858/($D858^0.727399687532279)*'Hintergrund Berechnung'!$I$3166)))</f>
        <v>#DIV/0!</v>
      </c>
      <c r="W858" s="16" t="str">
        <f t="shared" si="119"/>
        <v/>
      </c>
      <c r="X858" s="16" t="e">
        <f>IF($A$3=FALSE,IF($C858&lt;16,G858/($D858^0.727399687532279)*'Hintergrund Berechnung'!$I$3165,G858/($D858^0.727399687532279)*'Hintergrund Berechnung'!$I$3166),IF($C858&lt;13,(G858/($D858^0.727399687532279)*'Hintergrund Berechnung'!$I$3165)*0.5,IF($C858&lt;16,(G858/($D858^0.727399687532279)*'Hintergrund Berechnung'!$I$3165)*0.67,G858/($D858^0.727399687532279)*'Hintergrund Berechnung'!$I$3166)))</f>
        <v>#DIV/0!</v>
      </c>
      <c r="Y858" s="16" t="str">
        <f t="shared" si="120"/>
        <v/>
      </c>
      <c r="Z858" s="16" t="e">
        <f>IF($A$3=FALSE,IF($C858&lt;16,I858/($D858^0.727399687532279)*'Hintergrund Berechnung'!$I$3165,I858/($D858^0.727399687532279)*'Hintergrund Berechnung'!$I$3166),IF($C858&lt;13,(I858/($D858^0.727399687532279)*'Hintergrund Berechnung'!$I$3165)*0.5,IF($C858&lt;16,(I858/($D858^0.727399687532279)*'Hintergrund Berechnung'!$I$3165)*0.67,I858/($D858^0.727399687532279)*'Hintergrund Berechnung'!$I$3166)))</f>
        <v>#DIV/0!</v>
      </c>
      <c r="AA858" s="16" t="str">
        <f t="shared" si="121"/>
        <v/>
      </c>
      <c r="AB858" s="16" t="e">
        <f>IF($A$3=FALSE,IF($C858&lt;16,K858/($D858^0.727399687532279)*'Hintergrund Berechnung'!$I$3165,K858/($D858^0.727399687532279)*'Hintergrund Berechnung'!$I$3166),IF($C858&lt;13,(K858/($D858^0.727399687532279)*'Hintergrund Berechnung'!$I$3165)*0.5,IF($C858&lt;16,(K858/($D858^0.727399687532279)*'Hintergrund Berechnung'!$I$3165)*0.67,K858/($D858^0.727399687532279)*'Hintergrund Berechnung'!$I$3166)))</f>
        <v>#DIV/0!</v>
      </c>
      <c r="AC858" s="16" t="str">
        <f t="shared" si="122"/>
        <v/>
      </c>
      <c r="AD858" s="16" t="e">
        <f>IF($A$3=FALSE,IF($C858&lt;16,M858/($D858^0.727399687532279)*'Hintergrund Berechnung'!$I$3165,M858/($D858^0.727399687532279)*'Hintergrund Berechnung'!$I$3166),IF($C858&lt;13,(M858/($D858^0.727399687532279)*'Hintergrund Berechnung'!$I$3165)*0.5,IF($C858&lt;16,(M858/($D858^0.727399687532279)*'Hintergrund Berechnung'!$I$3165)*0.67,M858/($D858^0.727399687532279)*'Hintergrund Berechnung'!$I$3166)))</f>
        <v>#DIV/0!</v>
      </c>
      <c r="AE858" s="16" t="str">
        <f t="shared" si="123"/>
        <v/>
      </c>
      <c r="AF858" s="16" t="e">
        <f>IF($A$3=FALSE,IF($C858&lt;16,O858/($D858^0.727399687532279)*'Hintergrund Berechnung'!$I$3165,O858/($D858^0.727399687532279)*'Hintergrund Berechnung'!$I$3166),IF($C858&lt;13,(O858/($D858^0.727399687532279)*'Hintergrund Berechnung'!$I$3165)*0.5,IF($C858&lt;16,(O858/($D858^0.727399687532279)*'Hintergrund Berechnung'!$I$3165)*0.67,O858/($D858^0.727399687532279)*'Hintergrund Berechnung'!$I$3166)))</f>
        <v>#DIV/0!</v>
      </c>
      <c r="AG858" s="16" t="str">
        <f t="shared" si="124"/>
        <v/>
      </c>
      <c r="AH858" s="16" t="e">
        <f t="shared" si="125"/>
        <v>#DIV/0!</v>
      </c>
      <c r="AI858" s="16" t="e">
        <f>ROUND(IF(C858&lt;16,$Q858/($D858^0.515518364833551)*'Hintergrund Berechnung'!$K$3165,$Q858/($D858^0.515518364833551)*'Hintergrund Berechnung'!$K$3166),0)</f>
        <v>#DIV/0!</v>
      </c>
      <c r="AJ858" s="16">
        <f>ROUND(IF(C858&lt;16,$R858*'Hintergrund Berechnung'!$L$3165,$R858*'Hintergrund Berechnung'!$L$3166),0)</f>
        <v>0</v>
      </c>
      <c r="AK858" s="16">
        <f>ROUND(IF(C858&lt;16,IF(S858&gt;0,(25-$S858)*'Hintergrund Berechnung'!$M$3165,0),IF(S858&gt;0,(25-$S858)*'Hintergrund Berechnung'!$M$3166,0)),0)</f>
        <v>0</v>
      </c>
      <c r="AL858" s="18" t="e">
        <f t="shared" si="126"/>
        <v>#DIV/0!</v>
      </c>
    </row>
    <row r="859" spans="21:38" x14ac:dyDescent="0.5">
      <c r="U859" s="16">
        <f t="shared" si="118"/>
        <v>0</v>
      </c>
      <c r="V859" s="16" t="e">
        <f>IF($A$3=FALSE,IF($C859&lt;16,E859/($D859^0.727399687532279)*'Hintergrund Berechnung'!$I$3165,E859/($D859^0.727399687532279)*'Hintergrund Berechnung'!$I$3166),IF($C859&lt;13,(E859/($D859^0.727399687532279)*'Hintergrund Berechnung'!$I$3165)*0.5,IF($C859&lt;16,(E859/($D859^0.727399687532279)*'Hintergrund Berechnung'!$I$3165)*0.67,E859/($D859^0.727399687532279)*'Hintergrund Berechnung'!$I$3166)))</f>
        <v>#DIV/0!</v>
      </c>
      <c r="W859" s="16" t="str">
        <f t="shared" si="119"/>
        <v/>
      </c>
      <c r="X859" s="16" t="e">
        <f>IF($A$3=FALSE,IF($C859&lt;16,G859/($D859^0.727399687532279)*'Hintergrund Berechnung'!$I$3165,G859/($D859^0.727399687532279)*'Hintergrund Berechnung'!$I$3166),IF($C859&lt;13,(G859/($D859^0.727399687532279)*'Hintergrund Berechnung'!$I$3165)*0.5,IF($C859&lt;16,(G859/($D859^0.727399687532279)*'Hintergrund Berechnung'!$I$3165)*0.67,G859/($D859^0.727399687532279)*'Hintergrund Berechnung'!$I$3166)))</f>
        <v>#DIV/0!</v>
      </c>
      <c r="Y859" s="16" t="str">
        <f t="shared" si="120"/>
        <v/>
      </c>
      <c r="Z859" s="16" t="e">
        <f>IF($A$3=FALSE,IF($C859&lt;16,I859/($D859^0.727399687532279)*'Hintergrund Berechnung'!$I$3165,I859/($D859^0.727399687532279)*'Hintergrund Berechnung'!$I$3166),IF($C859&lt;13,(I859/($D859^0.727399687532279)*'Hintergrund Berechnung'!$I$3165)*0.5,IF($C859&lt;16,(I859/($D859^0.727399687532279)*'Hintergrund Berechnung'!$I$3165)*0.67,I859/($D859^0.727399687532279)*'Hintergrund Berechnung'!$I$3166)))</f>
        <v>#DIV/0!</v>
      </c>
      <c r="AA859" s="16" t="str">
        <f t="shared" si="121"/>
        <v/>
      </c>
      <c r="AB859" s="16" t="e">
        <f>IF($A$3=FALSE,IF($C859&lt;16,K859/($D859^0.727399687532279)*'Hintergrund Berechnung'!$I$3165,K859/($D859^0.727399687532279)*'Hintergrund Berechnung'!$I$3166),IF($C859&lt;13,(K859/($D859^0.727399687532279)*'Hintergrund Berechnung'!$I$3165)*0.5,IF($C859&lt;16,(K859/($D859^0.727399687532279)*'Hintergrund Berechnung'!$I$3165)*0.67,K859/($D859^0.727399687532279)*'Hintergrund Berechnung'!$I$3166)))</f>
        <v>#DIV/0!</v>
      </c>
      <c r="AC859" s="16" t="str">
        <f t="shared" si="122"/>
        <v/>
      </c>
      <c r="AD859" s="16" t="e">
        <f>IF($A$3=FALSE,IF($C859&lt;16,M859/($D859^0.727399687532279)*'Hintergrund Berechnung'!$I$3165,M859/($D859^0.727399687532279)*'Hintergrund Berechnung'!$I$3166),IF($C859&lt;13,(M859/($D859^0.727399687532279)*'Hintergrund Berechnung'!$I$3165)*0.5,IF($C859&lt;16,(M859/($D859^0.727399687532279)*'Hintergrund Berechnung'!$I$3165)*0.67,M859/($D859^0.727399687532279)*'Hintergrund Berechnung'!$I$3166)))</f>
        <v>#DIV/0!</v>
      </c>
      <c r="AE859" s="16" t="str">
        <f t="shared" si="123"/>
        <v/>
      </c>
      <c r="AF859" s="16" t="e">
        <f>IF($A$3=FALSE,IF($C859&lt;16,O859/($D859^0.727399687532279)*'Hintergrund Berechnung'!$I$3165,O859/($D859^0.727399687532279)*'Hintergrund Berechnung'!$I$3166),IF($C859&lt;13,(O859/($D859^0.727399687532279)*'Hintergrund Berechnung'!$I$3165)*0.5,IF($C859&lt;16,(O859/($D859^0.727399687532279)*'Hintergrund Berechnung'!$I$3165)*0.67,O859/($D859^0.727399687532279)*'Hintergrund Berechnung'!$I$3166)))</f>
        <v>#DIV/0!</v>
      </c>
      <c r="AG859" s="16" t="str">
        <f t="shared" si="124"/>
        <v/>
      </c>
      <c r="AH859" s="16" t="e">
        <f t="shared" si="125"/>
        <v>#DIV/0!</v>
      </c>
      <c r="AI859" s="16" t="e">
        <f>ROUND(IF(C859&lt;16,$Q859/($D859^0.515518364833551)*'Hintergrund Berechnung'!$K$3165,$Q859/($D859^0.515518364833551)*'Hintergrund Berechnung'!$K$3166),0)</f>
        <v>#DIV/0!</v>
      </c>
      <c r="AJ859" s="16">
        <f>ROUND(IF(C859&lt;16,$R859*'Hintergrund Berechnung'!$L$3165,$R859*'Hintergrund Berechnung'!$L$3166),0)</f>
        <v>0</v>
      </c>
      <c r="AK859" s="16">
        <f>ROUND(IF(C859&lt;16,IF(S859&gt;0,(25-$S859)*'Hintergrund Berechnung'!$M$3165,0),IF(S859&gt;0,(25-$S859)*'Hintergrund Berechnung'!$M$3166,0)),0)</f>
        <v>0</v>
      </c>
      <c r="AL859" s="18" t="e">
        <f t="shared" si="126"/>
        <v>#DIV/0!</v>
      </c>
    </row>
    <row r="860" spans="21:38" x14ac:dyDescent="0.5">
      <c r="U860" s="16">
        <f t="shared" si="118"/>
        <v>0</v>
      </c>
      <c r="V860" s="16" t="e">
        <f>IF($A$3=FALSE,IF($C860&lt;16,E860/($D860^0.727399687532279)*'Hintergrund Berechnung'!$I$3165,E860/($D860^0.727399687532279)*'Hintergrund Berechnung'!$I$3166),IF($C860&lt;13,(E860/($D860^0.727399687532279)*'Hintergrund Berechnung'!$I$3165)*0.5,IF($C860&lt;16,(E860/($D860^0.727399687532279)*'Hintergrund Berechnung'!$I$3165)*0.67,E860/($D860^0.727399687532279)*'Hintergrund Berechnung'!$I$3166)))</f>
        <v>#DIV/0!</v>
      </c>
      <c r="W860" s="16" t="str">
        <f t="shared" si="119"/>
        <v/>
      </c>
      <c r="X860" s="16" t="e">
        <f>IF($A$3=FALSE,IF($C860&lt;16,G860/($D860^0.727399687532279)*'Hintergrund Berechnung'!$I$3165,G860/($D860^0.727399687532279)*'Hintergrund Berechnung'!$I$3166),IF($C860&lt;13,(G860/($D860^0.727399687532279)*'Hintergrund Berechnung'!$I$3165)*0.5,IF($C860&lt;16,(G860/($D860^0.727399687532279)*'Hintergrund Berechnung'!$I$3165)*0.67,G860/($D860^0.727399687532279)*'Hintergrund Berechnung'!$I$3166)))</f>
        <v>#DIV/0!</v>
      </c>
      <c r="Y860" s="16" t="str">
        <f t="shared" si="120"/>
        <v/>
      </c>
      <c r="Z860" s="16" t="e">
        <f>IF($A$3=FALSE,IF($C860&lt;16,I860/($D860^0.727399687532279)*'Hintergrund Berechnung'!$I$3165,I860/($D860^0.727399687532279)*'Hintergrund Berechnung'!$I$3166),IF($C860&lt;13,(I860/($D860^0.727399687532279)*'Hintergrund Berechnung'!$I$3165)*0.5,IF($C860&lt;16,(I860/($D860^0.727399687532279)*'Hintergrund Berechnung'!$I$3165)*0.67,I860/($D860^0.727399687532279)*'Hintergrund Berechnung'!$I$3166)))</f>
        <v>#DIV/0!</v>
      </c>
      <c r="AA860" s="16" t="str">
        <f t="shared" si="121"/>
        <v/>
      </c>
      <c r="AB860" s="16" t="e">
        <f>IF($A$3=FALSE,IF($C860&lt;16,K860/($D860^0.727399687532279)*'Hintergrund Berechnung'!$I$3165,K860/($D860^0.727399687532279)*'Hintergrund Berechnung'!$I$3166),IF($C860&lt;13,(K860/($D860^0.727399687532279)*'Hintergrund Berechnung'!$I$3165)*0.5,IF($C860&lt;16,(K860/($D860^0.727399687532279)*'Hintergrund Berechnung'!$I$3165)*0.67,K860/($D860^0.727399687532279)*'Hintergrund Berechnung'!$I$3166)))</f>
        <v>#DIV/0!</v>
      </c>
      <c r="AC860" s="16" t="str">
        <f t="shared" si="122"/>
        <v/>
      </c>
      <c r="AD860" s="16" t="e">
        <f>IF($A$3=FALSE,IF($C860&lt;16,M860/($D860^0.727399687532279)*'Hintergrund Berechnung'!$I$3165,M860/($D860^0.727399687532279)*'Hintergrund Berechnung'!$I$3166),IF($C860&lt;13,(M860/($D860^0.727399687532279)*'Hintergrund Berechnung'!$I$3165)*0.5,IF($C860&lt;16,(M860/($D860^0.727399687532279)*'Hintergrund Berechnung'!$I$3165)*0.67,M860/($D860^0.727399687532279)*'Hintergrund Berechnung'!$I$3166)))</f>
        <v>#DIV/0!</v>
      </c>
      <c r="AE860" s="16" t="str">
        <f t="shared" si="123"/>
        <v/>
      </c>
      <c r="AF860" s="16" t="e">
        <f>IF($A$3=FALSE,IF($C860&lt;16,O860/($D860^0.727399687532279)*'Hintergrund Berechnung'!$I$3165,O860/($D860^0.727399687532279)*'Hintergrund Berechnung'!$I$3166),IF($C860&lt;13,(O860/($D860^0.727399687532279)*'Hintergrund Berechnung'!$I$3165)*0.5,IF($C860&lt;16,(O860/($D860^0.727399687532279)*'Hintergrund Berechnung'!$I$3165)*0.67,O860/($D860^0.727399687532279)*'Hintergrund Berechnung'!$I$3166)))</f>
        <v>#DIV/0!</v>
      </c>
      <c r="AG860" s="16" t="str">
        <f t="shared" si="124"/>
        <v/>
      </c>
      <c r="AH860" s="16" t="e">
        <f t="shared" si="125"/>
        <v>#DIV/0!</v>
      </c>
      <c r="AI860" s="16" t="e">
        <f>ROUND(IF(C860&lt;16,$Q860/($D860^0.515518364833551)*'Hintergrund Berechnung'!$K$3165,$Q860/($D860^0.515518364833551)*'Hintergrund Berechnung'!$K$3166),0)</f>
        <v>#DIV/0!</v>
      </c>
      <c r="AJ860" s="16">
        <f>ROUND(IF(C860&lt;16,$R860*'Hintergrund Berechnung'!$L$3165,$R860*'Hintergrund Berechnung'!$L$3166),0)</f>
        <v>0</v>
      </c>
      <c r="AK860" s="16">
        <f>ROUND(IF(C860&lt;16,IF(S860&gt;0,(25-$S860)*'Hintergrund Berechnung'!$M$3165,0),IF(S860&gt;0,(25-$S860)*'Hintergrund Berechnung'!$M$3166,0)),0)</f>
        <v>0</v>
      </c>
      <c r="AL860" s="18" t="e">
        <f t="shared" si="126"/>
        <v>#DIV/0!</v>
      </c>
    </row>
    <row r="861" spans="21:38" x14ac:dyDescent="0.5">
      <c r="U861" s="16">
        <f t="shared" si="118"/>
        <v>0</v>
      </c>
      <c r="V861" s="16" t="e">
        <f>IF($A$3=FALSE,IF($C861&lt;16,E861/($D861^0.727399687532279)*'Hintergrund Berechnung'!$I$3165,E861/($D861^0.727399687532279)*'Hintergrund Berechnung'!$I$3166),IF($C861&lt;13,(E861/($D861^0.727399687532279)*'Hintergrund Berechnung'!$I$3165)*0.5,IF($C861&lt;16,(E861/($D861^0.727399687532279)*'Hintergrund Berechnung'!$I$3165)*0.67,E861/($D861^0.727399687532279)*'Hintergrund Berechnung'!$I$3166)))</f>
        <v>#DIV/0!</v>
      </c>
      <c r="W861" s="16" t="str">
        <f t="shared" si="119"/>
        <v/>
      </c>
      <c r="X861" s="16" t="e">
        <f>IF($A$3=FALSE,IF($C861&lt;16,G861/($D861^0.727399687532279)*'Hintergrund Berechnung'!$I$3165,G861/($D861^0.727399687532279)*'Hintergrund Berechnung'!$I$3166),IF($C861&lt;13,(G861/($D861^0.727399687532279)*'Hintergrund Berechnung'!$I$3165)*0.5,IF($C861&lt;16,(G861/($D861^0.727399687532279)*'Hintergrund Berechnung'!$I$3165)*0.67,G861/($D861^0.727399687532279)*'Hintergrund Berechnung'!$I$3166)))</f>
        <v>#DIV/0!</v>
      </c>
      <c r="Y861" s="16" t="str">
        <f t="shared" si="120"/>
        <v/>
      </c>
      <c r="Z861" s="16" t="e">
        <f>IF($A$3=FALSE,IF($C861&lt;16,I861/($D861^0.727399687532279)*'Hintergrund Berechnung'!$I$3165,I861/($D861^0.727399687532279)*'Hintergrund Berechnung'!$I$3166),IF($C861&lt;13,(I861/($D861^0.727399687532279)*'Hintergrund Berechnung'!$I$3165)*0.5,IF($C861&lt;16,(I861/($D861^0.727399687532279)*'Hintergrund Berechnung'!$I$3165)*0.67,I861/($D861^0.727399687532279)*'Hintergrund Berechnung'!$I$3166)))</f>
        <v>#DIV/0!</v>
      </c>
      <c r="AA861" s="16" t="str">
        <f t="shared" si="121"/>
        <v/>
      </c>
      <c r="AB861" s="16" t="e">
        <f>IF($A$3=FALSE,IF($C861&lt;16,K861/($D861^0.727399687532279)*'Hintergrund Berechnung'!$I$3165,K861/($D861^0.727399687532279)*'Hintergrund Berechnung'!$I$3166),IF($C861&lt;13,(K861/($D861^0.727399687532279)*'Hintergrund Berechnung'!$I$3165)*0.5,IF($C861&lt;16,(K861/($D861^0.727399687532279)*'Hintergrund Berechnung'!$I$3165)*0.67,K861/($D861^0.727399687532279)*'Hintergrund Berechnung'!$I$3166)))</f>
        <v>#DIV/0!</v>
      </c>
      <c r="AC861" s="16" t="str">
        <f t="shared" si="122"/>
        <v/>
      </c>
      <c r="AD861" s="16" t="e">
        <f>IF($A$3=FALSE,IF($C861&lt;16,M861/($D861^0.727399687532279)*'Hintergrund Berechnung'!$I$3165,M861/($D861^0.727399687532279)*'Hintergrund Berechnung'!$I$3166),IF($C861&lt;13,(M861/($D861^0.727399687532279)*'Hintergrund Berechnung'!$I$3165)*0.5,IF($C861&lt;16,(M861/($D861^0.727399687532279)*'Hintergrund Berechnung'!$I$3165)*0.67,M861/($D861^0.727399687532279)*'Hintergrund Berechnung'!$I$3166)))</f>
        <v>#DIV/0!</v>
      </c>
      <c r="AE861" s="16" t="str">
        <f t="shared" si="123"/>
        <v/>
      </c>
      <c r="AF861" s="16" t="e">
        <f>IF($A$3=FALSE,IF($C861&lt;16,O861/($D861^0.727399687532279)*'Hintergrund Berechnung'!$I$3165,O861/($D861^0.727399687532279)*'Hintergrund Berechnung'!$I$3166),IF($C861&lt;13,(O861/($D861^0.727399687532279)*'Hintergrund Berechnung'!$I$3165)*0.5,IF($C861&lt;16,(O861/($D861^0.727399687532279)*'Hintergrund Berechnung'!$I$3165)*0.67,O861/($D861^0.727399687532279)*'Hintergrund Berechnung'!$I$3166)))</f>
        <v>#DIV/0!</v>
      </c>
      <c r="AG861" s="16" t="str">
        <f t="shared" si="124"/>
        <v/>
      </c>
      <c r="AH861" s="16" t="e">
        <f t="shared" si="125"/>
        <v>#DIV/0!</v>
      </c>
      <c r="AI861" s="16" t="e">
        <f>ROUND(IF(C861&lt;16,$Q861/($D861^0.515518364833551)*'Hintergrund Berechnung'!$K$3165,$Q861/($D861^0.515518364833551)*'Hintergrund Berechnung'!$K$3166),0)</f>
        <v>#DIV/0!</v>
      </c>
      <c r="AJ861" s="16">
        <f>ROUND(IF(C861&lt;16,$R861*'Hintergrund Berechnung'!$L$3165,$R861*'Hintergrund Berechnung'!$L$3166),0)</f>
        <v>0</v>
      </c>
      <c r="AK861" s="16">
        <f>ROUND(IF(C861&lt;16,IF(S861&gt;0,(25-$S861)*'Hintergrund Berechnung'!$M$3165,0),IF(S861&gt;0,(25-$S861)*'Hintergrund Berechnung'!$M$3166,0)),0)</f>
        <v>0</v>
      </c>
      <c r="AL861" s="18" t="e">
        <f t="shared" si="126"/>
        <v>#DIV/0!</v>
      </c>
    </row>
    <row r="862" spans="21:38" x14ac:dyDescent="0.5">
      <c r="U862" s="16">
        <f t="shared" si="118"/>
        <v>0</v>
      </c>
      <c r="V862" s="16" t="e">
        <f>IF($A$3=FALSE,IF($C862&lt;16,E862/($D862^0.727399687532279)*'Hintergrund Berechnung'!$I$3165,E862/($D862^0.727399687532279)*'Hintergrund Berechnung'!$I$3166),IF($C862&lt;13,(E862/($D862^0.727399687532279)*'Hintergrund Berechnung'!$I$3165)*0.5,IF($C862&lt;16,(E862/($D862^0.727399687532279)*'Hintergrund Berechnung'!$I$3165)*0.67,E862/($D862^0.727399687532279)*'Hintergrund Berechnung'!$I$3166)))</f>
        <v>#DIV/0!</v>
      </c>
      <c r="W862" s="16" t="str">
        <f t="shared" si="119"/>
        <v/>
      </c>
      <c r="X862" s="16" t="e">
        <f>IF($A$3=FALSE,IF($C862&lt;16,G862/($D862^0.727399687532279)*'Hintergrund Berechnung'!$I$3165,G862/($D862^0.727399687532279)*'Hintergrund Berechnung'!$I$3166),IF($C862&lt;13,(G862/($D862^0.727399687532279)*'Hintergrund Berechnung'!$I$3165)*0.5,IF($C862&lt;16,(G862/($D862^0.727399687532279)*'Hintergrund Berechnung'!$I$3165)*0.67,G862/($D862^0.727399687532279)*'Hintergrund Berechnung'!$I$3166)))</f>
        <v>#DIV/0!</v>
      </c>
      <c r="Y862" s="16" t="str">
        <f t="shared" si="120"/>
        <v/>
      </c>
      <c r="Z862" s="16" t="e">
        <f>IF($A$3=FALSE,IF($C862&lt;16,I862/($D862^0.727399687532279)*'Hintergrund Berechnung'!$I$3165,I862/($D862^0.727399687532279)*'Hintergrund Berechnung'!$I$3166),IF($C862&lt;13,(I862/($D862^0.727399687532279)*'Hintergrund Berechnung'!$I$3165)*0.5,IF($C862&lt;16,(I862/($D862^0.727399687532279)*'Hintergrund Berechnung'!$I$3165)*0.67,I862/($D862^0.727399687532279)*'Hintergrund Berechnung'!$I$3166)))</f>
        <v>#DIV/0!</v>
      </c>
      <c r="AA862" s="16" t="str">
        <f t="shared" si="121"/>
        <v/>
      </c>
      <c r="AB862" s="16" t="e">
        <f>IF($A$3=FALSE,IF($C862&lt;16,K862/($D862^0.727399687532279)*'Hintergrund Berechnung'!$I$3165,K862/($D862^0.727399687532279)*'Hintergrund Berechnung'!$I$3166),IF($C862&lt;13,(K862/($D862^0.727399687532279)*'Hintergrund Berechnung'!$I$3165)*0.5,IF($C862&lt;16,(K862/($D862^0.727399687532279)*'Hintergrund Berechnung'!$I$3165)*0.67,K862/($D862^0.727399687532279)*'Hintergrund Berechnung'!$I$3166)))</f>
        <v>#DIV/0!</v>
      </c>
      <c r="AC862" s="16" t="str">
        <f t="shared" si="122"/>
        <v/>
      </c>
      <c r="AD862" s="16" t="e">
        <f>IF($A$3=FALSE,IF($C862&lt;16,M862/($D862^0.727399687532279)*'Hintergrund Berechnung'!$I$3165,M862/($D862^0.727399687532279)*'Hintergrund Berechnung'!$I$3166),IF($C862&lt;13,(M862/($D862^0.727399687532279)*'Hintergrund Berechnung'!$I$3165)*0.5,IF($C862&lt;16,(M862/($D862^0.727399687532279)*'Hintergrund Berechnung'!$I$3165)*0.67,M862/($D862^0.727399687532279)*'Hintergrund Berechnung'!$I$3166)))</f>
        <v>#DIV/0!</v>
      </c>
      <c r="AE862" s="16" t="str">
        <f t="shared" si="123"/>
        <v/>
      </c>
      <c r="AF862" s="16" t="e">
        <f>IF($A$3=FALSE,IF($C862&lt;16,O862/($D862^0.727399687532279)*'Hintergrund Berechnung'!$I$3165,O862/($D862^0.727399687532279)*'Hintergrund Berechnung'!$I$3166),IF($C862&lt;13,(O862/($D862^0.727399687532279)*'Hintergrund Berechnung'!$I$3165)*0.5,IF($C862&lt;16,(O862/($D862^0.727399687532279)*'Hintergrund Berechnung'!$I$3165)*0.67,O862/($D862^0.727399687532279)*'Hintergrund Berechnung'!$I$3166)))</f>
        <v>#DIV/0!</v>
      </c>
      <c r="AG862" s="16" t="str">
        <f t="shared" si="124"/>
        <v/>
      </c>
      <c r="AH862" s="16" t="e">
        <f t="shared" si="125"/>
        <v>#DIV/0!</v>
      </c>
      <c r="AI862" s="16" t="e">
        <f>ROUND(IF(C862&lt;16,$Q862/($D862^0.515518364833551)*'Hintergrund Berechnung'!$K$3165,$Q862/($D862^0.515518364833551)*'Hintergrund Berechnung'!$K$3166),0)</f>
        <v>#DIV/0!</v>
      </c>
      <c r="AJ862" s="16">
        <f>ROUND(IF(C862&lt;16,$R862*'Hintergrund Berechnung'!$L$3165,$R862*'Hintergrund Berechnung'!$L$3166),0)</f>
        <v>0</v>
      </c>
      <c r="AK862" s="16">
        <f>ROUND(IF(C862&lt;16,IF(S862&gt;0,(25-$S862)*'Hintergrund Berechnung'!$M$3165,0),IF(S862&gt;0,(25-$S862)*'Hintergrund Berechnung'!$M$3166,0)),0)</f>
        <v>0</v>
      </c>
      <c r="AL862" s="18" t="e">
        <f t="shared" si="126"/>
        <v>#DIV/0!</v>
      </c>
    </row>
    <row r="863" spans="21:38" x14ac:dyDescent="0.5">
      <c r="U863" s="16">
        <f t="shared" si="118"/>
        <v>0</v>
      </c>
      <c r="V863" s="16" t="e">
        <f>IF($A$3=FALSE,IF($C863&lt;16,E863/($D863^0.727399687532279)*'Hintergrund Berechnung'!$I$3165,E863/($D863^0.727399687532279)*'Hintergrund Berechnung'!$I$3166),IF($C863&lt;13,(E863/($D863^0.727399687532279)*'Hintergrund Berechnung'!$I$3165)*0.5,IF($C863&lt;16,(E863/($D863^0.727399687532279)*'Hintergrund Berechnung'!$I$3165)*0.67,E863/($D863^0.727399687532279)*'Hintergrund Berechnung'!$I$3166)))</f>
        <v>#DIV/0!</v>
      </c>
      <c r="W863" s="16" t="str">
        <f t="shared" si="119"/>
        <v/>
      </c>
      <c r="X863" s="16" t="e">
        <f>IF($A$3=FALSE,IF($C863&lt;16,G863/($D863^0.727399687532279)*'Hintergrund Berechnung'!$I$3165,G863/($D863^0.727399687532279)*'Hintergrund Berechnung'!$I$3166),IF($C863&lt;13,(G863/($D863^0.727399687532279)*'Hintergrund Berechnung'!$I$3165)*0.5,IF($C863&lt;16,(G863/($D863^0.727399687532279)*'Hintergrund Berechnung'!$I$3165)*0.67,G863/($D863^0.727399687532279)*'Hintergrund Berechnung'!$I$3166)))</f>
        <v>#DIV/0!</v>
      </c>
      <c r="Y863" s="16" t="str">
        <f t="shared" si="120"/>
        <v/>
      </c>
      <c r="Z863" s="16" t="e">
        <f>IF($A$3=FALSE,IF($C863&lt;16,I863/($D863^0.727399687532279)*'Hintergrund Berechnung'!$I$3165,I863/($D863^0.727399687532279)*'Hintergrund Berechnung'!$I$3166),IF($C863&lt;13,(I863/($D863^0.727399687532279)*'Hintergrund Berechnung'!$I$3165)*0.5,IF($C863&lt;16,(I863/($D863^0.727399687532279)*'Hintergrund Berechnung'!$I$3165)*0.67,I863/($D863^0.727399687532279)*'Hintergrund Berechnung'!$I$3166)))</f>
        <v>#DIV/0!</v>
      </c>
      <c r="AA863" s="16" t="str">
        <f t="shared" si="121"/>
        <v/>
      </c>
      <c r="AB863" s="16" t="e">
        <f>IF($A$3=FALSE,IF($C863&lt;16,K863/($D863^0.727399687532279)*'Hintergrund Berechnung'!$I$3165,K863/($D863^0.727399687532279)*'Hintergrund Berechnung'!$I$3166),IF($C863&lt;13,(K863/($D863^0.727399687532279)*'Hintergrund Berechnung'!$I$3165)*0.5,IF($C863&lt;16,(K863/($D863^0.727399687532279)*'Hintergrund Berechnung'!$I$3165)*0.67,K863/($D863^0.727399687532279)*'Hintergrund Berechnung'!$I$3166)))</f>
        <v>#DIV/0!</v>
      </c>
      <c r="AC863" s="16" t="str">
        <f t="shared" si="122"/>
        <v/>
      </c>
      <c r="AD863" s="16" t="e">
        <f>IF($A$3=FALSE,IF($C863&lt;16,M863/($D863^0.727399687532279)*'Hintergrund Berechnung'!$I$3165,M863/($D863^0.727399687532279)*'Hintergrund Berechnung'!$I$3166),IF($C863&lt;13,(M863/($D863^0.727399687532279)*'Hintergrund Berechnung'!$I$3165)*0.5,IF($C863&lt;16,(M863/($D863^0.727399687532279)*'Hintergrund Berechnung'!$I$3165)*0.67,M863/($D863^0.727399687532279)*'Hintergrund Berechnung'!$I$3166)))</f>
        <v>#DIV/0!</v>
      </c>
      <c r="AE863" s="16" t="str">
        <f t="shared" si="123"/>
        <v/>
      </c>
      <c r="AF863" s="16" t="e">
        <f>IF($A$3=FALSE,IF($C863&lt;16,O863/($D863^0.727399687532279)*'Hintergrund Berechnung'!$I$3165,O863/($D863^0.727399687532279)*'Hintergrund Berechnung'!$I$3166),IF($C863&lt;13,(O863/($D863^0.727399687532279)*'Hintergrund Berechnung'!$I$3165)*0.5,IF($C863&lt;16,(O863/($D863^0.727399687532279)*'Hintergrund Berechnung'!$I$3165)*0.67,O863/($D863^0.727399687532279)*'Hintergrund Berechnung'!$I$3166)))</f>
        <v>#DIV/0!</v>
      </c>
      <c r="AG863" s="16" t="str">
        <f t="shared" si="124"/>
        <v/>
      </c>
      <c r="AH863" s="16" t="e">
        <f t="shared" si="125"/>
        <v>#DIV/0!</v>
      </c>
      <c r="AI863" s="16" t="e">
        <f>ROUND(IF(C863&lt;16,$Q863/($D863^0.515518364833551)*'Hintergrund Berechnung'!$K$3165,$Q863/($D863^0.515518364833551)*'Hintergrund Berechnung'!$K$3166),0)</f>
        <v>#DIV/0!</v>
      </c>
      <c r="AJ863" s="16">
        <f>ROUND(IF(C863&lt;16,$R863*'Hintergrund Berechnung'!$L$3165,$R863*'Hintergrund Berechnung'!$L$3166),0)</f>
        <v>0</v>
      </c>
      <c r="AK863" s="16">
        <f>ROUND(IF(C863&lt;16,IF(S863&gt;0,(25-$S863)*'Hintergrund Berechnung'!$M$3165,0),IF(S863&gt;0,(25-$S863)*'Hintergrund Berechnung'!$M$3166,0)),0)</f>
        <v>0</v>
      </c>
      <c r="AL863" s="18" t="e">
        <f t="shared" si="126"/>
        <v>#DIV/0!</v>
      </c>
    </row>
    <row r="864" spans="21:38" x14ac:dyDescent="0.5">
      <c r="U864" s="16">
        <f t="shared" si="118"/>
        <v>0</v>
      </c>
      <c r="V864" s="16" t="e">
        <f>IF($A$3=FALSE,IF($C864&lt;16,E864/($D864^0.727399687532279)*'Hintergrund Berechnung'!$I$3165,E864/($D864^0.727399687532279)*'Hintergrund Berechnung'!$I$3166),IF($C864&lt;13,(E864/($D864^0.727399687532279)*'Hintergrund Berechnung'!$I$3165)*0.5,IF($C864&lt;16,(E864/($D864^0.727399687532279)*'Hintergrund Berechnung'!$I$3165)*0.67,E864/($D864^0.727399687532279)*'Hintergrund Berechnung'!$I$3166)))</f>
        <v>#DIV/0!</v>
      </c>
      <c r="W864" s="16" t="str">
        <f t="shared" si="119"/>
        <v/>
      </c>
      <c r="X864" s="16" t="e">
        <f>IF($A$3=FALSE,IF($C864&lt;16,G864/($D864^0.727399687532279)*'Hintergrund Berechnung'!$I$3165,G864/($D864^0.727399687532279)*'Hintergrund Berechnung'!$I$3166),IF($C864&lt;13,(G864/($D864^0.727399687532279)*'Hintergrund Berechnung'!$I$3165)*0.5,IF($C864&lt;16,(G864/($D864^0.727399687532279)*'Hintergrund Berechnung'!$I$3165)*0.67,G864/($D864^0.727399687532279)*'Hintergrund Berechnung'!$I$3166)))</f>
        <v>#DIV/0!</v>
      </c>
      <c r="Y864" s="16" t="str">
        <f t="shared" si="120"/>
        <v/>
      </c>
      <c r="Z864" s="16" t="e">
        <f>IF($A$3=FALSE,IF($C864&lt;16,I864/($D864^0.727399687532279)*'Hintergrund Berechnung'!$I$3165,I864/($D864^0.727399687532279)*'Hintergrund Berechnung'!$I$3166),IF($C864&lt;13,(I864/($D864^0.727399687532279)*'Hintergrund Berechnung'!$I$3165)*0.5,IF($C864&lt;16,(I864/($D864^0.727399687532279)*'Hintergrund Berechnung'!$I$3165)*0.67,I864/($D864^0.727399687532279)*'Hintergrund Berechnung'!$I$3166)))</f>
        <v>#DIV/0!</v>
      </c>
      <c r="AA864" s="16" t="str">
        <f t="shared" si="121"/>
        <v/>
      </c>
      <c r="AB864" s="16" t="e">
        <f>IF($A$3=FALSE,IF($C864&lt;16,K864/($D864^0.727399687532279)*'Hintergrund Berechnung'!$I$3165,K864/($D864^0.727399687532279)*'Hintergrund Berechnung'!$I$3166),IF($C864&lt;13,(K864/($D864^0.727399687532279)*'Hintergrund Berechnung'!$I$3165)*0.5,IF($C864&lt;16,(K864/($D864^0.727399687532279)*'Hintergrund Berechnung'!$I$3165)*0.67,K864/($D864^0.727399687532279)*'Hintergrund Berechnung'!$I$3166)))</f>
        <v>#DIV/0!</v>
      </c>
      <c r="AC864" s="16" t="str">
        <f t="shared" si="122"/>
        <v/>
      </c>
      <c r="AD864" s="16" t="e">
        <f>IF($A$3=FALSE,IF($C864&lt;16,M864/($D864^0.727399687532279)*'Hintergrund Berechnung'!$I$3165,M864/($D864^0.727399687532279)*'Hintergrund Berechnung'!$I$3166),IF($C864&lt;13,(M864/($D864^0.727399687532279)*'Hintergrund Berechnung'!$I$3165)*0.5,IF($C864&lt;16,(M864/($D864^0.727399687532279)*'Hintergrund Berechnung'!$I$3165)*0.67,M864/($D864^0.727399687532279)*'Hintergrund Berechnung'!$I$3166)))</f>
        <v>#DIV/0!</v>
      </c>
      <c r="AE864" s="16" t="str">
        <f t="shared" si="123"/>
        <v/>
      </c>
      <c r="AF864" s="16" t="e">
        <f>IF($A$3=FALSE,IF($C864&lt;16,O864/($D864^0.727399687532279)*'Hintergrund Berechnung'!$I$3165,O864/($D864^0.727399687532279)*'Hintergrund Berechnung'!$I$3166),IF($C864&lt;13,(O864/($D864^0.727399687532279)*'Hintergrund Berechnung'!$I$3165)*0.5,IF($C864&lt;16,(O864/($D864^0.727399687532279)*'Hintergrund Berechnung'!$I$3165)*0.67,O864/($D864^0.727399687532279)*'Hintergrund Berechnung'!$I$3166)))</f>
        <v>#DIV/0!</v>
      </c>
      <c r="AG864" s="16" t="str">
        <f t="shared" si="124"/>
        <v/>
      </c>
      <c r="AH864" s="16" t="e">
        <f t="shared" si="125"/>
        <v>#DIV/0!</v>
      </c>
      <c r="AI864" s="16" t="e">
        <f>ROUND(IF(C864&lt;16,$Q864/($D864^0.515518364833551)*'Hintergrund Berechnung'!$K$3165,$Q864/($D864^0.515518364833551)*'Hintergrund Berechnung'!$K$3166),0)</f>
        <v>#DIV/0!</v>
      </c>
      <c r="AJ864" s="16">
        <f>ROUND(IF(C864&lt;16,$R864*'Hintergrund Berechnung'!$L$3165,$R864*'Hintergrund Berechnung'!$L$3166),0)</f>
        <v>0</v>
      </c>
      <c r="AK864" s="16">
        <f>ROUND(IF(C864&lt;16,IF(S864&gt;0,(25-$S864)*'Hintergrund Berechnung'!$M$3165,0),IF(S864&gt;0,(25-$S864)*'Hintergrund Berechnung'!$M$3166,0)),0)</f>
        <v>0</v>
      </c>
      <c r="AL864" s="18" t="e">
        <f t="shared" si="126"/>
        <v>#DIV/0!</v>
      </c>
    </row>
    <row r="865" spans="21:38" x14ac:dyDescent="0.5">
      <c r="U865" s="16">
        <f t="shared" si="118"/>
        <v>0</v>
      </c>
      <c r="V865" s="16" t="e">
        <f>IF($A$3=FALSE,IF($C865&lt;16,E865/($D865^0.727399687532279)*'Hintergrund Berechnung'!$I$3165,E865/($D865^0.727399687532279)*'Hintergrund Berechnung'!$I$3166),IF($C865&lt;13,(E865/($D865^0.727399687532279)*'Hintergrund Berechnung'!$I$3165)*0.5,IF($C865&lt;16,(E865/($D865^0.727399687532279)*'Hintergrund Berechnung'!$I$3165)*0.67,E865/($D865^0.727399687532279)*'Hintergrund Berechnung'!$I$3166)))</f>
        <v>#DIV/0!</v>
      </c>
      <c r="W865" s="16" t="str">
        <f t="shared" si="119"/>
        <v/>
      </c>
      <c r="X865" s="16" t="e">
        <f>IF($A$3=FALSE,IF($C865&lt;16,G865/($D865^0.727399687532279)*'Hintergrund Berechnung'!$I$3165,G865/($D865^0.727399687532279)*'Hintergrund Berechnung'!$I$3166),IF($C865&lt;13,(G865/($D865^0.727399687532279)*'Hintergrund Berechnung'!$I$3165)*0.5,IF($C865&lt;16,(G865/($D865^0.727399687532279)*'Hintergrund Berechnung'!$I$3165)*0.67,G865/($D865^0.727399687532279)*'Hintergrund Berechnung'!$I$3166)))</f>
        <v>#DIV/0!</v>
      </c>
      <c r="Y865" s="16" t="str">
        <f t="shared" si="120"/>
        <v/>
      </c>
      <c r="Z865" s="16" t="e">
        <f>IF($A$3=FALSE,IF($C865&lt;16,I865/($D865^0.727399687532279)*'Hintergrund Berechnung'!$I$3165,I865/($D865^0.727399687532279)*'Hintergrund Berechnung'!$I$3166),IF($C865&lt;13,(I865/($D865^0.727399687532279)*'Hintergrund Berechnung'!$I$3165)*0.5,IF($C865&lt;16,(I865/($D865^0.727399687532279)*'Hintergrund Berechnung'!$I$3165)*0.67,I865/($D865^0.727399687532279)*'Hintergrund Berechnung'!$I$3166)))</f>
        <v>#DIV/0!</v>
      </c>
      <c r="AA865" s="16" t="str">
        <f t="shared" si="121"/>
        <v/>
      </c>
      <c r="AB865" s="16" t="e">
        <f>IF($A$3=FALSE,IF($C865&lt;16,K865/($D865^0.727399687532279)*'Hintergrund Berechnung'!$I$3165,K865/($D865^0.727399687532279)*'Hintergrund Berechnung'!$I$3166),IF($C865&lt;13,(K865/($D865^0.727399687532279)*'Hintergrund Berechnung'!$I$3165)*0.5,IF($C865&lt;16,(K865/($D865^0.727399687532279)*'Hintergrund Berechnung'!$I$3165)*0.67,K865/($D865^0.727399687532279)*'Hintergrund Berechnung'!$I$3166)))</f>
        <v>#DIV/0!</v>
      </c>
      <c r="AC865" s="16" t="str">
        <f t="shared" si="122"/>
        <v/>
      </c>
      <c r="AD865" s="16" t="e">
        <f>IF($A$3=FALSE,IF($C865&lt;16,M865/($D865^0.727399687532279)*'Hintergrund Berechnung'!$I$3165,M865/($D865^0.727399687532279)*'Hintergrund Berechnung'!$I$3166),IF($C865&lt;13,(M865/($D865^0.727399687532279)*'Hintergrund Berechnung'!$I$3165)*0.5,IF($C865&lt;16,(M865/($D865^0.727399687532279)*'Hintergrund Berechnung'!$I$3165)*0.67,M865/($D865^0.727399687532279)*'Hintergrund Berechnung'!$I$3166)))</f>
        <v>#DIV/0!</v>
      </c>
      <c r="AE865" s="16" t="str">
        <f t="shared" si="123"/>
        <v/>
      </c>
      <c r="AF865" s="16" t="e">
        <f>IF($A$3=FALSE,IF($C865&lt;16,O865/($D865^0.727399687532279)*'Hintergrund Berechnung'!$I$3165,O865/($D865^0.727399687532279)*'Hintergrund Berechnung'!$I$3166),IF($C865&lt;13,(O865/($D865^0.727399687532279)*'Hintergrund Berechnung'!$I$3165)*0.5,IF($C865&lt;16,(O865/($D865^0.727399687532279)*'Hintergrund Berechnung'!$I$3165)*0.67,O865/($D865^0.727399687532279)*'Hintergrund Berechnung'!$I$3166)))</f>
        <v>#DIV/0!</v>
      </c>
      <c r="AG865" s="16" t="str">
        <f t="shared" si="124"/>
        <v/>
      </c>
      <c r="AH865" s="16" t="e">
        <f t="shared" si="125"/>
        <v>#DIV/0!</v>
      </c>
      <c r="AI865" s="16" t="e">
        <f>ROUND(IF(C865&lt;16,$Q865/($D865^0.515518364833551)*'Hintergrund Berechnung'!$K$3165,$Q865/($D865^0.515518364833551)*'Hintergrund Berechnung'!$K$3166),0)</f>
        <v>#DIV/0!</v>
      </c>
      <c r="AJ865" s="16">
        <f>ROUND(IF(C865&lt;16,$R865*'Hintergrund Berechnung'!$L$3165,$R865*'Hintergrund Berechnung'!$L$3166),0)</f>
        <v>0</v>
      </c>
      <c r="AK865" s="16">
        <f>ROUND(IF(C865&lt;16,IF(S865&gt;0,(25-$S865)*'Hintergrund Berechnung'!$M$3165,0),IF(S865&gt;0,(25-$S865)*'Hintergrund Berechnung'!$M$3166,0)),0)</f>
        <v>0</v>
      </c>
      <c r="AL865" s="18" t="e">
        <f t="shared" si="126"/>
        <v>#DIV/0!</v>
      </c>
    </row>
    <row r="866" spans="21:38" x14ac:dyDescent="0.5">
      <c r="U866" s="16">
        <f t="shared" si="118"/>
        <v>0</v>
      </c>
      <c r="V866" s="16" t="e">
        <f>IF($A$3=FALSE,IF($C866&lt;16,E866/($D866^0.727399687532279)*'Hintergrund Berechnung'!$I$3165,E866/($D866^0.727399687532279)*'Hintergrund Berechnung'!$I$3166),IF($C866&lt;13,(E866/($D866^0.727399687532279)*'Hintergrund Berechnung'!$I$3165)*0.5,IF($C866&lt;16,(E866/($D866^0.727399687532279)*'Hintergrund Berechnung'!$I$3165)*0.67,E866/($D866^0.727399687532279)*'Hintergrund Berechnung'!$I$3166)))</f>
        <v>#DIV/0!</v>
      </c>
      <c r="W866" s="16" t="str">
        <f t="shared" si="119"/>
        <v/>
      </c>
      <c r="X866" s="16" t="e">
        <f>IF($A$3=FALSE,IF($C866&lt;16,G866/($D866^0.727399687532279)*'Hintergrund Berechnung'!$I$3165,G866/($D866^0.727399687532279)*'Hintergrund Berechnung'!$I$3166),IF($C866&lt;13,(G866/($D866^0.727399687532279)*'Hintergrund Berechnung'!$I$3165)*0.5,IF($C866&lt;16,(G866/($D866^0.727399687532279)*'Hintergrund Berechnung'!$I$3165)*0.67,G866/($D866^0.727399687532279)*'Hintergrund Berechnung'!$I$3166)))</f>
        <v>#DIV/0!</v>
      </c>
      <c r="Y866" s="16" t="str">
        <f t="shared" si="120"/>
        <v/>
      </c>
      <c r="Z866" s="16" t="e">
        <f>IF($A$3=FALSE,IF($C866&lt;16,I866/($D866^0.727399687532279)*'Hintergrund Berechnung'!$I$3165,I866/($D866^0.727399687532279)*'Hintergrund Berechnung'!$I$3166),IF($C866&lt;13,(I866/($D866^0.727399687532279)*'Hintergrund Berechnung'!$I$3165)*0.5,IF($C866&lt;16,(I866/($D866^0.727399687532279)*'Hintergrund Berechnung'!$I$3165)*0.67,I866/($D866^0.727399687532279)*'Hintergrund Berechnung'!$I$3166)))</f>
        <v>#DIV/0!</v>
      </c>
      <c r="AA866" s="16" t="str">
        <f t="shared" si="121"/>
        <v/>
      </c>
      <c r="AB866" s="16" t="e">
        <f>IF($A$3=FALSE,IF($C866&lt;16,K866/($D866^0.727399687532279)*'Hintergrund Berechnung'!$I$3165,K866/($D866^0.727399687532279)*'Hintergrund Berechnung'!$I$3166),IF($C866&lt;13,(K866/($D866^0.727399687532279)*'Hintergrund Berechnung'!$I$3165)*0.5,IF($C866&lt;16,(K866/($D866^0.727399687532279)*'Hintergrund Berechnung'!$I$3165)*0.67,K866/($D866^0.727399687532279)*'Hintergrund Berechnung'!$I$3166)))</f>
        <v>#DIV/0!</v>
      </c>
      <c r="AC866" s="16" t="str">
        <f t="shared" si="122"/>
        <v/>
      </c>
      <c r="AD866" s="16" t="e">
        <f>IF($A$3=FALSE,IF($C866&lt;16,M866/($D866^0.727399687532279)*'Hintergrund Berechnung'!$I$3165,M866/($D866^0.727399687532279)*'Hintergrund Berechnung'!$I$3166),IF($C866&lt;13,(M866/($D866^0.727399687532279)*'Hintergrund Berechnung'!$I$3165)*0.5,IF($C866&lt;16,(M866/($D866^0.727399687532279)*'Hintergrund Berechnung'!$I$3165)*0.67,M866/($D866^0.727399687532279)*'Hintergrund Berechnung'!$I$3166)))</f>
        <v>#DIV/0!</v>
      </c>
      <c r="AE866" s="16" t="str">
        <f t="shared" si="123"/>
        <v/>
      </c>
      <c r="AF866" s="16" t="e">
        <f>IF($A$3=FALSE,IF($C866&lt;16,O866/($D866^0.727399687532279)*'Hintergrund Berechnung'!$I$3165,O866/($D866^0.727399687532279)*'Hintergrund Berechnung'!$I$3166),IF($C866&lt;13,(O866/($D866^0.727399687532279)*'Hintergrund Berechnung'!$I$3165)*0.5,IF($C866&lt;16,(O866/($D866^0.727399687532279)*'Hintergrund Berechnung'!$I$3165)*0.67,O866/($D866^0.727399687532279)*'Hintergrund Berechnung'!$I$3166)))</f>
        <v>#DIV/0!</v>
      </c>
      <c r="AG866" s="16" t="str">
        <f t="shared" si="124"/>
        <v/>
      </c>
      <c r="AH866" s="16" t="e">
        <f t="shared" si="125"/>
        <v>#DIV/0!</v>
      </c>
      <c r="AI866" s="16" t="e">
        <f>ROUND(IF(C866&lt;16,$Q866/($D866^0.515518364833551)*'Hintergrund Berechnung'!$K$3165,$Q866/($D866^0.515518364833551)*'Hintergrund Berechnung'!$K$3166),0)</f>
        <v>#DIV/0!</v>
      </c>
      <c r="AJ866" s="16">
        <f>ROUND(IF(C866&lt;16,$R866*'Hintergrund Berechnung'!$L$3165,$R866*'Hintergrund Berechnung'!$L$3166),0)</f>
        <v>0</v>
      </c>
      <c r="AK866" s="16">
        <f>ROUND(IF(C866&lt;16,IF(S866&gt;0,(25-$S866)*'Hintergrund Berechnung'!$M$3165,0),IF(S866&gt;0,(25-$S866)*'Hintergrund Berechnung'!$M$3166,0)),0)</f>
        <v>0</v>
      </c>
      <c r="AL866" s="18" t="e">
        <f t="shared" si="126"/>
        <v>#DIV/0!</v>
      </c>
    </row>
    <row r="867" spans="21:38" x14ac:dyDescent="0.5">
      <c r="U867" s="16">
        <f t="shared" si="118"/>
        <v>0</v>
      </c>
      <c r="V867" s="16" t="e">
        <f>IF($A$3=FALSE,IF($C867&lt;16,E867/($D867^0.727399687532279)*'Hintergrund Berechnung'!$I$3165,E867/($D867^0.727399687532279)*'Hintergrund Berechnung'!$I$3166),IF($C867&lt;13,(E867/($D867^0.727399687532279)*'Hintergrund Berechnung'!$I$3165)*0.5,IF($C867&lt;16,(E867/($D867^0.727399687532279)*'Hintergrund Berechnung'!$I$3165)*0.67,E867/($D867^0.727399687532279)*'Hintergrund Berechnung'!$I$3166)))</f>
        <v>#DIV/0!</v>
      </c>
      <c r="W867" s="16" t="str">
        <f t="shared" si="119"/>
        <v/>
      </c>
      <c r="X867" s="16" t="e">
        <f>IF($A$3=FALSE,IF($C867&lt;16,G867/($D867^0.727399687532279)*'Hintergrund Berechnung'!$I$3165,G867/($D867^0.727399687532279)*'Hintergrund Berechnung'!$I$3166),IF($C867&lt;13,(G867/($D867^0.727399687532279)*'Hintergrund Berechnung'!$I$3165)*0.5,IF($C867&lt;16,(G867/($D867^0.727399687532279)*'Hintergrund Berechnung'!$I$3165)*0.67,G867/($D867^0.727399687532279)*'Hintergrund Berechnung'!$I$3166)))</f>
        <v>#DIV/0!</v>
      </c>
      <c r="Y867" s="16" t="str">
        <f t="shared" si="120"/>
        <v/>
      </c>
      <c r="Z867" s="16" t="e">
        <f>IF($A$3=FALSE,IF($C867&lt;16,I867/($D867^0.727399687532279)*'Hintergrund Berechnung'!$I$3165,I867/($D867^0.727399687532279)*'Hintergrund Berechnung'!$I$3166),IF($C867&lt;13,(I867/($D867^0.727399687532279)*'Hintergrund Berechnung'!$I$3165)*0.5,IF($C867&lt;16,(I867/($D867^0.727399687532279)*'Hintergrund Berechnung'!$I$3165)*0.67,I867/($D867^0.727399687532279)*'Hintergrund Berechnung'!$I$3166)))</f>
        <v>#DIV/0!</v>
      </c>
      <c r="AA867" s="16" t="str">
        <f t="shared" si="121"/>
        <v/>
      </c>
      <c r="AB867" s="16" t="e">
        <f>IF($A$3=FALSE,IF($C867&lt;16,K867/($D867^0.727399687532279)*'Hintergrund Berechnung'!$I$3165,K867/($D867^0.727399687532279)*'Hintergrund Berechnung'!$I$3166),IF($C867&lt;13,(K867/($D867^0.727399687532279)*'Hintergrund Berechnung'!$I$3165)*0.5,IF($C867&lt;16,(K867/($D867^0.727399687532279)*'Hintergrund Berechnung'!$I$3165)*0.67,K867/($D867^0.727399687532279)*'Hintergrund Berechnung'!$I$3166)))</f>
        <v>#DIV/0!</v>
      </c>
      <c r="AC867" s="16" t="str">
        <f t="shared" si="122"/>
        <v/>
      </c>
      <c r="AD867" s="16" t="e">
        <f>IF($A$3=FALSE,IF($C867&lt;16,M867/($D867^0.727399687532279)*'Hintergrund Berechnung'!$I$3165,M867/($D867^0.727399687532279)*'Hintergrund Berechnung'!$I$3166),IF($C867&lt;13,(M867/($D867^0.727399687532279)*'Hintergrund Berechnung'!$I$3165)*0.5,IF($C867&lt;16,(M867/($D867^0.727399687532279)*'Hintergrund Berechnung'!$I$3165)*0.67,M867/($D867^0.727399687532279)*'Hintergrund Berechnung'!$I$3166)))</f>
        <v>#DIV/0!</v>
      </c>
      <c r="AE867" s="16" t="str">
        <f t="shared" si="123"/>
        <v/>
      </c>
      <c r="AF867" s="16" t="e">
        <f>IF($A$3=FALSE,IF($C867&lt;16,O867/($D867^0.727399687532279)*'Hintergrund Berechnung'!$I$3165,O867/($D867^0.727399687532279)*'Hintergrund Berechnung'!$I$3166),IF($C867&lt;13,(O867/($D867^0.727399687532279)*'Hintergrund Berechnung'!$I$3165)*0.5,IF($C867&lt;16,(O867/($D867^0.727399687532279)*'Hintergrund Berechnung'!$I$3165)*0.67,O867/($D867^0.727399687532279)*'Hintergrund Berechnung'!$I$3166)))</f>
        <v>#DIV/0!</v>
      </c>
      <c r="AG867" s="16" t="str">
        <f t="shared" si="124"/>
        <v/>
      </c>
      <c r="AH867" s="16" t="e">
        <f t="shared" si="125"/>
        <v>#DIV/0!</v>
      </c>
      <c r="AI867" s="16" t="e">
        <f>ROUND(IF(C867&lt;16,$Q867/($D867^0.515518364833551)*'Hintergrund Berechnung'!$K$3165,$Q867/($D867^0.515518364833551)*'Hintergrund Berechnung'!$K$3166),0)</f>
        <v>#DIV/0!</v>
      </c>
      <c r="AJ867" s="16">
        <f>ROUND(IF(C867&lt;16,$R867*'Hintergrund Berechnung'!$L$3165,$R867*'Hintergrund Berechnung'!$L$3166),0)</f>
        <v>0</v>
      </c>
      <c r="AK867" s="16">
        <f>ROUND(IF(C867&lt;16,IF(S867&gt;0,(25-$S867)*'Hintergrund Berechnung'!$M$3165,0),IF(S867&gt;0,(25-$S867)*'Hintergrund Berechnung'!$M$3166,0)),0)</f>
        <v>0</v>
      </c>
      <c r="AL867" s="18" t="e">
        <f t="shared" si="126"/>
        <v>#DIV/0!</v>
      </c>
    </row>
    <row r="868" spans="21:38" x14ac:dyDescent="0.5">
      <c r="U868" s="16">
        <f t="shared" si="118"/>
        <v>0</v>
      </c>
      <c r="V868" s="16" t="e">
        <f>IF($A$3=FALSE,IF($C868&lt;16,E868/($D868^0.727399687532279)*'Hintergrund Berechnung'!$I$3165,E868/($D868^0.727399687532279)*'Hintergrund Berechnung'!$I$3166),IF($C868&lt;13,(E868/($D868^0.727399687532279)*'Hintergrund Berechnung'!$I$3165)*0.5,IF($C868&lt;16,(E868/($D868^0.727399687532279)*'Hintergrund Berechnung'!$I$3165)*0.67,E868/($D868^0.727399687532279)*'Hintergrund Berechnung'!$I$3166)))</f>
        <v>#DIV/0!</v>
      </c>
      <c r="W868" s="16" t="str">
        <f t="shared" si="119"/>
        <v/>
      </c>
      <c r="X868" s="16" t="e">
        <f>IF($A$3=FALSE,IF($C868&lt;16,G868/($D868^0.727399687532279)*'Hintergrund Berechnung'!$I$3165,G868/($D868^0.727399687532279)*'Hintergrund Berechnung'!$I$3166),IF($C868&lt;13,(G868/($D868^0.727399687532279)*'Hintergrund Berechnung'!$I$3165)*0.5,IF($C868&lt;16,(G868/($D868^0.727399687532279)*'Hintergrund Berechnung'!$I$3165)*0.67,G868/($D868^0.727399687532279)*'Hintergrund Berechnung'!$I$3166)))</f>
        <v>#DIV/0!</v>
      </c>
      <c r="Y868" s="16" t="str">
        <f t="shared" si="120"/>
        <v/>
      </c>
      <c r="Z868" s="16" t="e">
        <f>IF($A$3=FALSE,IF($C868&lt;16,I868/($D868^0.727399687532279)*'Hintergrund Berechnung'!$I$3165,I868/($D868^0.727399687532279)*'Hintergrund Berechnung'!$I$3166),IF($C868&lt;13,(I868/($D868^0.727399687532279)*'Hintergrund Berechnung'!$I$3165)*0.5,IF($C868&lt;16,(I868/($D868^0.727399687532279)*'Hintergrund Berechnung'!$I$3165)*0.67,I868/($D868^0.727399687532279)*'Hintergrund Berechnung'!$I$3166)))</f>
        <v>#DIV/0!</v>
      </c>
      <c r="AA868" s="16" t="str">
        <f t="shared" si="121"/>
        <v/>
      </c>
      <c r="AB868" s="16" t="e">
        <f>IF($A$3=FALSE,IF($C868&lt;16,K868/($D868^0.727399687532279)*'Hintergrund Berechnung'!$I$3165,K868/($D868^0.727399687532279)*'Hintergrund Berechnung'!$I$3166),IF($C868&lt;13,(K868/($D868^0.727399687532279)*'Hintergrund Berechnung'!$I$3165)*0.5,IF($C868&lt;16,(K868/($D868^0.727399687532279)*'Hintergrund Berechnung'!$I$3165)*0.67,K868/($D868^0.727399687532279)*'Hintergrund Berechnung'!$I$3166)))</f>
        <v>#DIV/0!</v>
      </c>
      <c r="AC868" s="16" t="str">
        <f t="shared" si="122"/>
        <v/>
      </c>
      <c r="AD868" s="16" t="e">
        <f>IF($A$3=FALSE,IF($C868&lt;16,M868/($D868^0.727399687532279)*'Hintergrund Berechnung'!$I$3165,M868/($D868^0.727399687532279)*'Hintergrund Berechnung'!$I$3166),IF($C868&lt;13,(M868/($D868^0.727399687532279)*'Hintergrund Berechnung'!$I$3165)*0.5,IF($C868&lt;16,(M868/($D868^0.727399687532279)*'Hintergrund Berechnung'!$I$3165)*0.67,M868/($D868^0.727399687532279)*'Hintergrund Berechnung'!$I$3166)))</f>
        <v>#DIV/0!</v>
      </c>
      <c r="AE868" s="16" t="str">
        <f t="shared" si="123"/>
        <v/>
      </c>
      <c r="AF868" s="16" t="e">
        <f>IF($A$3=FALSE,IF($C868&lt;16,O868/($D868^0.727399687532279)*'Hintergrund Berechnung'!$I$3165,O868/($D868^0.727399687532279)*'Hintergrund Berechnung'!$I$3166),IF($C868&lt;13,(O868/($D868^0.727399687532279)*'Hintergrund Berechnung'!$I$3165)*0.5,IF($C868&lt;16,(O868/($D868^0.727399687532279)*'Hintergrund Berechnung'!$I$3165)*0.67,O868/($D868^0.727399687532279)*'Hintergrund Berechnung'!$I$3166)))</f>
        <v>#DIV/0!</v>
      </c>
      <c r="AG868" s="16" t="str">
        <f t="shared" si="124"/>
        <v/>
      </c>
      <c r="AH868" s="16" t="e">
        <f t="shared" si="125"/>
        <v>#DIV/0!</v>
      </c>
      <c r="AI868" s="16" t="e">
        <f>ROUND(IF(C868&lt;16,$Q868/($D868^0.515518364833551)*'Hintergrund Berechnung'!$K$3165,$Q868/($D868^0.515518364833551)*'Hintergrund Berechnung'!$K$3166),0)</f>
        <v>#DIV/0!</v>
      </c>
      <c r="AJ868" s="16">
        <f>ROUND(IF(C868&lt;16,$R868*'Hintergrund Berechnung'!$L$3165,$R868*'Hintergrund Berechnung'!$L$3166),0)</f>
        <v>0</v>
      </c>
      <c r="AK868" s="16">
        <f>ROUND(IF(C868&lt;16,IF(S868&gt;0,(25-$S868)*'Hintergrund Berechnung'!$M$3165,0),IF(S868&gt;0,(25-$S868)*'Hintergrund Berechnung'!$M$3166,0)),0)</f>
        <v>0</v>
      </c>
      <c r="AL868" s="18" t="e">
        <f t="shared" si="126"/>
        <v>#DIV/0!</v>
      </c>
    </row>
    <row r="869" spans="21:38" x14ac:dyDescent="0.5">
      <c r="U869" s="16">
        <f t="shared" si="118"/>
        <v>0</v>
      </c>
      <c r="V869" s="16" t="e">
        <f>IF($A$3=FALSE,IF($C869&lt;16,E869/($D869^0.727399687532279)*'Hintergrund Berechnung'!$I$3165,E869/($D869^0.727399687532279)*'Hintergrund Berechnung'!$I$3166),IF($C869&lt;13,(E869/($D869^0.727399687532279)*'Hintergrund Berechnung'!$I$3165)*0.5,IF($C869&lt;16,(E869/($D869^0.727399687532279)*'Hintergrund Berechnung'!$I$3165)*0.67,E869/($D869^0.727399687532279)*'Hintergrund Berechnung'!$I$3166)))</f>
        <v>#DIV/0!</v>
      </c>
      <c r="W869" s="16" t="str">
        <f t="shared" si="119"/>
        <v/>
      </c>
      <c r="X869" s="16" t="e">
        <f>IF($A$3=FALSE,IF($C869&lt;16,G869/($D869^0.727399687532279)*'Hintergrund Berechnung'!$I$3165,G869/($D869^0.727399687532279)*'Hintergrund Berechnung'!$I$3166),IF($C869&lt;13,(G869/($D869^0.727399687532279)*'Hintergrund Berechnung'!$I$3165)*0.5,IF($C869&lt;16,(G869/($D869^0.727399687532279)*'Hintergrund Berechnung'!$I$3165)*0.67,G869/($D869^0.727399687532279)*'Hintergrund Berechnung'!$I$3166)))</f>
        <v>#DIV/0!</v>
      </c>
      <c r="Y869" s="16" t="str">
        <f t="shared" si="120"/>
        <v/>
      </c>
      <c r="Z869" s="16" t="e">
        <f>IF($A$3=FALSE,IF($C869&lt;16,I869/($D869^0.727399687532279)*'Hintergrund Berechnung'!$I$3165,I869/($D869^0.727399687532279)*'Hintergrund Berechnung'!$I$3166),IF($C869&lt;13,(I869/($D869^0.727399687532279)*'Hintergrund Berechnung'!$I$3165)*0.5,IF($C869&lt;16,(I869/($D869^0.727399687532279)*'Hintergrund Berechnung'!$I$3165)*0.67,I869/($D869^0.727399687532279)*'Hintergrund Berechnung'!$I$3166)))</f>
        <v>#DIV/0!</v>
      </c>
      <c r="AA869" s="16" t="str">
        <f t="shared" si="121"/>
        <v/>
      </c>
      <c r="AB869" s="16" t="e">
        <f>IF($A$3=FALSE,IF($C869&lt;16,K869/($D869^0.727399687532279)*'Hintergrund Berechnung'!$I$3165,K869/($D869^0.727399687532279)*'Hintergrund Berechnung'!$I$3166),IF($C869&lt;13,(K869/($D869^0.727399687532279)*'Hintergrund Berechnung'!$I$3165)*0.5,IF($C869&lt;16,(K869/($D869^0.727399687532279)*'Hintergrund Berechnung'!$I$3165)*0.67,K869/($D869^0.727399687532279)*'Hintergrund Berechnung'!$I$3166)))</f>
        <v>#DIV/0!</v>
      </c>
      <c r="AC869" s="16" t="str">
        <f t="shared" si="122"/>
        <v/>
      </c>
      <c r="AD869" s="16" t="e">
        <f>IF($A$3=FALSE,IF($C869&lt;16,M869/($D869^0.727399687532279)*'Hintergrund Berechnung'!$I$3165,M869/($D869^0.727399687532279)*'Hintergrund Berechnung'!$I$3166),IF($C869&lt;13,(M869/($D869^0.727399687532279)*'Hintergrund Berechnung'!$I$3165)*0.5,IF($C869&lt;16,(M869/($D869^0.727399687532279)*'Hintergrund Berechnung'!$I$3165)*0.67,M869/($D869^0.727399687532279)*'Hintergrund Berechnung'!$I$3166)))</f>
        <v>#DIV/0!</v>
      </c>
      <c r="AE869" s="16" t="str">
        <f t="shared" si="123"/>
        <v/>
      </c>
      <c r="AF869" s="16" t="e">
        <f>IF($A$3=FALSE,IF($C869&lt;16,O869/($D869^0.727399687532279)*'Hintergrund Berechnung'!$I$3165,O869/($D869^0.727399687532279)*'Hintergrund Berechnung'!$I$3166),IF($C869&lt;13,(O869/($D869^0.727399687532279)*'Hintergrund Berechnung'!$I$3165)*0.5,IF($C869&lt;16,(O869/($D869^0.727399687532279)*'Hintergrund Berechnung'!$I$3165)*0.67,O869/($D869^0.727399687532279)*'Hintergrund Berechnung'!$I$3166)))</f>
        <v>#DIV/0!</v>
      </c>
      <c r="AG869" s="16" t="str">
        <f t="shared" si="124"/>
        <v/>
      </c>
      <c r="AH869" s="16" t="e">
        <f t="shared" si="125"/>
        <v>#DIV/0!</v>
      </c>
      <c r="AI869" s="16" t="e">
        <f>ROUND(IF(C869&lt;16,$Q869/($D869^0.515518364833551)*'Hintergrund Berechnung'!$K$3165,$Q869/($D869^0.515518364833551)*'Hintergrund Berechnung'!$K$3166),0)</f>
        <v>#DIV/0!</v>
      </c>
      <c r="AJ869" s="16">
        <f>ROUND(IF(C869&lt;16,$R869*'Hintergrund Berechnung'!$L$3165,$R869*'Hintergrund Berechnung'!$L$3166),0)</f>
        <v>0</v>
      </c>
      <c r="AK869" s="16">
        <f>ROUND(IF(C869&lt;16,IF(S869&gt;0,(25-$S869)*'Hintergrund Berechnung'!$M$3165,0),IF(S869&gt;0,(25-$S869)*'Hintergrund Berechnung'!$M$3166,0)),0)</f>
        <v>0</v>
      </c>
      <c r="AL869" s="18" t="e">
        <f t="shared" si="126"/>
        <v>#DIV/0!</v>
      </c>
    </row>
    <row r="870" spans="21:38" x14ac:dyDescent="0.5">
      <c r="U870" s="16">
        <f t="shared" si="118"/>
        <v>0</v>
      </c>
      <c r="V870" s="16" t="e">
        <f>IF($A$3=FALSE,IF($C870&lt;16,E870/($D870^0.727399687532279)*'Hintergrund Berechnung'!$I$3165,E870/($D870^0.727399687532279)*'Hintergrund Berechnung'!$I$3166),IF($C870&lt;13,(E870/($D870^0.727399687532279)*'Hintergrund Berechnung'!$I$3165)*0.5,IF($C870&lt;16,(E870/($D870^0.727399687532279)*'Hintergrund Berechnung'!$I$3165)*0.67,E870/($D870^0.727399687532279)*'Hintergrund Berechnung'!$I$3166)))</f>
        <v>#DIV/0!</v>
      </c>
      <c r="W870" s="16" t="str">
        <f t="shared" si="119"/>
        <v/>
      </c>
      <c r="X870" s="16" t="e">
        <f>IF($A$3=FALSE,IF($C870&lt;16,G870/($D870^0.727399687532279)*'Hintergrund Berechnung'!$I$3165,G870/($D870^0.727399687532279)*'Hintergrund Berechnung'!$I$3166),IF($C870&lt;13,(G870/($D870^0.727399687532279)*'Hintergrund Berechnung'!$I$3165)*0.5,IF($C870&lt;16,(G870/($D870^0.727399687532279)*'Hintergrund Berechnung'!$I$3165)*0.67,G870/($D870^0.727399687532279)*'Hintergrund Berechnung'!$I$3166)))</f>
        <v>#DIV/0!</v>
      </c>
      <c r="Y870" s="16" t="str">
        <f t="shared" si="120"/>
        <v/>
      </c>
      <c r="Z870" s="16" t="e">
        <f>IF($A$3=FALSE,IF($C870&lt;16,I870/($D870^0.727399687532279)*'Hintergrund Berechnung'!$I$3165,I870/($D870^0.727399687532279)*'Hintergrund Berechnung'!$I$3166),IF($C870&lt;13,(I870/($D870^0.727399687532279)*'Hintergrund Berechnung'!$I$3165)*0.5,IF($C870&lt;16,(I870/($D870^0.727399687532279)*'Hintergrund Berechnung'!$I$3165)*0.67,I870/($D870^0.727399687532279)*'Hintergrund Berechnung'!$I$3166)))</f>
        <v>#DIV/0!</v>
      </c>
      <c r="AA870" s="16" t="str">
        <f t="shared" si="121"/>
        <v/>
      </c>
      <c r="AB870" s="16" t="e">
        <f>IF($A$3=FALSE,IF($C870&lt;16,K870/($D870^0.727399687532279)*'Hintergrund Berechnung'!$I$3165,K870/($D870^0.727399687532279)*'Hintergrund Berechnung'!$I$3166),IF($C870&lt;13,(K870/($D870^0.727399687532279)*'Hintergrund Berechnung'!$I$3165)*0.5,IF($C870&lt;16,(K870/($D870^0.727399687532279)*'Hintergrund Berechnung'!$I$3165)*0.67,K870/($D870^0.727399687532279)*'Hintergrund Berechnung'!$I$3166)))</f>
        <v>#DIV/0!</v>
      </c>
      <c r="AC870" s="16" t="str">
        <f t="shared" si="122"/>
        <v/>
      </c>
      <c r="AD870" s="16" t="e">
        <f>IF($A$3=FALSE,IF($C870&lt;16,M870/($D870^0.727399687532279)*'Hintergrund Berechnung'!$I$3165,M870/($D870^0.727399687532279)*'Hintergrund Berechnung'!$I$3166),IF($C870&lt;13,(M870/($D870^0.727399687532279)*'Hintergrund Berechnung'!$I$3165)*0.5,IF($C870&lt;16,(M870/($D870^0.727399687532279)*'Hintergrund Berechnung'!$I$3165)*0.67,M870/($D870^0.727399687532279)*'Hintergrund Berechnung'!$I$3166)))</f>
        <v>#DIV/0!</v>
      </c>
      <c r="AE870" s="16" t="str">
        <f t="shared" si="123"/>
        <v/>
      </c>
      <c r="AF870" s="16" t="e">
        <f>IF($A$3=FALSE,IF($C870&lt;16,O870/($D870^0.727399687532279)*'Hintergrund Berechnung'!$I$3165,O870/($D870^0.727399687532279)*'Hintergrund Berechnung'!$I$3166),IF($C870&lt;13,(O870/($D870^0.727399687532279)*'Hintergrund Berechnung'!$I$3165)*0.5,IF($C870&lt;16,(O870/($D870^0.727399687532279)*'Hintergrund Berechnung'!$I$3165)*0.67,O870/($D870^0.727399687532279)*'Hintergrund Berechnung'!$I$3166)))</f>
        <v>#DIV/0!</v>
      </c>
      <c r="AG870" s="16" t="str">
        <f t="shared" si="124"/>
        <v/>
      </c>
      <c r="AH870" s="16" t="e">
        <f t="shared" si="125"/>
        <v>#DIV/0!</v>
      </c>
      <c r="AI870" s="16" t="e">
        <f>ROUND(IF(C870&lt;16,$Q870/($D870^0.515518364833551)*'Hintergrund Berechnung'!$K$3165,$Q870/($D870^0.515518364833551)*'Hintergrund Berechnung'!$K$3166),0)</f>
        <v>#DIV/0!</v>
      </c>
      <c r="AJ870" s="16">
        <f>ROUND(IF(C870&lt;16,$R870*'Hintergrund Berechnung'!$L$3165,$R870*'Hintergrund Berechnung'!$L$3166),0)</f>
        <v>0</v>
      </c>
      <c r="AK870" s="16">
        <f>ROUND(IF(C870&lt;16,IF(S870&gt;0,(25-$S870)*'Hintergrund Berechnung'!$M$3165,0),IF(S870&gt;0,(25-$S870)*'Hintergrund Berechnung'!$M$3166,0)),0)</f>
        <v>0</v>
      </c>
      <c r="AL870" s="18" t="e">
        <f t="shared" si="126"/>
        <v>#DIV/0!</v>
      </c>
    </row>
    <row r="871" spans="21:38" x14ac:dyDescent="0.5">
      <c r="U871" s="16">
        <f t="shared" si="118"/>
        <v>0</v>
      </c>
      <c r="V871" s="16" t="e">
        <f>IF($A$3=FALSE,IF($C871&lt;16,E871/($D871^0.727399687532279)*'Hintergrund Berechnung'!$I$3165,E871/($D871^0.727399687532279)*'Hintergrund Berechnung'!$I$3166),IF($C871&lt;13,(E871/($D871^0.727399687532279)*'Hintergrund Berechnung'!$I$3165)*0.5,IF($C871&lt;16,(E871/($D871^0.727399687532279)*'Hintergrund Berechnung'!$I$3165)*0.67,E871/($D871^0.727399687532279)*'Hintergrund Berechnung'!$I$3166)))</f>
        <v>#DIV/0!</v>
      </c>
      <c r="W871" s="16" t="str">
        <f t="shared" si="119"/>
        <v/>
      </c>
      <c r="X871" s="16" t="e">
        <f>IF($A$3=FALSE,IF($C871&lt;16,G871/($D871^0.727399687532279)*'Hintergrund Berechnung'!$I$3165,G871/($D871^0.727399687532279)*'Hintergrund Berechnung'!$I$3166),IF($C871&lt;13,(G871/($D871^0.727399687532279)*'Hintergrund Berechnung'!$I$3165)*0.5,IF($C871&lt;16,(G871/($D871^0.727399687532279)*'Hintergrund Berechnung'!$I$3165)*0.67,G871/($D871^0.727399687532279)*'Hintergrund Berechnung'!$I$3166)))</f>
        <v>#DIV/0!</v>
      </c>
      <c r="Y871" s="16" t="str">
        <f t="shared" si="120"/>
        <v/>
      </c>
      <c r="Z871" s="16" t="e">
        <f>IF($A$3=FALSE,IF($C871&lt;16,I871/($D871^0.727399687532279)*'Hintergrund Berechnung'!$I$3165,I871/($D871^0.727399687532279)*'Hintergrund Berechnung'!$I$3166),IF($C871&lt;13,(I871/($D871^0.727399687532279)*'Hintergrund Berechnung'!$I$3165)*0.5,IF($C871&lt;16,(I871/($D871^0.727399687532279)*'Hintergrund Berechnung'!$I$3165)*0.67,I871/($D871^0.727399687532279)*'Hintergrund Berechnung'!$I$3166)))</f>
        <v>#DIV/0!</v>
      </c>
      <c r="AA871" s="16" t="str">
        <f t="shared" si="121"/>
        <v/>
      </c>
      <c r="AB871" s="16" t="e">
        <f>IF($A$3=FALSE,IF($C871&lt;16,K871/($D871^0.727399687532279)*'Hintergrund Berechnung'!$I$3165,K871/($D871^0.727399687532279)*'Hintergrund Berechnung'!$I$3166),IF($C871&lt;13,(K871/($D871^0.727399687532279)*'Hintergrund Berechnung'!$I$3165)*0.5,IF($C871&lt;16,(K871/($D871^0.727399687532279)*'Hintergrund Berechnung'!$I$3165)*0.67,K871/($D871^0.727399687532279)*'Hintergrund Berechnung'!$I$3166)))</f>
        <v>#DIV/0!</v>
      </c>
      <c r="AC871" s="16" t="str">
        <f t="shared" si="122"/>
        <v/>
      </c>
      <c r="AD871" s="16" t="e">
        <f>IF($A$3=FALSE,IF($C871&lt;16,M871/($D871^0.727399687532279)*'Hintergrund Berechnung'!$I$3165,M871/($D871^0.727399687532279)*'Hintergrund Berechnung'!$I$3166),IF($C871&lt;13,(M871/($D871^0.727399687532279)*'Hintergrund Berechnung'!$I$3165)*0.5,IF($C871&lt;16,(M871/($D871^0.727399687532279)*'Hintergrund Berechnung'!$I$3165)*0.67,M871/($D871^0.727399687532279)*'Hintergrund Berechnung'!$I$3166)))</f>
        <v>#DIV/0!</v>
      </c>
      <c r="AE871" s="16" t="str">
        <f t="shared" si="123"/>
        <v/>
      </c>
      <c r="AF871" s="16" t="e">
        <f>IF($A$3=FALSE,IF($C871&lt;16,O871/($D871^0.727399687532279)*'Hintergrund Berechnung'!$I$3165,O871/($D871^0.727399687532279)*'Hintergrund Berechnung'!$I$3166),IF($C871&lt;13,(O871/($D871^0.727399687532279)*'Hintergrund Berechnung'!$I$3165)*0.5,IF($C871&lt;16,(O871/($D871^0.727399687532279)*'Hintergrund Berechnung'!$I$3165)*0.67,O871/($D871^0.727399687532279)*'Hintergrund Berechnung'!$I$3166)))</f>
        <v>#DIV/0!</v>
      </c>
      <c r="AG871" s="16" t="str">
        <f t="shared" si="124"/>
        <v/>
      </c>
      <c r="AH871" s="16" t="e">
        <f t="shared" si="125"/>
        <v>#DIV/0!</v>
      </c>
      <c r="AI871" s="16" t="e">
        <f>ROUND(IF(C871&lt;16,$Q871/($D871^0.515518364833551)*'Hintergrund Berechnung'!$K$3165,$Q871/($D871^0.515518364833551)*'Hintergrund Berechnung'!$K$3166),0)</f>
        <v>#DIV/0!</v>
      </c>
      <c r="AJ871" s="16">
        <f>ROUND(IF(C871&lt;16,$R871*'Hintergrund Berechnung'!$L$3165,$R871*'Hintergrund Berechnung'!$L$3166),0)</f>
        <v>0</v>
      </c>
      <c r="AK871" s="16">
        <f>ROUND(IF(C871&lt;16,IF(S871&gt;0,(25-$S871)*'Hintergrund Berechnung'!$M$3165,0),IF(S871&gt;0,(25-$S871)*'Hintergrund Berechnung'!$M$3166,0)),0)</f>
        <v>0</v>
      </c>
      <c r="AL871" s="18" t="e">
        <f t="shared" si="126"/>
        <v>#DIV/0!</v>
      </c>
    </row>
    <row r="872" spans="21:38" x14ac:dyDescent="0.5">
      <c r="U872" s="16">
        <f t="shared" si="118"/>
        <v>0</v>
      </c>
      <c r="V872" s="16" t="e">
        <f>IF($A$3=FALSE,IF($C872&lt;16,E872/($D872^0.727399687532279)*'Hintergrund Berechnung'!$I$3165,E872/($D872^0.727399687532279)*'Hintergrund Berechnung'!$I$3166),IF($C872&lt;13,(E872/($D872^0.727399687532279)*'Hintergrund Berechnung'!$I$3165)*0.5,IF($C872&lt;16,(E872/($D872^0.727399687532279)*'Hintergrund Berechnung'!$I$3165)*0.67,E872/($D872^0.727399687532279)*'Hintergrund Berechnung'!$I$3166)))</f>
        <v>#DIV/0!</v>
      </c>
      <c r="W872" s="16" t="str">
        <f t="shared" si="119"/>
        <v/>
      </c>
      <c r="X872" s="16" t="e">
        <f>IF($A$3=FALSE,IF($C872&lt;16,G872/($D872^0.727399687532279)*'Hintergrund Berechnung'!$I$3165,G872/($D872^0.727399687532279)*'Hintergrund Berechnung'!$I$3166),IF($C872&lt;13,(G872/($D872^0.727399687532279)*'Hintergrund Berechnung'!$I$3165)*0.5,IF($C872&lt;16,(G872/($D872^0.727399687532279)*'Hintergrund Berechnung'!$I$3165)*0.67,G872/($D872^0.727399687532279)*'Hintergrund Berechnung'!$I$3166)))</f>
        <v>#DIV/0!</v>
      </c>
      <c r="Y872" s="16" t="str">
        <f t="shared" si="120"/>
        <v/>
      </c>
      <c r="Z872" s="16" t="e">
        <f>IF($A$3=FALSE,IF($C872&lt;16,I872/($D872^0.727399687532279)*'Hintergrund Berechnung'!$I$3165,I872/($D872^0.727399687532279)*'Hintergrund Berechnung'!$I$3166),IF($C872&lt;13,(I872/($D872^0.727399687532279)*'Hintergrund Berechnung'!$I$3165)*0.5,IF($C872&lt;16,(I872/($D872^0.727399687532279)*'Hintergrund Berechnung'!$I$3165)*0.67,I872/($D872^0.727399687532279)*'Hintergrund Berechnung'!$I$3166)))</f>
        <v>#DIV/0!</v>
      </c>
      <c r="AA872" s="16" t="str">
        <f t="shared" si="121"/>
        <v/>
      </c>
      <c r="AB872" s="16" t="e">
        <f>IF($A$3=FALSE,IF($C872&lt;16,K872/($D872^0.727399687532279)*'Hintergrund Berechnung'!$I$3165,K872/($D872^0.727399687532279)*'Hintergrund Berechnung'!$I$3166),IF($C872&lt;13,(K872/($D872^0.727399687532279)*'Hintergrund Berechnung'!$I$3165)*0.5,IF($C872&lt;16,(K872/($D872^0.727399687532279)*'Hintergrund Berechnung'!$I$3165)*0.67,K872/($D872^0.727399687532279)*'Hintergrund Berechnung'!$I$3166)))</f>
        <v>#DIV/0!</v>
      </c>
      <c r="AC872" s="16" t="str">
        <f t="shared" si="122"/>
        <v/>
      </c>
      <c r="AD872" s="16" t="e">
        <f>IF($A$3=FALSE,IF($C872&lt;16,M872/($D872^0.727399687532279)*'Hintergrund Berechnung'!$I$3165,M872/($D872^0.727399687532279)*'Hintergrund Berechnung'!$I$3166),IF($C872&lt;13,(M872/($D872^0.727399687532279)*'Hintergrund Berechnung'!$I$3165)*0.5,IF($C872&lt;16,(M872/($D872^0.727399687532279)*'Hintergrund Berechnung'!$I$3165)*0.67,M872/($D872^0.727399687532279)*'Hintergrund Berechnung'!$I$3166)))</f>
        <v>#DIV/0!</v>
      </c>
      <c r="AE872" s="16" t="str">
        <f t="shared" si="123"/>
        <v/>
      </c>
      <c r="AF872" s="16" t="e">
        <f>IF($A$3=FALSE,IF($C872&lt;16,O872/($D872^0.727399687532279)*'Hintergrund Berechnung'!$I$3165,O872/($D872^0.727399687532279)*'Hintergrund Berechnung'!$I$3166),IF($C872&lt;13,(O872/($D872^0.727399687532279)*'Hintergrund Berechnung'!$I$3165)*0.5,IF($C872&lt;16,(O872/($D872^0.727399687532279)*'Hintergrund Berechnung'!$I$3165)*0.67,O872/($D872^0.727399687532279)*'Hintergrund Berechnung'!$I$3166)))</f>
        <v>#DIV/0!</v>
      </c>
      <c r="AG872" s="16" t="str">
        <f t="shared" si="124"/>
        <v/>
      </c>
      <c r="AH872" s="16" t="e">
        <f t="shared" si="125"/>
        <v>#DIV/0!</v>
      </c>
      <c r="AI872" s="16" t="e">
        <f>ROUND(IF(C872&lt;16,$Q872/($D872^0.515518364833551)*'Hintergrund Berechnung'!$K$3165,$Q872/($D872^0.515518364833551)*'Hintergrund Berechnung'!$K$3166),0)</f>
        <v>#DIV/0!</v>
      </c>
      <c r="AJ872" s="16">
        <f>ROUND(IF(C872&lt;16,$R872*'Hintergrund Berechnung'!$L$3165,$R872*'Hintergrund Berechnung'!$L$3166),0)</f>
        <v>0</v>
      </c>
      <c r="AK872" s="16">
        <f>ROUND(IF(C872&lt;16,IF(S872&gt;0,(25-$S872)*'Hintergrund Berechnung'!$M$3165,0),IF(S872&gt;0,(25-$S872)*'Hintergrund Berechnung'!$M$3166,0)),0)</f>
        <v>0</v>
      </c>
      <c r="AL872" s="18" t="e">
        <f t="shared" si="126"/>
        <v>#DIV/0!</v>
      </c>
    </row>
    <row r="873" spans="21:38" x14ac:dyDescent="0.5">
      <c r="U873" s="16">
        <f t="shared" si="118"/>
        <v>0</v>
      </c>
      <c r="V873" s="16" t="e">
        <f>IF($A$3=FALSE,IF($C873&lt;16,E873/($D873^0.727399687532279)*'Hintergrund Berechnung'!$I$3165,E873/($D873^0.727399687532279)*'Hintergrund Berechnung'!$I$3166),IF($C873&lt;13,(E873/($D873^0.727399687532279)*'Hintergrund Berechnung'!$I$3165)*0.5,IF($C873&lt;16,(E873/($D873^0.727399687532279)*'Hintergrund Berechnung'!$I$3165)*0.67,E873/($D873^0.727399687532279)*'Hintergrund Berechnung'!$I$3166)))</f>
        <v>#DIV/0!</v>
      </c>
      <c r="W873" s="16" t="str">
        <f t="shared" si="119"/>
        <v/>
      </c>
      <c r="X873" s="16" t="e">
        <f>IF($A$3=FALSE,IF($C873&lt;16,G873/($D873^0.727399687532279)*'Hintergrund Berechnung'!$I$3165,G873/($D873^0.727399687532279)*'Hintergrund Berechnung'!$I$3166),IF($C873&lt;13,(G873/($D873^0.727399687532279)*'Hintergrund Berechnung'!$I$3165)*0.5,IF($C873&lt;16,(G873/($D873^0.727399687532279)*'Hintergrund Berechnung'!$I$3165)*0.67,G873/($D873^0.727399687532279)*'Hintergrund Berechnung'!$I$3166)))</f>
        <v>#DIV/0!</v>
      </c>
      <c r="Y873" s="16" t="str">
        <f t="shared" si="120"/>
        <v/>
      </c>
      <c r="Z873" s="16" t="e">
        <f>IF($A$3=FALSE,IF($C873&lt;16,I873/($D873^0.727399687532279)*'Hintergrund Berechnung'!$I$3165,I873/($D873^0.727399687532279)*'Hintergrund Berechnung'!$I$3166),IF($C873&lt;13,(I873/($D873^0.727399687532279)*'Hintergrund Berechnung'!$I$3165)*0.5,IF($C873&lt;16,(I873/($D873^0.727399687532279)*'Hintergrund Berechnung'!$I$3165)*0.67,I873/($D873^0.727399687532279)*'Hintergrund Berechnung'!$I$3166)))</f>
        <v>#DIV/0!</v>
      </c>
      <c r="AA873" s="16" t="str">
        <f t="shared" si="121"/>
        <v/>
      </c>
      <c r="AB873" s="16" t="e">
        <f>IF($A$3=FALSE,IF($C873&lt;16,K873/($D873^0.727399687532279)*'Hintergrund Berechnung'!$I$3165,K873/($D873^0.727399687532279)*'Hintergrund Berechnung'!$I$3166),IF($C873&lt;13,(K873/($D873^0.727399687532279)*'Hintergrund Berechnung'!$I$3165)*0.5,IF($C873&lt;16,(K873/($D873^0.727399687532279)*'Hintergrund Berechnung'!$I$3165)*0.67,K873/($D873^0.727399687532279)*'Hintergrund Berechnung'!$I$3166)))</f>
        <v>#DIV/0!</v>
      </c>
      <c r="AC873" s="16" t="str">
        <f t="shared" si="122"/>
        <v/>
      </c>
      <c r="AD873" s="16" t="e">
        <f>IF($A$3=FALSE,IF($C873&lt;16,M873/($D873^0.727399687532279)*'Hintergrund Berechnung'!$I$3165,M873/($D873^0.727399687532279)*'Hintergrund Berechnung'!$I$3166),IF($C873&lt;13,(M873/($D873^0.727399687532279)*'Hintergrund Berechnung'!$I$3165)*0.5,IF($C873&lt;16,(M873/($D873^0.727399687532279)*'Hintergrund Berechnung'!$I$3165)*0.67,M873/($D873^0.727399687532279)*'Hintergrund Berechnung'!$I$3166)))</f>
        <v>#DIV/0!</v>
      </c>
      <c r="AE873" s="16" t="str">
        <f t="shared" si="123"/>
        <v/>
      </c>
      <c r="AF873" s="16" t="e">
        <f>IF($A$3=FALSE,IF($C873&lt;16,O873/($D873^0.727399687532279)*'Hintergrund Berechnung'!$I$3165,O873/($D873^0.727399687532279)*'Hintergrund Berechnung'!$I$3166),IF($C873&lt;13,(O873/($D873^0.727399687532279)*'Hintergrund Berechnung'!$I$3165)*0.5,IF($C873&lt;16,(O873/($D873^0.727399687532279)*'Hintergrund Berechnung'!$I$3165)*0.67,O873/($D873^0.727399687532279)*'Hintergrund Berechnung'!$I$3166)))</f>
        <v>#DIV/0!</v>
      </c>
      <c r="AG873" s="16" t="str">
        <f t="shared" si="124"/>
        <v/>
      </c>
      <c r="AH873" s="16" t="e">
        <f t="shared" si="125"/>
        <v>#DIV/0!</v>
      </c>
      <c r="AI873" s="16" t="e">
        <f>ROUND(IF(C873&lt;16,$Q873/($D873^0.515518364833551)*'Hintergrund Berechnung'!$K$3165,$Q873/($D873^0.515518364833551)*'Hintergrund Berechnung'!$K$3166),0)</f>
        <v>#DIV/0!</v>
      </c>
      <c r="AJ873" s="16">
        <f>ROUND(IF(C873&lt;16,$R873*'Hintergrund Berechnung'!$L$3165,$R873*'Hintergrund Berechnung'!$L$3166),0)</f>
        <v>0</v>
      </c>
      <c r="AK873" s="16">
        <f>ROUND(IF(C873&lt;16,IF(S873&gt;0,(25-$S873)*'Hintergrund Berechnung'!$M$3165,0),IF(S873&gt;0,(25-$S873)*'Hintergrund Berechnung'!$M$3166,0)),0)</f>
        <v>0</v>
      </c>
      <c r="AL873" s="18" t="e">
        <f t="shared" si="126"/>
        <v>#DIV/0!</v>
      </c>
    </row>
    <row r="874" spans="21:38" x14ac:dyDescent="0.5">
      <c r="U874" s="16">
        <f t="shared" si="118"/>
        <v>0</v>
      </c>
      <c r="V874" s="16" t="e">
        <f>IF($A$3=FALSE,IF($C874&lt;16,E874/($D874^0.727399687532279)*'Hintergrund Berechnung'!$I$3165,E874/($D874^0.727399687532279)*'Hintergrund Berechnung'!$I$3166),IF($C874&lt;13,(E874/($D874^0.727399687532279)*'Hintergrund Berechnung'!$I$3165)*0.5,IF($C874&lt;16,(E874/($D874^0.727399687532279)*'Hintergrund Berechnung'!$I$3165)*0.67,E874/($D874^0.727399687532279)*'Hintergrund Berechnung'!$I$3166)))</f>
        <v>#DIV/0!</v>
      </c>
      <c r="W874" s="16" t="str">
        <f t="shared" si="119"/>
        <v/>
      </c>
      <c r="X874" s="16" t="e">
        <f>IF($A$3=FALSE,IF($C874&lt;16,G874/($D874^0.727399687532279)*'Hintergrund Berechnung'!$I$3165,G874/($D874^0.727399687532279)*'Hintergrund Berechnung'!$I$3166),IF($C874&lt;13,(G874/($D874^0.727399687532279)*'Hintergrund Berechnung'!$I$3165)*0.5,IF($C874&lt;16,(G874/($D874^0.727399687532279)*'Hintergrund Berechnung'!$I$3165)*0.67,G874/($D874^0.727399687532279)*'Hintergrund Berechnung'!$I$3166)))</f>
        <v>#DIV/0!</v>
      </c>
      <c r="Y874" s="16" t="str">
        <f t="shared" si="120"/>
        <v/>
      </c>
      <c r="Z874" s="16" t="e">
        <f>IF($A$3=FALSE,IF($C874&lt;16,I874/($D874^0.727399687532279)*'Hintergrund Berechnung'!$I$3165,I874/($D874^0.727399687532279)*'Hintergrund Berechnung'!$I$3166),IF($C874&lt;13,(I874/($D874^0.727399687532279)*'Hintergrund Berechnung'!$I$3165)*0.5,IF($C874&lt;16,(I874/($D874^0.727399687532279)*'Hintergrund Berechnung'!$I$3165)*0.67,I874/($D874^0.727399687532279)*'Hintergrund Berechnung'!$I$3166)))</f>
        <v>#DIV/0!</v>
      </c>
      <c r="AA874" s="16" t="str">
        <f t="shared" si="121"/>
        <v/>
      </c>
      <c r="AB874" s="16" t="e">
        <f>IF($A$3=FALSE,IF($C874&lt;16,K874/($D874^0.727399687532279)*'Hintergrund Berechnung'!$I$3165,K874/($D874^0.727399687532279)*'Hintergrund Berechnung'!$I$3166),IF($C874&lt;13,(K874/($D874^0.727399687532279)*'Hintergrund Berechnung'!$I$3165)*0.5,IF($C874&lt;16,(K874/($D874^0.727399687532279)*'Hintergrund Berechnung'!$I$3165)*0.67,K874/($D874^0.727399687532279)*'Hintergrund Berechnung'!$I$3166)))</f>
        <v>#DIV/0!</v>
      </c>
      <c r="AC874" s="16" t="str">
        <f t="shared" si="122"/>
        <v/>
      </c>
      <c r="AD874" s="16" t="e">
        <f>IF($A$3=FALSE,IF($C874&lt;16,M874/($D874^0.727399687532279)*'Hintergrund Berechnung'!$I$3165,M874/($D874^0.727399687532279)*'Hintergrund Berechnung'!$I$3166),IF($C874&lt;13,(M874/($D874^0.727399687532279)*'Hintergrund Berechnung'!$I$3165)*0.5,IF($C874&lt;16,(M874/($D874^0.727399687532279)*'Hintergrund Berechnung'!$I$3165)*0.67,M874/($D874^0.727399687532279)*'Hintergrund Berechnung'!$I$3166)))</f>
        <v>#DIV/0!</v>
      </c>
      <c r="AE874" s="16" t="str">
        <f t="shared" si="123"/>
        <v/>
      </c>
      <c r="AF874" s="16" t="e">
        <f>IF($A$3=FALSE,IF($C874&lt;16,O874/($D874^0.727399687532279)*'Hintergrund Berechnung'!$I$3165,O874/($D874^0.727399687532279)*'Hintergrund Berechnung'!$I$3166),IF($C874&lt;13,(O874/($D874^0.727399687532279)*'Hintergrund Berechnung'!$I$3165)*0.5,IF($C874&lt;16,(O874/($D874^0.727399687532279)*'Hintergrund Berechnung'!$I$3165)*0.67,O874/($D874^0.727399687532279)*'Hintergrund Berechnung'!$I$3166)))</f>
        <v>#DIV/0!</v>
      </c>
      <c r="AG874" s="16" t="str">
        <f t="shared" si="124"/>
        <v/>
      </c>
      <c r="AH874" s="16" t="e">
        <f t="shared" si="125"/>
        <v>#DIV/0!</v>
      </c>
      <c r="AI874" s="16" t="e">
        <f>ROUND(IF(C874&lt;16,$Q874/($D874^0.515518364833551)*'Hintergrund Berechnung'!$K$3165,$Q874/($D874^0.515518364833551)*'Hintergrund Berechnung'!$K$3166),0)</f>
        <v>#DIV/0!</v>
      </c>
      <c r="AJ874" s="16">
        <f>ROUND(IF(C874&lt;16,$R874*'Hintergrund Berechnung'!$L$3165,$R874*'Hintergrund Berechnung'!$L$3166),0)</f>
        <v>0</v>
      </c>
      <c r="AK874" s="16">
        <f>ROUND(IF(C874&lt;16,IF(S874&gt;0,(25-$S874)*'Hintergrund Berechnung'!$M$3165,0),IF(S874&gt;0,(25-$S874)*'Hintergrund Berechnung'!$M$3166,0)),0)</f>
        <v>0</v>
      </c>
      <c r="AL874" s="18" t="e">
        <f t="shared" si="126"/>
        <v>#DIV/0!</v>
      </c>
    </row>
    <row r="875" spans="21:38" x14ac:dyDescent="0.5">
      <c r="U875" s="16">
        <f t="shared" si="118"/>
        <v>0</v>
      </c>
      <c r="V875" s="16" t="e">
        <f>IF($A$3=FALSE,IF($C875&lt;16,E875/($D875^0.727399687532279)*'Hintergrund Berechnung'!$I$3165,E875/($D875^0.727399687532279)*'Hintergrund Berechnung'!$I$3166),IF($C875&lt;13,(E875/($D875^0.727399687532279)*'Hintergrund Berechnung'!$I$3165)*0.5,IF($C875&lt;16,(E875/($D875^0.727399687532279)*'Hintergrund Berechnung'!$I$3165)*0.67,E875/($D875^0.727399687532279)*'Hintergrund Berechnung'!$I$3166)))</f>
        <v>#DIV/0!</v>
      </c>
      <c r="W875" s="16" t="str">
        <f t="shared" si="119"/>
        <v/>
      </c>
      <c r="X875" s="16" t="e">
        <f>IF($A$3=FALSE,IF($C875&lt;16,G875/($D875^0.727399687532279)*'Hintergrund Berechnung'!$I$3165,G875/($D875^0.727399687532279)*'Hintergrund Berechnung'!$I$3166),IF($C875&lt;13,(G875/($D875^0.727399687532279)*'Hintergrund Berechnung'!$I$3165)*0.5,IF($C875&lt;16,(G875/($D875^0.727399687532279)*'Hintergrund Berechnung'!$I$3165)*0.67,G875/($D875^0.727399687532279)*'Hintergrund Berechnung'!$I$3166)))</f>
        <v>#DIV/0!</v>
      </c>
      <c r="Y875" s="16" t="str">
        <f t="shared" si="120"/>
        <v/>
      </c>
      <c r="Z875" s="16" t="e">
        <f>IF($A$3=FALSE,IF($C875&lt;16,I875/($D875^0.727399687532279)*'Hintergrund Berechnung'!$I$3165,I875/($D875^0.727399687532279)*'Hintergrund Berechnung'!$I$3166),IF($C875&lt;13,(I875/($D875^0.727399687532279)*'Hintergrund Berechnung'!$I$3165)*0.5,IF($C875&lt;16,(I875/($D875^0.727399687532279)*'Hintergrund Berechnung'!$I$3165)*0.67,I875/($D875^0.727399687532279)*'Hintergrund Berechnung'!$I$3166)))</f>
        <v>#DIV/0!</v>
      </c>
      <c r="AA875" s="16" t="str">
        <f t="shared" si="121"/>
        <v/>
      </c>
      <c r="AB875" s="16" t="e">
        <f>IF($A$3=FALSE,IF($C875&lt;16,K875/($D875^0.727399687532279)*'Hintergrund Berechnung'!$I$3165,K875/($D875^0.727399687532279)*'Hintergrund Berechnung'!$I$3166),IF($C875&lt;13,(K875/($D875^0.727399687532279)*'Hintergrund Berechnung'!$I$3165)*0.5,IF($C875&lt;16,(K875/($D875^0.727399687532279)*'Hintergrund Berechnung'!$I$3165)*0.67,K875/($D875^0.727399687532279)*'Hintergrund Berechnung'!$I$3166)))</f>
        <v>#DIV/0!</v>
      </c>
      <c r="AC875" s="16" t="str">
        <f t="shared" si="122"/>
        <v/>
      </c>
      <c r="AD875" s="16" t="e">
        <f>IF($A$3=FALSE,IF($C875&lt;16,M875/($D875^0.727399687532279)*'Hintergrund Berechnung'!$I$3165,M875/($D875^0.727399687532279)*'Hintergrund Berechnung'!$I$3166),IF($C875&lt;13,(M875/($D875^0.727399687532279)*'Hintergrund Berechnung'!$I$3165)*0.5,IF($C875&lt;16,(M875/($D875^0.727399687532279)*'Hintergrund Berechnung'!$I$3165)*0.67,M875/($D875^0.727399687532279)*'Hintergrund Berechnung'!$I$3166)))</f>
        <v>#DIV/0!</v>
      </c>
      <c r="AE875" s="16" t="str">
        <f t="shared" si="123"/>
        <v/>
      </c>
      <c r="AF875" s="16" t="e">
        <f>IF($A$3=FALSE,IF($C875&lt;16,O875/($D875^0.727399687532279)*'Hintergrund Berechnung'!$I$3165,O875/($D875^0.727399687532279)*'Hintergrund Berechnung'!$I$3166),IF($C875&lt;13,(O875/($D875^0.727399687532279)*'Hintergrund Berechnung'!$I$3165)*0.5,IF($C875&lt;16,(O875/($D875^0.727399687532279)*'Hintergrund Berechnung'!$I$3165)*0.67,O875/($D875^0.727399687532279)*'Hintergrund Berechnung'!$I$3166)))</f>
        <v>#DIV/0!</v>
      </c>
      <c r="AG875" s="16" t="str">
        <f t="shared" si="124"/>
        <v/>
      </c>
      <c r="AH875" s="16" t="e">
        <f t="shared" si="125"/>
        <v>#DIV/0!</v>
      </c>
      <c r="AI875" s="16" t="e">
        <f>ROUND(IF(C875&lt;16,$Q875/($D875^0.515518364833551)*'Hintergrund Berechnung'!$K$3165,$Q875/($D875^0.515518364833551)*'Hintergrund Berechnung'!$K$3166),0)</f>
        <v>#DIV/0!</v>
      </c>
      <c r="AJ875" s="16">
        <f>ROUND(IF(C875&lt;16,$R875*'Hintergrund Berechnung'!$L$3165,$R875*'Hintergrund Berechnung'!$L$3166),0)</f>
        <v>0</v>
      </c>
      <c r="AK875" s="16">
        <f>ROUND(IF(C875&lt;16,IF(S875&gt;0,(25-$S875)*'Hintergrund Berechnung'!$M$3165,0),IF(S875&gt;0,(25-$S875)*'Hintergrund Berechnung'!$M$3166,0)),0)</f>
        <v>0</v>
      </c>
      <c r="AL875" s="18" t="e">
        <f t="shared" si="126"/>
        <v>#DIV/0!</v>
      </c>
    </row>
    <row r="876" spans="21:38" x14ac:dyDescent="0.5">
      <c r="U876" s="16">
        <f t="shared" si="118"/>
        <v>0</v>
      </c>
      <c r="V876" s="16" t="e">
        <f>IF($A$3=FALSE,IF($C876&lt;16,E876/($D876^0.727399687532279)*'Hintergrund Berechnung'!$I$3165,E876/($D876^0.727399687532279)*'Hintergrund Berechnung'!$I$3166),IF($C876&lt;13,(E876/($D876^0.727399687532279)*'Hintergrund Berechnung'!$I$3165)*0.5,IF($C876&lt;16,(E876/($D876^0.727399687532279)*'Hintergrund Berechnung'!$I$3165)*0.67,E876/($D876^0.727399687532279)*'Hintergrund Berechnung'!$I$3166)))</f>
        <v>#DIV/0!</v>
      </c>
      <c r="W876" s="16" t="str">
        <f t="shared" si="119"/>
        <v/>
      </c>
      <c r="X876" s="16" t="e">
        <f>IF($A$3=FALSE,IF($C876&lt;16,G876/($D876^0.727399687532279)*'Hintergrund Berechnung'!$I$3165,G876/($D876^0.727399687532279)*'Hintergrund Berechnung'!$I$3166),IF($C876&lt;13,(G876/($D876^0.727399687532279)*'Hintergrund Berechnung'!$I$3165)*0.5,IF($C876&lt;16,(G876/($D876^0.727399687532279)*'Hintergrund Berechnung'!$I$3165)*0.67,G876/($D876^0.727399687532279)*'Hintergrund Berechnung'!$I$3166)))</f>
        <v>#DIV/0!</v>
      </c>
      <c r="Y876" s="16" t="str">
        <f t="shared" si="120"/>
        <v/>
      </c>
      <c r="Z876" s="16" t="e">
        <f>IF($A$3=FALSE,IF($C876&lt;16,I876/($D876^0.727399687532279)*'Hintergrund Berechnung'!$I$3165,I876/($D876^0.727399687532279)*'Hintergrund Berechnung'!$I$3166),IF($C876&lt;13,(I876/($D876^0.727399687532279)*'Hintergrund Berechnung'!$I$3165)*0.5,IF($C876&lt;16,(I876/($D876^0.727399687532279)*'Hintergrund Berechnung'!$I$3165)*0.67,I876/($D876^0.727399687532279)*'Hintergrund Berechnung'!$I$3166)))</f>
        <v>#DIV/0!</v>
      </c>
      <c r="AA876" s="16" t="str">
        <f t="shared" si="121"/>
        <v/>
      </c>
      <c r="AB876" s="16" t="e">
        <f>IF($A$3=FALSE,IF($C876&lt;16,K876/($D876^0.727399687532279)*'Hintergrund Berechnung'!$I$3165,K876/($D876^0.727399687532279)*'Hintergrund Berechnung'!$I$3166),IF($C876&lt;13,(K876/($D876^0.727399687532279)*'Hintergrund Berechnung'!$I$3165)*0.5,IF($C876&lt;16,(K876/($D876^0.727399687532279)*'Hintergrund Berechnung'!$I$3165)*0.67,K876/($D876^0.727399687532279)*'Hintergrund Berechnung'!$I$3166)))</f>
        <v>#DIV/0!</v>
      </c>
      <c r="AC876" s="16" t="str">
        <f t="shared" si="122"/>
        <v/>
      </c>
      <c r="AD876" s="16" t="e">
        <f>IF($A$3=FALSE,IF($C876&lt;16,M876/($D876^0.727399687532279)*'Hintergrund Berechnung'!$I$3165,M876/($D876^0.727399687532279)*'Hintergrund Berechnung'!$I$3166),IF($C876&lt;13,(M876/($D876^0.727399687532279)*'Hintergrund Berechnung'!$I$3165)*0.5,IF($C876&lt;16,(M876/($D876^0.727399687532279)*'Hintergrund Berechnung'!$I$3165)*0.67,M876/($D876^0.727399687532279)*'Hintergrund Berechnung'!$I$3166)))</f>
        <v>#DIV/0!</v>
      </c>
      <c r="AE876" s="16" t="str">
        <f t="shared" si="123"/>
        <v/>
      </c>
      <c r="AF876" s="16" t="e">
        <f>IF($A$3=FALSE,IF($C876&lt;16,O876/($D876^0.727399687532279)*'Hintergrund Berechnung'!$I$3165,O876/($D876^0.727399687532279)*'Hintergrund Berechnung'!$I$3166),IF($C876&lt;13,(O876/($D876^0.727399687532279)*'Hintergrund Berechnung'!$I$3165)*0.5,IF($C876&lt;16,(O876/($D876^0.727399687532279)*'Hintergrund Berechnung'!$I$3165)*0.67,O876/($D876^0.727399687532279)*'Hintergrund Berechnung'!$I$3166)))</f>
        <v>#DIV/0!</v>
      </c>
      <c r="AG876" s="16" t="str">
        <f t="shared" si="124"/>
        <v/>
      </c>
      <c r="AH876" s="16" t="e">
        <f t="shared" si="125"/>
        <v>#DIV/0!</v>
      </c>
      <c r="AI876" s="16" t="e">
        <f>ROUND(IF(C876&lt;16,$Q876/($D876^0.515518364833551)*'Hintergrund Berechnung'!$K$3165,$Q876/($D876^0.515518364833551)*'Hintergrund Berechnung'!$K$3166),0)</f>
        <v>#DIV/0!</v>
      </c>
      <c r="AJ876" s="16">
        <f>ROUND(IF(C876&lt;16,$R876*'Hintergrund Berechnung'!$L$3165,$R876*'Hintergrund Berechnung'!$L$3166),0)</f>
        <v>0</v>
      </c>
      <c r="AK876" s="16">
        <f>ROUND(IF(C876&lt;16,IF(S876&gt;0,(25-$S876)*'Hintergrund Berechnung'!$M$3165,0),IF(S876&gt;0,(25-$S876)*'Hintergrund Berechnung'!$M$3166,0)),0)</f>
        <v>0</v>
      </c>
      <c r="AL876" s="18" t="e">
        <f t="shared" si="126"/>
        <v>#DIV/0!</v>
      </c>
    </row>
    <row r="877" spans="21:38" x14ac:dyDescent="0.5">
      <c r="U877" s="16">
        <f t="shared" si="118"/>
        <v>0</v>
      </c>
      <c r="V877" s="16" t="e">
        <f>IF($A$3=FALSE,IF($C877&lt;16,E877/($D877^0.727399687532279)*'Hintergrund Berechnung'!$I$3165,E877/($D877^0.727399687532279)*'Hintergrund Berechnung'!$I$3166),IF($C877&lt;13,(E877/($D877^0.727399687532279)*'Hintergrund Berechnung'!$I$3165)*0.5,IF($C877&lt;16,(E877/($D877^0.727399687532279)*'Hintergrund Berechnung'!$I$3165)*0.67,E877/($D877^0.727399687532279)*'Hintergrund Berechnung'!$I$3166)))</f>
        <v>#DIV/0!</v>
      </c>
      <c r="W877" s="16" t="str">
        <f t="shared" si="119"/>
        <v/>
      </c>
      <c r="X877" s="16" t="e">
        <f>IF($A$3=FALSE,IF($C877&lt;16,G877/($D877^0.727399687532279)*'Hintergrund Berechnung'!$I$3165,G877/($D877^0.727399687532279)*'Hintergrund Berechnung'!$I$3166),IF($C877&lt;13,(G877/($D877^0.727399687532279)*'Hintergrund Berechnung'!$I$3165)*0.5,IF($C877&lt;16,(G877/($D877^0.727399687532279)*'Hintergrund Berechnung'!$I$3165)*0.67,G877/($D877^0.727399687532279)*'Hintergrund Berechnung'!$I$3166)))</f>
        <v>#DIV/0!</v>
      </c>
      <c r="Y877" s="16" t="str">
        <f t="shared" si="120"/>
        <v/>
      </c>
      <c r="Z877" s="16" t="e">
        <f>IF($A$3=FALSE,IF($C877&lt;16,I877/($D877^0.727399687532279)*'Hintergrund Berechnung'!$I$3165,I877/($D877^0.727399687532279)*'Hintergrund Berechnung'!$I$3166),IF($C877&lt;13,(I877/($D877^0.727399687532279)*'Hintergrund Berechnung'!$I$3165)*0.5,IF($C877&lt;16,(I877/($D877^0.727399687532279)*'Hintergrund Berechnung'!$I$3165)*0.67,I877/($D877^0.727399687532279)*'Hintergrund Berechnung'!$I$3166)))</f>
        <v>#DIV/0!</v>
      </c>
      <c r="AA877" s="16" t="str">
        <f t="shared" si="121"/>
        <v/>
      </c>
      <c r="AB877" s="16" t="e">
        <f>IF($A$3=FALSE,IF($C877&lt;16,K877/($D877^0.727399687532279)*'Hintergrund Berechnung'!$I$3165,K877/($D877^0.727399687532279)*'Hintergrund Berechnung'!$I$3166),IF($C877&lt;13,(K877/($D877^0.727399687532279)*'Hintergrund Berechnung'!$I$3165)*0.5,IF($C877&lt;16,(K877/($D877^0.727399687532279)*'Hintergrund Berechnung'!$I$3165)*0.67,K877/($D877^0.727399687532279)*'Hintergrund Berechnung'!$I$3166)))</f>
        <v>#DIV/0!</v>
      </c>
      <c r="AC877" s="16" t="str">
        <f t="shared" si="122"/>
        <v/>
      </c>
      <c r="AD877" s="16" t="e">
        <f>IF($A$3=FALSE,IF($C877&lt;16,M877/($D877^0.727399687532279)*'Hintergrund Berechnung'!$I$3165,M877/($D877^0.727399687532279)*'Hintergrund Berechnung'!$I$3166),IF($C877&lt;13,(M877/($D877^0.727399687532279)*'Hintergrund Berechnung'!$I$3165)*0.5,IF($C877&lt;16,(M877/($D877^0.727399687532279)*'Hintergrund Berechnung'!$I$3165)*0.67,M877/($D877^0.727399687532279)*'Hintergrund Berechnung'!$I$3166)))</f>
        <v>#DIV/0!</v>
      </c>
      <c r="AE877" s="16" t="str">
        <f t="shared" si="123"/>
        <v/>
      </c>
      <c r="AF877" s="16" t="e">
        <f>IF($A$3=FALSE,IF($C877&lt;16,O877/($D877^0.727399687532279)*'Hintergrund Berechnung'!$I$3165,O877/($D877^0.727399687532279)*'Hintergrund Berechnung'!$I$3166),IF($C877&lt;13,(O877/($D877^0.727399687532279)*'Hintergrund Berechnung'!$I$3165)*0.5,IF($C877&lt;16,(O877/($D877^0.727399687532279)*'Hintergrund Berechnung'!$I$3165)*0.67,O877/($D877^0.727399687532279)*'Hintergrund Berechnung'!$I$3166)))</f>
        <v>#DIV/0!</v>
      </c>
      <c r="AG877" s="16" t="str">
        <f t="shared" si="124"/>
        <v/>
      </c>
      <c r="AH877" s="16" t="e">
        <f t="shared" si="125"/>
        <v>#DIV/0!</v>
      </c>
      <c r="AI877" s="16" t="e">
        <f>ROUND(IF(C877&lt;16,$Q877/($D877^0.515518364833551)*'Hintergrund Berechnung'!$K$3165,$Q877/($D877^0.515518364833551)*'Hintergrund Berechnung'!$K$3166),0)</f>
        <v>#DIV/0!</v>
      </c>
      <c r="AJ877" s="16">
        <f>ROUND(IF(C877&lt;16,$R877*'Hintergrund Berechnung'!$L$3165,$R877*'Hintergrund Berechnung'!$L$3166),0)</f>
        <v>0</v>
      </c>
      <c r="AK877" s="16">
        <f>ROUND(IF(C877&lt;16,IF(S877&gt;0,(25-$S877)*'Hintergrund Berechnung'!$M$3165,0),IF(S877&gt;0,(25-$S877)*'Hintergrund Berechnung'!$M$3166,0)),0)</f>
        <v>0</v>
      </c>
      <c r="AL877" s="18" t="e">
        <f t="shared" si="126"/>
        <v>#DIV/0!</v>
      </c>
    </row>
    <row r="878" spans="21:38" x14ac:dyDescent="0.5">
      <c r="U878" s="16">
        <f t="shared" si="118"/>
        <v>0</v>
      </c>
      <c r="V878" s="16" t="e">
        <f>IF($A$3=FALSE,IF($C878&lt;16,E878/($D878^0.727399687532279)*'Hintergrund Berechnung'!$I$3165,E878/($D878^0.727399687532279)*'Hintergrund Berechnung'!$I$3166),IF($C878&lt;13,(E878/($D878^0.727399687532279)*'Hintergrund Berechnung'!$I$3165)*0.5,IF($C878&lt;16,(E878/($D878^0.727399687532279)*'Hintergrund Berechnung'!$I$3165)*0.67,E878/($D878^0.727399687532279)*'Hintergrund Berechnung'!$I$3166)))</f>
        <v>#DIV/0!</v>
      </c>
      <c r="W878" s="16" t="str">
        <f t="shared" si="119"/>
        <v/>
      </c>
      <c r="X878" s="16" t="e">
        <f>IF($A$3=FALSE,IF($C878&lt;16,G878/($D878^0.727399687532279)*'Hintergrund Berechnung'!$I$3165,G878/($D878^0.727399687532279)*'Hintergrund Berechnung'!$I$3166),IF($C878&lt;13,(G878/($D878^0.727399687532279)*'Hintergrund Berechnung'!$I$3165)*0.5,IF($C878&lt;16,(G878/($D878^0.727399687532279)*'Hintergrund Berechnung'!$I$3165)*0.67,G878/($D878^0.727399687532279)*'Hintergrund Berechnung'!$I$3166)))</f>
        <v>#DIV/0!</v>
      </c>
      <c r="Y878" s="16" t="str">
        <f t="shared" si="120"/>
        <v/>
      </c>
      <c r="Z878" s="16" t="e">
        <f>IF($A$3=FALSE,IF($C878&lt;16,I878/($D878^0.727399687532279)*'Hintergrund Berechnung'!$I$3165,I878/($D878^0.727399687532279)*'Hintergrund Berechnung'!$I$3166),IF($C878&lt;13,(I878/($D878^0.727399687532279)*'Hintergrund Berechnung'!$I$3165)*0.5,IF($C878&lt;16,(I878/($D878^0.727399687532279)*'Hintergrund Berechnung'!$I$3165)*0.67,I878/($D878^0.727399687532279)*'Hintergrund Berechnung'!$I$3166)))</f>
        <v>#DIV/0!</v>
      </c>
      <c r="AA878" s="16" t="str">
        <f t="shared" si="121"/>
        <v/>
      </c>
      <c r="AB878" s="16" t="e">
        <f>IF($A$3=FALSE,IF($C878&lt;16,K878/($D878^0.727399687532279)*'Hintergrund Berechnung'!$I$3165,K878/($D878^0.727399687532279)*'Hintergrund Berechnung'!$I$3166),IF($C878&lt;13,(K878/($D878^0.727399687532279)*'Hintergrund Berechnung'!$I$3165)*0.5,IF($C878&lt;16,(K878/($D878^0.727399687532279)*'Hintergrund Berechnung'!$I$3165)*0.67,K878/($D878^0.727399687532279)*'Hintergrund Berechnung'!$I$3166)))</f>
        <v>#DIV/0!</v>
      </c>
      <c r="AC878" s="16" t="str">
        <f t="shared" si="122"/>
        <v/>
      </c>
      <c r="AD878" s="16" t="e">
        <f>IF($A$3=FALSE,IF($C878&lt;16,M878/($D878^0.727399687532279)*'Hintergrund Berechnung'!$I$3165,M878/($D878^0.727399687532279)*'Hintergrund Berechnung'!$I$3166),IF($C878&lt;13,(M878/($D878^0.727399687532279)*'Hintergrund Berechnung'!$I$3165)*0.5,IF($C878&lt;16,(M878/($D878^0.727399687532279)*'Hintergrund Berechnung'!$I$3165)*0.67,M878/($D878^0.727399687532279)*'Hintergrund Berechnung'!$I$3166)))</f>
        <v>#DIV/0!</v>
      </c>
      <c r="AE878" s="16" t="str">
        <f t="shared" si="123"/>
        <v/>
      </c>
      <c r="AF878" s="16" t="e">
        <f>IF($A$3=FALSE,IF($C878&lt;16,O878/($D878^0.727399687532279)*'Hintergrund Berechnung'!$I$3165,O878/($D878^0.727399687532279)*'Hintergrund Berechnung'!$I$3166),IF($C878&lt;13,(O878/($D878^0.727399687532279)*'Hintergrund Berechnung'!$I$3165)*0.5,IF($C878&lt;16,(O878/($D878^0.727399687532279)*'Hintergrund Berechnung'!$I$3165)*0.67,O878/($D878^0.727399687532279)*'Hintergrund Berechnung'!$I$3166)))</f>
        <v>#DIV/0!</v>
      </c>
      <c r="AG878" s="16" t="str">
        <f t="shared" si="124"/>
        <v/>
      </c>
      <c r="AH878" s="16" t="e">
        <f t="shared" si="125"/>
        <v>#DIV/0!</v>
      </c>
      <c r="AI878" s="16" t="e">
        <f>ROUND(IF(C878&lt;16,$Q878/($D878^0.515518364833551)*'Hintergrund Berechnung'!$K$3165,$Q878/($D878^0.515518364833551)*'Hintergrund Berechnung'!$K$3166),0)</f>
        <v>#DIV/0!</v>
      </c>
      <c r="AJ878" s="16">
        <f>ROUND(IF(C878&lt;16,$R878*'Hintergrund Berechnung'!$L$3165,$R878*'Hintergrund Berechnung'!$L$3166),0)</f>
        <v>0</v>
      </c>
      <c r="AK878" s="16">
        <f>ROUND(IF(C878&lt;16,IF(S878&gt;0,(25-$S878)*'Hintergrund Berechnung'!$M$3165,0),IF(S878&gt;0,(25-$S878)*'Hintergrund Berechnung'!$M$3166,0)),0)</f>
        <v>0</v>
      </c>
      <c r="AL878" s="18" t="e">
        <f t="shared" si="126"/>
        <v>#DIV/0!</v>
      </c>
    </row>
    <row r="879" spans="21:38" x14ac:dyDescent="0.5">
      <c r="U879" s="16">
        <f t="shared" si="118"/>
        <v>0</v>
      </c>
      <c r="V879" s="16" t="e">
        <f>IF($A$3=FALSE,IF($C879&lt;16,E879/($D879^0.727399687532279)*'Hintergrund Berechnung'!$I$3165,E879/($D879^0.727399687532279)*'Hintergrund Berechnung'!$I$3166),IF($C879&lt;13,(E879/($D879^0.727399687532279)*'Hintergrund Berechnung'!$I$3165)*0.5,IF($C879&lt;16,(E879/($D879^0.727399687532279)*'Hintergrund Berechnung'!$I$3165)*0.67,E879/($D879^0.727399687532279)*'Hintergrund Berechnung'!$I$3166)))</f>
        <v>#DIV/0!</v>
      </c>
      <c r="W879" s="16" t="str">
        <f t="shared" si="119"/>
        <v/>
      </c>
      <c r="X879" s="16" t="e">
        <f>IF($A$3=FALSE,IF($C879&lt;16,G879/($D879^0.727399687532279)*'Hintergrund Berechnung'!$I$3165,G879/($D879^0.727399687532279)*'Hintergrund Berechnung'!$I$3166),IF($C879&lt;13,(G879/($D879^0.727399687532279)*'Hintergrund Berechnung'!$I$3165)*0.5,IF($C879&lt;16,(G879/($D879^0.727399687532279)*'Hintergrund Berechnung'!$I$3165)*0.67,G879/($D879^0.727399687532279)*'Hintergrund Berechnung'!$I$3166)))</f>
        <v>#DIV/0!</v>
      </c>
      <c r="Y879" s="16" t="str">
        <f t="shared" si="120"/>
        <v/>
      </c>
      <c r="Z879" s="16" t="e">
        <f>IF($A$3=FALSE,IF($C879&lt;16,I879/($D879^0.727399687532279)*'Hintergrund Berechnung'!$I$3165,I879/($D879^0.727399687532279)*'Hintergrund Berechnung'!$I$3166),IF($C879&lt;13,(I879/($D879^0.727399687532279)*'Hintergrund Berechnung'!$I$3165)*0.5,IF($C879&lt;16,(I879/($D879^0.727399687532279)*'Hintergrund Berechnung'!$I$3165)*0.67,I879/($D879^0.727399687532279)*'Hintergrund Berechnung'!$I$3166)))</f>
        <v>#DIV/0!</v>
      </c>
      <c r="AA879" s="16" t="str">
        <f t="shared" si="121"/>
        <v/>
      </c>
      <c r="AB879" s="16" t="e">
        <f>IF($A$3=FALSE,IF($C879&lt;16,K879/($D879^0.727399687532279)*'Hintergrund Berechnung'!$I$3165,K879/($D879^0.727399687532279)*'Hintergrund Berechnung'!$I$3166),IF($C879&lt;13,(K879/($D879^0.727399687532279)*'Hintergrund Berechnung'!$I$3165)*0.5,IF($C879&lt;16,(K879/($D879^0.727399687532279)*'Hintergrund Berechnung'!$I$3165)*0.67,K879/($D879^0.727399687532279)*'Hintergrund Berechnung'!$I$3166)))</f>
        <v>#DIV/0!</v>
      </c>
      <c r="AC879" s="16" t="str">
        <f t="shared" si="122"/>
        <v/>
      </c>
      <c r="AD879" s="16" t="e">
        <f>IF($A$3=FALSE,IF($C879&lt;16,M879/($D879^0.727399687532279)*'Hintergrund Berechnung'!$I$3165,M879/($D879^0.727399687532279)*'Hintergrund Berechnung'!$I$3166),IF($C879&lt;13,(M879/($D879^0.727399687532279)*'Hintergrund Berechnung'!$I$3165)*0.5,IF($C879&lt;16,(M879/($D879^0.727399687532279)*'Hintergrund Berechnung'!$I$3165)*0.67,M879/($D879^0.727399687532279)*'Hintergrund Berechnung'!$I$3166)))</f>
        <v>#DIV/0!</v>
      </c>
      <c r="AE879" s="16" t="str">
        <f t="shared" si="123"/>
        <v/>
      </c>
      <c r="AF879" s="16" t="e">
        <f>IF($A$3=FALSE,IF($C879&lt;16,O879/($D879^0.727399687532279)*'Hintergrund Berechnung'!$I$3165,O879/($D879^0.727399687532279)*'Hintergrund Berechnung'!$I$3166),IF($C879&lt;13,(O879/($D879^0.727399687532279)*'Hintergrund Berechnung'!$I$3165)*0.5,IF($C879&lt;16,(O879/($D879^0.727399687532279)*'Hintergrund Berechnung'!$I$3165)*0.67,O879/($D879^0.727399687532279)*'Hintergrund Berechnung'!$I$3166)))</f>
        <v>#DIV/0!</v>
      </c>
      <c r="AG879" s="16" t="str">
        <f t="shared" si="124"/>
        <v/>
      </c>
      <c r="AH879" s="16" t="e">
        <f t="shared" si="125"/>
        <v>#DIV/0!</v>
      </c>
      <c r="AI879" s="16" t="e">
        <f>ROUND(IF(C879&lt;16,$Q879/($D879^0.515518364833551)*'Hintergrund Berechnung'!$K$3165,$Q879/($D879^0.515518364833551)*'Hintergrund Berechnung'!$K$3166),0)</f>
        <v>#DIV/0!</v>
      </c>
      <c r="AJ879" s="16">
        <f>ROUND(IF(C879&lt;16,$R879*'Hintergrund Berechnung'!$L$3165,$R879*'Hintergrund Berechnung'!$L$3166),0)</f>
        <v>0</v>
      </c>
      <c r="AK879" s="16">
        <f>ROUND(IF(C879&lt;16,IF(S879&gt;0,(25-$S879)*'Hintergrund Berechnung'!$M$3165,0),IF(S879&gt;0,(25-$S879)*'Hintergrund Berechnung'!$M$3166,0)),0)</f>
        <v>0</v>
      </c>
      <c r="AL879" s="18" t="e">
        <f t="shared" si="126"/>
        <v>#DIV/0!</v>
      </c>
    </row>
    <row r="880" spans="21:38" x14ac:dyDescent="0.5">
      <c r="U880" s="16">
        <f t="shared" si="118"/>
        <v>0</v>
      </c>
      <c r="V880" s="16" t="e">
        <f>IF($A$3=FALSE,IF($C880&lt;16,E880/($D880^0.727399687532279)*'Hintergrund Berechnung'!$I$3165,E880/($D880^0.727399687532279)*'Hintergrund Berechnung'!$I$3166),IF($C880&lt;13,(E880/($D880^0.727399687532279)*'Hintergrund Berechnung'!$I$3165)*0.5,IF($C880&lt;16,(E880/($D880^0.727399687532279)*'Hintergrund Berechnung'!$I$3165)*0.67,E880/($D880^0.727399687532279)*'Hintergrund Berechnung'!$I$3166)))</f>
        <v>#DIV/0!</v>
      </c>
      <c r="W880" s="16" t="str">
        <f t="shared" si="119"/>
        <v/>
      </c>
      <c r="X880" s="16" t="e">
        <f>IF($A$3=FALSE,IF($C880&lt;16,G880/($D880^0.727399687532279)*'Hintergrund Berechnung'!$I$3165,G880/($D880^0.727399687532279)*'Hintergrund Berechnung'!$I$3166),IF($C880&lt;13,(G880/($D880^0.727399687532279)*'Hintergrund Berechnung'!$I$3165)*0.5,IF($C880&lt;16,(G880/($D880^0.727399687532279)*'Hintergrund Berechnung'!$I$3165)*0.67,G880/($D880^0.727399687532279)*'Hintergrund Berechnung'!$I$3166)))</f>
        <v>#DIV/0!</v>
      </c>
      <c r="Y880" s="16" t="str">
        <f t="shared" si="120"/>
        <v/>
      </c>
      <c r="Z880" s="16" t="e">
        <f>IF($A$3=FALSE,IF($C880&lt;16,I880/($D880^0.727399687532279)*'Hintergrund Berechnung'!$I$3165,I880/($D880^0.727399687532279)*'Hintergrund Berechnung'!$I$3166),IF($C880&lt;13,(I880/($D880^0.727399687532279)*'Hintergrund Berechnung'!$I$3165)*0.5,IF($C880&lt;16,(I880/($D880^0.727399687532279)*'Hintergrund Berechnung'!$I$3165)*0.67,I880/($D880^0.727399687532279)*'Hintergrund Berechnung'!$I$3166)))</f>
        <v>#DIV/0!</v>
      </c>
      <c r="AA880" s="16" t="str">
        <f t="shared" si="121"/>
        <v/>
      </c>
      <c r="AB880" s="16" t="e">
        <f>IF($A$3=FALSE,IF($C880&lt;16,K880/($D880^0.727399687532279)*'Hintergrund Berechnung'!$I$3165,K880/($D880^0.727399687532279)*'Hintergrund Berechnung'!$I$3166),IF($C880&lt;13,(K880/($D880^0.727399687532279)*'Hintergrund Berechnung'!$I$3165)*0.5,IF($C880&lt;16,(K880/($D880^0.727399687532279)*'Hintergrund Berechnung'!$I$3165)*0.67,K880/($D880^0.727399687532279)*'Hintergrund Berechnung'!$I$3166)))</f>
        <v>#DIV/0!</v>
      </c>
      <c r="AC880" s="16" t="str">
        <f t="shared" si="122"/>
        <v/>
      </c>
      <c r="AD880" s="16" t="e">
        <f>IF($A$3=FALSE,IF($C880&lt;16,M880/($D880^0.727399687532279)*'Hintergrund Berechnung'!$I$3165,M880/($D880^0.727399687532279)*'Hintergrund Berechnung'!$I$3166),IF($C880&lt;13,(M880/($D880^0.727399687532279)*'Hintergrund Berechnung'!$I$3165)*0.5,IF($C880&lt;16,(M880/($D880^0.727399687532279)*'Hintergrund Berechnung'!$I$3165)*0.67,M880/($D880^0.727399687532279)*'Hintergrund Berechnung'!$I$3166)))</f>
        <v>#DIV/0!</v>
      </c>
      <c r="AE880" s="16" t="str">
        <f t="shared" si="123"/>
        <v/>
      </c>
      <c r="AF880" s="16" t="e">
        <f>IF($A$3=FALSE,IF($C880&lt;16,O880/($D880^0.727399687532279)*'Hintergrund Berechnung'!$I$3165,O880/($D880^0.727399687532279)*'Hintergrund Berechnung'!$I$3166),IF($C880&lt;13,(O880/($D880^0.727399687532279)*'Hintergrund Berechnung'!$I$3165)*0.5,IF($C880&lt;16,(O880/($D880^0.727399687532279)*'Hintergrund Berechnung'!$I$3165)*0.67,O880/($D880^0.727399687532279)*'Hintergrund Berechnung'!$I$3166)))</f>
        <v>#DIV/0!</v>
      </c>
      <c r="AG880" s="16" t="str">
        <f t="shared" si="124"/>
        <v/>
      </c>
      <c r="AH880" s="16" t="e">
        <f t="shared" si="125"/>
        <v>#DIV/0!</v>
      </c>
      <c r="AI880" s="16" t="e">
        <f>ROUND(IF(C880&lt;16,$Q880/($D880^0.515518364833551)*'Hintergrund Berechnung'!$K$3165,$Q880/($D880^0.515518364833551)*'Hintergrund Berechnung'!$K$3166),0)</f>
        <v>#DIV/0!</v>
      </c>
      <c r="AJ880" s="16">
        <f>ROUND(IF(C880&lt;16,$R880*'Hintergrund Berechnung'!$L$3165,$R880*'Hintergrund Berechnung'!$L$3166),0)</f>
        <v>0</v>
      </c>
      <c r="AK880" s="16">
        <f>ROUND(IF(C880&lt;16,IF(S880&gt;0,(25-$S880)*'Hintergrund Berechnung'!$M$3165,0),IF(S880&gt;0,(25-$S880)*'Hintergrund Berechnung'!$M$3166,0)),0)</f>
        <v>0</v>
      </c>
      <c r="AL880" s="18" t="e">
        <f t="shared" si="126"/>
        <v>#DIV/0!</v>
      </c>
    </row>
    <row r="881" spans="21:38" x14ac:dyDescent="0.5">
      <c r="U881" s="16">
        <f t="shared" si="118"/>
        <v>0</v>
      </c>
      <c r="V881" s="16" t="e">
        <f>IF($A$3=FALSE,IF($C881&lt;16,E881/($D881^0.727399687532279)*'Hintergrund Berechnung'!$I$3165,E881/($D881^0.727399687532279)*'Hintergrund Berechnung'!$I$3166),IF($C881&lt;13,(E881/($D881^0.727399687532279)*'Hintergrund Berechnung'!$I$3165)*0.5,IF($C881&lt;16,(E881/($D881^0.727399687532279)*'Hintergrund Berechnung'!$I$3165)*0.67,E881/($D881^0.727399687532279)*'Hintergrund Berechnung'!$I$3166)))</f>
        <v>#DIV/0!</v>
      </c>
      <c r="W881" s="16" t="str">
        <f t="shared" si="119"/>
        <v/>
      </c>
      <c r="X881" s="16" t="e">
        <f>IF($A$3=FALSE,IF($C881&lt;16,G881/($D881^0.727399687532279)*'Hintergrund Berechnung'!$I$3165,G881/($D881^0.727399687532279)*'Hintergrund Berechnung'!$I$3166),IF($C881&lt;13,(G881/($D881^0.727399687532279)*'Hintergrund Berechnung'!$I$3165)*0.5,IF($C881&lt;16,(G881/($D881^0.727399687532279)*'Hintergrund Berechnung'!$I$3165)*0.67,G881/($D881^0.727399687532279)*'Hintergrund Berechnung'!$I$3166)))</f>
        <v>#DIV/0!</v>
      </c>
      <c r="Y881" s="16" t="str">
        <f t="shared" si="120"/>
        <v/>
      </c>
      <c r="Z881" s="16" t="e">
        <f>IF($A$3=FALSE,IF($C881&lt;16,I881/($D881^0.727399687532279)*'Hintergrund Berechnung'!$I$3165,I881/($D881^0.727399687532279)*'Hintergrund Berechnung'!$I$3166),IF($C881&lt;13,(I881/($D881^0.727399687532279)*'Hintergrund Berechnung'!$I$3165)*0.5,IF($C881&lt;16,(I881/($D881^0.727399687532279)*'Hintergrund Berechnung'!$I$3165)*0.67,I881/($D881^0.727399687532279)*'Hintergrund Berechnung'!$I$3166)))</f>
        <v>#DIV/0!</v>
      </c>
      <c r="AA881" s="16" t="str">
        <f t="shared" si="121"/>
        <v/>
      </c>
      <c r="AB881" s="16" t="e">
        <f>IF($A$3=FALSE,IF($C881&lt;16,K881/($D881^0.727399687532279)*'Hintergrund Berechnung'!$I$3165,K881/($D881^0.727399687532279)*'Hintergrund Berechnung'!$I$3166),IF($C881&lt;13,(K881/($D881^0.727399687532279)*'Hintergrund Berechnung'!$I$3165)*0.5,IF($C881&lt;16,(K881/($D881^0.727399687532279)*'Hintergrund Berechnung'!$I$3165)*0.67,K881/($D881^0.727399687532279)*'Hintergrund Berechnung'!$I$3166)))</f>
        <v>#DIV/0!</v>
      </c>
      <c r="AC881" s="16" t="str">
        <f t="shared" si="122"/>
        <v/>
      </c>
      <c r="AD881" s="16" t="e">
        <f>IF($A$3=FALSE,IF($C881&lt;16,M881/($D881^0.727399687532279)*'Hintergrund Berechnung'!$I$3165,M881/($D881^0.727399687532279)*'Hintergrund Berechnung'!$I$3166),IF($C881&lt;13,(M881/($D881^0.727399687532279)*'Hintergrund Berechnung'!$I$3165)*0.5,IF($C881&lt;16,(M881/($D881^0.727399687532279)*'Hintergrund Berechnung'!$I$3165)*0.67,M881/($D881^0.727399687532279)*'Hintergrund Berechnung'!$I$3166)))</f>
        <v>#DIV/0!</v>
      </c>
      <c r="AE881" s="16" t="str">
        <f t="shared" si="123"/>
        <v/>
      </c>
      <c r="AF881" s="16" t="e">
        <f>IF($A$3=FALSE,IF($C881&lt;16,O881/($D881^0.727399687532279)*'Hintergrund Berechnung'!$I$3165,O881/($D881^0.727399687532279)*'Hintergrund Berechnung'!$I$3166),IF($C881&lt;13,(O881/($D881^0.727399687532279)*'Hintergrund Berechnung'!$I$3165)*0.5,IF($C881&lt;16,(O881/($D881^0.727399687532279)*'Hintergrund Berechnung'!$I$3165)*0.67,O881/($D881^0.727399687532279)*'Hintergrund Berechnung'!$I$3166)))</f>
        <v>#DIV/0!</v>
      </c>
      <c r="AG881" s="16" t="str">
        <f t="shared" si="124"/>
        <v/>
      </c>
      <c r="AH881" s="16" t="e">
        <f t="shared" si="125"/>
        <v>#DIV/0!</v>
      </c>
      <c r="AI881" s="16" t="e">
        <f>ROUND(IF(C881&lt;16,$Q881/($D881^0.515518364833551)*'Hintergrund Berechnung'!$K$3165,$Q881/($D881^0.515518364833551)*'Hintergrund Berechnung'!$K$3166),0)</f>
        <v>#DIV/0!</v>
      </c>
      <c r="AJ881" s="16">
        <f>ROUND(IF(C881&lt;16,$R881*'Hintergrund Berechnung'!$L$3165,$R881*'Hintergrund Berechnung'!$L$3166),0)</f>
        <v>0</v>
      </c>
      <c r="AK881" s="16">
        <f>ROUND(IF(C881&lt;16,IF(S881&gt;0,(25-$S881)*'Hintergrund Berechnung'!$M$3165,0),IF(S881&gt;0,(25-$S881)*'Hintergrund Berechnung'!$M$3166,0)),0)</f>
        <v>0</v>
      </c>
      <c r="AL881" s="18" t="e">
        <f t="shared" si="126"/>
        <v>#DIV/0!</v>
      </c>
    </row>
    <row r="882" spans="21:38" x14ac:dyDescent="0.5">
      <c r="U882" s="16">
        <f t="shared" si="118"/>
        <v>0</v>
      </c>
      <c r="V882" s="16" t="e">
        <f>IF($A$3=FALSE,IF($C882&lt;16,E882/($D882^0.727399687532279)*'Hintergrund Berechnung'!$I$3165,E882/($D882^0.727399687532279)*'Hintergrund Berechnung'!$I$3166),IF($C882&lt;13,(E882/($D882^0.727399687532279)*'Hintergrund Berechnung'!$I$3165)*0.5,IF($C882&lt;16,(E882/($D882^0.727399687532279)*'Hintergrund Berechnung'!$I$3165)*0.67,E882/($D882^0.727399687532279)*'Hintergrund Berechnung'!$I$3166)))</f>
        <v>#DIV/0!</v>
      </c>
      <c r="W882" s="16" t="str">
        <f t="shared" si="119"/>
        <v/>
      </c>
      <c r="X882" s="16" t="e">
        <f>IF($A$3=FALSE,IF($C882&lt;16,G882/($D882^0.727399687532279)*'Hintergrund Berechnung'!$I$3165,G882/($D882^0.727399687532279)*'Hintergrund Berechnung'!$I$3166),IF($C882&lt;13,(G882/($D882^0.727399687532279)*'Hintergrund Berechnung'!$I$3165)*0.5,IF($C882&lt;16,(G882/($D882^0.727399687532279)*'Hintergrund Berechnung'!$I$3165)*0.67,G882/($D882^0.727399687532279)*'Hintergrund Berechnung'!$I$3166)))</f>
        <v>#DIV/0!</v>
      </c>
      <c r="Y882" s="16" t="str">
        <f t="shared" si="120"/>
        <v/>
      </c>
      <c r="Z882" s="16" t="e">
        <f>IF($A$3=FALSE,IF($C882&lt;16,I882/($D882^0.727399687532279)*'Hintergrund Berechnung'!$I$3165,I882/($D882^0.727399687532279)*'Hintergrund Berechnung'!$I$3166),IF($C882&lt;13,(I882/($D882^0.727399687532279)*'Hintergrund Berechnung'!$I$3165)*0.5,IF($C882&lt;16,(I882/($D882^0.727399687532279)*'Hintergrund Berechnung'!$I$3165)*0.67,I882/($D882^0.727399687532279)*'Hintergrund Berechnung'!$I$3166)))</f>
        <v>#DIV/0!</v>
      </c>
      <c r="AA882" s="16" t="str">
        <f t="shared" si="121"/>
        <v/>
      </c>
      <c r="AB882" s="16" t="e">
        <f>IF($A$3=FALSE,IF($C882&lt;16,K882/($D882^0.727399687532279)*'Hintergrund Berechnung'!$I$3165,K882/($D882^0.727399687532279)*'Hintergrund Berechnung'!$I$3166),IF($C882&lt;13,(K882/($D882^0.727399687532279)*'Hintergrund Berechnung'!$I$3165)*0.5,IF($C882&lt;16,(K882/($D882^0.727399687532279)*'Hintergrund Berechnung'!$I$3165)*0.67,K882/($D882^0.727399687532279)*'Hintergrund Berechnung'!$I$3166)))</f>
        <v>#DIV/0!</v>
      </c>
      <c r="AC882" s="16" t="str">
        <f t="shared" si="122"/>
        <v/>
      </c>
      <c r="AD882" s="16" t="e">
        <f>IF($A$3=FALSE,IF($C882&lt;16,M882/($D882^0.727399687532279)*'Hintergrund Berechnung'!$I$3165,M882/($D882^0.727399687532279)*'Hintergrund Berechnung'!$I$3166),IF($C882&lt;13,(M882/($D882^0.727399687532279)*'Hintergrund Berechnung'!$I$3165)*0.5,IF($C882&lt;16,(M882/($D882^0.727399687532279)*'Hintergrund Berechnung'!$I$3165)*0.67,M882/($D882^0.727399687532279)*'Hintergrund Berechnung'!$I$3166)))</f>
        <v>#DIV/0!</v>
      </c>
      <c r="AE882" s="16" t="str">
        <f t="shared" si="123"/>
        <v/>
      </c>
      <c r="AF882" s="16" t="e">
        <f>IF($A$3=FALSE,IF($C882&lt;16,O882/($D882^0.727399687532279)*'Hintergrund Berechnung'!$I$3165,O882/($D882^0.727399687532279)*'Hintergrund Berechnung'!$I$3166),IF($C882&lt;13,(O882/($D882^0.727399687532279)*'Hintergrund Berechnung'!$I$3165)*0.5,IF($C882&lt;16,(O882/($D882^0.727399687532279)*'Hintergrund Berechnung'!$I$3165)*0.67,O882/($D882^0.727399687532279)*'Hintergrund Berechnung'!$I$3166)))</f>
        <v>#DIV/0!</v>
      </c>
      <c r="AG882" s="16" t="str">
        <f t="shared" si="124"/>
        <v/>
      </c>
      <c r="AH882" s="16" t="e">
        <f t="shared" si="125"/>
        <v>#DIV/0!</v>
      </c>
      <c r="AI882" s="16" t="e">
        <f>ROUND(IF(C882&lt;16,$Q882/($D882^0.515518364833551)*'Hintergrund Berechnung'!$K$3165,$Q882/($D882^0.515518364833551)*'Hintergrund Berechnung'!$K$3166),0)</f>
        <v>#DIV/0!</v>
      </c>
      <c r="AJ882" s="16">
        <f>ROUND(IF(C882&lt;16,$R882*'Hintergrund Berechnung'!$L$3165,$R882*'Hintergrund Berechnung'!$L$3166),0)</f>
        <v>0</v>
      </c>
      <c r="AK882" s="16">
        <f>ROUND(IF(C882&lt;16,IF(S882&gt;0,(25-$S882)*'Hintergrund Berechnung'!$M$3165,0),IF(S882&gt;0,(25-$S882)*'Hintergrund Berechnung'!$M$3166,0)),0)</f>
        <v>0</v>
      </c>
      <c r="AL882" s="18" t="e">
        <f t="shared" si="126"/>
        <v>#DIV/0!</v>
      </c>
    </row>
    <row r="883" spans="21:38" x14ac:dyDescent="0.5">
      <c r="U883" s="16">
        <f t="shared" si="118"/>
        <v>0</v>
      </c>
      <c r="V883" s="16" t="e">
        <f>IF($A$3=FALSE,IF($C883&lt;16,E883/($D883^0.727399687532279)*'Hintergrund Berechnung'!$I$3165,E883/($D883^0.727399687532279)*'Hintergrund Berechnung'!$I$3166),IF($C883&lt;13,(E883/($D883^0.727399687532279)*'Hintergrund Berechnung'!$I$3165)*0.5,IF($C883&lt;16,(E883/($D883^0.727399687532279)*'Hintergrund Berechnung'!$I$3165)*0.67,E883/($D883^0.727399687532279)*'Hintergrund Berechnung'!$I$3166)))</f>
        <v>#DIV/0!</v>
      </c>
      <c r="W883" s="16" t="str">
        <f t="shared" si="119"/>
        <v/>
      </c>
      <c r="X883" s="16" t="e">
        <f>IF($A$3=FALSE,IF($C883&lt;16,G883/($D883^0.727399687532279)*'Hintergrund Berechnung'!$I$3165,G883/($D883^0.727399687532279)*'Hintergrund Berechnung'!$I$3166),IF($C883&lt;13,(G883/($D883^0.727399687532279)*'Hintergrund Berechnung'!$I$3165)*0.5,IF($C883&lt;16,(G883/($D883^0.727399687532279)*'Hintergrund Berechnung'!$I$3165)*0.67,G883/($D883^0.727399687532279)*'Hintergrund Berechnung'!$I$3166)))</f>
        <v>#DIV/0!</v>
      </c>
      <c r="Y883" s="16" t="str">
        <f t="shared" si="120"/>
        <v/>
      </c>
      <c r="Z883" s="16" t="e">
        <f>IF($A$3=FALSE,IF($C883&lt;16,I883/($D883^0.727399687532279)*'Hintergrund Berechnung'!$I$3165,I883/($D883^0.727399687532279)*'Hintergrund Berechnung'!$I$3166),IF($C883&lt;13,(I883/($D883^0.727399687532279)*'Hintergrund Berechnung'!$I$3165)*0.5,IF($C883&lt;16,(I883/($D883^0.727399687532279)*'Hintergrund Berechnung'!$I$3165)*0.67,I883/($D883^0.727399687532279)*'Hintergrund Berechnung'!$I$3166)))</f>
        <v>#DIV/0!</v>
      </c>
      <c r="AA883" s="16" t="str">
        <f t="shared" si="121"/>
        <v/>
      </c>
      <c r="AB883" s="16" t="e">
        <f>IF($A$3=FALSE,IF($C883&lt;16,K883/($D883^0.727399687532279)*'Hintergrund Berechnung'!$I$3165,K883/($D883^0.727399687532279)*'Hintergrund Berechnung'!$I$3166),IF($C883&lt;13,(K883/($D883^0.727399687532279)*'Hintergrund Berechnung'!$I$3165)*0.5,IF($C883&lt;16,(K883/($D883^0.727399687532279)*'Hintergrund Berechnung'!$I$3165)*0.67,K883/($D883^0.727399687532279)*'Hintergrund Berechnung'!$I$3166)))</f>
        <v>#DIV/0!</v>
      </c>
      <c r="AC883" s="16" t="str">
        <f t="shared" si="122"/>
        <v/>
      </c>
      <c r="AD883" s="16" t="e">
        <f>IF($A$3=FALSE,IF($C883&lt;16,M883/($D883^0.727399687532279)*'Hintergrund Berechnung'!$I$3165,M883/($D883^0.727399687532279)*'Hintergrund Berechnung'!$I$3166),IF($C883&lt;13,(M883/($D883^0.727399687532279)*'Hintergrund Berechnung'!$I$3165)*0.5,IF($C883&lt;16,(M883/($D883^0.727399687532279)*'Hintergrund Berechnung'!$I$3165)*0.67,M883/($D883^0.727399687532279)*'Hintergrund Berechnung'!$I$3166)))</f>
        <v>#DIV/0!</v>
      </c>
      <c r="AE883" s="16" t="str">
        <f t="shared" si="123"/>
        <v/>
      </c>
      <c r="AF883" s="16" t="e">
        <f>IF($A$3=FALSE,IF($C883&lt;16,O883/($D883^0.727399687532279)*'Hintergrund Berechnung'!$I$3165,O883/($D883^0.727399687532279)*'Hintergrund Berechnung'!$I$3166),IF($C883&lt;13,(O883/($D883^0.727399687532279)*'Hintergrund Berechnung'!$I$3165)*0.5,IF($C883&lt;16,(O883/($D883^0.727399687532279)*'Hintergrund Berechnung'!$I$3165)*0.67,O883/($D883^0.727399687532279)*'Hintergrund Berechnung'!$I$3166)))</f>
        <v>#DIV/0!</v>
      </c>
      <c r="AG883" s="16" t="str">
        <f t="shared" si="124"/>
        <v/>
      </c>
      <c r="AH883" s="16" t="e">
        <f t="shared" si="125"/>
        <v>#DIV/0!</v>
      </c>
      <c r="AI883" s="16" t="e">
        <f>ROUND(IF(C883&lt;16,$Q883/($D883^0.515518364833551)*'Hintergrund Berechnung'!$K$3165,$Q883/($D883^0.515518364833551)*'Hintergrund Berechnung'!$K$3166),0)</f>
        <v>#DIV/0!</v>
      </c>
      <c r="AJ883" s="16">
        <f>ROUND(IF(C883&lt;16,$R883*'Hintergrund Berechnung'!$L$3165,$R883*'Hintergrund Berechnung'!$L$3166),0)</f>
        <v>0</v>
      </c>
      <c r="AK883" s="16">
        <f>ROUND(IF(C883&lt;16,IF(S883&gt;0,(25-$S883)*'Hintergrund Berechnung'!$M$3165,0),IF(S883&gt;0,(25-$S883)*'Hintergrund Berechnung'!$M$3166,0)),0)</f>
        <v>0</v>
      </c>
      <c r="AL883" s="18" t="e">
        <f t="shared" si="126"/>
        <v>#DIV/0!</v>
      </c>
    </row>
    <row r="884" spans="21:38" x14ac:dyDescent="0.5">
      <c r="U884" s="16">
        <f t="shared" si="118"/>
        <v>0</v>
      </c>
      <c r="V884" s="16" t="e">
        <f>IF($A$3=FALSE,IF($C884&lt;16,E884/($D884^0.727399687532279)*'Hintergrund Berechnung'!$I$3165,E884/($D884^0.727399687532279)*'Hintergrund Berechnung'!$I$3166),IF($C884&lt;13,(E884/($D884^0.727399687532279)*'Hintergrund Berechnung'!$I$3165)*0.5,IF($C884&lt;16,(E884/($D884^0.727399687532279)*'Hintergrund Berechnung'!$I$3165)*0.67,E884/($D884^0.727399687532279)*'Hintergrund Berechnung'!$I$3166)))</f>
        <v>#DIV/0!</v>
      </c>
      <c r="W884" s="16" t="str">
        <f t="shared" si="119"/>
        <v/>
      </c>
      <c r="X884" s="16" t="e">
        <f>IF($A$3=FALSE,IF($C884&lt;16,G884/($D884^0.727399687532279)*'Hintergrund Berechnung'!$I$3165,G884/($D884^0.727399687532279)*'Hintergrund Berechnung'!$I$3166),IF($C884&lt;13,(G884/($D884^0.727399687532279)*'Hintergrund Berechnung'!$I$3165)*0.5,IF($C884&lt;16,(G884/($D884^0.727399687532279)*'Hintergrund Berechnung'!$I$3165)*0.67,G884/($D884^0.727399687532279)*'Hintergrund Berechnung'!$I$3166)))</f>
        <v>#DIV/0!</v>
      </c>
      <c r="Y884" s="16" t="str">
        <f t="shared" si="120"/>
        <v/>
      </c>
      <c r="Z884" s="16" t="e">
        <f>IF($A$3=FALSE,IF($C884&lt;16,I884/($D884^0.727399687532279)*'Hintergrund Berechnung'!$I$3165,I884/($D884^0.727399687532279)*'Hintergrund Berechnung'!$I$3166),IF($C884&lt;13,(I884/($D884^0.727399687532279)*'Hintergrund Berechnung'!$I$3165)*0.5,IF($C884&lt;16,(I884/($D884^0.727399687532279)*'Hintergrund Berechnung'!$I$3165)*0.67,I884/($D884^0.727399687532279)*'Hintergrund Berechnung'!$I$3166)))</f>
        <v>#DIV/0!</v>
      </c>
      <c r="AA884" s="16" t="str">
        <f t="shared" si="121"/>
        <v/>
      </c>
      <c r="AB884" s="16" t="e">
        <f>IF($A$3=FALSE,IF($C884&lt;16,K884/($D884^0.727399687532279)*'Hintergrund Berechnung'!$I$3165,K884/($D884^0.727399687532279)*'Hintergrund Berechnung'!$I$3166),IF($C884&lt;13,(K884/($D884^0.727399687532279)*'Hintergrund Berechnung'!$I$3165)*0.5,IF($C884&lt;16,(K884/($D884^0.727399687532279)*'Hintergrund Berechnung'!$I$3165)*0.67,K884/($D884^0.727399687532279)*'Hintergrund Berechnung'!$I$3166)))</f>
        <v>#DIV/0!</v>
      </c>
      <c r="AC884" s="16" t="str">
        <f t="shared" si="122"/>
        <v/>
      </c>
      <c r="AD884" s="16" t="e">
        <f>IF($A$3=FALSE,IF($C884&lt;16,M884/($D884^0.727399687532279)*'Hintergrund Berechnung'!$I$3165,M884/($D884^0.727399687532279)*'Hintergrund Berechnung'!$I$3166),IF($C884&lt;13,(M884/($D884^0.727399687532279)*'Hintergrund Berechnung'!$I$3165)*0.5,IF($C884&lt;16,(M884/($D884^0.727399687532279)*'Hintergrund Berechnung'!$I$3165)*0.67,M884/($D884^0.727399687532279)*'Hintergrund Berechnung'!$I$3166)))</f>
        <v>#DIV/0!</v>
      </c>
      <c r="AE884" s="16" t="str">
        <f t="shared" si="123"/>
        <v/>
      </c>
      <c r="AF884" s="16" t="e">
        <f>IF($A$3=FALSE,IF($C884&lt;16,O884/($D884^0.727399687532279)*'Hintergrund Berechnung'!$I$3165,O884/($D884^0.727399687532279)*'Hintergrund Berechnung'!$I$3166),IF($C884&lt;13,(O884/($D884^0.727399687532279)*'Hintergrund Berechnung'!$I$3165)*0.5,IF($C884&lt;16,(O884/($D884^0.727399687532279)*'Hintergrund Berechnung'!$I$3165)*0.67,O884/($D884^0.727399687532279)*'Hintergrund Berechnung'!$I$3166)))</f>
        <v>#DIV/0!</v>
      </c>
      <c r="AG884" s="16" t="str">
        <f t="shared" si="124"/>
        <v/>
      </c>
      <c r="AH884" s="16" t="e">
        <f t="shared" si="125"/>
        <v>#DIV/0!</v>
      </c>
      <c r="AI884" s="16" t="e">
        <f>ROUND(IF(C884&lt;16,$Q884/($D884^0.515518364833551)*'Hintergrund Berechnung'!$K$3165,$Q884/($D884^0.515518364833551)*'Hintergrund Berechnung'!$K$3166),0)</f>
        <v>#DIV/0!</v>
      </c>
      <c r="AJ884" s="16">
        <f>ROUND(IF(C884&lt;16,$R884*'Hintergrund Berechnung'!$L$3165,$R884*'Hintergrund Berechnung'!$L$3166),0)</f>
        <v>0</v>
      </c>
      <c r="AK884" s="16">
        <f>ROUND(IF(C884&lt;16,IF(S884&gt;0,(25-$S884)*'Hintergrund Berechnung'!$M$3165,0),IF(S884&gt;0,(25-$S884)*'Hintergrund Berechnung'!$M$3166,0)),0)</f>
        <v>0</v>
      </c>
      <c r="AL884" s="18" t="e">
        <f t="shared" si="126"/>
        <v>#DIV/0!</v>
      </c>
    </row>
    <row r="885" spans="21:38" x14ac:dyDescent="0.5">
      <c r="U885" s="16">
        <f t="shared" si="118"/>
        <v>0</v>
      </c>
      <c r="V885" s="16" t="e">
        <f>IF($A$3=FALSE,IF($C885&lt;16,E885/($D885^0.727399687532279)*'Hintergrund Berechnung'!$I$3165,E885/($D885^0.727399687532279)*'Hintergrund Berechnung'!$I$3166),IF($C885&lt;13,(E885/($D885^0.727399687532279)*'Hintergrund Berechnung'!$I$3165)*0.5,IF($C885&lt;16,(E885/($D885^0.727399687532279)*'Hintergrund Berechnung'!$I$3165)*0.67,E885/($D885^0.727399687532279)*'Hintergrund Berechnung'!$I$3166)))</f>
        <v>#DIV/0!</v>
      </c>
      <c r="W885" s="16" t="str">
        <f t="shared" si="119"/>
        <v/>
      </c>
      <c r="X885" s="16" t="e">
        <f>IF($A$3=FALSE,IF($C885&lt;16,G885/($D885^0.727399687532279)*'Hintergrund Berechnung'!$I$3165,G885/($D885^0.727399687532279)*'Hintergrund Berechnung'!$I$3166),IF($C885&lt;13,(G885/($D885^0.727399687532279)*'Hintergrund Berechnung'!$I$3165)*0.5,IF($C885&lt;16,(G885/($D885^0.727399687532279)*'Hintergrund Berechnung'!$I$3165)*0.67,G885/($D885^0.727399687532279)*'Hintergrund Berechnung'!$I$3166)))</f>
        <v>#DIV/0!</v>
      </c>
      <c r="Y885" s="16" t="str">
        <f t="shared" si="120"/>
        <v/>
      </c>
      <c r="Z885" s="16" t="e">
        <f>IF($A$3=FALSE,IF($C885&lt;16,I885/($D885^0.727399687532279)*'Hintergrund Berechnung'!$I$3165,I885/($D885^0.727399687532279)*'Hintergrund Berechnung'!$I$3166),IF($C885&lt;13,(I885/($D885^0.727399687532279)*'Hintergrund Berechnung'!$I$3165)*0.5,IF($C885&lt;16,(I885/($D885^0.727399687532279)*'Hintergrund Berechnung'!$I$3165)*0.67,I885/($D885^0.727399687532279)*'Hintergrund Berechnung'!$I$3166)))</f>
        <v>#DIV/0!</v>
      </c>
      <c r="AA885" s="16" t="str">
        <f t="shared" si="121"/>
        <v/>
      </c>
      <c r="AB885" s="16" t="e">
        <f>IF($A$3=FALSE,IF($C885&lt;16,K885/($D885^0.727399687532279)*'Hintergrund Berechnung'!$I$3165,K885/($D885^0.727399687532279)*'Hintergrund Berechnung'!$I$3166),IF($C885&lt;13,(K885/($D885^0.727399687532279)*'Hintergrund Berechnung'!$I$3165)*0.5,IF($C885&lt;16,(K885/($D885^0.727399687532279)*'Hintergrund Berechnung'!$I$3165)*0.67,K885/($D885^0.727399687532279)*'Hintergrund Berechnung'!$I$3166)))</f>
        <v>#DIV/0!</v>
      </c>
      <c r="AC885" s="16" t="str">
        <f t="shared" si="122"/>
        <v/>
      </c>
      <c r="AD885" s="16" t="e">
        <f>IF($A$3=FALSE,IF($C885&lt;16,M885/($D885^0.727399687532279)*'Hintergrund Berechnung'!$I$3165,M885/($D885^0.727399687532279)*'Hintergrund Berechnung'!$I$3166),IF($C885&lt;13,(M885/($D885^0.727399687532279)*'Hintergrund Berechnung'!$I$3165)*0.5,IF($C885&lt;16,(M885/($D885^0.727399687532279)*'Hintergrund Berechnung'!$I$3165)*0.67,M885/($D885^0.727399687532279)*'Hintergrund Berechnung'!$I$3166)))</f>
        <v>#DIV/0!</v>
      </c>
      <c r="AE885" s="16" t="str">
        <f t="shared" si="123"/>
        <v/>
      </c>
      <c r="AF885" s="16" t="e">
        <f>IF($A$3=FALSE,IF($C885&lt;16,O885/($D885^0.727399687532279)*'Hintergrund Berechnung'!$I$3165,O885/($D885^0.727399687532279)*'Hintergrund Berechnung'!$I$3166),IF($C885&lt;13,(O885/($D885^0.727399687532279)*'Hintergrund Berechnung'!$I$3165)*0.5,IF($C885&lt;16,(O885/($D885^0.727399687532279)*'Hintergrund Berechnung'!$I$3165)*0.67,O885/($D885^0.727399687532279)*'Hintergrund Berechnung'!$I$3166)))</f>
        <v>#DIV/0!</v>
      </c>
      <c r="AG885" s="16" t="str">
        <f t="shared" si="124"/>
        <v/>
      </c>
      <c r="AH885" s="16" t="e">
        <f t="shared" si="125"/>
        <v>#DIV/0!</v>
      </c>
      <c r="AI885" s="16" t="e">
        <f>ROUND(IF(C885&lt;16,$Q885/($D885^0.515518364833551)*'Hintergrund Berechnung'!$K$3165,$Q885/($D885^0.515518364833551)*'Hintergrund Berechnung'!$K$3166),0)</f>
        <v>#DIV/0!</v>
      </c>
      <c r="AJ885" s="16">
        <f>ROUND(IF(C885&lt;16,$R885*'Hintergrund Berechnung'!$L$3165,$R885*'Hintergrund Berechnung'!$L$3166),0)</f>
        <v>0</v>
      </c>
      <c r="AK885" s="16">
        <f>ROUND(IF(C885&lt;16,IF(S885&gt;0,(25-$S885)*'Hintergrund Berechnung'!$M$3165,0),IF(S885&gt;0,(25-$S885)*'Hintergrund Berechnung'!$M$3166,0)),0)</f>
        <v>0</v>
      </c>
      <c r="AL885" s="18" t="e">
        <f t="shared" si="126"/>
        <v>#DIV/0!</v>
      </c>
    </row>
    <row r="886" spans="21:38" x14ac:dyDescent="0.5">
      <c r="U886" s="16">
        <f t="shared" si="118"/>
        <v>0</v>
      </c>
      <c r="V886" s="16" t="e">
        <f>IF($A$3=FALSE,IF($C886&lt;16,E886/($D886^0.727399687532279)*'Hintergrund Berechnung'!$I$3165,E886/($D886^0.727399687532279)*'Hintergrund Berechnung'!$I$3166),IF($C886&lt;13,(E886/($D886^0.727399687532279)*'Hintergrund Berechnung'!$I$3165)*0.5,IF($C886&lt;16,(E886/($D886^0.727399687532279)*'Hintergrund Berechnung'!$I$3165)*0.67,E886/($D886^0.727399687532279)*'Hintergrund Berechnung'!$I$3166)))</f>
        <v>#DIV/0!</v>
      </c>
      <c r="W886" s="16" t="str">
        <f t="shared" si="119"/>
        <v/>
      </c>
      <c r="X886" s="16" t="e">
        <f>IF($A$3=FALSE,IF($C886&lt;16,G886/($D886^0.727399687532279)*'Hintergrund Berechnung'!$I$3165,G886/($D886^0.727399687532279)*'Hintergrund Berechnung'!$I$3166),IF($C886&lt;13,(G886/($D886^0.727399687532279)*'Hintergrund Berechnung'!$I$3165)*0.5,IF($C886&lt;16,(G886/($D886^0.727399687532279)*'Hintergrund Berechnung'!$I$3165)*0.67,G886/($D886^0.727399687532279)*'Hintergrund Berechnung'!$I$3166)))</f>
        <v>#DIV/0!</v>
      </c>
      <c r="Y886" s="16" t="str">
        <f t="shared" si="120"/>
        <v/>
      </c>
      <c r="Z886" s="16" t="e">
        <f>IF($A$3=FALSE,IF($C886&lt;16,I886/($D886^0.727399687532279)*'Hintergrund Berechnung'!$I$3165,I886/($D886^0.727399687532279)*'Hintergrund Berechnung'!$I$3166),IF($C886&lt;13,(I886/($D886^0.727399687532279)*'Hintergrund Berechnung'!$I$3165)*0.5,IF($C886&lt;16,(I886/($D886^0.727399687532279)*'Hintergrund Berechnung'!$I$3165)*0.67,I886/($D886^0.727399687532279)*'Hintergrund Berechnung'!$I$3166)))</f>
        <v>#DIV/0!</v>
      </c>
      <c r="AA886" s="16" t="str">
        <f t="shared" si="121"/>
        <v/>
      </c>
      <c r="AB886" s="16" t="e">
        <f>IF($A$3=FALSE,IF($C886&lt;16,K886/($D886^0.727399687532279)*'Hintergrund Berechnung'!$I$3165,K886/($D886^0.727399687532279)*'Hintergrund Berechnung'!$I$3166),IF($C886&lt;13,(K886/($D886^0.727399687532279)*'Hintergrund Berechnung'!$I$3165)*0.5,IF($C886&lt;16,(K886/($D886^0.727399687532279)*'Hintergrund Berechnung'!$I$3165)*0.67,K886/($D886^0.727399687532279)*'Hintergrund Berechnung'!$I$3166)))</f>
        <v>#DIV/0!</v>
      </c>
      <c r="AC886" s="16" t="str">
        <f t="shared" si="122"/>
        <v/>
      </c>
      <c r="AD886" s="16" t="e">
        <f>IF($A$3=FALSE,IF($C886&lt;16,M886/($D886^0.727399687532279)*'Hintergrund Berechnung'!$I$3165,M886/($D886^0.727399687532279)*'Hintergrund Berechnung'!$I$3166),IF($C886&lt;13,(M886/($D886^0.727399687532279)*'Hintergrund Berechnung'!$I$3165)*0.5,IF($C886&lt;16,(M886/($D886^0.727399687532279)*'Hintergrund Berechnung'!$I$3165)*0.67,M886/($D886^0.727399687532279)*'Hintergrund Berechnung'!$I$3166)))</f>
        <v>#DIV/0!</v>
      </c>
      <c r="AE886" s="16" t="str">
        <f t="shared" si="123"/>
        <v/>
      </c>
      <c r="AF886" s="16" t="e">
        <f>IF($A$3=FALSE,IF($C886&lt;16,O886/($D886^0.727399687532279)*'Hintergrund Berechnung'!$I$3165,O886/($D886^0.727399687532279)*'Hintergrund Berechnung'!$I$3166),IF($C886&lt;13,(O886/($D886^0.727399687532279)*'Hintergrund Berechnung'!$I$3165)*0.5,IF($C886&lt;16,(O886/($D886^0.727399687532279)*'Hintergrund Berechnung'!$I$3165)*0.67,O886/($D886^0.727399687532279)*'Hintergrund Berechnung'!$I$3166)))</f>
        <v>#DIV/0!</v>
      </c>
      <c r="AG886" s="16" t="str">
        <f t="shared" si="124"/>
        <v/>
      </c>
      <c r="AH886" s="16" t="e">
        <f t="shared" si="125"/>
        <v>#DIV/0!</v>
      </c>
      <c r="AI886" s="16" t="e">
        <f>ROUND(IF(C886&lt;16,$Q886/($D886^0.515518364833551)*'Hintergrund Berechnung'!$K$3165,$Q886/($D886^0.515518364833551)*'Hintergrund Berechnung'!$K$3166),0)</f>
        <v>#DIV/0!</v>
      </c>
      <c r="AJ886" s="16">
        <f>ROUND(IF(C886&lt;16,$R886*'Hintergrund Berechnung'!$L$3165,$R886*'Hintergrund Berechnung'!$L$3166),0)</f>
        <v>0</v>
      </c>
      <c r="AK886" s="16">
        <f>ROUND(IF(C886&lt;16,IF(S886&gt;0,(25-$S886)*'Hintergrund Berechnung'!$M$3165,0),IF(S886&gt;0,(25-$S886)*'Hintergrund Berechnung'!$M$3166,0)),0)</f>
        <v>0</v>
      </c>
      <c r="AL886" s="18" t="e">
        <f t="shared" si="126"/>
        <v>#DIV/0!</v>
      </c>
    </row>
    <row r="887" spans="21:38" x14ac:dyDescent="0.5">
      <c r="U887" s="16">
        <f t="shared" si="118"/>
        <v>0</v>
      </c>
      <c r="V887" s="16" t="e">
        <f>IF($A$3=FALSE,IF($C887&lt;16,E887/($D887^0.727399687532279)*'Hintergrund Berechnung'!$I$3165,E887/($D887^0.727399687532279)*'Hintergrund Berechnung'!$I$3166),IF($C887&lt;13,(E887/($D887^0.727399687532279)*'Hintergrund Berechnung'!$I$3165)*0.5,IF($C887&lt;16,(E887/($D887^0.727399687532279)*'Hintergrund Berechnung'!$I$3165)*0.67,E887/($D887^0.727399687532279)*'Hintergrund Berechnung'!$I$3166)))</f>
        <v>#DIV/0!</v>
      </c>
      <c r="W887" s="16" t="str">
        <f t="shared" si="119"/>
        <v/>
      </c>
      <c r="X887" s="16" t="e">
        <f>IF($A$3=FALSE,IF($C887&lt;16,G887/($D887^0.727399687532279)*'Hintergrund Berechnung'!$I$3165,G887/($D887^0.727399687532279)*'Hintergrund Berechnung'!$I$3166),IF($C887&lt;13,(G887/($D887^0.727399687532279)*'Hintergrund Berechnung'!$I$3165)*0.5,IF($C887&lt;16,(G887/($D887^0.727399687532279)*'Hintergrund Berechnung'!$I$3165)*0.67,G887/($D887^0.727399687532279)*'Hintergrund Berechnung'!$I$3166)))</f>
        <v>#DIV/0!</v>
      </c>
      <c r="Y887" s="16" t="str">
        <f t="shared" si="120"/>
        <v/>
      </c>
      <c r="Z887" s="16" t="e">
        <f>IF($A$3=FALSE,IF($C887&lt;16,I887/($D887^0.727399687532279)*'Hintergrund Berechnung'!$I$3165,I887/($D887^0.727399687532279)*'Hintergrund Berechnung'!$I$3166),IF($C887&lt;13,(I887/($D887^0.727399687532279)*'Hintergrund Berechnung'!$I$3165)*0.5,IF($C887&lt;16,(I887/($D887^0.727399687532279)*'Hintergrund Berechnung'!$I$3165)*0.67,I887/($D887^0.727399687532279)*'Hintergrund Berechnung'!$I$3166)))</f>
        <v>#DIV/0!</v>
      </c>
      <c r="AA887" s="16" t="str">
        <f t="shared" si="121"/>
        <v/>
      </c>
      <c r="AB887" s="16" t="e">
        <f>IF($A$3=FALSE,IF($C887&lt;16,K887/($D887^0.727399687532279)*'Hintergrund Berechnung'!$I$3165,K887/($D887^0.727399687532279)*'Hintergrund Berechnung'!$I$3166),IF($C887&lt;13,(K887/($D887^0.727399687532279)*'Hintergrund Berechnung'!$I$3165)*0.5,IF($C887&lt;16,(K887/($D887^0.727399687532279)*'Hintergrund Berechnung'!$I$3165)*0.67,K887/($D887^0.727399687532279)*'Hintergrund Berechnung'!$I$3166)))</f>
        <v>#DIV/0!</v>
      </c>
      <c r="AC887" s="16" t="str">
        <f t="shared" si="122"/>
        <v/>
      </c>
      <c r="AD887" s="16" t="e">
        <f>IF($A$3=FALSE,IF($C887&lt;16,M887/($D887^0.727399687532279)*'Hintergrund Berechnung'!$I$3165,M887/($D887^0.727399687532279)*'Hintergrund Berechnung'!$I$3166),IF($C887&lt;13,(M887/($D887^0.727399687532279)*'Hintergrund Berechnung'!$I$3165)*0.5,IF($C887&lt;16,(M887/($D887^0.727399687532279)*'Hintergrund Berechnung'!$I$3165)*0.67,M887/($D887^0.727399687532279)*'Hintergrund Berechnung'!$I$3166)))</f>
        <v>#DIV/0!</v>
      </c>
      <c r="AE887" s="16" t="str">
        <f t="shared" si="123"/>
        <v/>
      </c>
      <c r="AF887" s="16" t="e">
        <f>IF($A$3=FALSE,IF($C887&lt;16,O887/($D887^0.727399687532279)*'Hintergrund Berechnung'!$I$3165,O887/($D887^0.727399687532279)*'Hintergrund Berechnung'!$I$3166),IF($C887&lt;13,(O887/($D887^0.727399687532279)*'Hintergrund Berechnung'!$I$3165)*0.5,IF($C887&lt;16,(O887/($D887^0.727399687532279)*'Hintergrund Berechnung'!$I$3165)*0.67,O887/($D887^0.727399687532279)*'Hintergrund Berechnung'!$I$3166)))</f>
        <v>#DIV/0!</v>
      </c>
      <c r="AG887" s="16" t="str">
        <f t="shared" si="124"/>
        <v/>
      </c>
      <c r="AH887" s="16" t="e">
        <f t="shared" si="125"/>
        <v>#DIV/0!</v>
      </c>
      <c r="AI887" s="16" t="e">
        <f>ROUND(IF(C887&lt;16,$Q887/($D887^0.515518364833551)*'Hintergrund Berechnung'!$K$3165,$Q887/($D887^0.515518364833551)*'Hintergrund Berechnung'!$K$3166),0)</f>
        <v>#DIV/0!</v>
      </c>
      <c r="AJ887" s="16">
        <f>ROUND(IF(C887&lt;16,$R887*'Hintergrund Berechnung'!$L$3165,$R887*'Hintergrund Berechnung'!$L$3166),0)</f>
        <v>0</v>
      </c>
      <c r="AK887" s="16">
        <f>ROUND(IF(C887&lt;16,IF(S887&gt;0,(25-$S887)*'Hintergrund Berechnung'!$M$3165,0),IF(S887&gt;0,(25-$S887)*'Hintergrund Berechnung'!$M$3166,0)),0)</f>
        <v>0</v>
      </c>
      <c r="AL887" s="18" t="e">
        <f t="shared" si="126"/>
        <v>#DIV/0!</v>
      </c>
    </row>
    <row r="888" spans="21:38" x14ac:dyDescent="0.5">
      <c r="U888" s="16">
        <f t="shared" si="118"/>
        <v>0</v>
      </c>
      <c r="V888" s="16" t="e">
        <f>IF($A$3=FALSE,IF($C888&lt;16,E888/($D888^0.727399687532279)*'Hintergrund Berechnung'!$I$3165,E888/($D888^0.727399687532279)*'Hintergrund Berechnung'!$I$3166),IF($C888&lt;13,(E888/($D888^0.727399687532279)*'Hintergrund Berechnung'!$I$3165)*0.5,IF($C888&lt;16,(E888/($D888^0.727399687532279)*'Hintergrund Berechnung'!$I$3165)*0.67,E888/($D888^0.727399687532279)*'Hintergrund Berechnung'!$I$3166)))</f>
        <v>#DIV/0!</v>
      </c>
      <c r="W888" s="16" t="str">
        <f t="shared" si="119"/>
        <v/>
      </c>
      <c r="X888" s="16" t="e">
        <f>IF($A$3=FALSE,IF($C888&lt;16,G888/($D888^0.727399687532279)*'Hintergrund Berechnung'!$I$3165,G888/($D888^0.727399687532279)*'Hintergrund Berechnung'!$I$3166),IF($C888&lt;13,(G888/($D888^0.727399687532279)*'Hintergrund Berechnung'!$I$3165)*0.5,IF($C888&lt;16,(G888/($D888^0.727399687532279)*'Hintergrund Berechnung'!$I$3165)*0.67,G888/($D888^0.727399687532279)*'Hintergrund Berechnung'!$I$3166)))</f>
        <v>#DIV/0!</v>
      </c>
      <c r="Y888" s="16" t="str">
        <f t="shared" si="120"/>
        <v/>
      </c>
      <c r="Z888" s="16" t="e">
        <f>IF($A$3=FALSE,IF($C888&lt;16,I888/($D888^0.727399687532279)*'Hintergrund Berechnung'!$I$3165,I888/($D888^0.727399687532279)*'Hintergrund Berechnung'!$I$3166),IF($C888&lt;13,(I888/($D888^0.727399687532279)*'Hintergrund Berechnung'!$I$3165)*0.5,IF($C888&lt;16,(I888/($D888^0.727399687532279)*'Hintergrund Berechnung'!$I$3165)*0.67,I888/($D888^0.727399687532279)*'Hintergrund Berechnung'!$I$3166)))</f>
        <v>#DIV/0!</v>
      </c>
      <c r="AA888" s="16" t="str">
        <f t="shared" si="121"/>
        <v/>
      </c>
      <c r="AB888" s="16" t="e">
        <f>IF($A$3=FALSE,IF($C888&lt;16,K888/($D888^0.727399687532279)*'Hintergrund Berechnung'!$I$3165,K888/($D888^0.727399687532279)*'Hintergrund Berechnung'!$I$3166),IF($C888&lt;13,(K888/($D888^0.727399687532279)*'Hintergrund Berechnung'!$I$3165)*0.5,IF($C888&lt;16,(K888/($D888^0.727399687532279)*'Hintergrund Berechnung'!$I$3165)*0.67,K888/($D888^0.727399687532279)*'Hintergrund Berechnung'!$I$3166)))</f>
        <v>#DIV/0!</v>
      </c>
      <c r="AC888" s="16" t="str">
        <f t="shared" si="122"/>
        <v/>
      </c>
      <c r="AD888" s="16" t="e">
        <f>IF($A$3=FALSE,IF($C888&lt;16,M888/($D888^0.727399687532279)*'Hintergrund Berechnung'!$I$3165,M888/($D888^0.727399687532279)*'Hintergrund Berechnung'!$I$3166),IF($C888&lt;13,(M888/($D888^0.727399687532279)*'Hintergrund Berechnung'!$I$3165)*0.5,IF($C888&lt;16,(M888/($D888^0.727399687532279)*'Hintergrund Berechnung'!$I$3165)*0.67,M888/($D888^0.727399687532279)*'Hintergrund Berechnung'!$I$3166)))</f>
        <v>#DIV/0!</v>
      </c>
      <c r="AE888" s="16" t="str">
        <f t="shared" si="123"/>
        <v/>
      </c>
      <c r="AF888" s="16" t="e">
        <f>IF($A$3=FALSE,IF($C888&lt;16,O888/($D888^0.727399687532279)*'Hintergrund Berechnung'!$I$3165,O888/($D888^0.727399687532279)*'Hintergrund Berechnung'!$I$3166),IF($C888&lt;13,(O888/($D888^0.727399687532279)*'Hintergrund Berechnung'!$I$3165)*0.5,IF($C888&lt;16,(O888/($D888^0.727399687532279)*'Hintergrund Berechnung'!$I$3165)*0.67,O888/($D888^0.727399687532279)*'Hintergrund Berechnung'!$I$3166)))</f>
        <v>#DIV/0!</v>
      </c>
      <c r="AG888" s="16" t="str">
        <f t="shared" si="124"/>
        <v/>
      </c>
      <c r="AH888" s="16" t="e">
        <f t="shared" si="125"/>
        <v>#DIV/0!</v>
      </c>
      <c r="AI888" s="16" t="e">
        <f>ROUND(IF(C888&lt;16,$Q888/($D888^0.515518364833551)*'Hintergrund Berechnung'!$K$3165,$Q888/($D888^0.515518364833551)*'Hintergrund Berechnung'!$K$3166),0)</f>
        <v>#DIV/0!</v>
      </c>
      <c r="AJ888" s="16">
        <f>ROUND(IF(C888&lt;16,$R888*'Hintergrund Berechnung'!$L$3165,$R888*'Hintergrund Berechnung'!$L$3166),0)</f>
        <v>0</v>
      </c>
      <c r="AK888" s="16">
        <f>ROUND(IF(C888&lt;16,IF(S888&gt;0,(25-$S888)*'Hintergrund Berechnung'!$M$3165,0),IF(S888&gt;0,(25-$S888)*'Hintergrund Berechnung'!$M$3166,0)),0)</f>
        <v>0</v>
      </c>
      <c r="AL888" s="18" t="e">
        <f t="shared" si="126"/>
        <v>#DIV/0!</v>
      </c>
    </row>
    <row r="889" spans="21:38" x14ac:dyDescent="0.5">
      <c r="U889" s="16">
        <f t="shared" si="118"/>
        <v>0</v>
      </c>
      <c r="V889" s="16" t="e">
        <f>IF($A$3=FALSE,IF($C889&lt;16,E889/($D889^0.727399687532279)*'Hintergrund Berechnung'!$I$3165,E889/($D889^0.727399687532279)*'Hintergrund Berechnung'!$I$3166),IF($C889&lt;13,(E889/($D889^0.727399687532279)*'Hintergrund Berechnung'!$I$3165)*0.5,IF($C889&lt;16,(E889/($D889^0.727399687532279)*'Hintergrund Berechnung'!$I$3165)*0.67,E889/($D889^0.727399687532279)*'Hintergrund Berechnung'!$I$3166)))</f>
        <v>#DIV/0!</v>
      </c>
      <c r="W889" s="16" t="str">
        <f t="shared" si="119"/>
        <v/>
      </c>
      <c r="X889" s="16" t="e">
        <f>IF($A$3=FALSE,IF($C889&lt;16,G889/($D889^0.727399687532279)*'Hintergrund Berechnung'!$I$3165,G889/($D889^0.727399687532279)*'Hintergrund Berechnung'!$I$3166),IF($C889&lt;13,(G889/($D889^0.727399687532279)*'Hintergrund Berechnung'!$I$3165)*0.5,IF($C889&lt;16,(G889/($D889^0.727399687532279)*'Hintergrund Berechnung'!$I$3165)*0.67,G889/($D889^0.727399687532279)*'Hintergrund Berechnung'!$I$3166)))</f>
        <v>#DIV/0!</v>
      </c>
      <c r="Y889" s="16" t="str">
        <f t="shared" si="120"/>
        <v/>
      </c>
      <c r="Z889" s="16" t="e">
        <f>IF($A$3=FALSE,IF($C889&lt;16,I889/($D889^0.727399687532279)*'Hintergrund Berechnung'!$I$3165,I889/($D889^0.727399687532279)*'Hintergrund Berechnung'!$I$3166),IF($C889&lt;13,(I889/($D889^0.727399687532279)*'Hintergrund Berechnung'!$I$3165)*0.5,IF($C889&lt;16,(I889/($D889^0.727399687532279)*'Hintergrund Berechnung'!$I$3165)*0.67,I889/($D889^0.727399687532279)*'Hintergrund Berechnung'!$I$3166)))</f>
        <v>#DIV/0!</v>
      </c>
      <c r="AA889" s="16" t="str">
        <f t="shared" si="121"/>
        <v/>
      </c>
      <c r="AB889" s="16" t="e">
        <f>IF($A$3=FALSE,IF($C889&lt;16,K889/($D889^0.727399687532279)*'Hintergrund Berechnung'!$I$3165,K889/($D889^0.727399687532279)*'Hintergrund Berechnung'!$I$3166),IF($C889&lt;13,(K889/($D889^0.727399687532279)*'Hintergrund Berechnung'!$I$3165)*0.5,IF($C889&lt;16,(K889/($D889^0.727399687532279)*'Hintergrund Berechnung'!$I$3165)*0.67,K889/($D889^0.727399687532279)*'Hintergrund Berechnung'!$I$3166)))</f>
        <v>#DIV/0!</v>
      </c>
      <c r="AC889" s="16" t="str">
        <f t="shared" si="122"/>
        <v/>
      </c>
      <c r="AD889" s="16" t="e">
        <f>IF($A$3=FALSE,IF($C889&lt;16,M889/($D889^0.727399687532279)*'Hintergrund Berechnung'!$I$3165,M889/($D889^0.727399687532279)*'Hintergrund Berechnung'!$I$3166),IF($C889&lt;13,(M889/($D889^0.727399687532279)*'Hintergrund Berechnung'!$I$3165)*0.5,IF($C889&lt;16,(M889/($D889^0.727399687532279)*'Hintergrund Berechnung'!$I$3165)*0.67,M889/($D889^0.727399687532279)*'Hintergrund Berechnung'!$I$3166)))</f>
        <v>#DIV/0!</v>
      </c>
      <c r="AE889" s="16" t="str">
        <f t="shared" si="123"/>
        <v/>
      </c>
      <c r="AF889" s="16" t="e">
        <f>IF($A$3=FALSE,IF($C889&lt;16,O889/($D889^0.727399687532279)*'Hintergrund Berechnung'!$I$3165,O889/($D889^0.727399687532279)*'Hintergrund Berechnung'!$I$3166),IF($C889&lt;13,(O889/($D889^0.727399687532279)*'Hintergrund Berechnung'!$I$3165)*0.5,IF($C889&lt;16,(O889/($D889^0.727399687532279)*'Hintergrund Berechnung'!$I$3165)*0.67,O889/($D889^0.727399687532279)*'Hintergrund Berechnung'!$I$3166)))</f>
        <v>#DIV/0!</v>
      </c>
      <c r="AG889" s="16" t="str">
        <f t="shared" si="124"/>
        <v/>
      </c>
      <c r="AH889" s="16" t="e">
        <f t="shared" si="125"/>
        <v>#DIV/0!</v>
      </c>
      <c r="AI889" s="16" t="e">
        <f>ROUND(IF(C889&lt;16,$Q889/($D889^0.515518364833551)*'Hintergrund Berechnung'!$K$3165,$Q889/($D889^0.515518364833551)*'Hintergrund Berechnung'!$K$3166),0)</f>
        <v>#DIV/0!</v>
      </c>
      <c r="AJ889" s="16">
        <f>ROUND(IF(C889&lt;16,$R889*'Hintergrund Berechnung'!$L$3165,$R889*'Hintergrund Berechnung'!$L$3166),0)</f>
        <v>0</v>
      </c>
      <c r="AK889" s="16">
        <f>ROUND(IF(C889&lt;16,IF(S889&gt;0,(25-$S889)*'Hintergrund Berechnung'!$M$3165,0),IF(S889&gt;0,(25-$S889)*'Hintergrund Berechnung'!$M$3166,0)),0)</f>
        <v>0</v>
      </c>
      <c r="AL889" s="18" t="e">
        <f t="shared" si="126"/>
        <v>#DIV/0!</v>
      </c>
    </row>
    <row r="890" spans="21:38" x14ac:dyDescent="0.5">
      <c r="U890" s="16">
        <f t="shared" si="118"/>
        <v>0</v>
      </c>
      <c r="V890" s="16" t="e">
        <f>IF($A$3=FALSE,IF($C890&lt;16,E890/($D890^0.727399687532279)*'Hintergrund Berechnung'!$I$3165,E890/($D890^0.727399687532279)*'Hintergrund Berechnung'!$I$3166),IF($C890&lt;13,(E890/($D890^0.727399687532279)*'Hintergrund Berechnung'!$I$3165)*0.5,IF($C890&lt;16,(E890/($D890^0.727399687532279)*'Hintergrund Berechnung'!$I$3165)*0.67,E890/($D890^0.727399687532279)*'Hintergrund Berechnung'!$I$3166)))</f>
        <v>#DIV/0!</v>
      </c>
      <c r="W890" s="16" t="str">
        <f t="shared" si="119"/>
        <v/>
      </c>
      <c r="X890" s="16" t="e">
        <f>IF($A$3=FALSE,IF($C890&lt;16,G890/($D890^0.727399687532279)*'Hintergrund Berechnung'!$I$3165,G890/($D890^0.727399687532279)*'Hintergrund Berechnung'!$I$3166),IF($C890&lt;13,(G890/($D890^0.727399687532279)*'Hintergrund Berechnung'!$I$3165)*0.5,IF($C890&lt;16,(G890/($D890^0.727399687532279)*'Hintergrund Berechnung'!$I$3165)*0.67,G890/($D890^0.727399687532279)*'Hintergrund Berechnung'!$I$3166)))</f>
        <v>#DIV/0!</v>
      </c>
      <c r="Y890" s="16" t="str">
        <f t="shared" si="120"/>
        <v/>
      </c>
      <c r="Z890" s="16" t="e">
        <f>IF($A$3=FALSE,IF($C890&lt;16,I890/($D890^0.727399687532279)*'Hintergrund Berechnung'!$I$3165,I890/($D890^0.727399687532279)*'Hintergrund Berechnung'!$I$3166),IF($C890&lt;13,(I890/($D890^0.727399687532279)*'Hintergrund Berechnung'!$I$3165)*0.5,IF($C890&lt;16,(I890/($D890^0.727399687532279)*'Hintergrund Berechnung'!$I$3165)*0.67,I890/($D890^0.727399687532279)*'Hintergrund Berechnung'!$I$3166)))</f>
        <v>#DIV/0!</v>
      </c>
      <c r="AA890" s="16" t="str">
        <f t="shared" si="121"/>
        <v/>
      </c>
      <c r="AB890" s="16" t="e">
        <f>IF($A$3=FALSE,IF($C890&lt;16,K890/($D890^0.727399687532279)*'Hintergrund Berechnung'!$I$3165,K890/($D890^0.727399687532279)*'Hintergrund Berechnung'!$I$3166),IF($C890&lt;13,(K890/($D890^0.727399687532279)*'Hintergrund Berechnung'!$I$3165)*0.5,IF($C890&lt;16,(K890/($D890^0.727399687532279)*'Hintergrund Berechnung'!$I$3165)*0.67,K890/($D890^0.727399687532279)*'Hintergrund Berechnung'!$I$3166)))</f>
        <v>#DIV/0!</v>
      </c>
      <c r="AC890" s="16" t="str">
        <f t="shared" si="122"/>
        <v/>
      </c>
      <c r="AD890" s="16" t="e">
        <f>IF($A$3=FALSE,IF($C890&lt;16,M890/($D890^0.727399687532279)*'Hintergrund Berechnung'!$I$3165,M890/($D890^0.727399687532279)*'Hintergrund Berechnung'!$I$3166),IF($C890&lt;13,(M890/($D890^0.727399687532279)*'Hintergrund Berechnung'!$I$3165)*0.5,IF($C890&lt;16,(M890/($D890^0.727399687532279)*'Hintergrund Berechnung'!$I$3165)*0.67,M890/($D890^0.727399687532279)*'Hintergrund Berechnung'!$I$3166)))</f>
        <v>#DIV/0!</v>
      </c>
      <c r="AE890" s="16" t="str">
        <f t="shared" si="123"/>
        <v/>
      </c>
      <c r="AF890" s="16" t="e">
        <f>IF($A$3=FALSE,IF($C890&lt;16,O890/($D890^0.727399687532279)*'Hintergrund Berechnung'!$I$3165,O890/($D890^0.727399687532279)*'Hintergrund Berechnung'!$I$3166),IF($C890&lt;13,(O890/($D890^0.727399687532279)*'Hintergrund Berechnung'!$I$3165)*0.5,IF($C890&lt;16,(O890/($D890^0.727399687532279)*'Hintergrund Berechnung'!$I$3165)*0.67,O890/($D890^0.727399687532279)*'Hintergrund Berechnung'!$I$3166)))</f>
        <v>#DIV/0!</v>
      </c>
      <c r="AG890" s="16" t="str">
        <f t="shared" si="124"/>
        <v/>
      </c>
      <c r="AH890" s="16" t="e">
        <f t="shared" si="125"/>
        <v>#DIV/0!</v>
      </c>
      <c r="AI890" s="16" t="e">
        <f>ROUND(IF(C890&lt;16,$Q890/($D890^0.515518364833551)*'Hintergrund Berechnung'!$K$3165,$Q890/($D890^0.515518364833551)*'Hintergrund Berechnung'!$K$3166),0)</f>
        <v>#DIV/0!</v>
      </c>
      <c r="AJ890" s="16">
        <f>ROUND(IF(C890&lt;16,$R890*'Hintergrund Berechnung'!$L$3165,$R890*'Hintergrund Berechnung'!$L$3166),0)</f>
        <v>0</v>
      </c>
      <c r="AK890" s="16">
        <f>ROUND(IF(C890&lt;16,IF(S890&gt;0,(25-$S890)*'Hintergrund Berechnung'!$M$3165,0),IF(S890&gt;0,(25-$S890)*'Hintergrund Berechnung'!$M$3166,0)),0)</f>
        <v>0</v>
      </c>
      <c r="AL890" s="18" t="e">
        <f t="shared" si="126"/>
        <v>#DIV/0!</v>
      </c>
    </row>
    <row r="891" spans="21:38" x14ac:dyDescent="0.5">
      <c r="U891" s="16">
        <f t="shared" si="118"/>
        <v>0</v>
      </c>
      <c r="V891" s="16" t="e">
        <f>IF($A$3=FALSE,IF($C891&lt;16,E891/($D891^0.727399687532279)*'Hintergrund Berechnung'!$I$3165,E891/($D891^0.727399687532279)*'Hintergrund Berechnung'!$I$3166),IF($C891&lt;13,(E891/($D891^0.727399687532279)*'Hintergrund Berechnung'!$I$3165)*0.5,IF($C891&lt;16,(E891/($D891^0.727399687532279)*'Hintergrund Berechnung'!$I$3165)*0.67,E891/($D891^0.727399687532279)*'Hintergrund Berechnung'!$I$3166)))</f>
        <v>#DIV/0!</v>
      </c>
      <c r="W891" s="16" t="str">
        <f t="shared" si="119"/>
        <v/>
      </c>
      <c r="X891" s="16" t="e">
        <f>IF($A$3=FALSE,IF($C891&lt;16,G891/($D891^0.727399687532279)*'Hintergrund Berechnung'!$I$3165,G891/($D891^0.727399687532279)*'Hintergrund Berechnung'!$I$3166),IF($C891&lt;13,(G891/($D891^0.727399687532279)*'Hintergrund Berechnung'!$I$3165)*0.5,IF($C891&lt;16,(G891/($D891^0.727399687532279)*'Hintergrund Berechnung'!$I$3165)*0.67,G891/($D891^0.727399687532279)*'Hintergrund Berechnung'!$I$3166)))</f>
        <v>#DIV/0!</v>
      </c>
      <c r="Y891" s="16" t="str">
        <f t="shared" si="120"/>
        <v/>
      </c>
      <c r="Z891" s="16" t="e">
        <f>IF($A$3=FALSE,IF($C891&lt;16,I891/($D891^0.727399687532279)*'Hintergrund Berechnung'!$I$3165,I891/($D891^0.727399687532279)*'Hintergrund Berechnung'!$I$3166),IF($C891&lt;13,(I891/($D891^0.727399687532279)*'Hintergrund Berechnung'!$I$3165)*0.5,IF($C891&lt;16,(I891/($D891^0.727399687532279)*'Hintergrund Berechnung'!$I$3165)*0.67,I891/($D891^0.727399687532279)*'Hintergrund Berechnung'!$I$3166)))</f>
        <v>#DIV/0!</v>
      </c>
      <c r="AA891" s="16" t="str">
        <f t="shared" si="121"/>
        <v/>
      </c>
      <c r="AB891" s="16" t="e">
        <f>IF($A$3=FALSE,IF($C891&lt;16,K891/($D891^0.727399687532279)*'Hintergrund Berechnung'!$I$3165,K891/($D891^0.727399687532279)*'Hintergrund Berechnung'!$I$3166),IF($C891&lt;13,(K891/($D891^0.727399687532279)*'Hintergrund Berechnung'!$I$3165)*0.5,IF($C891&lt;16,(K891/($D891^0.727399687532279)*'Hintergrund Berechnung'!$I$3165)*0.67,K891/($D891^0.727399687532279)*'Hintergrund Berechnung'!$I$3166)))</f>
        <v>#DIV/0!</v>
      </c>
      <c r="AC891" s="16" t="str">
        <f t="shared" si="122"/>
        <v/>
      </c>
      <c r="AD891" s="16" t="e">
        <f>IF($A$3=FALSE,IF($C891&lt;16,M891/($D891^0.727399687532279)*'Hintergrund Berechnung'!$I$3165,M891/($D891^0.727399687532279)*'Hintergrund Berechnung'!$I$3166),IF($C891&lt;13,(M891/($D891^0.727399687532279)*'Hintergrund Berechnung'!$I$3165)*0.5,IF($C891&lt;16,(M891/($D891^0.727399687532279)*'Hintergrund Berechnung'!$I$3165)*0.67,M891/($D891^0.727399687532279)*'Hintergrund Berechnung'!$I$3166)))</f>
        <v>#DIV/0!</v>
      </c>
      <c r="AE891" s="16" t="str">
        <f t="shared" si="123"/>
        <v/>
      </c>
      <c r="AF891" s="16" t="e">
        <f>IF($A$3=FALSE,IF($C891&lt;16,O891/($D891^0.727399687532279)*'Hintergrund Berechnung'!$I$3165,O891/($D891^0.727399687532279)*'Hintergrund Berechnung'!$I$3166),IF($C891&lt;13,(O891/($D891^0.727399687532279)*'Hintergrund Berechnung'!$I$3165)*0.5,IF($C891&lt;16,(O891/($D891^0.727399687532279)*'Hintergrund Berechnung'!$I$3165)*0.67,O891/($D891^0.727399687532279)*'Hintergrund Berechnung'!$I$3166)))</f>
        <v>#DIV/0!</v>
      </c>
      <c r="AG891" s="16" t="str">
        <f t="shared" si="124"/>
        <v/>
      </c>
      <c r="AH891" s="16" t="e">
        <f t="shared" si="125"/>
        <v>#DIV/0!</v>
      </c>
      <c r="AI891" s="16" t="e">
        <f>ROUND(IF(C891&lt;16,$Q891/($D891^0.515518364833551)*'Hintergrund Berechnung'!$K$3165,$Q891/($D891^0.515518364833551)*'Hintergrund Berechnung'!$K$3166),0)</f>
        <v>#DIV/0!</v>
      </c>
      <c r="AJ891" s="16">
        <f>ROUND(IF(C891&lt;16,$R891*'Hintergrund Berechnung'!$L$3165,$R891*'Hintergrund Berechnung'!$L$3166),0)</f>
        <v>0</v>
      </c>
      <c r="AK891" s="16">
        <f>ROUND(IF(C891&lt;16,IF(S891&gt;0,(25-$S891)*'Hintergrund Berechnung'!$M$3165,0),IF(S891&gt;0,(25-$S891)*'Hintergrund Berechnung'!$M$3166,0)),0)</f>
        <v>0</v>
      </c>
      <c r="AL891" s="18" t="e">
        <f t="shared" si="126"/>
        <v>#DIV/0!</v>
      </c>
    </row>
    <row r="892" spans="21:38" x14ac:dyDescent="0.5">
      <c r="U892" s="16">
        <f t="shared" si="118"/>
        <v>0</v>
      </c>
      <c r="V892" s="16" t="e">
        <f>IF($A$3=FALSE,IF($C892&lt;16,E892/($D892^0.727399687532279)*'Hintergrund Berechnung'!$I$3165,E892/($D892^0.727399687532279)*'Hintergrund Berechnung'!$I$3166),IF($C892&lt;13,(E892/($D892^0.727399687532279)*'Hintergrund Berechnung'!$I$3165)*0.5,IF($C892&lt;16,(E892/($D892^0.727399687532279)*'Hintergrund Berechnung'!$I$3165)*0.67,E892/($D892^0.727399687532279)*'Hintergrund Berechnung'!$I$3166)))</f>
        <v>#DIV/0!</v>
      </c>
      <c r="W892" s="16" t="str">
        <f t="shared" si="119"/>
        <v/>
      </c>
      <c r="X892" s="16" t="e">
        <f>IF($A$3=FALSE,IF($C892&lt;16,G892/($D892^0.727399687532279)*'Hintergrund Berechnung'!$I$3165,G892/($D892^0.727399687532279)*'Hintergrund Berechnung'!$I$3166),IF($C892&lt;13,(G892/($D892^0.727399687532279)*'Hintergrund Berechnung'!$I$3165)*0.5,IF($C892&lt;16,(G892/($D892^0.727399687532279)*'Hintergrund Berechnung'!$I$3165)*0.67,G892/($D892^0.727399687532279)*'Hintergrund Berechnung'!$I$3166)))</f>
        <v>#DIV/0!</v>
      </c>
      <c r="Y892" s="16" t="str">
        <f t="shared" si="120"/>
        <v/>
      </c>
      <c r="Z892" s="16" t="e">
        <f>IF($A$3=FALSE,IF($C892&lt;16,I892/($D892^0.727399687532279)*'Hintergrund Berechnung'!$I$3165,I892/($D892^0.727399687532279)*'Hintergrund Berechnung'!$I$3166),IF($C892&lt;13,(I892/($D892^0.727399687532279)*'Hintergrund Berechnung'!$I$3165)*0.5,IF($C892&lt;16,(I892/($D892^0.727399687532279)*'Hintergrund Berechnung'!$I$3165)*0.67,I892/($D892^0.727399687532279)*'Hintergrund Berechnung'!$I$3166)))</f>
        <v>#DIV/0!</v>
      </c>
      <c r="AA892" s="16" t="str">
        <f t="shared" si="121"/>
        <v/>
      </c>
      <c r="AB892" s="16" t="e">
        <f>IF($A$3=FALSE,IF($C892&lt;16,K892/($D892^0.727399687532279)*'Hintergrund Berechnung'!$I$3165,K892/($D892^0.727399687532279)*'Hintergrund Berechnung'!$I$3166),IF($C892&lt;13,(K892/($D892^0.727399687532279)*'Hintergrund Berechnung'!$I$3165)*0.5,IF($C892&lt;16,(K892/($D892^0.727399687532279)*'Hintergrund Berechnung'!$I$3165)*0.67,K892/($D892^0.727399687532279)*'Hintergrund Berechnung'!$I$3166)))</f>
        <v>#DIV/0!</v>
      </c>
      <c r="AC892" s="16" t="str">
        <f t="shared" si="122"/>
        <v/>
      </c>
      <c r="AD892" s="16" t="e">
        <f>IF($A$3=FALSE,IF($C892&lt;16,M892/($D892^0.727399687532279)*'Hintergrund Berechnung'!$I$3165,M892/($D892^0.727399687532279)*'Hintergrund Berechnung'!$I$3166),IF($C892&lt;13,(M892/($D892^0.727399687532279)*'Hintergrund Berechnung'!$I$3165)*0.5,IF($C892&lt;16,(M892/($D892^0.727399687532279)*'Hintergrund Berechnung'!$I$3165)*0.67,M892/($D892^0.727399687532279)*'Hintergrund Berechnung'!$I$3166)))</f>
        <v>#DIV/0!</v>
      </c>
      <c r="AE892" s="16" t="str">
        <f t="shared" si="123"/>
        <v/>
      </c>
      <c r="AF892" s="16" t="e">
        <f>IF($A$3=FALSE,IF($C892&lt;16,O892/($D892^0.727399687532279)*'Hintergrund Berechnung'!$I$3165,O892/($D892^0.727399687532279)*'Hintergrund Berechnung'!$I$3166),IF($C892&lt;13,(O892/($D892^0.727399687532279)*'Hintergrund Berechnung'!$I$3165)*0.5,IF($C892&lt;16,(O892/($D892^0.727399687532279)*'Hintergrund Berechnung'!$I$3165)*0.67,O892/($D892^0.727399687532279)*'Hintergrund Berechnung'!$I$3166)))</f>
        <v>#DIV/0!</v>
      </c>
      <c r="AG892" s="16" t="str">
        <f t="shared" si="124"/>
        <v/>
      </c>
      <c r="AH892" s="16" t="e">
        <f t="shared" si="125"/>
        <v>#DIV/0!</v>
      </c>
      <c r="AI892" s="16" t="e">
        <f>ROUND(IF(C892&lt;16,$Q892/($D892^0.515518364833551)*'Hintergrund Berechnung'!$K$3165,$Q892/($D892^0.515518364833551)*'Hintergrund Berechnung'!$K$3166),0)</f>
        <v>#DIV/0!</v>
      </c>
      <c r="AJ892" s="16">
        <f>ROUND(IF(C892&lt;16,$R892*'Hintergrund Berechnung'!$L$3165,$R892*'Hintergrund Berechnung'!$L$3166),0)</f>
        <v>0</v>
      </c>
      <c r="AK892" s="16">
        <f>ROUND(IF(C892&lt;16,IF(S892&gt;0,(25-$S892)*'Hintergrund Berechnung'!$M$3165,0),IF(S892&gt;0,(25-$S892)*'Hintergrund Berechnung'!$M$3166,0)),0)</f>
        <v>0</v>
      </c>
      <c r="AL892" s="18" t="e">
        <f t="shared" si="126"/>
        <v>#DIV/0!</v>
      </c>
    </row>
    <row r="893" spans="21:38" x14ac:dyDescent="0.5">
      <c r="U893" s="16">
        <f t="shared" si="118"/>
        <v>0</v>
      </c>
      <c r="V893" s="16" t="e">
        <f>IF($A$3=FALSE,IF($C893&lt;16,E893/($D893^0.727399687532279)*'Hintergrund Berechnung'!$I$3165,E893/($D893^0.727399687532279)*'Hintergrund Berechnung'!$I$3166),IF($C893&lt;13,(E893/($D893^0.727399687532279)*'Hintergrund Berechnung'!$I$3165)*0.5,IF($C893&lt;16,(E893/($D893^0.727399687532279)*'Hintergrund Berechnung'!$I$3165)*0.67,E893/($D893^0.727399687532279)*'Hintergrund Berechnung'!$I$3166)))</f>
        <v>#DIV/0!</v>
      </c>
      <c r="W893" s="16" t="str">
        <f t="shared" si="119"/>
        <v/>
      </c>
      <c r="X893" s="16" t="e">
        <f>IF($A$3=FALSE,IF($C893&lt;16,G893/($D893^0.727399687532279)*'Hintergrund Berechnung'!$I$3165,G893/($D893^0.727399687532279)*'Hintergrund Berechnung'!$I$3166),IF($C893&lt;13,(G893/($D893^0.727399687532279)*'Hintergrund Berechnung'!$I$3165)*0.5,IF($C893&lt;16,(G893/($D893^0.727399687532279)*'Hintergrund Berechnung'!$I$3165)*0.67,G893/($D893^0.727399687532279)*'Hintergrund Berechnung'!$I$3166)))</f>
        <v>#DIV/0!</v>
      </c>
      <c r="Y893" s="16" t="str">
        <f t="shared" si="120"/>
        <v/>
      </c>
      <c r="Z893" s="16" t="e">
        <f>IF($A$3=FALSE,IF($C893&lt;16,I893/($D893^0.727399687532279)*'Hintergrund Berechnung'!$I$3165,I893/($D893^0.727399687532279)*'Hintergrund Berechnung'!$I$3166),IF($C893&lt;13,(I893/($D893^0.727399687532279)*'Hintergrund Berechnung'!$I$3165)*0.5,IF($C893&lt;16,(I893/($D893^0.727399687532279)*'Hintergrund Berechnung'!$I$3165)*0.67,I893/($D893^0.727399687532279)*'Hintergrund Berechnung'!$I$3166)))</f>
        <v>#DIV/0!</v>
      </c>
      <c r="AA893" s="16" t="str">
        <f t="shared" si="121"/>
        <v/>
      </c>
      <c r="AB893" s="16" t="e">
        <f>IF($A$3=FALSE,IF($C893&lt;16,K893/($D893^0.727399687532279)*'Hintergrund Berechnung'!$I$3165,K893/($D893^0.727399687532279)*'Hintergrund Berechnung'!$I$3166),IF($C893&lt;13,(K893/($D893^0.727399687532279)*'Hintergrund Berechnung'!$I$3165)*0.5,IF($C893&lt;16,(K893/($D893^0.727399687532279)*'Hintergrund Berechnung'!$I$3165)*0.67,K893/($D893^0.727399687532279)*'Hintergrund Berechnung'!$I$3166)))</f>
        <v>#DIV/0!</v>
      </c>
      <c r="AC893" s="16" t="str">
        <f t="shared" si="122"/>
        <v/>
      </c>
      <c r="AD893" s="16" t="e">
        <f>IF($A$3=FALSE,IF($C893&lt;16,M893/($D893^0.727399687532279)*'Hintergrund Berechnung'!$I$3165,M893/($D893^0.727399687532279)*'Hintergrund Berechnung'!$I$3166),IF($C893&lt;13,(M893/($D893^0.727399687532279)*'Hintergrund Berechnung'!$I$3165)*0.5,IF($C893&lt;16,(M893/($D893^0.727399687532279)*'Hintergrund Berechnung'!$I$3165)*0.67,M893/($D893^0.727399687532279)*'Hintergrund Berechnung'!$I$3166)))</f>
        <v>#DIV/0!</v>
      </c>
      <c r="AE893" s="16" t="str">
        <f t="shared" si="123"/>
        <v/>
      </c>
      <c r="AF893" s="16" t="e">
        <f>IF($A$3=FALSE,IF($C893&lt;16,O893/($D893^0.727399687532279)*'Hintergrund Berechnung'!$I$3165,O893/($D893^0.727399687532279)*'Hintergrund Berechnung'!$I$3166),IF($C893&lt;13,(O893/($D893^0.727399687532279)*'Hintergrund Berechnung'!$I$3165)*0.5,IF($C893&lt;16,(O893/($D893^0.727399687532279)*'Hintergrund Berechnung'!$I$3165)*0.67,O893/($D893^0.727399687532279)*'Hintergrund Berechnung'!$I$3166)))</f>
        <v>#DIV/0!</v>
      </c>
      <c r="AG893" s="16" t="str">
        <f t="shared" si="124"/>
        <v/>
      </c>
      <c r="AH893" s="16" t="e">
        <f t="shared" si="125"/>
        <v>#DIV/0!</v>
      </c>
      <c r="AI893" s="16" t="e">
        <f>ROUND(IF(C893&lt;16,$Q893/($D893^0.515518364833551)*'Hintergrund Berechnung'!$K$3165,$Q893/($D893^0.515518364833551)*'Hintergrund Berechnung'!$K$3166),0)</f>
        <v>#DIV/0!</v>
      </c>
      <c r="AJ893" s="16">
        <f>ROUND(IF(C893&lt;16,$R893*'Hintergrund Berechnung'!$L$3165,$R893*'Hintergrund Berechnung'!$L$3166),0)</f>
        <v>0</v>
      </c>
      <c r="AK893" s="16">
        <f>ROUND(IF(C893&lt;16,IF(S893&gt;0,(25-$S893)*'Hintergrund Berechnung'!$M$3165,0),IF(S893&gt;0,(25-$S893)*'Hintergrund Berechnung'!$M$3166,0)),0)</f>
        <v>0</v>
      </c>
      <c r="AL893" s="18" t="e">
        <f t="shared" si="126"/>
        <v>#DIV/0!</v>
      </c>
    </row>
    <row r="894" spans="21:38" x14ac:dyDescent="0.5">
      <c r="U894" s="16">
        <f t="shared" si="118"/>
        <v>0</v>
      </c>
      <c r="V894" s="16" t="e">
        <f>IF($A$3=FALSE,IF($C894&lt;16,E894/($D894^0.727399687532279)*'Hintergrund Berechnung'!$I$3165,E894/($D894^0.727399687532279)*'Hintergrund Berechnung'!$I$3166),IF($C894&lt;13,(E894/($D894^0.727399687532279)*'Hintergrund Berechnung'!$I$3165)*0.5,IF($C894&lt;16,(E894/($D894^0.727399687532279)*'Hintergrund Berechnung'!$I$3165)*0.67,E894/($D894^0.727399687532279)*'Hintergrund Berechnung'!$I$3166)))</f>
        <v>#DIV/0!</v>
      </c>
      <c r="W894" s="16" t="str">
        <f t="shared" si="119"/>
        <v/>
      </c>
      <c r="X894" s="16" t="e">
        <f>IF($A$3=FALSE,IF($C894&lt;16,G894/($D894^0.727399687532279)*'Hintergrund Berechnung'!$I$3165,G894/($D894^0.727399687532279)*'Hintergrund Berechnung'!$I$3166),IF($C894&lt;13,(G894/($D894^0.727399687532279)*'Hintergrund Berechnung'!$I$3165)*0.5,IF($C894&lt;16,(G894/($D894^0.727399687532279)*'Hintergrund Berechnung'!$I$3165)*0.67,G894/($D894^0.727399687532279)*'Hintergrund Berechnung'!$I$3166)))</f>
        <v>#DIV/0!</v>
      </c>
      <c r="Y894" s="16" t="str">
        <f t="shared" si="120"/>
        <v/>
      </c>
      <c r="Z894" s="16" t="e">
        <f>IF($A$3=FALSE,IF($C894&lt;16,I894/($D894^0.727399687532279)*'Hintergrund Berechnung'!$I$3165,I894/($D894^0.727399687532279)*'Hintergrund Berechnung'!$I$3166),IF($C894&lt;13,(I894/($D894^0.727399687532279)*'Hintergrund Berechnung'!$I$3165)*0.5,IF($C894&lt;16,(I894/($D894^0.727399687532279)*'Hintergrund Berechnung'!$I$3165)*0.67,I894/($D894^0.727399687532279)*'Hintergrund Berechnung'!$I$3166)))</f>
        <v>#DIV/0!</v>
      </c>
      <c r="AA894" s="16" t="str">
        <f t="shared" si="121"/>
        <v/>
      </c>
      <c r="AB894" s="16" t="e">
        <f>IF($A$3=FALSE,IF($C894&lt;16,K894/($D894^0.727399687532279)*'Hintergrund Berechnung'!$I$3165,K894/($D894^0.727399687532279)*'Hintergrund Berechnung'!$I$3166),IF($C894&lt;13,(K894/($D894^0.727399687532279)*'Hintergrund Berechnung'!$I$3165)*0.5,IF($C894&lt;16,(K894/($D894^0.727399687532279)*'Hintergrund Berechnung'!$I$3165)*0.67,K894/($D894^0.727399687532279)*'Hintergrund Berechnung'!$I$3166)))</f>
        <v>#DIV/0!</v>
      </c>
      <c r="AC894" s="16" t="str">
        <f t="shared" si="122"/>
        <v/>
      </c>
      <c r="AD894" s="16" t="e">
        <f>IF($A$3=FALSE,IF($C894&lt;16,M894/($D894^0.727399687532279)*'Hintergrund Berechnung'!$I$3165,M894/($D894^0.727399687532279)*'Hintergrund Berechnung'!$I$3166),IF($C894&lt;13,(M894/($D894^0.727399687532279)*'Hintergrund Berechnung'!$I$3165)*0.5,IF($C894&lt;16,(M894/($D894^0.727399687532279)*'Hintergrund Berechnung'!$I$3165)*0.67,M894/($D894^0.727399687532279)*'Hintergrund Berechnung'!$I$3166)))</f>
        <v>#DIV/0!</v>
      </c>
      <c r="AE894" s="16" t="str">
        <f t="shared" si="123"/>
        <v/>
      </c>
      <c r="AF894" s="16" t="e">
        <f>IF($A$3=FALSE,IF($C894&lt;16,O894/($D894^0.727399687532279)*'Hintergrund Berechnung'!$I$3165,O894/($D894^0.727399687532279)*'Hintergrund Berechnung'!$I$3166),IF($C894&lt;13,(O894/($D894^0.727399687532279)*'Hintergrund Berechnung'!$I$3165)*0.5,IF($C894&lt;16,(O894/($D894^0.727399687532279)*'Hintergrund Berechnung'!$I$3165)*0.67,O894/($D894^0.727399687532279)*'Hintergrund Berechnung'!$I$3166)))</f>
        <v>#DIV/0!</v>
      </c>
      <c r="AG894" s="16" t="str">
        <f t="shared" si="124"/>
        <v/>
      </c>
      <c r="AH894" s="16" t="e">
        <f t="shared" si="125"/>
        <v>#DIV/0!</v>
      </c>
      <c r="AI894" s="16" t="e">
        <f>ROUND(IF(C894&lt;16,$Q894/($D894^0.515518364833551)*'Hintergrund Berechnung'!$K$3165,$Q894/($D894^0.515518364833551)*'Hintergrund Berechnung'!$K$3166),0)</f>
        <v>#DIV/0!</v>
      </c>
      <c r="AJ894" s="16">
        <f>ROUND(IF(C894&lt;16,$R894*'Hintergrund Berechnung'!$L$3165,$R894*'Hintergrund Berechnung'!$L$3166),0)</f>
        <v>0</v>
      </c>
      <c r="AK894" s="16">
        <f>ROUND(IF(C894&lt;16,IF(S894&gt;0,(25-$S894)*'Hintergrund Berechnung'!$M$3165,0),IF(S894&gt;0,(25-$S894)*'Hintergrund Berechnung'!$M$3166,0)),0)</f>
        <v>0</v>
      </c>
      <c r="AL894" s="18" t="e">
        <f t="shared" si="126"/>
        <v>#DIV/0!</v>
      </c>
    </row>
    <row r="895" spans="21:38" x14ac:dyDescent="0.5">
      <c r="U895" s="16">
        <f t="shared" si="118"/>
        <v>0</v>
      </c>
      <c r="V895" s="16" t="e">
        <f>IF($A$3=FALSE,IF($C895&lt;16,E895/($D895^0.727399687532279)*'Hintergrund Berechnung'!$I$3165,E895/($D895^0.727399687532279)*'Hintergrund Berechnung'!$I$3166),IF($C895&lt;13,(E895/($D895^0.727399687532279)*'Hintergrund Berechnung'!$I$3165)*0.5,IF($C895&lt;16,(E895/($D895^0.727399687532279)*'Hintergrund Berechnung'!$I$3165)*0.67,E895/($D895^0.727399687532279)*'Hintergrund Berechnung'!$I$3166)))</f>
        <v>#DIV/0!</v>
      </c>
      <c r="W895" s="16" t="str">
        <f t="shared" si="119"/>
        <v/>
      </c>
      <c r="X895" s="16" t="e">
        <f>IF($A$3=FALSE,IF($C895&lt;16,G895/($D895^0.727399687532279)*'Hintergrund Berechnung'!$I$3165,G895/($D895^0.727399687532279)*'Hintergrund Berechnung'!$I$3166),IF($C895&lt;13,(G895/($D895^0.727399687532279)*'Hintergrund Berechnung'!$I$3165)*0.5,IF($C895&lt;16,(G895/($D895^0.727399687532279)*'Hintergrund Berechnung'!$I$3165)*0.67,G895/($D895^0.727399687532279)*'Hintergrund Berechnung'!$I$3166)))</f>
        <v>#DIV/0!</v>
      </c>
      <c r="Y895" s="16" t="str">
        <f t="shared" si="120"/>
        <v/>
      </c>
      <c r="Z895" s="16" t="e">
        <f>IF($A$3=FALSE,IF($C895&lt;16,I895/($D895^0.727399687532279)*'Hintergrund Berechnung'!$I$3165,I895/($D895^0.727399687532279)*'Hintergrund Berechnung'!$I$3166),IF($C895&lt;13,(I895/($D895^0.727399687532279)*'Hintergrund Berechnung'!$I$3165)*0.5,IF($C895&lt;16,(I895/($D895^0.727399687532279)*'Hintergrund Berechnung'!$I$3165)*0.67,I895/($D895^0.727399687532279)*'Hintergrund Berechnung'!$I$3166)))</f>
        <v>#DIV/0!</v>
      </c>
      <c r="AA895" s="16" t="str">
        <f t="shared" si="121"/>
        <v/>
      </c>
      <c r="AB895" s="16" t="e">
        <f>IF($A$3=FALSE,IF($C895&lt;16,K895/($D895^0.727399687532279)*'Hintergrund Berechnung'!$I$3165,K895/($D895^0.727399687532279)*'Hintergrund Berechnung'!$I$3166),IF($C895&lt;13,(K895/($D895^0.727399687532279)*'Hintergrund Berechnung'!$I$3165)*0.5,IF($C895&lt;16,(K895/($D895^0.727399687532279)*'Hintergrund Berechnung'!$I$3165)*0.67,K895/($D895^0.727399687532279)*'Hintergrund Berechnung'!$I$3166)))</f>
        <v>#DIV/0!</v>
      </c>
      <c r="AC895" s="16" t="str">
        <f t="shared" si="122"/>
        <v/>
      </c>
      <c r="AD895" s="16" t="e">
        <f>IF($A$3=FALSE,IF($C895&lt;16,M895/($D895^0.727399687532279)*'Hintergrund Berechnung'!$I$3165,M895/($D895^0.727399687532279)*'Hintergrund Berechnung'!$I$3166),IF($C895&lt;13,(M895/($D895^0.727399687532279)*'Hintergrund Berechnung'!$I$3165)*0.5,IF($C895&lt;16,(M895/($D895^0.727399687532279)*'Hintergrund Berechnung'!$I$3165)*0.67,M895/($D895^0.727399687532279)*'Hintergrund Berechnung'!$I$3166)))</f>
        <v>#DIV/0!</v>
      </c>
      <c r="AE895" s="16" t="str">
        <f t="shared" si="123"/>
        <v/>
      </c>
      <c r="AF895" s="16" t="e">
        <f>IF($A$3=FALSE,IF($C895&lt;16,O895/($D895^0.727399687532279)*'Hintergrund Berechnung'!$I$3165,O895/($D895^0.727399687532279)*'Hintergrund Berechnung'!$I$3166),IF($C895&lt;13,(O895/($D895^0.727399687532279)*'Hintergrund Berechnung'!$I$3165)*0.5,IF($C895&lt;16,(O895/($D895^0.727399687532279)*'Hintergrund Berechnung'!$I$3165)*0.67,O895/($D895^0.727399687532279)*'Hintergrund Berechnung'!$I$3166)))</f>
        <v>#DIV/0!</v>
      </c>
      <c r="AG895" s="16" t="str">
        <f t="shared" si="124"/>
        <v/>
      </c>
      <c r="AH895" s="16" t="e">
        <f t="shared" si="125"/>
        <v>#DIV/0!</v>
      </c>
      <c r="AI895" s="16" t="e">
        <f>ROUND(IF(C895&lt;16,$Q895/($D895^0.515518364833551)*'Hintergrund Berechnung'!$K$3165,$Q895/($D895^0.515518364833551)*'Hintergrund Berechnung'!$K$3166),0)</f>
        <v>#DIV/0!</v>
      </c>
      <c r="AJ895" s="16">
        <f>ROUND(IF(C895&lt;16,$R895*'Hintergrund Berechnung'!$L$3165,$R895*'Hintergrund Berechnung'!$L$3166),0)</f>
        <v>0</v>
      </c>
      <c r="AK895" s="16">
        <f>ROUND(IF(C895&lt;16,IF(S895&gt;0,(25-$S895)*'Hintergrund Berechnung'!$M$3165,0),IF(S895&gt;0,(25-$S895)*'Hintergrund Berechnung'!$M$3166,0)),0)</f>
        <v>0</v>
      </c>
      <c r="AL895" s="18" t="e">
        <f t="shared" si="126"/>
        <v>#DIV/0!</v>
      </c>
    </row>
    <row r="896" spans="21:38" x14ac:dyDescent="0.5">
      <c r="U896" s="16">
        <f t="shared" si="118"/>
        <v>0</v>
      </c>
      <c r="V896" s="16" t="e">
        <f>IF($A$3=FALSE,IF($C896&lt;16,E896/($D896^0.727399687532279)*'Hintergrund Berechnung'!$I$3165,E896/($D896^0.727399687532279)*'Hintergrund Berechnung'!$I$3166),IF($C896&lt;13,(E896/($D896^0.727399687532279)*'Hintergrund Berechnung'!$I$3165)*0.5,IF($C896&lt;16,(E896/($D896^0.727399687532279)*'Hintergrund Berechnung'!$I$3165)*0.67,E896/($D896^0.727399687532279)*'Hintergrund Berechnung'!$I$3166)))</f>
        <v>#DIV/0!</v>
      </c>
      <c r="W896" s="16" t="str">
        <f t="shared" si="119"/>
        <v/>
      </c>
      <c r="X896" s="16" t="e">
        <f>IF($A$3=FALSE,IF($C896&lt;16,G896/($D896^0.727399687532279)*'Hintergrund Berechnung'!$I$3165,G896/($D896^0.727399687532279)*'Hintergrund Berechnung'!$I$3166),IF($C896&lt;13,(G896/($D896^0.727399687532279)*'Hintergrund Berechnung'!$I$3165)*0.5,IF($C896&lt;16,(G896/($D896^0.727399687532279)*'Hintergrund Berechnung'!$I$3165)*0.67,G896/($D896^0.727399687532279)*'Hintergrund Berechnung'!$I$3166)))</f>
        <v>#DIV/0!</v>
      </c>
      <c r="Y896" s="16" t="str">
        <f t="shared" si="120"/>
        <v/>
      </c>
      <c r="Z896" s="16" t="e">
        <f>IF($A$3=FALSE,IF($C896&lt;16,I896/($D896^0.727399687532279)*'Hintergrund Berechnung'!$I$3165,I896/($D896^0.727399687532279)*'Hintergrund Berechnung'!$I$3166),IF($C896&lt;13,(I896/($D896^0.727399687532279)*'Hintergrund Berechnung'!$I$3165)*0.5,IF($C896&lt;16,(I896/($D896^0.727399687532279)*'Hintergrund Berechnung'!$I$3165)*0.67,I896/($D896^0.727399687532279)*'Hintergrund Berechnung'!$I$3166)))</f>
        <v>#DIV/0!</v>
      </c>
      <c r="AA896" s="16" t="str">
        <f t="shared" si="121"/>
        <v/>
      </c>
      <c r="AB896" s="16" t="e">
        <f>IF($A$3=FALSE,IF($C896&lt;16,K896/($D896^0.727399687532279)*'Hintergrund Berechnung'!$I$3165,K896/($D896^0.727399687532279)*'Hintergrund Berechnung'!$I$3166),IF($C896&lt;13,(K896/($D896^0.727399687532279)*'Hintergrund Berechnung'!$I$3165)*0.5,IF($C896&lt;16,(K896/($D896^0.727399687532279)*'Hintergrund Berechnung'!$I$3165)*0.67,K896/($D896^0.727399687532279)*'Hintergrund Berechnung'!$I$3166)))</f>
        <v>#DIV/0!</v>
      </c>
      <c r="AC896" s="16" t="str">
        <f t="shared" si="122"/>
        <v/>
      </c>
      <c r="AD896" s="16" t="e">
        <f>IF($A$3=FALSE,IF($C896&lt;16,M896/($D896^0.727399687532279)*'Hintergrund Berechnung'!$I$3165,M896/($D896^0.727399687532279)*'Hintergrund Berechnung'!$I$3166),IF($C896&lt;13,(M896/($D896^0.727399687532279)*'Hintergrund Berechnung'!$I$3165)*0.5,IF($C896&lt;16,(M896/($D896^0.727399687532279)*'Hintergrund Berechnung'!$I$3165)*0.67,M896/($D896^0.727399687532279)*'Hintergrund Berechnung'!$I$3166)))</f>
        <v>#DIV/0!</v>
      </c>
      <c r="AE896" s="16" t="str">
        <f t="shared" si="123"/>
        <v/>
      </c>
      <c r="AF896" s="16" t="e">
        <f>IF($A$3=FALSE,IF($C896&lt;16,O896/($D896^0.727399687532279)*'Hintergrund Berechnung'!$I$3165,O896/($D896^0.727399687532279)*'Hintergrund Berechnung'!$I$3166),IF($C896&lt;13,(O896/($D896^0.727399687532279)*'Hintergrund Berechnung'!$I$3165)*0.5,IF($C896&lt;16,(O896/($D896^0.727399687532279)*'Hintergrund Berechnung'!$I$3165)*0.67,O896/($D896^0.727399687532279)*'Hintergrund Berechnung'!$I$3166)))</f>
        <v>#DIV/0!</v>
      </c>
      <c r="AG896" s="16" t="str">
        <f t="shared" si="124"/>
        <v/>
      </c>
      <c r="AH896" s="16" t="e">
        <f t="shared" si="125"/>
        <v>#DIV/0!</v>
      </c>
      <c r="AI896" s="16" t="e">
        <f>ROUND(IF(C896&lt;16,$Q896/($D896^0.515518364833551)*'Hintergrund Berechnung'!$K$3165,$Q896/($D896^0.515518364833551)*'Hintergrund Berechnung'!$K$3166),0)</f>
        <v>#DIV/0!</v>
      </c>
      <c r="AJ896" s="16">
        <f>ROUND(IF(C896&lt;16,$R896*'Hintergrund Berechnung'!$L$3165,$R896*'Hintergrund Berechnung'!$L$3166),0)</f>
        <v>0</v>
      </c>
      <c r="AK896" s="16">
        <f>ROUND(IF(C896&lt;16,IF(S896&gt;0,(25-$S896)*'Hintergrund Berechnung'!$M$3165,0),IF(S896&gt;0,(25-$S896)*'Hintergrund Berechnung'!$M$3166,0)),0)</f>
        <v>0</v>
      </c>
      <c r="AL896" s="18" t="e">
        <f t="shared" si="126"/>
        <v>#DIV/0!</v>
      </c>
    </row>
    <row r="897" spans="21:38" x14ac:dyDescent="0.5">
      <c r="U897" s="16">
        <f t="shared" si="118"/>
        <v>0</v>
      </c>
      <c r="V897" s="16" t="e">
        <f>IF($A$3=FALSE,IF($C897&lt;16,E897/($D897^0.727399687532279)*'Hintergrund Berechnung'!$I$3165,E897/($D897^0.727399687532279)*'Hintergrund Berechnung'!$I$3166),IF($C897&lt;13,(E897/($D897^0.727399687532279)*'Hintergrund Berechnung'!$I$3165)*0.5,IF($C897&lt;16,(E897/($D897^0.727399687532279)*'Hintergrund Berechnung'!$I$3165)*0.67,E897/($D897^0.727399687532279)*'Hintergrund Berechnung'!$I$3166)))</f>
        <v>#DIV/0!</v>
      </c>
      <c r="W897" s="16" t="str">
        <f t="shared" si="119"/>
        <v/>
      </c>
      <c r="X897" s="16" t="e">
        <f>IF($A$3=FALSE,IF($C897&lt;16,G897/($D897^0.727399687532279)*'Hintergrund Berechnung'!$I$3165,G897/($D897^0.727399687532279)*'Hintergrund Berechnung'!$I$3166),IF($C897&lt;13,(G897/($D897^0.727399687532279)*'Hintergrund Berechnung'!$I$3165)*0.5,IF($C897&lt;16,(G897/($D897^0.727399687532279)*'Hintergrund Berechnung'!$I$3165)*0.67,G897/($D897^0.727399687532279)*'Hintergrund Berechnung'!$I$3166)))</f>
        <v>#DIV/0!</v>
      </c>
      <c r="Y897" s="16" t="str">
        <f t="shared" si="120"/>
        <v/>
      </c>
      <c r="Z897" s="16" t="e">
        <f>IF($A$3=FALSE,IF($C897&lt;16,I897/($D897^0.727399687532279)*'Hintergrund Berechnung'!$I$3165,I897/($D897^0.727399687532279)*'Hintergrund Berechnung'!$I$3166),IF($C897&lt;13,(I897/($D897^0.727399687532279)*'Hintergrund Berechnung'!$I$3165)*0.5,IF($C897&lt;16,(I897/($D897^0.727399687532279)*'Hintergrund Berechnung'!$I$3165)*0.67,I897/($D897^0.727399687532279)*'Hintergrund Berechnung'!$I$3166)))</f>
        <v>#DIV/0!</v>
      </c>
      <c r="AA897" s="16" t="str">
        <f t="shared" si="121"/>
        <v/>
      </c>
      <c r="AB897" s="16" t="e">
        <f>IF($A$3=FALSE,IF($C897&lt;16,K897/($D897^0.727399687532279)*'Hintergrund Berechnung'!$I$3165,K897/($D897^0.727399687532279)*'Hintergrund Berechnung'!$I$3166),IF($C897&lt;13,(K897/($D897^0.727399687532279)*'Hintergrund Berechnung'!$I$3165)*0.5,IF($C897&lt;16,(K897/($D897^0.727399687532279)*'Hintergrund Berechnung'!$I$3165)*0.67,K897/($D897^0.727399687532279)*'Hintergrund Berechnung'!$I$3166)))</f>
        <v>#DIV/0!</v>
      </c>
      <c r="AC897" s="16" t="str">
        <f t="shared" si="122"/>
        <v/>
      </c>
      <c r="AD897" s="16" t="e">
        <f>IF($A$3=FALSE,IF($C897&lt;16,M897/($D897^0.727399687532279)*'Hintergrund Berechnung'!$I$3165,M897/($D897^0.727399687532279)*'Hintergrund Berechnung'!$I$3166),IF($C897&lt;13,(M897/($D897^0.727399687532279)*'Hintergrund Berechnung'!$I$3165)*0.5,IF($C897&lt;16,(M897/($D897^0.727399687532279)*'Hintergrund Berechnung'!$I$3165)*0.67,M897/($D897^0.727399687532279)*'Hintergrund Berechnung'!$I$3166)))</f>
        <v>#DIV/0!</v>
      </c>
      <c r="AE897" s="16" t="str">
        <f t="shared" si="123"/>
        <v/>
      </c>
      <c r="AF897" s="16" t="e">
        <f>IF($A$3=FALSE,IF($C897&lt;16,O897/($D897^0.727399687532279)*'Hintergrund Berechnung'!$I$3165,O897/($D897^0.727399687532279)*'Hintergrund Berechnung'!$I$3166),IF($C897&lt;13,(O897/($D897^0.727399687532279)*'Hintergrund Berechnung'!$I$3165)*0.5,IF($C897&lt;16,(O897/($D897^0.727399687532279)*'Hintergrund Berechnung'!$I$3165)*0.67,O897/($D897^0.727399687532279)*'Hintergrund Berechnung'!$I$3166)))</f>
        <v>#DIV/0!</v>
      </c>
      <c r="AG897" s="16" t="str">
        <f t="shared" si="124"/>
        <v/>
      </c>
      <c r="AH897" s="16" t="e">
        <f t="shared" si="125"/>
        <v>#DIV/0!</v>
      </c>
      <c r="AI897" s="16" t="e">
        <f>ROUND(IF(C897&lt;16,$Q897/($D897^0.515518364833551)*'Hintergrund Berechnung'!$K$3165,$Q897/($D897^0.515518364833551)*'Hintergrund Berechnung'!$K$3166),0)</f>
        <v>#DIV/0!</v>
      </c>
      <c r="AJ897" s="16">
        <f>ROUND(IF(C897&lt;16,$R897*'Hintergrund Berechnung'!$L$3165,$R897*'Hintergrund Berechnung'!$L$3166),0)</f>
        <v>0</v>
      </c>
      <c r="AK897" s="16">
        <f>ROUND(IF(C897&lt;16,IF(S897&gt;0,(25-$S897)*'Hintergrund Berechnung'!$M$3165,0),IF(S897&gt;0,(25-$S897)*'Hintergrund Berechnung'!$M$3166,0)),0)</f>
        <v>0</v>
      </c>
      <c r="AL897" s="18" t="e">
        <f t="shared" si="126"/>
        <v>#DIV/0!</v>
      </c>
    </row>
    <row r="898" spans="21:38" x14ac:dyDescent="0.5">
      <c r="U898" s="16">
        <f t="shared" si="118"/>
        <v>0</v>
      </c>
      <c r="V898" s="16" t="e">
        <f>IF($A$3=FALSE,IF($C898&lt;16,E898/($D898^0.727399687532279)*'Hintergrund Berechnung'!$I$3165,E898/($D898^0.727399687532279)*'Hintergrund Berechnung'!$I$3166),IF($C898&lt;13,(E898/($D898^0.727399687532279)*'Hintergrund Berechnung'!$I$3165)*0.5,IF($C898&lt;16,(E898/($D898^0.727399687532279)*'Hintergrund Berechnung'!$I$3165)*0.67,E898/($D898^0.727399687532279)*'Hintergrund Berechnung'!$I$3166)))</f>
        <v>#DIV/0!</v>
      </c>
      <c r="W898" s="16" t="str">
        <f t="shared" si="119"/>
        <v/>
      </c>
      <c r="X898" s="16" t="e">
        <f>IF($A$3=FALSE,IF($C898&lt;16,G898/($D898^0.727399687532279)*'Hintergrund Berechnung'!$I$3165,G898/($D898^0.727399687532279)*'Hintergrund Berechnung'!$I$3166),IF($C898&lt;13,(G898/($D898^0.727399687532279)*'Hintergrund Berechnung'!$I$3165)*0.5,IF($C898&lt;16,(G898/($D898^0.727399687532279)*'Hintergrund Berechnung'!$I$3165)*0.67,G898/($D898^0.727399687532279)*'Hintergrund Berechnung'!$I$3166)))</f>
        <v>#DIV/0!</v>
      </c>
      <c r="Y898" s="16" t="str">
        <f t="shared" si="120"/>
        <v/>
      </c>
      <c r="Z898" s="16" t="e">
        <f>IF($A$3=FALSE,IF($C898&lt;16,I898/($D898^0.727399687532279)*'Hintergrund Berechnung'!$I$3165,I898/($D898^0.727399687532279)*'Hintergrund Berechnung'!$I$3166),IF($C898&lt;13,(I898/($D898^0.727399687532279)*'Hintergrund Berechnung'!$I$3165)*0.5,IF($C898&lt;16,(I898/($D898^0.727399687532279)*'Hintergrund Berechnung'!$I$3165)*0.67,I898/($D898^0.727399687532279)*'Hintergrund Berechnung'!$I$3166)))</f>
        <v>#DIV/0!</v>
      </c>
      <c r="AA898" s="16" t="str">
        <f t="shared" si="121"/>
        <v/>
      </c>
      <c r="AB898" s="16" t="e">
        <f>IF($A$3=FALSE,IF($C898&lt;16,K898/($D898^0.727399687532279)*'Hintergrund Berechnung'!$I$3165,K898/($D898^0.727399687532279)*'Hintergrund Berechnung'!$I$3166),IF($C898&lt;13,(K898/($D898^0.727399687532279)*'Hintergrund Berechnung'!$I$3165)*0.5,IF($C898&lt;16,(K898/($D898^0.727399687532279)*'Hintergrund Berechnung'!$I$3165)*0.67,K898/($D898^0.727399687532279)*'Hintergrund Berechnung'!$I$3166)))</f>
        <v>#DIV/0!</v>
      </c>
      <c r="AC898" s="16" t="str">
        <f t="shared" si="122"/>
        <v/>
      </c>
      <c r="AD898" s="16" t="e">
        <f>IF($A$3=FALSE,IF($C898&lt;16,M898/($D898^0.727399687532279)*'Hintergrund Berechnung'!$I$3165,M898/($D898^0.727399687532279)*'Hintergrund Berechnung'!$I$3166),IF($C898&lt;13,(M898/($D898^0.727399687532279)*'Hintergrund Berechnung'!$I$3165)*0.5,IF($C898&lt;16,(M898/($D898^0.727399687532279)*'Hintergrund Berechnung'!$I$3165)*0.67,M898/($D898^0.727399687532279)*'Hintergrund Berechnung'!$I$3166)))</f>
        <v>#DIV/0!</v>
      </c>
      <c r="AE898" s="16" t="str">
        <f t="shared" si="123"/>
        <v/>
      </c>
      <c r="AF898" s="16" t="e">
        <f>IF($A$3=FALSE,IF($C898&lt;16,O898/($D898^0.727399687532279)*'Hintergrund Berechnung'!$I$3165,O898/($D898^0.727399687532279)*'Hintergrund Berechnung'!$I$3166),IF($C898&lt;13,(O898/($D898^0.727399687532279)*'Hintergrund Berechnung'!$I$3165)*0.5,IF($C898&lt;16,(O898/($D898^0.727399687532279)*'Hintergrund Berechnung'!$I$3165)*0.67,O898/($D898^0.727399687532279)*'Hintergrund Berechnung'!$I$3166)))</f>
        <v>#DIV/0!</v>
      </c>
      <c r="AG898" s="16" t="str">
        <f t="shared" si="124"/>
        <v/>
      </c>
      <c r="AH898" s="16" t="e">
        <f t="shared" si="125"/>
        <v>#DIV/0!</v>
      </c>
      <c r="AI898" s="16" t="e">
        <f>ROUND(IF(C898&lt;16,$Q898/($D898^0.515518364833551)*'Hintergrund Berechnung'!$K$3165,$Q898/($D898^0.515518364833551)*'Hintergrund Berechnung'!$K$3166),0)</f>
        <v>#DIV/0!</v>
      </c>
      <c r="AJ898" s="16">
        <f>ROUND(IF(C898&lt;16,$R898*'Hintergrund Berechnung'!$L$3165,$R898*'Hintergrund Berechnung'!$L$3166),0)</f>
        <v>0</v>
      </c>
      <c r="AK898" s="16">
        <f>ROUND(IF(C898&lt;16,IF(S898&gt;0,(25-$S898)*'Hintergrund Berechnung'!$M$3165,0),IF(S898&gt;0,(25-$S898)*'Hintergrund Berechnung'!$M$3166,0)),0)</f>
        <v>0</v>
      </c>
      <c r="AL898" s="18" t="e">
        <f t="shared" si="126"/>
        <v>#DIV/0!</v>
      </c>
    </row>
    <row r="899" spans="21:38" x14ac:dyDescent="0.5">
      <c r="U899" s="16">
        <f t="shared" si="118"/>
        <v>0</v>
      </c>
      <c r="V899" s="16" t="e">
        <f>IF($A$3=FALSE,IF($C899&lt;16,E899/($D899^0.727399687532279)*'Hintergrund Berechnung'!$I$3165,E899/($D899^0.727399687532279)*'Hintergrund Berechnung'!$I$3166),IF($C899&lt;13,(E899/($D899^0.727399687532279)*'Hintergrund Berechnung'!$I$3165)*0.5,IF($C899&lt;16,(E899/($D899^0.727399687532279)*'Hintergrund Berechnung'!$I$3165)*0.67,E899/($D899^0.727399687532279)*'Hintergrund Berechnung'!$I$3166)))</f>
        <v>#DIV/0!</v>
      </c>
      <c r="W899" s="16" t="str">
        <f t="shared" si="119"/>
        <v/>
      </c>
      <c r="X899" s="16" t="e">
        <f>IF($A$3=FALSE,IF($C899&lt;16,G899/($D899^0.727399687532279)*'Hintergrund Berechnung'!$I$3165,G899/($D899^0.727399687532279)*'Hintergrund Berechnung'!$I$3166),IF($C899&lt;13,(G899/($D899^0.727399687532279)*'Hintergrund Berechnung'!$I$3165)*0.5,IF($C899&lt;16,(G899/($D899^0.727399687532279)*'Hintergrund Berechnung'!$I$3165)*0.67,G899/($D899^0.727399687532279)*'Hintergrund Berechnung'!$I$3166)))</f>
        <v>#DIV/0!</v>
      </c>
      <c r="Y899" s="16" t="str">
        <f t="shared" si="120"/>
        <v/>
      </c>
      <c r="Z899" s="16" t="e">
        <f>IF($A$3=FALSE,IF($C899&lt;16,I899/($D899^0.727399687532279)*'Hintergrund Berechnung'!$I$3165,I899/($D899^0.727399687532279)*'Hintergrund Berechnung'!$I$3166),IF($C899&lt;13,(I899/($D899^0.727399687532279)*'Hintergrund Berechnung'!$I$3165)*0.5,IF($C899&lt;16,(I899/($D899^0.727399687532279)*'Hintergrund Berechnung'!$I$3165)*0.67,I899/($D899^0.727399687532279)*'Hintergrund Berechnung'!$I$3166)))</f>
        <v>#DIV/0!</v>
      </c>
      <c r="AA899" s="16" t="str">
        <f t="shared" si="121"/>
        <v/>
      </c>
      <c r="AB899" s="16" t="e">
        <f>IF($A$3=FALSE,IF($C899&lt;16,K899/($D899^0.727399687532279)*'Hintergrund Berechnung'!$I$3165,K899/($D899^0.727399687532279)*'Hintergrund Berechnung'!$I$3166),IF($C899&lt;13,(K899/($D899^0.727399687532279)*'Hintergrund Berechnung'!$I$3165)*0.5,IF($C899&lt;16,(K899/($D899^0.727399687532279)*'Hintergrund Berechnung'!$I$3165)*0.67,K899/($D899^0.727399687532279)*'Hintergrund Berechnung'!$I$3166)))</f>
        <v>#DIV/0!</v>
      </c>
      <c r="AC899" s="16" t="str">
        <f t="shared" si="122"/>
        <v/>
      </c>
      <c r="AD899" s="16" t="e">
        <f>IF($A$3=FALSE,IF($C899&lt;16,M899/($D899^0.727399687532279)*'Hintergrund Berechnung'!$I$3165,M899/($D899^0.727399687532279)*'Hintergrund Berechnung'!$I$3166),IF($C899&lt;13,(M899/($D899^0.727399687532279)*'Hintergrund Berechnung'!$I$3165)*0.5,IF($C899&lt;16,(M899/($D899^0.727399687532279)*'Hintergrund Berechnung'!$I$3165)*0.67,M899/($D899^0.727399687532279)*'Hintergrund Berechnung'!$I$3166)))</f>
        <v>#DIV/0!</v>
      </c>
      <c r="AE899" s="16" t="str">
        <f t="shared" si="123"/>
        <v/>
      </c>
      <c r="AF899" s="16" t="e">
        <f>IF($A$3=FALSE,IF($C899&lt;16,O899/($D899^0.727399687532279)*'Hintergrund Berechnung'!$I$3165,O899/($D899^0.727399687532279)*'Hintergrund Berechnung'!$I$3166),IF($C899&lt;13,(O899/($D899^0.727399687532279)*'Hintergrund Berechnung'!$I$3165)*0.5,IF($C899&lt;16,(O899/($D899^0.727399687532279)*'Hintergrund Berechnung'!$I$3165)*0.67,O899/($D899^0.727399687532279)*'Hintergrund Berechnung'!$I$3166)))</f>
        <v>#DIV/0!</v>
      </c>
      <c r="AG899" s="16" t="str">
        <f t="shared" si="124"/>
        <v/>
      </c>
      <c r="AH899" s="16" t="e">
        <f t="shared" si="125"/>
        <v>#DIV/0!</v>
      </c>
      <c r="AI899" s="16" t="e">
        <f>ROUND(IF(C899&lt;16,$Q899/($D899^0.515518364833551)*'Hintergrund Berechnung'!$K$3165,$Q899/($D899^0.515518364833551)*'Hintergrund Berechnung'!$K$3166),0)</f>
        <v>#DIV/0!</v>
      </c>
      <c r="AJ899" s="16">
        <f>ROUND(IF(C899&lt;16,$R899*'Hintergrund Berechnung'!$L$3165,$R899*'Hintergrund Berechnung'!$L$3166),0)</f>
        <v>0</v>
      </c>
      <c r="AK899" s="16">
        <f>ROUND(IF(C899&lt;16,IF(S899&gt;0,(25-$S899)*'Hintergrund Berechnung'!$M$3165,0),IF(S899&gt;0,(25-$S899)*'Hintergrund Berechnung'!$M$3166,0)),0)</f>
        <v>0</v>
      </c>
      <c r="AL899" s="18" t="e">
        <f t="shared" si="126"/>
        <v>#DIV/0!</v>
      </c>
    </row>
    <row r="900" spans="21:38" x14ac:dyDescent="0.5">
      <c r="U900" s="16">
        <f t="shared" si="118"/>
        <v>0</v>
      </c>
      <c r="V900" s="16" t="e">
        <f>IF($A$3=FALSE,IF($C900&lt;16,E900/($D900^0.727399687532279)*'Hintergrund Berechnung'!$I$3165,E900/($D900^0.727399687532279)*'Hintergrund Berechnung'!$I$3166),IF($C900&lt;13,(E900/($D900^0.727399687532279)*'Hintergrund Berechnung'!$I$3165)*0.5,IF($C900&lt;16,(E900/($D900^0.727399687532279)*'Hintergrund Berechnung'!$I$3165)*0.67,E900/($D900^0.727399687532279)*'Hintergrund Berechnung'!$I$3166)))</f>
        <v>#DIV/0!</v>
      </c>
      <c r="W900" s="16" t="str">
        <f t="shared" si="119"/>
        <v/>
      </c>
      <c r="X900" s="16" t="e">
        <f>IF($A$3=FALSE,IF($C900&lt;16,G900/($D900^0.727399687532279)*'Hintergrund Berechnung'!$I$3165,G900/($D900^0.727399687532279)*'Hintergrund Berechnung'!$I$3166),IF($C900&lt;13,(G900/($D900^0.727399687532279)*'Hintergrund Berechnung'!$I$3165)*0.5,IF($C900&lt;16,(G900/($D900^0.727399687532279)*'Hintergrund Berechnung'!$I$3165)*0.67,G900/($D900^0.727399687532279)*'Hintergrund Berechnung'!$I$3166)))</f>
        <v>#DIV/0!</v>
      </c>
      <c r="Y900" s="16" t="str">
        <f t="shared" si="120"/>
        <v/>
      </c>
      <c r="Z900" s="16" t="e">
        <f>IF($A$3=FALSE,IF($C900&lt;16,I900/($D900^0.727399687532279)*'Hintergrund Berechnung'!$I$3165,I900/($D900^0.727399687532279)*'Hintergrund Berechnung'!$I$3166),IF($C900&lt;13,(I900/($D900^0.727399687532279)*'Hintergrund Berechnung'!$I$3165)*0.5,IF($C900&lt;16,(I900/($D900^0.727399687532279)*'Hintergrund Berechnung'!$I$3165)*0.67,I900/($D900^0.727399687532279)*'Hintergrund Berechnung'!$I$3166)))</f>
        <v>#DIV/0!</v>
      </c>
      <c r="AA900" s="16" t="str">
        <f t="shared" si="121"/>
        <v/>
      </c>
      <c r="AB900" s="16" t="e">
        <f>IF($A$3=FALSE,IF($C900&lt;16,K900/($D900^0.727399687532279)*'Hintergrund Berechnung'!$I$3165,K900/($D900^0.727399687532279)*'Hintergrund Berechnung'!$I$3166),IF($C900&lt;13,(K900/($D900^0.727399687532279)*'Hintergrund Berechnung'!$I$3165)*0.5,IF($C900&lt;16,(K900/($D900^0.727399687532279)*'Hintergrund Berechnung'!$I$3165)*0.67,K900/($D900^0.727399687532279)*'Hintergrund Berechnung'!$I$3166)))</f>
        <v>#DIV/0!</v>
      </c>
      <c r="AC900" s="16" t="str">
        <f t="shared" si="122"/>
        <v/>
      </c>
      <c r="AD900" s="16" t="e">
        <f>IF($A$3=FALSE,IF($C900&lt;16,M900/($D900^0.727399687532279)*'Hintergrund Berechnung'!$I$3165,M900/($D900^0.727399687532279)*'Hintergrund Berechnung'!$I$3166),IF($C900&lt;13,(M900/($D900^0.727399687532279)*'Hintergrund Berechnung'!$I$3165)*0.5,IF($C900&lt;16,(M900/($D900^0.727399687532279)*'Hintergrund Berechnung'!$I$3165)*0.67,M900/($D900^0.727399687532279)*'Hintergrund Berechnung'!$I$3166)))</f>
        <v>#DIV/0!</v>
      </c>
      <c r="AE900" s="16" t="str">
        <f t="shared" si="123"/>
        <v/>
      </c>
      <c r="AF900" s="16" t="e">
        <f>IF($A$3=FALSE,IF($C900&lt;16,O900/($D900^0.727399687532279)*'Hintergrund Berechnung'!$I$3165,O900/($D900^0.727399687532279)*'Hintergrund Berechnung'!$I$3166),IF($C900&lt;13,(O900/($D900^0.727399687532279)*'Hintergrund Berechnung'!$I$3165)*0.5,IF($C900&lt;16,(O900/($D900^0.727399687532279)*'Hintergrund Berechnung'!$I$3165)*0.67,O900/($D900^0.727399687532279)*'Hintergrund Berechnung'!$I$3166)))</f>
        <v>#DIV/0!</v>
      </c>
      <c r="AG900" s="16" t="str">
        <f t="shared" si="124"/>
        <v/>
      </c>
      <c r="AH900" s="16" t="e">
        <f t="shared" si="125"/>
        <v>#DIV/0!</v>
      </c>
      <c r="AI900" s="16" t="e">
        <f>ROUND(IF(C900&lt;16,$Q900/($D900^0.515518364833551)*'Hintergrund Berechnung'!$K$3165,$Q900/($D900^0.515518364833551)*'Hintergrund Berechnung'!$K$3166),0)</f>
        <v>#DIV/0!</v>
      </c>
      <c r="AJ900" s="16">
        <f>ROUND(IF(C900&lt;16,$R900*'Hintergrund Berechnung'!$L$3165,$R900*'Hintergrund Berechnung'!$L$3166),0)</f>
        <v>0</v>
      </c>
      <c r="AK900" s="16">
        <f>ROUND(IF(C900&lt;16,IF(S900&gt;0,(25-$S900)*'Hintergrund Berechnung'!$M$3165,0),IF(S900&gt;0,(25-$S900)*'Hintergrund Berechnung'!$M$3166,0)),0)</f>
        <v>0</v>
      </c>
      <c r="AL900" s="18" t="e">
        <f t="shared" si="126"/>
        <v>#DIV/0!</v>
      </c>
    </row>
    <row r="901" spans="21:38" x14ac:dyDescent="0.5">
      <c r="U901" s="16">
        <f t="shared" si="118"/>
        <v>0</v>
      </c>
      <c r="V901" s="16" t="e">
        <f>IF($A$3=FALSE,IF($C901&lt;16,E901/($D901^0.727399687532279)*'Hintergrund Berechnung'!$I$3165,E901/($D901^0.727399687532279)*'Hintergrund Berechnung'!$I$3166),IF($C901&lt;13,(E901/($D901^0.727399687532279)*'Hintergrund Berechnung'!$I$3165)*0.5,IF($C901&lt;16,(E901/($D901^0.727399687532279)*'Hintergrund Berechnung'!$I$3165)*0.67,E901/($D901^0.727399687532279)*'Hintergrund Berechnung'!$I$3166)))</f>
        <v>#DIV/0!</v>
      </c>
      <c r="W901" s="16" t="str">
        <f t="shared" si="119"/>
        <v/>
      </c>
      <c r="X901" s="16" t="e">
        <f>IF($A$3=FALSE,IF($C901&lt;16,G901/($D901^0.727399687532279)*'Hintergrund Berechnung'!$I$3165,G901/($D901^0.727399687532279)*'Hintergrund Berechnung'!$I$3166),IF($C901&lt;13,(G901/($D901^0.727399687532279)*'Hintergrund Berechnung'!$I$3165)*0.5,IF($C901&lt;16,(G901/($D901^0.727399687532279)*'Hintergrund Berechnung'!$I$3165)*0.67,G901/($D901^0.727399687532279)*'Hintergrund Berechnung'!$I$3166)))</f>
        <v>#DIV/0!</v>
      </c>
      <c r="Y901" s="16" t="str">
        <f t="shared" si="120"/>
        <v/>
      </c>
      <c r="Z901" s="16" t="e">
        <f>IF($A$3=FALSE,IF($C901&lt;16,I901/($D901^0.727399687532279)*'Hintergrund Berechnung'!$I$3165,I901/($D901^0.727399687532279)*'Hintergrund Berechnung'!$I$3166),IF($C901&lt;13,(I901/($D901^0.727399687532279)*'Hintergrund Berechnung'!$I$3165)*0.5,IF($C901&lt;16,(I901/($D901^0.727399687532279)*'Hintergrund Berechnung'!$I$3165)*0.67,I901/($D901^0.727399687532279)*'Hintergrund Berechnung'!$I$3166)))</f>
        <v>#DIV/0!</v>
      </c>
      <c r="AA901" s="16" t="str">
        <f t="shared" si="121"/>
        <v/>
      </c>
      <c r="AB901" s="16" t="e">
        <f>IF($A$3=FALSE,IF($C901&lt;16,K901/($D901^0.727399687532279)*'Hintergrund Berechnung'!$I$3165,K901/($D901^0.727399687532279)*'Hintergrund Berechnung'!$I$3166),IF($C901&lt;13,(K901/($D901^0.727399687532279)*'Hintergrund Berechnung'!$I$3165)*0.5,IF($C901&lt;16,(K901/($D901^0.727399687532279)*'Hintergrund Berechnung'!$I$3165)*0.67,K901/($D901^0.727399687532279)*'Hintergrund Berechnung'!$I$3166)))</f>
        <v>#DIV/0!</v>
      </c>
      <c r="AC901" s="16" t="str">
        <f t="shared" si="122"/>
        <v/>
      </c>
      <c r="AD901" s="16" t="e">
        <f>IF($A$3=FALSE,IF($C901&lt;16,M901/($D901^0.727399687532279)*'Hintergrund Berechnung'!$I$3165,M901/($D901^0.727399687532279)*'Hintergrund Berechnung'!$I$3166),IF($C901&lt;13,(M901/($D901^0.727399687532279)*'Hintergrund Berechnung'!$I$3165)*0.5,IF($C901&lt;16,(M901/($D901^0.727399687532279)*'Hintergrund Berechnung'!$I$3165)*0.67,M901/($D901^0.727399687532279)*'Hintergrund Berechnung'!$I$3166)))</f>
        <v>#DIV/0!</v>
      </c>
      <c r="AE901" s="16" t="str">
        <f t="shared" si="123"/>
        <v/>
      </c>
      <c r="AF901" s="16" t="e">
        <f>IF($A$3=FALSE,IF($C901&lt;16,O901/($D901^0.727399687532279)*'Hintergrund Berechnung'!$I$3165,O901/($D901^0.727399687532279)*'Hintergrund Berechnung'!$I$3166),IF($C901&lt;13,(O901/($D901^0.727399687532279)*'Hintergrund Berechnung'!$I$3165)*0.5,IF($C901&lt;16,(O901/($D901^0.727399687532279)*'Hintergrund Berechnung'!$I$3165)*0.67,O901/($D901^0.727399687532279)*'Hintergrund Berechnung'!$I$3166)))</f>
        <v>#DIV/0!</v>
      </c>
      <c r="AG901" s="16" t="str">
        <f t="shared" si="124"/>
        <v/>
      </c>
      <c r="AH901" s="16" t="e">
        <f t="shared" si="125"/>
        <v>#DIV/0!</v>
      </c>
      <c r="AI901" s="16" t="e">
        <f>ROUND(IF(C901&lt;16,$Q901/($D901^0.515518364833551)*'Hintergrund Berechnung'!$K$3165,$Q901/($D901^0.515518364833551)*'Hintergrund Berechnung'!$K$3166),0)</f>
        <v>#DIV/0!</v>
      </c>
      <c r="AJ901" s="16">
        <f>ROUND(IF(C901&lt;16,$R901*'Hintergrund Berechnung'!$L$3165,$R901*'Hintergrund Berechnung'!$L$3166),0)</f>
        <v>0</v>
      </c>
      <c r="AK901" s="16">
        <f>ROUND(IF(C901&lt;16,IF(S901&gt;0,(25-$S901)*'Hintergrund Berechnung'!$M$3165,0),IF(S901&gt;0,(25-$S901)*'Hintergrund Berechnung'!$M$3166,0)),0)</f>
        <v>0</v>
      </c>
      <c r="AL901" s="18" t="e">
        <f t="shared" si="126"/>
        <v>#DIV/0!</v>
      </c>
    </row>
    <row r="902" spans="21:38" x14ac:dyDescent="0.5">
      <c r="U902" s="16">
        <f t="shared" si="118"/>
        <v>0</v>
      </c>
      <c r="V902" s="16" t="e">
        <f>IF($A$3=FALSE,IF($C902&lt;16,E902/($D902^0.727399687532279)*'Hintergrund Berechnung'!$I$3165,E902/($D902^0.727399687532279)*'Hintergrund Berechnung'!$I$3166),IF($C902&lt;13,(E902/($D902^0.727399687532279)*'Hintergrund Berechnung'!$I$3165)*0.5,IF($C902&lt;16,(E902/($D902^0.727399687532279)*'Hintergrund Berechnung'!$I$3165)*0.67,E902/($D902^0.727399687532279)*'Hintergrund Berechnung'!$I$3166)))</f>
        <v>#DIV/0!</v>
      </c>
      <c r="W902" s="16" t="str">
        <f t="shared" si="119"/>
        <v/>
      </c>
      <c r="X902" s="16" t="e">
        <f>IF($A$3=FALSE,IF($C902&lt;16,G902/($D902^0.727399687532279)*'Hintergrund Berechnung'!$I$3165,G902/($D902^0.727399687532279)*'Hintergrund Berechnung'!$I$3166),IF($C902&lt;13,(G902/($D902^0.727399687532279)*'Hintergrund Berechnung'!$I$3165)*0.5,IF($C902&lt;16,(G902/($D902^0.727399687532279)*'Hintergrund Berechnung'!$I$3165)*0.67,G902/($D902^0.727399687532279)*'Hintergrund Berechnung'!$I$3166)))</f>
        <v>#DIV/0!</v>
      </c>
      <c r="Y902" s="16" t="str">
        <f t="shared" si="120"/>
        <v/>
      </c>
      <c r="Z902" s="16" t="e">
        <f>IF($A$3=FALSE,IF($C902&lt;16,I902/($D902^0.727399687532279)*'Hintergrund Berechnung'!$I$3165,I902/($D902^0.727399687532279)*'Hintergrund Berechnung'!$I$3166),IF($C902&lt;13,(I902/($D902^0.727399687532279)*'Hintergrund Berechnung'!$I$3165)*0.5,IF($C902&lt;16,(I902/($D902^0.727399687532279)*'Hintergrund Berechnung'!$I$3165)*0.67,I902/($D902^0.727399687532279)*'Hintergrund Berechnung'!$I$3166)))</f>
        <v>#DIV/0!</v>
      </c>
      <c r="AA902" s="16" t="str">
        <f t="shared" si="121"/>
        <v/>
      </c>
      <c r="AB902" s="16" t="e">
        <f>IF($A$3=FALSE,IF($C902&lt;16,K902/($D902^0.727399687532279)*'Hintergrund Berechnung'!$I$3165,K902/($D902^0.727399687532279)*'Hintergrund Berechnung'!$I$3166),IF($C902&lt;13,(K902/($D902^0.727399687532279)*'Hintergrund Berechnung'!$I$3165)*0.5,IF($C902&lt;16,(K902/($D902^0.727399687532279)*'Hintergrund Berechnung'!$I$3165)*0.67,K902/($D902^0.727399687532279)*'Hintergrund Berechnung'!$I$3166)))</f>
        <v>#DIV/0!</v>
      </c>
      <c r="AC902" s="16" t="str">
        <f t="shared" si="122"/>
        <v/>
      </c>
      <c r="AD902" s="16" t="e">
        <f>IF($A$3=FALSE,IF($C902&lt;16,M902/($D902^0.727399687532279)*'Hintergrund Berechnung'!$I$3165,M902/($D902^0.727399687532279)*'Hintergrund Berechnung'!$I$3166),IF($C902&lt;13,(M902/($D902^0.727399687532279)*'Hintergrund Berechnung'!$I$3165)*0.5,IF($C902&lt;16,(M902/($D902^0.727399687532279)*'Hintergrund Berechnung'!$I$3165)*0.67,M902/($D902^0.727399687532279)*'Hintergrund Berechnung'!$I$3166)))</f>
        <v>#DIV/0!</v>
      </c>
      <c r="AE902" s="16" t="str">
        <f t="shared" si="123"/>
        <v/>
      </c>
      <c r="AF902" s="16" t="e">
        <f>IF($A$3=FALSE,IF($C902&lt;16,O902/($D902^0.727399687532279)*'Hintergrund Berechnung'!$I$3165,O902/($D902^0.727399687532279)*'Hintergrund Berechnung'!$I$3166),IF($C902&lt;13,(O902/($D902^0.727399687532279)*'Hintergrund Berechnung'!$I$3165)*0.5,IF($C902&lt;16,(O902/($D902^0.727399687532279)*'Hintergrund Berechnung'!$I$3165)*0.67,O902/($D902^0.727399687532279)*'Hintergrund Berechnung'!$I$3166)))</f>
        <v>#DIV/0!</v>
      </c>
      <c r="AG902" s="16" t="str">
        <f t="shared" si="124"/>
        <v/>
      </c>
      <c r="AH902" s="16" t="e">
        <f t="shared" si="125"/>
        <v>#DIV/0!</v>
      </c>
      <c r="AI902" s="16" t="e">
        <f>ROUND(IF(C902&lt;16,$Q902/($D902^0.515518364833551)*'Hintergrund Berechnung'!$K$3165,$Q902/($D902^0.515518364833551)*'Hintergrund Berechnung'!$K$3166),0)</f>
        <v>#DIV/0!</v>
      </c>
      <c r="AJ902" s="16">
        <f>ROUND(IF(C902&lt;16,$R902*'Hintergrund Berechnung'!$L$3165,$R902*'Hintergrund Berechnung'!$L$3166),0)</f>
        <v>0</v>
      </c>
      <c r="AK902" s="16">
        <f>ROUND(IF(C902&lt;16,IF(S902&gt;0,(25-$S902)*'Hintergrund Berechnung'!$M$3165,0),IF(S902&gt;0,(25-$S902)*'Hintergrund Berechnung'!$M$3166,0)),0)</f>
        <v>0</v>
      </c>
      <c r="AL902" s="18" t="e">
        <f t="shared" si="126"/>
        <v>#DIV/0!</v>
      </c>
    </row>
    <row r="903" spans="21:38" x14ac:dyDescent="0.5">
      <c r="U903" s="16">
        <f t="shared" ref="U903:U966" si="127">MAX(E903,G903,I903)+MAX(K903,M903,O903)</f>
        <v>0</v>
      </c>
      <c r="V903" s="16" t="e">
        <f>IF($A$3=FALSE,IF($C903&lt;16,E903/($D903^0.727399687532279)*'Hintergrund Berechnung'!$I$3165,E903/($D903^0.727399687532279)*'Hintergrund Berechnung'!$I$3166),IF($C903&lt;13,(E903/($D903^0.727399687532279)*'Hintergrund Berechnung'!$I$3165)*0.5,IF($C903&lt;16,(E903/($D903^0.727399687532279)*'Hintergrund Berechnung'!$I$3165)*0.67,E903/($D903^0.727399687532279)*'Hintergrund Berechnung'!$I$3166)))</f>
        <v>#DIV/0!</v>
      </c>
      <c r="W903" s="16" t="str">
        <f t="shared" ref="W903:W966" si="128">IF(AND($A$3=TRUE,$C903&lt;13),F903,IF(AND($A$3=TRUE,$C903&lt;16),F903*0.67,""))</f>
        <v/>
      </c>
      <c r="X903" s="16" t="e">
        <f>IF($A$3=FALSE,IF($C903&lt;16,G903/($D903^0.727399687532279)*'Hintergrund Berechnung'!$I$3165,G903/($D903^0.727399687532279)*'Hintergrund Berechnung'!$I$3166),IF($C903&lt;13,(G903/($D903^0.727399687532279)*'Hintergrund Berechnung'!$I$3165)*0.5,IF($C903&lt;16,(G903/($D903^0.727399687532279)*'Hintergrund Berechnung'!$I$3165)*0.67,G903/($D903^0.727399687532279)*'Hintergrund Berechnung'!$I$3166)))</f>
        <v>#DIV/0!</v>
      </c>
      <c r="Y903" s="16" t="str">
        <f t="shared" ref="Y903:Y966" si="129">IF(AND($A$3=TRUE,$C903&lt;13),H903,IF(AND($A$3=TRUE,$C903&lt;16),H903*0.67,""))</f>
        <v/>
      </c>
      <c r="Z903" s="16" t="e">
        <f>IF($A$3=FALSE,IF($C903&lt;16,I903/($D903^0.727399687532279)*'Hintergrund Berechnung'!$I$3165,I903/($D903^0.727399687532279)*'Hintergrund Berechnung'!$I$3166),IF($C903&lt;13,(I903/($D903^0.727399687532279)*'Hintergrund Berechnung'!$I$3165)*0.5,IF($C903&lt;16,(I903/($D903^0.727399687532279)*'Hintergrund Berechnung'!$I$3165)*0.67,I903/($D903^0.727399687532279)*'Hintergrund Berechnung'!$I$3166)))</f>
        <v>#DIV/0!</v>
      </c>
      <c r="AA903" s="16" t="str">
        <f t="shared" ref="AA903:AA966" si="130">IF(AND($A$3=TRUE,$C903&lt;13),J903,IF(AND($A$3=TRUE,$C903&lt;16),J903*0.67,""))</f>
        <v/>
      </c>
      <c r="AB903" s="16" t="e">
        <f>IF($A$3=FALSE,IF($C903&lt;16,K903/($D903^0.727399687532279)*'Hintergrund Berechnung'!$I$3165,K903/($D903^0.727399687532279)*'Hintergrund Berechnung'!$I$3166),IF($C903&lt;13,(K903/($D903^0.727399687532279)*'Hintergrund Berechnung'!$I$3165)*0.5,IF($C903&lt;16,(K903/($D903^0.727399687532279)*'Hintergrund Berechnung'!$I$3165)*0.67,K903/($D903^0.727399687532279)*'Hintergrund Berechnung'!$I$3166)))</f>
        <v>#DIV/0!</v>
      </c>
      <c r="AC903" s="16" t="str">
        <f t="shared" ref="AC903:AC966" si="131">IF(AND($A$3=TRUE,$C903&lt;13),L903,IF(AND($A$3=TRUE,$C903&lt;16),L903*0.67,""))</f>
        <v/>
      </c>
      <c r="AD903" s="16" t="e">
        <f>IF($A$3=FALSE,IF($C903&lt;16,M903/($D903^0.727399687532279)*'Hintergrund Berechnung'!$I$3165,M903/($D903^0.727399687532279)*'Hintergrund Berechnung'!$I$3166),IF($C903&lt;13,(M903/($D903^0.727399687532279)*'Hintergrund Berechnung'!$I$3165)*0.5,IF($C903&lt;16,(M903/($D903^0.727399687532279)*'Hintergrund Berechnung'!$I$3165)*0.67,M903/($D903^0.727399687532279)*'Hintergrund Berechnung'!$I$3166)))</f>
        <v>#DIV/0!</v>
      </c>
      <c r="AE903" s="16" t="str">
        <f t="shared" ref="AE903:AE966" si="132">IF(AND($A$3=TRUE,$C903&lt;13),N903,IF(AND($A$3=TRUE,$C903&lt;16),N903*0.67,""))</f>
        <v/>
      </c>
      <c r="AF903" s="16" t="e">
        <f>IF($A$3=FALSE,IF($C903&lt;16,O903/($D903^0.727399687532279)*'Hintergrund Berechnung'!$I$3165,O903/($D903^0.727399687532279)*'Hintergrund Berechnung'!$I$3166),IF($C903&lt;13,(O903/($D903^0.727399687532279)*'Hintergrund Berechnung'!$I$3165)*0.5,IF($C903&lt;16,(O903/($D903^0.727399687532279)*'Hintergrund Berechnung'!$I$3165)*0.67,O903/($D903^0.727399687532279)*'Hintergrund Berechnung'!$I$3166)))</f>
        <v>#DIV/0!</v>
      </c>
      <c r="AG903" s="16" t="str">
        <f t="shared" ref="AG903:AG966" si="133">IF(AND($A$3=TRUE,$C903&lt;13),P903,IF(AND($A$3=TRUE,$C903&lt;16),P903*0.67,""))</f>
        <v/>
      </c>
      <c r="AH903" s="16" t="e">
        <f t="shared" ref="AH903:AH966" si="134">MAX(SUM(V903:W903),SUM(X903:Y903),SUM(Z903:AA903))+MAX(SUM(AB903:AC903),SUM(AD903:AE903),SUM(AF903:AG903))</f>
        <v>#DIV/0!</v>
      </c>
      <c r="AI903" s="16" t="e">
        <f>ROUND(IF(C903&lt;16,$Q903/($D903^0.515518364833551)*'Hintergrund Berechnung'!$K$3165,$Q903/($D903^0.515518364833551)*'Hintergrund Berechnung'!$K$3166),0)</f>
        <v>#DIV/0!</v>
      </c>
      <c r="AJ903" s="16">
        <f>ROUND(IF(C903&lt;16,$R903*'Hintergrund Berechnung'!$L$3165,$R903*'Hintergrund Berechnung'!$L$3166),0)</f>
        <v>0</v>
      </c>
      <c r="AK903" s="16">
        <f>ROUND(IF(C903&lt;16,IF(S903&gt;0,(25-$S903)*'Hintergrund Berechnung'!$M$3165,0),IF(S903&gt;0,(25-$S903)*'Hintergrund Berechnung'!$M$3166,0)),0)</f>
        <v>0</v>
      </c>
      <c r="AL903" s="18" t="e">
        <f t="shared" ref="AL903:AL966" si="135">ROUND(SUM(AH903:AK903),0)</f>
        <v>#DIV/0!</v>
      </c>
    </row>
    <row r="904" spans="21:38" x14ac:dyDescent="0.5">
      <c r="U904" s="16">
        <f t="shared" si="127"/>
        <v>0</v>
      </c>
      <c r="V904" s="16" t="e">
        <f>IF($A$3=FALSE,IF($C904&lt;16,E904/($D904^0.727399687532279)*'Hintergrund Berechnung'!$I$3165,E904/($D904^0.727399687532279)*'Hintergrund Berechnung'!$I$3166),IF($C904&lt;13,(E904/($D904^0.727399687532279)*'Hintergrund Berechnung'!$I$3165)*0.5,IF($C904&lt;16,(E904/($D904^0.727399687532279)*'Hintergrund Berechnung'!$I$3165)*0.67,E904/($D904^0.727399687532279)*'Hintergrund Berechnung'!$I$3166)))</f>
        <v>#DIV/0!</v>
      </c>
      <c r="W904" s="16" t="str">
        <f t="shared" si="128"/>
        <v/>
      </c>
      <c r="X904" s="16" t="e">
        <f>IF($A$3=FALSE,IF($C904&lt;16,G904/($D904^0.727399687532279)*'Hintergrund Berechnung'!$I$3165,G904/($D904^0.727399687532279)*'Hintergrund Berechnung'!$I$3166),IF($C904&lt;13,(G904/($D904^0.727399687532279)*'Hintergrund Berechnung'!$I$3165)*0.5,IF($C904&lt;16,(G904/($D904^0.727399687532279)*'Hintergrund Berechnung'!$I$3165)*0.67,G904/($D904^0.727399687532279)*'Hintergrund Berechnung'!$I$3166)))</f>
        <v>#DIV/0!</v>
      </c>
      <c r="Y904" s="16" t="str">
        <f t="shared" si="129"/>
        <v/>
      </c>
      <c r="Z904" s="16" t="e">
        <f>IF($A$3=FALSE,IF($C904&lt;16,I904/($D904^0.727399687532279)*'Hintergrund Berechnung'!$I$3165,I904/($D904^0.727399687532279)*'Hintergrund Berechnung'!$I$3166),IF($C904&lt;13,(I904/($D904^0.727399687532279)*'Hintergrund Berechnung'!$I$3165)*0.5,IF($C904&lt;16,(I904/($D904^0.727399687532279)*'Hintergrund Berechnung'!$I$3165)*0.67,I904/($D904^0.727399687532279)*'Hintergrund Berechnung'!$I$3166)))</f>
        <v>#DIV/0!</v>
      </c>
      <c r="AA904" s="16" t="str">
        <f t="shared" si="130"/>
        <v/>
      </c>
      <c r="AB904" s="16" t="e">
        <f>IF($A$3=FALSE,IF($C904&lt;16,K904/($D904^0.727399687532279)*'Hintergrund Berechnung'!$I$3165,K904/($D904^0.727399687532279)*'Hintergrund Berechnung'!$I$3166),IF($C904&lt;13,(K904/($D904^0.727399687532279)*'Hintergrund Berechnung'!$I$3165)*0.5,IF($C904&lt;16,(K904/($D904^0.727399687532279)*'Hintergrund Berechnung'!$I$3165)*0.67,K904/($D904^0.727399687532279)*'Hintergrund Berechnung'!$I$3166)))</f>
        <v>#DIV/0!</v>
      </c>
      <c r="AC904" s="16" t="str">
        <f t="shared" si="131"/>
        <v/>
      </c>
      <c r="AD904" s="16" t="e">
        <f>IF($A$3=FALSE,IF($C904&lt;16,M904/($D904^0.727399687532279)*'Hintergrund Berechnung'!$I$3165,M904/($D904^0.727399687532279)*'Hintergrund Berechnung'!$I$3166),IF($C904&lt;13,(M904/($D904^0.727399687532279)*'Hintergrund Berechnung'!$I$3165)*0.5,IF($C904&lt;16,(M904/($D904^0.727399687532279)*'Hintergrund Berechnung'!$I$3165)*0.67,M904/($D904^0.727399687532279)*'Hintergrund Berechnung'!$I$3166)))</f>
        <v>#DIV/0!</v>
      </c>
      <c r="AE904" s="16" t="str">
        <f t="shared" si="132"/>
        <v/>
      </c>
      <c r="AF904" s="16" t="e">
        <f>IF($A$3=FALSE,IF($C904&lt;16,O904/($D904^0.727399687532279)*'Hintergrund Berechnung'!$I$3165,O904/($D904^0.727399687532279)*'Hintergrund Berechnung'!$I$3166),IF($C904&lt;13,(O904/($D904^0.727399687532279)*'Hintergrund Berechnung'!$I$3165)*0.5,IF($C904&lt;16,(O904/($D904^0.727399687532279)*'Hintergrund Berechnung'!$I$3165)*0.67,O904/($D904^0.727399687532279)*'Hintergrund Berechnung'!$I$3166)))</f>
        <v>#DIV/0!</v>
      </c>
      <c r="AG904" s="16" t="str">
        <f t="shared" si="133"/>
        <v/>
      </c>
      <c r="AH904" s="16" t="e">
        <f t="shared" si="134"/>
        <v>#DIV/0!</v>
      </c>
      <c r="AI904" s="16" t="e">
        <f>ROUND(IF(C904&lt;16,$Q904/($D904^0.515518364833551)*'Hintergrund Berechnung'!$K$3165,$Q904/($D904^0.515518364833551)*'Hintergrund Berechnung'!$K$3166),0)</f>
        <v>#DIV/0!</v>
      </c>
      <c r="AJ904" s="16">
        <f>ROUND(IF(C904&lt;16,$R904*'Hintergrund Berechnung'!$L$3165,$R904*'Hintergrund Berechnung'!$L$3166),0)</f>
        <v>0</v>
      </c>
      <c r="AK904" s="16">
        <f>ROUND(IF(C904&lt;16,IF(S904&gt;0,(25-$S904)*'Hintergrund Berechnung'!$M$3165,0),IF(S904&gt;0,(25-$S904)*'Hintergrund Berechnung'!$M$3166,0)),0)</f>
        <v>0</v>
      </c>
      <c r="AL904" s="18" t="e">
        <f t="shared" si="135"/>
        <v>#DIV/0!</v>
      </c>
    </row>
    <row r="905" spans="21:38" x14ac:dyDescent="0.5">
      <c r="U905" s="16">
        <f t="shared" si="127"/>
        <v>0</v>
      </c>
      <c r="V905" s="16" t="e">
        <f>IF($A$3=FALSE,IF($C905&lt;16,E905/($D905^0.727399687532279)*'Hintergrund Berechnung'!$I$3165,E905/($D905^0.727399687532279)*'Hintergrund Berechnung'!$I$3166),IF($C905&lt;13,(E905/($D905^0.727399687532279)*'Hintergrund Berechnung'!$I$3165)*0.5,IF($C905&lt;16,(E905/($D905^0.727399687532279)*'Hintergrund Berechnung'!$I$3165)*0.67,E905/($D905^0.727399687532279)*'Hintergrund Berechnung'!$I$3166)))</f>
        <v>#DIV/0!</v>
      </c>
      <c r="W905" s="16" t="str">
        <f t="shared" si="128"/>
        <v/>
      </c>
      <c r="X905" s="16" t="e">
        <f>IF($A$3=FALSE,IF($C905&lt;16,G905/($D905^0.727399687532279)*'Hintergrund Berechnung'!$I$3165,G905/($D905^0.727399687532279)*'Hintergrund Berechnung'!$I$3166),IF($C905&lt;13,(G905/($D905^0.727399687532279)*'Hintergrund Berechnung'!$I$3165)*0.5,IF($C905&lt;16,(G905/($D905^0.727399687532279)*'Hintergrund Berechnung'!$I$3165)*0.67,G905/($D905^0.727399687532279)*'Hintergrund Berechnung'!$I$3166)))</f>
        <v>#DIV/0!</v>
      </c>
      <c r="Y905" s="16" t="str">
        <f t="shared" si="129"/>
        <v/>
      </c>
      <c r="Z905" s="16" t="e">
        <f>IF($A$3=FALSE,IF($C905&lt;16,I905/($D905^0.727399687532279)*'Hintergrund Berechnung'!$I$3165,I905/($D905^0.727399687532279)*'Hintergrund Berechnung'!$I$3166),IF($C905&lt;13,(I905/($D905^0.727399687532279)*'Hintergrund Berechnung'!$I$3165)*0.5,IF($C905&lt;16,(I905/($D905^0.727399687532279)*'Hintergrund Berechnung'!$I$3165)*0.67,I905/($D905^0.727399687532279)*'Hintergrund Berechnung'!$I$3166)))</f>
        <v>#DIV/0!</v>
      </c>
      <c r="AA905" s="16" t="str">
        <f t="shared" si="130"/>
        <v/>
      </c>
      <c r="AB905" s="16" t="e">
        <f>IF($A$3=FALSE,IF($C905&lt;16,K905/($D905^0.727399687532279)*'Hintergrund Berechnung'!$I$3165,K905/($D905^0.727399687532279)*'Hintergrund Berechnung'!$I$3166),IF($C905&lt;13,(K905/($D905^0.727399687532279)*'Hintergrund Berechnung'!$I$3165)*0.5,IF($C905&lt;16,(K905/($D905^0.727399687532279)*'Hintergrund Berechnung'!$I$3165)*0.67,K905/($D905^0.727399687532279)*'Hintergrund Berechnung'!$I$3166)))</f>
        <v>#DIV/0!</v>
      </c>
      <c r="AC905" s="16" t="str">
        <f t="shared" si="131"/>
        <v/>
      </c>
      <c r="AD905" s="16" t="e">
        <f>IF($A$3=FALSE,IF($C905&lt;16,M905/($D905^0.727399687532279)*'Hintergrund Berechnung'!$I$3165,M905/($D905^0.727399687532279)*'Hintergrund Berechnung'!$I$3166),IF($C905&lt;13,(M905/($D905^0.727399687532279)*'Hintergrund Berechnung'!$I$3165)*0.5,IF($C905&lt;16,(M905/($D905^0.727399687532279)*'Hintergrund Berechnung'!$I$3165)*0.67,M905/($D905^0.727399687532279)*'Hintergrund Berechnung'!$I$3166)))</f>
        <v>#DIV/0!</v>
      </c>
      <c r="AE905" s="16" t="str">
        <f t="shared" si="132"/>
        <v/>
      </c>
      <c r="AF905" s="16" t="e">
        <f>IF($A$3=FALSE,IF($C905&lt;16,O905/($D905^0.727399687532279)*'Hintergrund Berechnung'!$I$3165,O905/($D905^0.727399687532279)*'Hintergrund Berechnung'!$I$3166),IF($C905&lt;13,(O905/($D905^0.727399687532279)*'Hintergrund Berechnung'!$I$3165)*0.5,IF($C905&lt;16,(O905/($D905^0.727399687532279)*'Hintergrund Berechnung'!$I$3165)*0.67,O905/($D905^0.727399687532279)*'Hintergrund Berechnung'!$I$3166)))</f>
        <v>#DIV/0!</v>
      </c>
      <c r="AG905" s="16" t="str">
        <f t="shared" si="133"/>
        <v/>
      </c>
      <c r="AH905" s="16" t="e">
        <f t="shared" si="134"/>
        <v>#DIV/0!</v>
      </c>
      <c r="AI905" s="16" t="e">
        <f>ROUND(IF(C905&lt;16,$Q905/($D905^0.515518364833551)*'Hintergrund Berechnung'!$K$3165,$Q905/($D905^0.515518364833551)*'Hintergrund Berechnung'!$K$3166),0)</f>
        <v>#DIV/0!</v>
      </c>
      <c r="AJ905" s="16">
        <f>ROUND(IF(C905&lt;16,$R905*'Hintergrund Berechnung'!$L$3165,$R905*'Hintergrund Berechnung'!$L$3166),0)</f>
        <v>0</v>
      </c>
      <c r="AK905" s="16">
        <f>ROUND(IF(C905&lt;16,IF(S905&gt;0,(25-$S905)*'Hintergrund Berechnung'!$M$3165,0),IF(S905&gt;0,(25-$S905)*'Hintergrund Berechnung'!$M$3166,0)),0)</f>
        <v>0</v>
      </c>
      <c r="AL905" s="18" t="e">
        <f t="shared" si="135"/>
        <v>#DIV/0!</v>
      </c>
    </row>
    <row r="906" spans="21:38" x14ac:dyDescent="0.5">
      <c r="U906" s="16">
        <f t="shared" si="127"/>
        <v>0</v>
      </c>
      <c r="V906" s="16" t="e">
        <f>IF($A$3=FALSE,IF($C906&lt;16,E906/($D906^0.727399687532279)*'Hintergrund Berechnung'!$I$3165,E906/($D906^0.727399687532279)*'Hintergrund Berechnung'!$I$3166),IF($C906&lt;13,(E906/($D906^0.727399687532279)*'Hintergrund Berechnung'!$I$3165)*0.5,IF($C906&lt;16,(E906/($D906^0.727399687532279)*'Hintergrund Berechnung'!$I$3165)*0.67,E906/($D906^0.727399687532279)*'Hintergrund Berechnung'!$I$3166)))</f>
        <v>#DIV/0!</v>
      </c>
      <c r="W906" s="16" t="str">
        <f t="shared" si="128"/>
        <v/>
      </c>
      <c r="X906" s="16" t="e">
        <f>IF($A$3=FALSE,IF($C906&lt;16,G906/($D906^0.727399687532279)*'Hintergrund Berechnung'!$I$3165,G906/($D906^0.727399687532279)*'Hintergrund Berechnung'!$I$3166),IF($C906&lt;13,(G906/($D906^0.727399687532279)*'Hintergrund Berechnung'!$I$3165)*0.5,IF($C906&lt;16,(G906/($D906^0.727399687532279)*'Hintergrund Berechnung'!$I$3165)*0.67,G906/($D906^0.727399687532279)*'Hintergrund Berechnung'!$I$3166)))</f>
        <v>#DIV/0!</v>
      </c>
      <c r="Y906" s="16" t="str">
        <f t="shared" si="129"/>
        <v/>
      </c>
      <c r="Z906" s="16" t="e">
        <f>IF($A$3=FALSE,IF($C906&lt;16,I906/($D906^0.727399687532279)*'Hintergrund Berechnung'!$I$3165,I906/($D906^0.727399687532279)*'Hintergrund Berechnung'!$I$3166),IF($C906&lt;13,(I906/($D906^0.727399687532279)*'Hintergrund Berechnung'!$I$3165)*0.5,IF($C906&lt;16,(I906/($D906^0.727399687532279)*'Hintergrund Berechnung'!$I$3165)*0.67,I906/($D906^0.727399687532279)*'Hintergrund Berechnung'!$I$3166)))</f>
        <v>#DIV/0!</v>
      </c>
      <c r="AA906" s="16" t="str">
        <f t="shared" si="130"/>
        <v/>
      </c>
      <c r="AB906" s="16" t="e">
        <f>IF($A$3=FALSE,IF($C906&lt;16,K906/($D906^0.727399687532279)*'Hintergrund Berechnung'!$I$3165,K906/($D906^0.727399687532279)*'Hintergrund Berechnung'!$I$3166),IF($C906&lt;13,(K906/($D906^0.727399687532279)*'Hintergrund Berechnung'!$I$3165)*0.5,IF($C906&lt;16,(K906/($D906^0.727399687532279)*'Hintergrund Berechnung'!$I$3165)*0.67,K906/($D906^0.727399687532279)*'Hintergrund Berechnung'!$I$3166)))</f>
        <v>#DIV/0!</v>
      </c>
      <c r="AC906" s="16" t="str">
        <f t="shared" si="131"/>
        <v/>
      </c>
      <c r="AD906" s="16" t="e">
        <f>IF($A$3=FALSE,IF($C906&lt;16,M906/($D906^0.727399687532279)*'Hintergrund Berechnung'!$I$3165,M906/($D906^0.727399687532279)*'Hintergrund Berechnung'!$I$3166),IF($C906&lt;13,(M906/($D906^0.727399687532279)*'Hintergrund Berechnung'!$I$3165)*0.5,IF($C906&lt;16,(M906/($D906^0.727399687532279)*'Hintergrund Berechnung'!$I$3165)*0.67,M906/($D906^0.727399687532279)*'Hintergrund Berechnung'!$I$3166)))</f>
        <v>#DIV/0!</v>
      </c>
      <c r="AE906" s="16" t="str">
        <f t="shared" si="132"/>
        <v/>
      </c>
      <c r="AF906" s="16" t="e">
        <f>IF($A$3=FALSE,IF($C906&lt;16,O906/($D906^0.727399687532279)*'Hintergrund Berechnung'!$I$3165,O906/($D906^0.727399687532279)*'Hintergrund Berechnung'!$I$3166),IF($C906&lt;13,(O906/($D906^0.727399687532279)*'Hintergrund Berechnung'!$I$3165)*0.5,IF($C906&lt;16,(O906/($D906^0.727399687532279)*'Hintergrund Berechnung'!$I$3165)*0.67,O906/($D906^0.727399687532279)*'Hintergrund Berechnung'!$I$3166)))</f>
        <v>#DIV/0!</v>
      </c>
      <c r="AG906" s="16" t="str">
        <f t="shared" si="133"/>
        <v/>
      </c>
      <c r="AH906" s="16" t="e">
        <f t="shared" si="134"/>
        <v>#DIV/0!</v>
      </c>
      <c r="AI906" s="16" t="e">
        <f>ROUND(IF(C906&lt;16,$Q906/($D906^0.515518364833551)*'Hintergrund Berechnung'!$K$3165,$Q906/($D906^0.515518364833551)*'Hintergrund Berechnung'!$K$3166),0)</f>
        <v>#DIV/0!</v>
      </c>
      <c r="AJ906" s="16">
        <f>ROUND(IF(C906&lt;16,$R906*'Hintergrund Berechnung'!$L$3165,$R906*'Hintergrund Berechnung'!$L$3166),0)</f>
        <v>0</v>
      </c>
      <c r="AK906" s="16">
        <f>ROUND(IF(C906&lt;16,IF(S906&gt;0,(25-$S906)*'Hintergrund Berechnung'!$M$3165,0),IF(S906&gt;0,(25-$S906)*'Hintergrund Berechnung'!$M$3166,0)),0)</f>
        <v>0</v>
      </c>
      <c r="AL906" s="18" t="e">
        <f t="shared" si="135"/>
        <v>#DIV/0!</v>
      </c>
    </row>
    <row r="907" spans="21:38" x14ac:dyDescent="0.5">
      <c r="U907" s="16">
        <f t="shared" si="127"/>
        <v>0</v>
      </c>
      <c r="V907" s="16" t="e">
        <f>IF($A$3=FALSE,IF($C907&lt;16,E907/($D907^0.727399687532279)*'Hintergrund Berechnung'!$I$3165,E907/($D907^0.727399687532279)*'Hintergrund Berechnung'!$I$3166),IF($C907&lt;13,(E907/($D907^0.727399687532279)*'Hintergrund Berechnung'!$I$3165)*0.5,IF($C907&lt;16,(E907/($D907^0.727399687532279)*'Hintergrund Berechnung'!$I$3165)*0.67,E907/($D907^0.727399687532279)*'Hintergrund Berechnung'!$I$3166)))</f>
        <v>#DIV/0!</v>
      </c>
      <c r="W907" s="16" t="str">
        <f t="shared" si="128"/>
        <v/>
      </c>
      <c r="X907" s="16" t="e">
        <f>IF($A$3=FALSE,IF($C907&lt;16,G907/($D907^0.727399687532279)*'Hintergrund Berechnung'!$I$3165,G907/($D907^0.727399687532279)*'Hintergrund Berechnung'!$I$3166),IF($C907&lt;13,(G907/($D907^0.727399687532279)*'Hintergrund Berechnung'!$I$3165)*0.5,IF($C907&lt;16,(G907/($D907^0.727399687532279)*'Hintergrund Berechnung'!$I$3165)*0.67,G907/($D907^0.727399687532279)*'Hintergrund Berechnung'!$I$3166)))</f>
        <v>#DIV/0!</v>
      </c>
      <c r="Y907" s="16" t="str">
        <f t="shared" si="129"/>
        <v/>
      </c>
      <c r="Z907" s="16" t="e">
        <f>IF($A$3=FALSE,IF($C907&lt;16,I907/($D907^0.727399687532279)*'Hintergrund Berechnung'!$I$3165,I907/($D907^0.727399687532279)*'Hintergrund Berechnung'!$I$3166),IF($C907&lt;13,(I907/($D907^0.727399687532279)*'Hintergrund Berechnung'!$I$3165)*0.5,IF($C907&lt;16,(I907/($D907^0.727399687532279)*'Hintergrund Berechnung'!$I$3165)*0.67,I907/($D907^0.727399687532279)*'Hintergrund Berechnung'!$I$3166)))</f>
        <v>#DIV/0!</v>
      </c>
      <c r="AA907" s="16" t="str">
        <f t="shared" si="130"/>
        <v/>
      </c>
      <c r="AB907" s="16" t="e">
        <f>IF($A$3=FALSE,IF($C907&lt;16,K907/($D907^0.727399687532279)*'Hintergrund Berechnung'!$I$3165,K907/($D907^0.727399687532279)*'Hintergrund Berechnung'!$I$3166),IF($C907&lt;13,(K907/($D907^0.727399687532279)*'Hintergrund Berechnung'!$I$3165)*0.5,IF($C907&lt;16,(K907/($D907^0.727399687532279)*'Hintergrund Berechnung'!$I$3165)*0.67,K907/($D907^0.727399687532279)*'Hintergrund Berechnung'!$I$3166)))</f>
        <v>#DIV/0!</v>
      </c>
      <c r="AC907" s="16" t="str">
        <f t="shared" si="131"/>
        <v/>
      </c>
      <c r="AD907" s="16" t="e">
        <f>IF($A$3=FALSE,IF($C907&lt;16,M907/($D907^0.727399687532279)*'Hintergrund Berechnung'!$I$3165,M907/($D907^0.727399687532279)*'Hintergrund Berechnung'!$I$3166),IF($C907&lt;13,(M907/($D907^0.727399687532279)*'Hintergrund Berechnung'!$I$3165)*0.5,IF($C907&lt;16,(M907/($D907^0.727399687532279)*'Hintergrund Berechnung'!$I$3165)*0.67,M907/($D907^0.727399687532279)*'Hintergrund Berechnung'!$I$3166)))</f>
        <v>#DIV/0!</v>
      </c>
      <c r="AE907" s="16" t="str">
        <f t="shared" si="132"/>
        <v/>
      </c>
      <c r="AF907" s="16" t="e">
        <f>IF($A$3=FALSE,IF($C907&lt;16,O907/($D907^0.727399687532279)*'Hintergrund Berechnung'!$I$3165,O907/($D907^0.727399687532279)*'Hintergrund Berechnung'!$I$3166),IF($C907&lt;13,(O907/($D907^0.727399687532279)*'Hintergrund Berechnung'!$I$3165)*0.5,IF($C907&lt;16,(O907/($D907^0.727399687532279)*'Hintergrund Berechnung'!$I$3165)*0.67,O907/($D907^0.727399687532279)*'Hintergrund Berechnung'!$I$3166)))</f>
        <v>#DIV/0!</v>
      </c>
      <c r="AG907" s="16" t="str">
        <f t="shared" si="133"/>
        <v/>
      </c>
      <c r="AH907" s="16" t="e">
        <f t="shared" si="134"/>
        <v>#DIV/0!</v>
      </c>
      <c r="AI907" s="16" t="e">
        <f>ROUND(IF(C907&lt;16,$Q907/($D907^0.515518364833551)*'Hintergrund Berechnung'!$K$3165,$Q907/($D907^0.515518364833551)*'Hintergrund Berechnung'!$K$3166),0)</f>
        <v>#DIV/0!</v>
      </c>
      <c r="AJ907" s="16">
        <f>ROUND(IF(C907&lt;16,$R907*'Hintergrund Berechnung'!$L$3165,$R907*'Hintergrund Berechnung'!$L$3166),0)</f>
        <v>0</v>
      </c>
      <c r="AK907" s="16">
        <f>ROUND(IF(C907&lt;16,IF(S907&gt;0,(25-$S907)*'Hintergrund Berechnung'!$M$3165,0),IF(S907&gt;0,(25-$S907)*'Hintergrund Berechnung'!$M$3166,0)),0)</f>
        <v>0</v>
      </c>
      <c r="AL907" s="18" t="e">
        <f t="shared" si="135"/>
        <v>#DIV/0!</v>
      </c>
    </row>
    <row r="908" spans="21:38" x14ac:dyDescent="0.5">
      <c r="U908" s="16">
        <f t="shared" si="127"/>
        <v>0</v>
      </c>
      <c r="V908" s="16" t="e">
        <f>IF($A$3=FALSE,IF($C908&lt;16,E908/($D908^0.727399687532279)*'Hintergrund Berechnung'!$I$3165,E908/($D908^0.727399687532279)*'Hintergrund Berechnung'!$I$3166),IF($C908&lt;13,(E908/($D908^0.727399687532279)*'Hintergrund Berechnung'!$I$3165)*0.5,IF($C908&lt;16,(E908/($D908^0.727399687532279)*'Hintergrund Berechnung'!$I$3165)*0.67,E908/($D908^0.727399687532279)*'Hintergrund Berechnung'!$I$3166)))</f>
        <v>#DIV/0!</v>
      </c>
      <c r="W908" s="16" t="str">
        <f t="shared" si="128"/>
        <v/>
      </c>
      <c r="X908" s="16" t="e">
        <f>IF($A$3=FALSE,IF($C908&lt;16,G908/($D908^0.727399687532279)*'Hintergrund Berechnung'!$I$3165,G908/($D908^0.727399687532279)*'Hintergrund Berechnung'!$I$3166),IF($C908&lt;13,(G908/($D908^0.727399687532279)*'Hintergrund Berechnung'!$I$3165)*0.5,IF($C908&lt;16,(G908/($D908^0.727399687532279)*'Hintergrund Berechnung'!$I$3165)*0.67,G908/($D908^0.727399687532279)*'Hintergrund Berechnung'!$I$3166)))</f>
        <v>#DIV/0!</v>
      </c>
      <c r="Y908" s="16" t="str">
        <f t="shared" si="129"/>
        <v/>
      </c>
      <c r="Z908" s="16" t="e">
        <f>IF($A$3=FALSE,IF($C908&lt;16,I908/($D908^0.727399687532279)*'Hintergrund Berechnung'!$I$3165,I908/($D908^0.727399687532279)*'Hintergrund Berechnung'!$I$3166),IF($C908&lt;13,(I908/($D908^0.727399687532279)*'Hintergrund Berechnung'!$I$3165)*0.5,IF($C908&lt;16,(I908/($D908^0.727399687532279)*'Hintergrund Berechnung'!$I$3165)*0.67,I908/($D908^0.727399687532279)*'Hintergrund Berechnung'!$I$3166)))</f>
        <v>#DIV/0!</v>
      </c>
      <c r="AA908" s="16" t="str">
        <f t="shared" si="130"/>
        <v/>
      </c>
      <c r="AB908" s="16" t="e">
        <f>IF($A$3=FALSE,IF($C908&lt;16,K908/($D908^0.727399687532279)*'Hintergrund Berechnung'!$I$3165,K908/($D908^0.727399687532279)*'Hintergrund Berechnung'!$I$3166),IF($C908&lt;13,(K908/($D908^0.727399687532279)*'Hintergrund Berechnung'!$I$3165)*0.5,IF($C908&lt;16,(K908/($D908^0.727399687532279)*'Hintergrund Berechnung'!$I$3165)*0.67,K908/($D908^0.727399687532279)*'Hintergrund Berechnung'!$I$3166)))</f>
        <v>#DIV/0!</v>
      </c>
      <c r="AC908" s="16" t="str">
        <f t="shared" si="131"/>
        <v/>
      </c>
      <c r="AD908" s="16" t="e">
        <f>IF($A$3=FALSE,IF($C908&lt;16,M908/($D908^0.727399687532279)*'Hintergrund Berechnung'!$I$3165,M908/($D908^0.727399687532279)*'Hintergrund Berechnung'!$I$3166),IF($C908&lt;13,(M908/($D908^0.727399687532279)*'Hintergrund Berechnung'!$I$3165)*0.5,IF($C908&lt;16,(M908/($D908^0.727399687532279)*'Hintergrund Berechnung'!$I$3165)*0.67,M908/($D908^0.727399687532279)*'Hintergrund Berechnung'!$I$3166)))</f>
        <v>#DIV/0!</v>
      </c>
      <c r="AE908" s="16" t="str">
        <f t="shared" si="132"/>
        <v/>
      </c>
      <c r="AF908" s="16" t="e">
        <f>IF($A$3=FALSE,IF($C908&lt;16,O908/($D908^0.727399687532279)*'Hintergrund Berechnung'!$I$3165,O908/($D908^0.727399687532279)*'Hintergrund Berechnung'!$I$3166),IF($C908&lt;13,(O908/($D908^0.727399687532279)*'Hintergrund Berechnung'!$I$3165)*0.5,IF($C908&lt;16,(O908/($D908^0.727399687532279)*'Hintergrund Berechnung'!$I$3165)*0.67,O908/($D908^0.727399687532279)*'Hintergrund Berechnung'!$I$3166)))</f>
        <v>#DIV/0!</v>
      </c>
      <c r="AG908" s="16" t="str">
        <f t="shared" si="133"/>
        <v/>
      </c>
      <c r="AH908" s="16" t="e">
        <f t="shared" si="134"/>
        <v>#DIV/0!</v>
      </c>
      <c r="AI908" s="16" t="e">
        <f>ROUND(IF(C908&lt;16,$Q908/($D908^0.515518364833551)*'Hintergrund Berechnung'!$K$3165,$Q908/($D908^0.515518364833551)*'Hintergrund Berechnung'!$K$3166),0)</f>
        <v>#DIV/0!</v>
      </c>
      <c r="AJ908" s="16">
        <f>ROUND(IF(C908&lt;16,$R908*'Hintergrund Berechnung'!$L$3165,$R908*'Hintergrund Berechnung'!$L$3166),0)</f>
        <v>0</v>
      </c>
      <c r="AK908" s="16">
        <f>ROUND(IF(C908&lt;16,IF(S908&gt;0,(25-$S908)*'Hintergrund Berechnung'!$M$3165,0),IF(S908&gt;0,(25-$S908)*'Hintergrund Berechnung'!$M$3166,0)),0)</f>
        <v>0</v>
      </c>
      <c r="AL908" s="18" t="e">
        <f t="shared" si="135"/>
        <v>#DIV/0!</v>
      </c>
    </row>
    <row r="909" spans="21:38" x14ac:dyDescent="0.5">
      <c r="U909" s="16">
        <f t="shared" si="127"/>
        <v>0</v>
      </c>
      <c r="V909" s="16" t="e">
        <f>IF($A$3=FALSE,IF($C909&lt;16,E909/($D909^0.727399687532279)*'Hintergrund Berechnung'!$I$3165,E909/($D909^0.727399687532279)*'Hintergrund Berechnung'!$I$3166),IF($C909&lt;13,(E909/($D909^0.727399687532279)*'Hintergrund Berechnung'!$I$3165)*0.5,IF($C909&lt;16,(E909/($D909^0.727399687532279)*'Hintergrund Berechnung'!$I$3165)*0.67,E909/($D909^0.727399687532279)*'Hintergrund Berechnung'!$I$3166)))</f>
        <v>#DIV/0!</v>
      </c>
      <c r="W909" s="16" t="str">
        <f t="shared" si="128"/>
        <v/>
      </c>
      <c r="X909" s="16" t="e">
        <f>IF($A$3=FALSE,IF($C909&lt;16,G909/($D909^0.727399687532279)*'Hintergrund Berechnung'!$I$3165,G909/($D909^0.727399687532279)*'Hintergrund Berechnung'!$I$3166),IF($C909&lt;13,(G909/($D909^0.727399687532279)*'Hintergrund Berechnung'!$I$3165)*0.5,IF($C909&lt;16,(G909/($D909^0.727399687532279)*'Hintergrund Berechnung'!$I$3165)*0.67,G909/($D909^0.727399687532279)*'Hintergrund Berechnung'!$I$3166)))</f>
        <v>#DIV/0!</v>
      </c>
      <c r="Y909" s="16" t="str">
        <f t="shared" si="129"/>
        <v/>
      </c>
      <c r="Z909" s="16" t="e">
        <f>IF($A$3=FALSE,IF($C909&lt;16,I909/($D909^0.727399687532279)*'Hintergrund Berechnung'!$I$3165,I909/($D909^0.727399687532279)*'Hintergrund Berechnung'!$I$3166),IF($C909&lt;13,(I909/($D909^0.727399687532279)*'Hintergrund Berechnung'!$I$3165)*0.5,IF($C909&lt;16,(I909/($D909^0.727399687532279)*'Hintergrund Berechnung'!$I$3165)*0.67,I909/($D909^0.727399687532279)*'Hintergrund Berechnung'!$I$3166)))</f>
        <v>#DIV/0!</v>
      </c>
      <c r="AA909" s="16" t="str">
        <f t="shared" si="130"/>
        <v/>
      </c>
      <c r="AB909" s="16" t="e">
        <f>IF($A$3=FALSE,IF($C909&lt;16,K909/($D909^0.727399687532279)*'Hintergrund Berechnung'!$I$3165,K909/($D909^0.727399687532279)*'Hintergrund Berechnung'!$I$3166),IF($C909&lt;13,(K909/($D909^0.727399687532279)*'Hintergrund Berechnung'!$I$3165)*0.5,IF($C909&lt;16,(K909/($D909^0.727399687532279)*'Hintergrund Berechnung'!$I$3165)*0.67,K909/($D909^0.727399687532279)*'Hintergrund Berechnung'!$I$3166)))</f>
        <v>#DIV/0!</v>
      </c>
      <c r="AC909" s="16" t="str">
        <f t="shared" si="131"/>
        <v/>
      </c>
      <c r="AD909" s="16" t="e">
        <f>IF($A$3=FALSE,IF($C909&lt;16,M909/($D909^0.727399687532279)*'Hintergrund Berechnung'!$I$3165,M909/($D909^0.727399687532279)*'Hintergrund Berechnung'!$I$3166),IF($C909&lt;13,(M909/($D909^0.727399687532279)*'Hintergrund Berechnung'!$I$3165)*0.5,IF($C909&lt;16,(M909/($D909^0.727399687532279)*'Hintergrund Berechnung'!$I$3165)*0.67,M909/($D909^0.727399687532279)*'Hintergrund Berechnung'!$I$3166)))</f>
        <v>#DIV/0!</v>
      </c>
      <c r="AE909" s="16" t="str">
        <f t="shared" si="132"/>
        <v/>
      </c>
      <c r="AF909" s="16" t="e">
        <f>IF($A$3=FALSE,IF($C909&lt;16,O909/($D909^0.727399687532279)*'Hintergrund Berechnung'!$I$3165,O909/($D909^0.727399687532279)*'Hintergrund Berechnung'!$I$3166),IF($C909&lt;13,(O909/($D909^0.727399687532279)*'Hintergrund Berechnung'!$I$3165)*0.5,IF($C909&lt;16,(O909/($D909^0.727399687532279)*'Hintergrund Berechnung'!$I$3165)*0.67,O909/($D909^0.727399687532279)*'Hintergrund Berechnung'!$I$3166)))</f>
        <v>#DIV/0!</v>
      </c>
      <c r="AG909" s="16" t="str">
        <f t="shared" si="133"/>
        <v/>
      </c>
      <c r="AH909" s="16" t="e">
        <f t="shared" si="134"/>
        <v>#DIV/0!</v>
      </c>
      <c r="AI909" s="16" t="e">
        <f>ROUND(IF(C909&lt;16,$Q909/($D909^0.515518364833551)*'Hintergrund Berechnung'!$K$3165,$Q909/($D909^0.515518364833551)*'Hintergrund Berechnung'!$K$3166),0)</f>
        <v>#DIV/0!</v>
      </c>
      <c r="AJ909" s="16">
        <f>ROUND(IF(C909&lt;16,$R909*'Hintergrund Berechnung'!$L$3165,$R909*'Hintergrund Berechnung'!$L$3166),0)</f>
        <v>0</v>
      </c>
      <c r="AK909" s="16">
        <f>ROUND(IF(C909&lt;16,IF(S909&gt;0,(25-$S909)*'Hintergrund Berechnung'!$M$3165,0),IF(S909&gt;0,(25-$S909)*'Hintergrund Berechnung'!$M$3166,0)),0)</f>
        <v>0</v>
      </c>
      <c r="AL909" s="18" t="e">
        <f t="shared" si="135"/>
        <v>#DIV/0!</v>
      </c>
    </row>
    <row r="910" spans="21:38" x14ac:dyDescent="0.5">
      <c r="U910" s="16">
        <f t="shared" si="127"/>
        <v>0</v>
      </c>
      <c r="V910" s="16" t="e">
        <f>IF($A$3=FALSE,IF($C910&lt;16,E910/($D910^0.727399687532279)*'Hintergrund Berechnung'!$I$3165,E910/($D910^0.727399687532279)*'Hintergrund Berechnung'!$I$3166),IF($C910&lt;13,(E910/($D910^0.727399687532279)*'Hintergrund Berechnung'!$I$3165)*0.5,IF($C910&lt;16,(E910/($D910^0.727399687532279)*'Hintergrund Berechnung'!$I$3165)*0.67,E910/($D910^0.727399687532279)*'Hintergrund Berechnung'!$I$3166)))</f>
        <v>#DIV/0!</v>
      </c>
      <c r="W910" s="16" t="str">
        <f t="shared" si="128"/>
        <v/>
      </c>
      <c r="X910" s="16" t="e">
        <f>IF($A$3=FALSE,IF($C910&lt;16,G910/($D910^0.727399687532279)*'Hintergrund Berechnung'!$I$3165,G910/($D910^0.727399687532279)*'Hintergrund Berechnung'!$I$3166),IF($C910&lt;13,(G910/($D910^0.727399687532279)*'Hintergrund Berechnung'!$I$3165)*0.5,IF($C910&lt;16,(G910/($D910^0.727399687532279)*'Hintergrund Berechnung'!$I$3165)*0.67,G910/($D910^0.727399687532279)*'Hintergrund Berechnung'!$I$3166)))</f>
        <v>#DIV/0!</v>
      </c>
      <c r="Y910" s="16" t="str">
        <f t="shared" si="129"/>
        <v/>
      </c>
      <c r="Z910" s="16" t="e">
        <f>IF($A$3=FALSE,IF($C910&lt;16,I910/($D910^0.727399687532279)*'Hintergrund Berechnung'!$I$3165,I910/($D910^0.727399687532279)*'Hintergrund Berechnung'!$I$3166),IF($C910&lt;13,(I910/($D910^0.727399687532279)*'Hintergrund Berechnung'!$I$3165)*0.5,IF($C910&lt;16,(I910/($D910^0.727399687532279)*'Hintergrund Berechnung'!$I$3165)*0.67,I910/($D910^0.727399687532279)*'Hintergrund Berechnung'!$I$3166)))</f>
        <v>#DIV/0!</v>
      </c>
      <c r="AA910" s="16" t="str">
        <f t="shared" si="130"/>
        <v/>
      </c>
      <c r="AB910" s="16" t="e">
        <f>IF($A$3=FALSE,IF($C910&lt;16,K910/($D910^0.727399687532279)*'Hintergrund Berechnung'!$I$3165,K910/($D910^0.727399687532279)*'Hintergrund Berechnung'!$I$3166),IF($C910&lt;13,(K910/($D910^0.727399687532279)*'Hintergrund Berechnung'!$I$3165)*0.5,IF($C910&lt;16,(K910/($D910^0.727399687532279)*'Hintergrund Berechnung'!$I$3165)*0.67,K910/($D910^0.727399687532279)*'Hintergrund Berechnung'!$I$3166)))</f>
        <v>#DIV/0!</v>
      </c>
      <c r="AC910" s="16" t="str">
        <f t="shared" si="131"/>
        <v/>
      </c>
      <c r="AD910" s="16" t="e">
        <f>IF($A$3=FALSE,IF($C910&lt;16,M910/($D910^0.727399687532279)*'Hintergrund Berechnung'!$I$3165,M910/($D910^0.727399687532279)*'Hintergrund Berechnung'!$I$3166),IF($C910&lt;13,(M910/($D910^0.727399687532279)*'Hintergrund Berechnung'!$I$3165)*0.5,IF($C910&lt;16,(M910/($D910^0.727399687532279)*'Hintergrund Berechnung'!$I$3165)*0.67,M910/($D910^0.727399687532279)*'Hintergrund Berechnung'!$I$3166)))</f>
        <v>#DIV/0!</v>
      </c>
      <c r="AE910" s="16" t="str">
        <f t="shared" si="132"/>
        <v/>
      </c>
      <c r="AF910" s="16" t="e">
        <f>IF($A$3=FALSE,IF($C910&lt;16,O910/($D910^0.727399687532279)*'Hintergrund Berechnung'!$I$3165,O910/($D910^0.727399687532279)*'Hintergrund Berechnung'!$I$3166),IF($C910&lt;13,(O910/($D910^0.727399687532279)*'Hintergrund Berechnung'!$I$3165)*0.5,IF($C910&lt;16,(O910/($D910^0.727399687532279)*'Hintergrund Berechnung'!$I$3165)*0.67,O910/($D910^0.727399687532279)*'Hintergrund Berechnung'!$I$3166)))</f>
        <v>#DIV/0!</v>
      </c>
      <c r="AG910" s="16" t="str">
        <f t="shared" si="133"/>
        <v/>
      </c>
      <c r="AH910" s="16" t="e">
        <f t="shared" si="134"/>
        <v>#DIV/0!</v>
      </c>
      <c r="AI910" s="16" t="e">
        <f>ROUND(IF(C910&lt;16,$Q910/($D910^0.515518364833551)*'Hintergrund Berechnung'!$K$3165,$Q910/($D910^0.515518364833551)*'Hintergrund Berechnung'!$K$3166),0)</f>
        <v>#DIV/0!</v>
      </c>
      <c r="AJ910" s="16">
        <f>ROUND(IF(C910&lt;16,$R910*'Hintergrund Berechnung'!$L$3165,$R910*'Hintergrund Berechnung'!$L$3166),0)</f>
        <v>0</v>
      </c>
      <c r="AK910" s="16">
        <f>ROUND(IF(C910&lt;16,IF(S910&gt;0,(25-$S910)*'Hintergrund Berechnung'!$M$3165,0),IF(S910&gt;0,(25-$S910)*'Hintergrund Berechnung'!$M$3166,0)),0)</f>
        <v>0</v>
      </c>
      <c r="AL910" s="18" t="e">
        <f t="shared" si="135"/>
        <v>#DIV/0!</v>
      </c>
    </row>
    <row r="911" spans="21:38" x14ac:dyDescent="0.5">
      <c r="U911" s="16">
        <f t="shared" si="127"/>
        <v>0</v>
      </c>
      <c r="V911" s="16" t="e">
        <f>IF($A$3=FALSE,IF($C911&lt;16,E911/($D911^0.727399687532279)*'Hintergrund Berechnung'!$I$3165,E911/($D911^0.727399687532279)*'Hintergrund Berechnung'!$I$3166),IF($C911&lt;13,(E911/($D911^0.727399687532279)*'Hintergrund Berechnung'!$I$3165)*0.5,IF($C911&lt;16,(E911/($D911^0.727399687532279)*'Hintergrund Berechnung'!$I$3165)*0.67,E911/($D911^0.727399687532279)*'Hintergrund Berechnung'!$I$3166)))</f>
        <v>#DIV/0!</v>
      </c>
      <c r="W911" s="16" t="str">
        <f t="shared" si="128"/>
        <v/>
      </c>
      <c r="X911" s="16" t="e">
        <f>IF($A$3=FALSE,IF($C911&lt;16,G911/($D911^0.727399687532279)*'Hintergrund Berechnung'!$I$3165,G911/($D911^0.727399687532279)*'Hintergrund Berechnung'!$I$3166),IF($C911&lt;13,(G911/($D911^0.727399687532279)*'Hintergrund Berechnung'!$I$3165)*0.5,IF($C911&lt;16,(G911/($D911^0.727399687532279)*'Hintergrund Berechnung'!$I$3165)*0.67,G911/($D911^0.727399687532279)*'Hintergrund Berechnung'!$I$3166)))</f>
        <v>#DIV/0!</v>
      </c>
      <c r="Y911" s="16" t="str">
        <f t="shared" si="129"/>
        <v/>
      </c>
      <c r="Z911" s="16" t="e">
        <f>IF($A$3=FALSE,IF($C911&lt;16,I911/($D911^0.727399687532279)*'Hintergrund Berechnung'!$I$3165,I911/($D911^0.727399687532279)*'Hintergrund Berechnung'!$I$3166),IF($C911&lt;13,(I911/($D911^0.727399687532279)*'Hintergrund Berechnung'!$I$3165)*0.5,IF($C911&lt;16,(I911/($D911^0.727399687532279)*'Hintergrund Berechnung'!$I$3165)*0.67,I911/($D911^0.727399687532279)*'Hintergrund Berechnung'!$I$3166)))</f>
        <v>#DIV/0!</v>
      </c>
      <c r="AA911" s="16" t="str">
        <f t="shared" si="130"/>
        <v/>
      </c>
      <c r="AB911" s="16" t="e">
        <f>IF($A$3=FALSE,IF($C911&lt;16,K911/($D911^0.727399687532279)*'Hintergrund Berechnung'!$I$3165,K911/($D911^0.727399687532279)*'Hintergrund Berechnung'!$I$3166),IF($C911&lt;13,(K911/($D911^0.727399687532279)*'Hintergrund Berechnung'!$I$3165)*0.5,IF($C911&lt;16,(K911/($D911^0.727399687532279)*'Hintergrund Berechnung'!$I$3165)*0.67,K911/($D911^0.727399687532279)*'Hintergrund Berechnung'!$I$3166)))</f>
        <v>#DIV/0!</v>
      </c>
      <c r="AC911" s="16" t="str">
        <f t="shared" si="131"/>
        <v/>
      </c>
      <c r="AD911" s="16" t="e">
        <f>IF($A$3=FALSE,IF($C911&lt;16,M911/($D911^0.727399687532279)*'Hintergrund Berechnung'!$I$3165,M911/($D911^0.727399687532279)*'Hintergrund Berechnung'!$I$3166),IF($C911&lt;13,(M911/($D911^0.727399687532279)*'Hintergrund Berechnung'!$I$3165)*0.5,IF($C911&lt;16,(M911/($D911^0.727399687532279)*'Hintergrund Berechnung'!$I$3165)*0.67,M911/($D911^0.727399687532279)*'Hintergrund Berechnung'!$I$3166)))</f>
        <v>#DIV/0!</v>
      </c>
      <c r="AE911" s="16" t="str">
        <f t="shared" si="132"/>
        <v/>
      </c>
      <c r="AF911" s="16" t="e">
        <f>IF($A$3=FALSE,IF($C911&lt;16,O911/($D911^0.727399687532279)*'Hintergrund Berechnung'!$I$3165,O911/($D911^0.727399687532279)*'Hintergrund Berechnung'!$I$3166),IF($C911&lt;13,(O911/($D911^0.727399687532279)*'Hintergrund Berechnung'!$I$3165)*0.5,IF($C911&lt;16,(O911/($D911^0.727399687532279)*'Hintergrund Berechnung'!$I$3165)*0.67,O911/($D911^0.727399687532279)*'Hintergrund Berechnung'!$I$3166)))</f>
        <v>#DIV/0!</v>
      </c>
      <c r="AG911" s="16" t="str">
        <f t="shared" si="133"/>
        <v/>
      </c>
      <c r="AH911" s="16" t="e">
        <f t="shared" si="134"/>
        <v>#DIV/0!</v>
      </c>
      <c r="AI911" s="16" t="e">
        <f>ROUND(IF(C911&lt;16,$Q911/($D911^0.515518364833551)*'Hintergrund Berechnung'!$K$3165,$Q911/($D911^0.515518364833551)*'Hintergrund Berechnung'!$K$3166),0)</f>
        <v>#DIV/0!</v>
      </c>
      <c r="AJ911" s="16">
        <f>ROUND(IF(C911&lt;16,$R911*'Hintergrund Berechnung'!$L$3165,$R911*'Hintergrund Berechnung'!$L$3166),0)</f>
        <v>0</v>
      </c>
      <c r="AK911" s="16">
        <f>ROUND(IF(C911&lt;16,IF(S911&gt;0,(25-$S911)*'Hintergrund Berechnung'!$M$3165,0),IF(S911&gt;0,(25-$S911)*'Hintergrund Berechnung'!$M$3166,0)),0)</f>
        <v>0</v>
      </c>
      <c r="AL911" s="18" t="e">
        <f t="shared" si="135"/>
        <v>#DIV/0!</v>
      </c>
    </row>
    <row r="912" spans="21:38" x14ac:dyDescent="0.5">
      <c r="U912" s="16">
        <f t="shared" si="127"/>
        <v>0</v>
      </c>
      <c r="V912" s="16" t="e">
        <f>IF($A$3=FALSE,IF($C912&lt;16,E912/($D912^0.727399687532279)*'Hintergrund Berechnung'!$I$3165,E912/($D912^0.727399687532279)*'Hintergrund Berechnung'!$I$3166),IF($C912&lt;13,(E912/($D912^0.727399687532279)*'Hintergrund Berechnung'!$I$3165)*0.5,IF($C912&lt;16,(E912/($D912^0.727399687532279)*'Hintergrund Berechnung'!$I$3165)*0.67,E912/($D912^0.727399687532279)*'Hintergrund Berechnung'!$I$3166)))</f>
        <v>#DIV/0!</v>
      </c>
      <c r="W912" s="16" t="str">
        <f t="shared" si="128"/>
        <v/>
      </c>
      <c r="X912" s="16" t="e">
        <f>IF($A$3=FALSE,IF($C912&lt;16,G912/($D912^0.727399687532279)*'Hintergrund Berechnung'!$I$3165,G912/($D912^0.727399687532279)*'Hintergrund Berechnung'!$I$3166),IF($C912&lt;13,(G912/($D912^0.727399687532279)*'Hintergrund Berechnung'!$I$3165)*0.5,IF($C912&lt;16,(G912/($D912^0.727399687532279)*'Hintergrund Berechnung'!$I$3165)*0.67,G912/($D912^0.727399687532279)*'Hintergrund Berechnung'!$I$3166)))</f>
        <v>#DIV/0!</v>
      </c>
      <c r="Y912" s="16" t="str">
        <f t="shared" si="129"/>
        <v/>
      </c>
      <c r="Z912" s="16" t="e">
        <f>IF($A$3=FALSE,IF($C912&lt;16,I912/($D912^0.727399687532279)*'Hintergrund Berechnung'!$I$3165,I912/($D912^0.727399687532279)*'Hintergrund Berechnung'!$I$3166),IF($C912&lt;13,(I912/($D912^0.727399687532279)*'Hintergrund Berechnung'!$I$3165)*0.5,IF($C912&lt;16,(I912/($D912^0.727399687532279)*'Hintergrund Berechnung'!$I$3165)*0.67,I912/($D912^0.727399687532279)*'Hintergrund Berechnung'!$I$3166)))</f>
        <v>#DIV/0!</v>
      </c>
      <c r="AA912" s="16" t="str">
        <f t="shared" si="130"/>
        <v/>
      </c>
      <c r="AB912" s="16" t="e">
        <f>IF($A$3=FALSE,IF($C912&lt;16,K912/($D912^0.727399687532279)*'Hintergrund Berechnung'!$I$3165,K912/($D912^0.727399687532279)*'Hintergrund Berechnung'!$I$3166),IF($C912&lt;13,(K912/($D912^0.727399687532279)*'Hintergrund Berechnung'!$I$3165)*0.5,IF($C912&lt;16,(K912/($D912^0.727399687532279)*'Hintergrund Berechnung'!$I$3165)*0.67,K912/($D912^0.727399687532279)*'Hintergrund Berechnung'!$I$3166)))</f>
        <v>#DIV/0!</v>
      </c>
      <c r="AC912" s="16" t="str">
        <f t="shared" si="131"/>
        <v/>
      </c>
      <c r="AD912" s="16" t="e">
        <f>IF($A$3=FALSE,IF($C912&lt;16,M912/($D912^0.727399687532279)*'Hintergrund Berechnung'!$I$3165,M912/($D912^0.727399687532279)*'Hintergrund Berechnung'!$I$3166),IF($C912&lt;13,(M912/($D912^0.727399687532279)*'Hintergrund Berechnung'!$I$3165)*0.5,IF($C912&lt;16,(M912/($D912^0.727399687532279)*'Hintergrund Berechnung'!$I$3165)*0.67,M912/($D912^0.727399687532279)*'Hintergrund Berechnung'!$I$3166)))</f>
        <v>#DIV/0!</v>
      </c>
      <c r="AE912" s="16" t="str">
        <f t="shared" si="132"/>
        <v/>
      </c>
      <c r="AF912" s="16" t="e">
        <f>IF($A$3=FALSE,IF($C912&lt;16,O912/($D912^0.727399687532279)*'Hintergrund Berechnung'!$I$3165,O912/($D912^0.727399687532279)*'Hintergrund Berechnung'!$I$3166),IF($C912&lt;13,(O912/($D912^0.727399687532279)*'Hintergrund Berechnung'!$I$3165)*0.5,IF($C912&lt;16,(O912/($D912^0.727399687532279)*'Hintergrund Berechnung'!$I$3165)*0.67,O912/($D912^0.727399687532279)*'Hintergrund Berechnung'!$I$3166)))</f>
        <v>#DIV/0!</v>
      </c>
      <c r="AG912" s="16" t="str">
        <f t="shared" si="133"/>
        <v/>
      </c>
      <c r="AH912" s="16" t="e">
        <f t="shared" si="134"/>
        <v>#DIV/0!</v>
      </c>
      <c r="AI912" s="16" t="e">
        <f>ROUND(IF(C912&lt;16,$Q912/($D912^0.515518364833551)*'Hintergrund Berechnung'!$K$3165,$Q912/($D912^0.515518364833551)*'Hintergrund Berechnung'!$K$3166),0)</f>
        <v>#DIV/0!</v>
      </c>
      <c r="AJ912" s="16">
        <f>ROUND(IF(C912&lt;16,$R912*'Hintergrund Berechnung'!$L$3165,$R912*'Hintergrund Berechnung'!$L$3166),0)</f>
        <v>0</v>
      </c>
      <c r="AK912" s="16">
        <f>ROUND(IF(C912&lt;16,IF(S912&gt;0,(25-$S912)*'Hintergrund Berechnung'!$M$3165,0),IF(S912&gt;0,(25-$S912)*'Hintergrund Berechnung'!$M$3166,0)),0)</f>
        <v>0</v>
      </c>
      <c r="AL912" s="18" t="e">
        <f t="shared" si="135"/>
        <v>#DIV/0!</v>
      </c>
    </row>
    <row r="913" spans="21:38" x14ac:dyDescent="0.5">
      <c r="U913" s="16">
        <f t="shared" si="127"/>
        <v>0</v>
      </c>
      <c r="V913" s="16" t="e">
        <f>IF($A$3=FALSE,IF($C913&lt;16,E913/($D913^0.727399687532279)*'Hintergrund Berechnung'!$I$3165,E913/($D913^0.727399687532279)*'Hintergrund Berechnung'!$I$3166),IF($C913&lt;13,(E913/($D913^0.727399687532279)*'Hintergrund Berechnung'!$I$3165)*0.5,IF($C913&lt;16,(E913/($D913^0.727399687532279)*'Hintergrund Berechnung'!$I$3165)*0.67,E913/($D913^0.727399687532279)*'Hintergrund Berechnung'!$I$3166)))</f>
        <v>#DIV/0!</v>
      </c>
      <c r="W913" s="16" t="str">
        <f t="shared" si="128"/>
        <v/>
      </c>
      <c r="X913" s="16" t="e">
        <f>IF($A$3=FALSE,IF($C913&lt;16,G913/($D913^0.727399687532279)*'Hintergrund Berechnung'!$I$3165,G913/($D913^0.727399687532279)*'Hintergrund Berechnung'!$I$3166),IF($C913&lt;13,(G913/($D913^0.727399687532279)*'Hintergrund Berechnung'!$I$3165)*0.5,IF($C913&lt;16,(G913/($D913^0.727399687532279)*'Hintergrund Berechnung'!$I$3165)*0.67,G913/($D913^0.727399687532279)*'Hintergrund Berechnung'!$I$3166)))</f>
        <v>#DIV/0!</v>
      </c>
      <c r="Y913" s="16" t="str">
        <f t="shared" si="129"/>
        <v/>
      </c>
      <c r="Z913" s="16" t="e">
        <f>IF($A$3=FALSE,IF($C913&lt;16,I913/($D913^0.727399687532279)*'Hintergrund Berechnung'!$I$3165,I913/($D913^0.727399687532279)*'Hintergrund Berechnung'!$I$3166),IF($C913&lt;13,(I913/($D913^0.727399687532279)*'Hintergrund Berechnung'!$I$3165)*0.5,IF($C913&lt;16,(I913/($D913^0.727399687532279)*'Hintergrund Berechnung'!$I$3165)*0.67,I913/($D913^0.727399687532279)*'Hintergrund Berechnung'!$I$3166)))</f>
        <v>#DIV/0!</v>
      </c>
      <c r="AA913" s="16" t="str">
        <f t="shared" si="130"/>
        <v/>
      </c>
      <c r="AB913" s="16" t="e">
        <f>IF($A$3=FALSE,IF($C913&lt;16,K913/($D913^0.727399687532279)*'Hintergrund Berechnung'!$I$3165,K913/($D913^0.727399687532279)*'Hintergrund Berechnung'!$I$3166),IF($C913&lt;13,(K913/($D913^0.727399687532279)*'Hintergrund Berechnung'!$I$3165)*0.5,IF($C913&lt;16,(K913/($D913^0.727399687532279)*'Hintergrund Berechnung'!$I$3165)*0.67,K913/($D913^0.727399687532279)*'Hintergrund Berechnung'!$I$3166)))</f>
        <v>#DIV/0!</v>
      </c>
      <c r="AC913" s="16" t="str">
        <f t="shared" si="131"/>
        <v/>
      </c>
      <c r="AD913" s="16" t="e">
        <f>IF($A$3=FALSE,IF($C913&lt;16,M913/($D913^0.727399687532279)*'Hintergrund Berechnung'!$I$3165,M913/($D913^0.727399687532279)*'Hintergrund Berechnung'!$I$3166),IF($C913&lt;13,(M913/($D913^0.727399687532279)*'Hintergrund Berechnung'!$I$3165)*0.5,IF($C913&lt;16,(M913/($D913^0.727399687532279)*'Hintergrund Berechnung'!$I$3165)*0.67,M913/($D913^0.727399687532279)*'Hintergrund Berechnung'!$I$3166)))</f>
        <v>#DIV/0!</v>
      </c>
      <c r="AE913" s="16" t="str">
        <f t="shared" si="132"/>
        <v/>
      </c>
      <c r="AF913" s="16" t="e">
        <f>IF($A$3=FALSE,IF($C913&lt;16,O913/($D913^0.727399687532279)*'Hintergrund Berechnung'!$I$3165,O913/($D913^0.727399687532279)*'Hintergrund Berechnung'!$I$3166),IF($C913&lt;13,(O913/($D913^0.727399687532279)*'Hintergrund Berechnung'!$I$3165)*0.5,IF($C913&lt;16,(O913/($D913^0.727399687532279)*'Hintergrund Berechnung'!$I$3165)*0.67,O913/($D913^0.727399687532279)*'Hintergrund Berechnung'!$I$3166)))</f>
        <v>#DIV/0!</v>
      </c>
      <c r="AG913" s="16" t="str">
        <f t="shared" si="133"/>
        <v/>
      </c>
      <c r="AH913" s="16" t="e">
        <f t="shared" si="134"/>
        <v>#DIV/0!</v>
      </c>
      <c r="AI913" s="16" t="e">
        <f>ROUND(IF(C913&lt;16,$Q913/($D913^0.515518364833551)*'Hintergrund Berechnung'!$K$3165,$Q913/($D913^0.515518364833551)*'Hintergrund Berechnung'!$K$3166),0)</f>
        <v>#DIV/0!</v>
      </c>
      <c r="AJ913" s="16">
        <f>ROUND(IF(C913&lt;16,$R913*'Hintergrund Berechnung'!$L$3165,$R913*'Hintergrund Berechnung'!$L$3166),0)</f>
        <v>0</v>
      </c>
      <c r="AK913" s="16">
        <f>ROUND(IF(C913&lt;16,IF(S913&gt;0,(25-$S913)*'Hintergrund Berechnung'!$M$3165,0),IF(S913&gt;0,(25-$S913)*'Hintergrund Berechnung'!$M$3166,0)),0)</f>
        <v>0</v>
      </c>
      <c r="AL913" s="18" t="e">
        <f t="shared" si="135"/>
        <v>#DIV/0!</v>
      </c>
    </row>
    <row r="914" spans="21:38" x14ac:dyDescent="0.5">
      <c r="U914" s="16">
        <f t="shared" si="127"/>
        <v>0</v>
      </c>
      <c r="V914" s="16" t="e">
        <f>IF($A$3=FALSE,IF($C914&lt;16,E914/($D914^0.727399687532279)*'Hintergrund Berechnung'!$I$3165,E914/($D914^0.727399687532279)*'Hintergrund Berechnung'!$I$3166),IF($C914&lt;13,(E914/($D914^0.727399687532279)*'Hintergrund Berechnung'!$I$3165)*0.5,IF($C914&lt;16,(E914/($D914^0.727399687532279)*'Hintergrund Berechnung'!$I$3165)*0.67,E914/($D914^0.727399687532279)*'Hintergrund Berechnung'!$I$3166)))</f>
        <v>#DIV/0!</v>
      </c>
      <c r="W914" s="16" t="str">
        <f t="shared" si="128"/>
        <v/>
      </c>
      <c r="X914" s="16" t="e">
        <f>IF($A$3=FALSE,IF($C914&lt;16,G914/($D914^0.727399687532279)*'Hintergrund Berechnung'!$I$3165,G914/($D914^0.727399687532279)*'Hintergrund Berechnung'!$I$3166),IF($C914&lt;13,(G914/($D914^0.727399687532279)*'Hintergrund Berechnung'!$I$3165)*0.5,IF($C914&lt;16,(G914/($D914^0.727399687532279)*'Hintergrund Berechnung'!$I$3165)*0.67,G914/($D914^0.727399687532279)*'Hintergrund Berechnung'!$I$3166)))</f>
        <v>#DIV/0!</v>
      </c>
      <c r="Y914" s="16" t="str">
        <f t="shared" si="129"/>
        <v/>
      </c>
      <c r="Z914" s="16" t="e">
        <f>IF($A$3=FALSE,IF($C914&lt;16,I914/($D914^0.727399687532279)*'Hintergrund Berechnung'!$I$3165,I914/($D914^0.727399687532279)*'Hintergrund Berechnung'!$I$3166),IF($C914&lt;13,(I914/($D914^0.727399687532279)*'Hintergrund Berechnung'!$I$3165)*0.5,IF($C914&lt;16,(I914/($D914^0.727399687532279)*'Hintergrund Berechnung'!$I$3165)*0.67,I914/($D914^0.727399687532279)*'Hintergrund Berechnung'!$I$3166)))</f>
        <v>#DIV/0!</v>
      </c>
      <c r="AA914" s="16" t="str">
        <f t="shared" si="130"/>
        <v/>
      </c>
      <c r="AB914" s="16" t="e">
        <f>IF($A$3=FALSE,IF($C914&lt;16,K914/($D914^0.727399687532279)*'Hintergrund Berechnung'!$I$3165,K914/($D914^0.727399687532279)*'Hintergrund Berechnung'!$I$3166),IF($C914&lt;13,(K914/($D914^0.727399687532279)*'Hintergrund Berechnung'!$I$3165)*0.5,IF($C914&lt;16,(K914/($D914^0.727399687532279)*'Hintergrund Berechnung'!$I$3165)*0.67,K914/($D914^0.727399687532279)*'Hintergrund Berechnung'!$I$3166)))</f>
        <v>#DIV/0!</v>
      </c>
      <c r="AC914" s="16" t="str">
        <f t="shared" si="131"/>
        <v/>
      </c>
      <c r="AD914" s="16" t="e">
        <f>IF($A$3=FALSE,IF($C914&lt;16,M914/($D914^0.727399687532279)*'Hintergrund Berechnung'!$I$3165,M914/($D914^0.727399687532279)*'Hintergrund Berechnung'!$I$3166),IF($C914&lt;13,(M914/($D914^0.727399687532279)*'Hintergrund Berechnung'!$I$3165)*0.5,IF($C914&lt;16,(M914/($D914^0.727399687532279)*'Hintergrund Berechnung'!$I$3165)*0.67,M914/($D914^0.727399687532279)*'Hintergrund Berechnung'!$I$3166)))</f>
        <v>#DIV/0!</v>
      </c>
      <c r="AE914" s="16" t="str">
        <f t="shared" si="132"/>
        <v/>
      </c>
      <c r="AF914" s="16" t="e">
        <f>IF($A$3=FALSE,IF($C914&lt;16,O914/($D914^0.727399687532279)*'Hintergrund Berechnung'!$I$3165,O914/($D914^0.727399687532279)*'Hintergrund Berechnung'!$I$3166),IF($C914&lt;13,(O914/($D914^0.727399687532279)*'Hintergrund Berechnung'!$I$3165)*0.5,IF($C914&lt;16,(O914/($D914^0.727399687532279)*'Hintergrund Berechnung'!$I$3165)*0.67,O914/($D914^0.727399687532279)*'Hintergrund Berechnung'!$I$3166)))</f>
        <v>#DIV/0!</v>
      </c>
      <c r="AG914" s="16" t="str">
        <f t="shared" si="133"/>
        <v/>
      </c>
      <c r="AH914" s="16" t="e">
        <f t="shared" si="134"/>
        <v>#DIV/0!</v>
      </c>
      <c r="AI914" s="16" t="e">
        <f>ROUND(IF(C914&lt;16,$Q914/($D914^0.515518364833551)*'Hintergrund Berechnung'!$K$3165,$Q914/($D914^0.515518364833551)*'Hintergrund Berechnung'!$K$3166),0)</f>
        <v>#DIV/0!</v>
      </c>
      <c r="AJ914" s="16">
        <f>ROUND(IF(C914&lt;16,$R914*'Hintergrund Berechnung'!$L$3165,$R914*'Hintergrund Berechnung'!$L$3166),0)</f>
        <v>0</v>
      </c>
      <c r="AK914" s="16">
        <f>ROUND(IF(C914&lt;16,IF(S914&gt;0,(25-$S914)*'Hintergrund Berechnung'!$M$3165,0),IF(S914&gt;0,(25-$S914)*'Hintergrund Berechnung'!$M$3166,0)),0)</f>
        <v>0</v>
      </c>
      <c r="AL914" s="18" t="e">
        <f t="shared" si="135"/>
        <v>#DIV/0!</v>
      </c>
    </row>
    <row r="915" spans="21:38" x14ac:dyDescent="0.5">
      <c r="U915" s="16">
        <f t="shared" si="127"/>
        <v>0</v>
      </c>
      <c r="V915" s="16" t="e">
        <f>IF($A$3=FALSE,IF($C915&lt;16,E915/($D915^0.727399687532279)*'Hintergrund Berechnung'!$I$3165,E915/($D915^0.727399687532279)*'Hintergrund Berechnung'!$I$3166),IF($C915&lt;13,(E915/($D915^0.727399687532279)*'Hintergrund Berechnung'!$I$3165)*0.5,IF($C915&lt;16,(E915/($D915^0.727399687532279)*'Hintergrund Berechnung'!$I$3165)*0.67,E915/($D915^0.727399687532279)*'Hintergrund Berechnung'!$I$3166)))</f>
        <v>#DIV/0!</v>
      </c>
      <c r="W915" s="16" t="str">
        <f t="shared" si="128"/>
        <v/>
      </c>
      <c r="X915" s="16" t="e">
        <f>IF($A$3=FALSE,IF($C915&lt;16,G915/($D915^0.727399687532279)*'Hintergrund Berechnung'!$I$3165,G915/($D915^0.727399687532279)*'Hintergrund Berechnung'!$I$3166),IF($C915&lt;13,(G915/($D915^0.727399687532279)*'Hintergrund Berechnung'!$I$3165)*0.5,IF($C915&lt;16,(G915/($D915^0.727399687532279)*'Hintergrund Berechnung'!$I$3165)*0.67,G915/($D915^0.727399687532279)*'Hintergrund Berechnung'!$I$3166)))</f>
        <v>#DIV/0!</v>
      </c>
      <c r="Y915" s="16" t="str">
        <f t="shared" si="129"/>
        <v/>
      </c>
      <c r="Z915" s="16" t="e">
        <f>IF($A$3=FALSE,IF($C915&lt;16,I915/($D915^0.727399687532279)*'Hintergrund Berechnung'!$I$3165,I915/($D915^0.727399687532279)*'Hintergrund Berechnung'!$I$3166),IF($C915&lt;13,(I915/($D915^0.727399687532279)*'Hintergrund Berechnung'!$I$3165)*0.5,IF($C915&lt;16,(I915/($D915^0.727399687532279)*'Hintergrund Berechnung'!$I$3165)*0.67,I915/($D915^0.727399687532279)*'Hintergrund Berechnung'!$I$3166)))</f>
        <v>#DIV/0!</v>
      </c>
      <c r="AA915" s="16" t="str">
        <f t="shared" si="130"/>
        <v/>
      </c>
      <c r="AB915" s="16" t="e">
        <f>IF($A$3=FALSE,IF($C915&lt;16,K915/($D915^0.727399687532279)*'Hintergrund Berechnung'!$I$3165,K915/($D915^0.727399687532279)*'Hintergrund Berechnung'!$I$3166),IF($C915&lt;13,(K915/($D915^0.727399687532279)*'Hintergrund Berechnung'!$I$3165)*0.5,IF($C915&lt;16,(K915/($D915^0.727399687532279)*'Hintergrund Berechnung'!$I$3165)*0.67,K915/($D915^0.727399687532279)*'Hintergrund Berechnung'!$I$3166)))</f>
        <v>#DIV/0!</v>
      </c>
      <c r="AC915" s="16" t="str">
        <f t="shared" si="131"/>
        <v/>
      </c>
      <c r="AD915" s="16" t="e">
        <f>IF($A$3=FALSE,IF($C915&lt;16,M915/($D915^0.727399687532279)*'Hintergrund Berechnung'!$I$3165,M915/($D915^0.727399687532279)*'Hintergrund Berechnung'!$I$3166),IF($C915&lt;13,(M915/($D915^0.727399687532279)*'Hintergrund Berechnung'!$I$3165)*0.5,IF($C915&lt;16,(M915/($D915^0.727399687532279)*'Hintergrund Berechnung'!$I$3165)*0.67,M915/($D915^0.727399687532279)*'Hintergrund Berechnung'!$I$3166)))</f>
        <v>#DIV/0!</v>
      </c>
      <c r="AE915" s="16" t="str">
        <f t="shared" si="132"/>
        <v/>
      </c>
      <c r="AF915" s="16" t="e">
        <f>IF($A$3=FALSE,IF($C915&lt;16,O915/($D915^0.727399687532279)*'Hintergrund Berechnung'!$I$3165,O915/($D915^0.727399687532279)*'Hintergrund Berechnung'!$I$3166),IF($C915&lt;13,(O915/($D915^0.727399687532279)*'Hintergrund Berechnung'!$I$3165)*0.5,IF($C915&lt;16,(O915/($D915^0.727399687532279)*'Hintergrund Berechnung'!$I$3165)*0.67,O915/($D915^0.727399687532279)*'Hintergrund Berechnung'!$I$3166)))</f>
        <v>#DIV/0!</v>
      </c>
      <c r="AG915" s="16" t="str">
        <f t="shared" si="133"/>
        <v/>
      </c>
      <c r="AH915" s="16" t="e">
        <f t="shared" si="134"/>
        <v>#DIV/0!</v>
      </c>
      <c r="AI915" s="16" t="e">
        <f>ROUND(IF(C915&lt;16,$Q915/($D915^0.515518364833551)*'Hintergrund Berechnung'!$K$3165,$Q915/($D915^0.515518364833551)*'Hintergrund Berechnung'!$K$3166),0)</f>
        <v>#DIV/0!</v>
      </c>
      <c r="AJ915" s="16">
        <f>ROUND(IF(C915&lt;16,$R915*'Hintergrund Berechnung'!$L$3165,$R915*'Hintergrund Berechnung'!$L$3166),0)</f>
        <v>0</v>
      </c>
      <c r="AK915" s="16">
        <f>ROUND(IF(C915&lt;16,IF(S915&gt;0,(25-$S915)*'Hintergrund Berechnung'!$M$3165,0),IF(S915&gt;0,(25-$S915)*'Hintergrund Berechnung'!$M$3166,0)),0)</f>
        <v>0</v>
      </c>
      <c r="AL915" s="18" t="e">
        <f t="shared" si="135"/>
        <v>#DIV/0!</v>
      </c>
    </row>
    <row r="916" spans="21:38" x14ac:dyDescent="0.5">
      <c r="U916" s="16">
        <f t="shared" si="127"/>
        <v>0</v>
      </c>
      <c r="V916" s="16" t="e">
        <f>IF($A$3=FALSE,IF($C916&lt;16,E916/($D916^0.727399687532279)*'Hintergrund Berechnung'!$I$3165,E916/($D916^0.727399687532279)*'Hintergrund Berechnung'!$I$3166),IF($C916&lt;13,(E916/($D916^0.727399687532279)*'Hintergrund Berechnung'!$I$3165)*0.5,IF($C916&lt;16,(E916/($D916^0.727399687532279)*'Hintergrund Berechnung'!$I$3165)*0.67,E916/($D916^0.727399687532279)*'Hintergrund Berechnung'!$I$3166)))</f>
        <v>#DIV/0!</v>
      </c>
      <c r="W916" s="16" t="str">
        <f t="shared" si="128"/>
        <v/>
      </c>
      <c r="X916" s="16" t="e">
        <f>IF($A$3=FALSE,IF($C916&lt;16,G916/($D916^0.727399687532279)*'Hintergrund Berechnung'!$I$3165,G916/($D916^0.727399687532279)*'Hintergrund Berechnung'!$I$3166),IF($C916&lt;13,(G916/($D916^0.727399687532279)*'Hintergrund Berechnung'!$I$3165)*0.5,IF($C916&lt;16,(G916/($D916^0.727399687532279)*'Hintergrund Berechnung'!$I$3165)*0.67,G916/($D916^0.727399687532279)*'Hintergrund Berechnung'!$I$3166)))</f>
        <v>#DIV/0!</v>
      </c>
      <c r="Y916" s="16" t="str">
        <f t="shared" si="129"/>
        <v/>
      </c>
      <c r="Z916" s="16" t="e">
        <f>IF($A$3=FALSE,IF($C916&lt;16,I916/($D916^0.727399687532279)*'Hintergrund Berechnung'!$I$3165,I916/($D916^0.727399687532279)*'Hintergrund Berechnung'!$I$3166),IF($C916&lt;13,(I916/($D916^0.727399687532279)*'Hintergrund Berechnung'!$I$3165)*0.5,IF($C916&lt;16,(I916/($D916^0.727399687532279)*'Hintergrund Berechnung'!$I$3165)*0.67,I916/($D916^0.727399687532279)*'Hintergrund Berechnung'!$I$3166)))</f>
        <v>#DIV/0!</v>
      </c>
      <c r="AA916" s="16" t="str">
        <f t="shared" si="130"/>
        <v/>
      </c>
      <c r="AB916" s="16" t="e">
        <f>IF($A$3=FALSE,IF($C916&lt;16,K916/($D916^0.727399687532279)*'Hintergrund Berechnung'!$I$3165,K916/($D916^0.727399687532279)*'Hintergrund Berechnung'!$I$3166),IF($C916&lt;13,(K916/($D916^0.727399687532279)*'Hintergrund Berechnung'!$I$3165)*0.5,IF($C916&lt;16,(K916/($D916^0.727399687532279)*'Hintergrund Berechnung'!$I$3165)*0.67,K916/($D916^0.727399687532279)*'Hintergrund Berechnung'!$I$3166)))</f>
        <v>#DIV/0!</v>
      </c>
      <c r="AC916" s="16" t="str">
        <f t="shared" si="131"/>
        <v/>
      </c>
      <c r="AD916" s="16" t="e">
        <f>IF($A$3=FALSE,IF($C916&lt;16,M916/($D916^0.727399687532279)*'Hintergrund Berechnung'!$I$3165,M916/($D916^0.727399687532279)*'Hintergrund Berechnung'!$I$3166),IF($C916&lt;13,(M916/($D916^0.727399687532279)*'Hintergrund Berechnung'!$I$3165)*0.5,IF($C916&lt;16,(M916/($D916^0.727399687532279)*'Hintergrund Berechnung'!$I$3165)*0.67,M916/($D916^0.727399687532279)*'Hintergrund Berechnung'!$I$3166)))</f>
        <v>#DIV/0!</v>
      </c>
      <c r="AE916" s="16" t="str">
        <f t="shared" si="132"/>
        <v/>
      </c>
      <c r="AF916" s="16" t="e">
        <f>IF($A$3=FALSE,IF($C916&lt;16,O916/($D916^0.727399687532279)*'Hintergrund Berechnung'!$I$3165,O916/($D916^0.727399687532279)*'Hintergrund Berechnung'!$I$3166),IF($C916&lt;13,(O916/($D916^0.727399687532279)*'Hintergrund Berechnung'!$I$3165)*0.5,IF($C916&lt;16,(O916/($D916^0.727399687532279)*'Hintergrund Berechnung'!$I$3165)*0.67,O916/($D916^0.727399687532279)*'Hintergrund Berechnung'!$I$3166)))</f>
        <v>#DIV/0!</v>
      </c>
      <c r="AG916" s="16" t="str">
        <f t="shared" si="133"/>
        <v/>
      </c>
      <c r="AH916" s="16" t="e">
        <f t="shared" si="134"/>
        <v>#DIV/0!</v>
      </c>
      <c r="AI916" s="16" t="e">
        <f>ROUND(IF(C916&lt;16,$Q916/($D916^0.515518364833551)*'Hintergrund Berechnung'!$K$3165,$Q916/($D916^0.515518364833551)*'Hintergrund Berechnung'!$K$3166),0)</f>
        <v>#DIV/0!</v>
      </c>
      <c r="AJ916" s="16">
        <f>ROUND(IF(C916&lt;16,$R916*'Hintergrund Berechnung'!$L$3165,$R916*'Hintergrund Berechnung'!$L$3166),0)</f>
        <v>0</v>
      </c>
      <c r="AK916" s="16">
        <f>ROUND(IF(C916&lt;16,IF(S916&gt;0,(25-$S916)*'Hintergrund Berechnung'!$M$3165,0),IF(S916&gt;0,(25-$S916)*'Hintergrund Berechnung'!$M$3166,0)),0)</f>
        <v>0</v>
      </c>
      <c r="AL916" s="18" t="e">
        <f t="shared" si="135"/>
        <v>#DIV/0!</v>
      </c>
    </row>
    <row r="917" spans="21:38" x14ac:dyDescent="0.5">
      <c r="U917" s="16">
        <f t="shared" si="127"/>
        <v>0</v>
      </c>
      <c r="V917" s="16" t="e">
        <f>IF($A$3=FALSE,IF($C917&lt;16,E917/($D917^0.727399687532279)*'Hintergrund Berechnung'!$I$3165,E917/($D917^0.727399687532279)*'Hintergrund Berechnung'!$I$3166),IF($C917&lt;13,(E917/($D917^0.727399687532279)*'Hintergrund Berechnung'!$I$3165)*0.5,IF($C917&lt;16,(E917/($D917^0.727399687532279)*'Hintergrund Berechnung'!$I$3165)*0.67,E917/($D917^0.727399687532279)*'Hintergrund Berechnung'!$I$3166)))</f>
        <v>#DIV/0!</v>
      </c>
      <c r="W917" s="16" t="str">
        <f t="shared" si="128"/>
        <v/>
      </c>
      <c r="X917" s="16" t="e">
        <f>IF($A$3=FALSE,IF($C917&lt;16,G917/($D917^0.727399687532279)*'Hintergrund Berechnung'!$I$3165,G917/($D917^0.727399687532279)*'Hintergrund Berechnung'!$I$3166),IF($C917&lt;13,(G917/($D917^0.727399687532279)*'Hintergrund Berechnung'!$I$3165)*0.5,IF($C917&lt;16,(G917/($D917^0.727399687532279)*'Hintergrund Berechnung'!$I$3165)*0.67,G917/($D917^0.727399687532279)*'Hintergrund Berechnung'!$I$3166)))</f>
        <v>#DIV/0!</v>
      </c>
      <c r="Y917" s="16" t="str">
        <f t="shared" si="129"/>
        <v/>
      </c>
      <c r="Z917" s="16" t="e">
        <f>IF($A$3=FALSE,IF($C917&lt;16,I917/($D917^0.727399687532279)*'Hintergrund Berechnung'!$I$3165,I917/($D917^0.727399687532279)*'Hintergrund Berechnung'!$I$3166),IF($C917&lt;13,(I917/($D917^0.727399687532279)*'Hintergrund Berechnung'!$I$3165)*0.5,IF($C917&lt;16,(I917/($D917^0.727399687532279)*'Hintergrund Berechnung'!$I$3165)*0.67,I917/($D917^0.727399687532279)*'Hintergrund Berechnung'!$I$3166)))</f>
        <v>#DIV/0!</v>
      </c>
      <c r="AA917" s="16" t="str">
        <f t="shared" si="130"/>
        <v/>
      </c>
      <c r="AB917" s="16" t="e">
        <f>IF($A$3=FALSE,IF($C917&lt;16,K917/($D917^0.727399687532279)*'Hintergrund Berechnung'!$I$3165,K917/($D917^0.727399687532279)*'Hintergrund Berechnung'!$I$3166),IF($C917&lt;13,(K917/($D917^0.727399687532279)*'Hintergrund Berechnung'!$I$3165)*0.5,IF($C917&lt;16,(K917/($D917^0.727399687532279)*'Hintergrund Berechnung'!$I$3165)*0.67,K917/($D917^0.727399687532279)*'Hintergrund Berechnung'!$I$3166)))</f>
        <v>#DIV/0!</v>
      </c>
      <c r="AC917" s="16" t="str">
        <f t="shared" si="131"/>
        <v/>
      </c>
      <c r="AD917" s="16" t="e">
        <f>IF($A$3=FALSE,IF($C917&lt;16,M917/($D917^0.727399687532279)*'Hintergrund Berechnung'!$I$3165,M917/($D917^0.727399687532279)*'Hintergrund Berechnung'!$I$3166),IF($C917&lt;13,(M917/($D917^0.727399687532279)*'Hintergrund Berechnung'!$I$3165)*0.5,IF($C917&lt;16,(M917/($D917^0.727399687532279)*'Hintergrund Berechnung'!$I$3165)*0.67,M917/($D917^0.727399687532279)*'Hintergrund Berechnung'!$I$3166)))</f>
        <v>#DIV/0!</v>
      </c>
      <c r="AE917" s="16" t="str">
        <f t="shared" si="132"/>
        <v/>
      </c>
      <c r="AF917" s="16" t="e">
        <f>IF($A$3=FALSE,IF($C917&lt;16,O917/($D917^0.727399687532279)*'Hintergrund Berechnung'!$I$3165,O917/($D917^0.727399687532279)*'Hintergrund Berechnung'!$I$3166),IF($C917&lt;13,(O917/($D917^0.727399687532279)*'Hintergrund Berechnung'!$I$3165)*0.5,IF($C917&lt;16,(O917/($D917^0.727399687532279)*'Hintergrund Berechnung'!$I$3165)*0.67,O917/($D917^0.727399687532279)*'Hintergrund Berechnung'!$I$3166)))</f>
        <v>#DIV/0!</v>
      </c>
      <c r="AG917" s="16" t="str">
        <f t="shared" si="133"/>
        <v/>
      </c>
      <c r="AH917" s="16" t="e">
        <f t="shared" si="134"/>
        <v>#DIV/0!</v>
      </c>
      <c r="AI917" s="16" t="e">
        <f>ROUND(IF(C917&lt;16,$Q917/($D917^0.515518364833551)*'Hintergrund Berechnung'!$K$3165,$Q917/($D917^0.515518364833551)*'Hintergrund Berechnung'!$K$3166),0)</f>
        <v>#DIV/0!</v>
      </c>
      <c r="AJ917" s="16">
        <f>ROUND(IF(C917&lt;16,$R917*'Hintergrund Berechnung'!$L$3165,$R917*'Hintergrund Berechnung'!$L$3166),0)</f>
        <v>0</v>
      </c>
      <c r="AK917" s="16">
        <f>ROUND(IF(C917&lt;16,IF(S917&gt;0,(25-$S917)*'Hintergrund Berechnung'!$M$3165,0),IF(S917&gt;0,(25-$S917)*'Hintergrund Berechnung'!$M$3166,0)),0)</f>
        <v>0</v>
      </c>
      <c r="AL917" s="18" t="e">
        <f t="shared" si="135"/>
        <v>#DIV/0!</v>
      </c>
    </row>
    <row r="918" spans="21:38" x14ac:dyDescent="0.5">
      <c r="U918" s="16">
        <f t="shared" si="127"/>
        <v>0</v>
      </c>
      <c r="V918" s="16" t="e">
        <f>IF($A$3=FALSE,IF($C918&lt;16,E918/($D918^0.727399687532279)*'Hintergrund Berechnung'!$I$3165,E918/($D918^0.727399687532279)*'Hintergrund Berechnung'!$I$3166),IF($C918&lt;13,(E918/($D918^0.727399687532279)*'Hintergrund Berechnung'!$I$3165)*0.5,IF($C918&lt;16,(E918/($D918^0.727399687532279)*'Hintergrund Berechnung'!$I$3165)*0.67,E918/($D918^0.727399687532279)*'Hintergrund Berechnung'!$I$3166)))</f>
        <v>#DIV/0!</v>
      </c>
      <c r="W918" s="16" t="str">
        <f t="shared" si="128"/>
        <v/>
      </c>
      <c r="X918" s="16" t="e">
        <f>IF($A$3=FALSE,IF($C918&lt;16,G918/($D918^0.727399687532279)*'Hintergrund Berechnung'!$I$3165,G918/($D918^0.727399687532279)*'Hintergrund Berechnung'!$I$3166),IF($C918&lt;13,(G918/($D918^0.727399687532279)*'Hintergrund Berechnung'!$I$3165)*0.5,IF($C918&lt;16,(G918/($D918^0.727399687532279)*'Hintergrund Berechnung'!$I$3165)*0.67,G918/($D918^0.727399687532279)*'Hintergrund Berechnung'!$I$3166)))</f>
        <v>#DIV/0!</v>
      </c>
      <c r="Y918" s="16" t="str">
        <f t="shared" si="129"/>
        <v/>
      </c>
      <c r="Z918" s="16" t="e">
        <f>IF($A$3=FALSE,IF($C918&lt;16,I918/($D918^0.727399687532279)*'Hintergrund Berechnung'!$I$3165,I918/($D918^0.727399687532279)*'Hintergrund Berechnung'!$I$3166),IF($C918&lt;13,(I918/($D918^0.727399687532279)*'Hintergrund Berechnung'!$I$3165)*0.5,IF($C918&lt;16,(I918/($D918^0.727399687532279)*'Hintergrund Berechnung'!$I$3165)*0.67,I918/($D918^0.727399687532279)*'Hintergrund Berechnung'!$I$3166)))</f>
        <v>#DIV/0!</v>
      </c>
      <c r="AA918" s="16" t="str">
        <f t="shared" si="130"/>
        <v/>
      </c>
      <c r="AB918" s="16" t="e">
        <f>IF($A$3=FALSE,IF($C918&lt;16,K918/($D918^0.727399687532279)*'Hintergrund Berechnung'!$I$3165,K918/($D918^0.727399687532279)*'Hintergrund Berechnung'!$I$3166),IF($C918&lt;13,(K918/($D918^0.727399687532279)*'Hintergrund Berechnung'!$I$3165)*0.5,IF($C918&lt;16,(K918/($D918^0.727399687532279)*'Hintergrund Berechnung'!$I$3165)*0.67,K918/($D918^0.727399687532279)*'Hintergrund Berechnung'!$I$3166)))</f>
        <v>#DIV/0!</v>
      </c>
      <c r="AC918" s="16" t="str">
        <f t="shared" si="131"/>
        <v/>
      </c>
      <c r="AD918" s="16" t="e">
        <f>IF($A$3=FALSE,IF($C918&lt;16,M918/($D918^0.727399687532279)*'Hintergrund Berechnung'!$I$3165,M918/($D918^0.727399687532279)*'Hintergrund Berechnung'!$I$3166),IF($C918&lt;13,(M918/($D918^0.727399687532279)*'Hintergrund Berechnung'!$I$3165)*0.5,IF($C918&lt;16,(M918/($D918^0.727399687532279)*'Hintergrund Berechnung'!$I$3165)*0.67,M918/($D918^0.727399687532279)*'Hintergrund Berechnung'!$I$3166)))</f>
        <v>#DIV/0!</v>
      </c>
      <c r="AE918" s="16" t="str">
        <f t="shared" si="132"/>
        <v/>
      </c>
      <c r="AF918" s="16" t="e">
        <f>IF($A$3=FALSE,IF($C918&lt;16,O918/($D918^0.727399687532279)*'Hintergrund Berechnung'!$I$3165,O918/($D918^0.727399687532279)*'Hintergrund Berechnung'!$I$3166),IF($C918&lt;13,(O918/($D918^0.727399687532279)*'Hintergrund Berechnung'!$I$3165)*0.5,IF($C918&lt;16,(O918/($D918^0.727399687532279)*'Hintergrund Berechnung'!$I$3165)*0.67,O918/($D918^0.727399687532279)*'Hintergrund Berechnung'!$I$3166)))</f>
        <v>#DIV/0!</v>
      </c>
      <c r="AG918" s="16" t="str">
        <f t="shared" si="133"/>
        <v/>
      </c>
      <c r="AH918" s="16" t="e">
        <f t="shared" si="134"/>
        <v>#DIV/0!</v>
      </c>
      <c r="AI918" s="16" t="e">
        <f>ROUND(IF(C918&lt;16,$Q918/($D918^0.515518364833551)*'Hintergrund Berechnung'!$K$3165,$Q918/($D918^0.515518364833551)*'Hintergrund Berechnung'!$K$3166),0)</f>
        <v>#DIV/0!</v>
      </c>
      <c r="AJ918" s="16">
        <f>ROUND(IF(C918&lt;16,$R918*'Hintergrund Berechnung'!$L$3165,$R918*'Hintergrund Berechnung'!$L$3166),0)</f>
        <v>0</v>
      </c>
      <c r="AK918" s="16">
        <f>ROUND(IF(C918&lt;16,IF(S918&gt;0,(25-$S918)*'Hintergrund Berechnung'!$M$3165,0),IF(S918&gt;0,(25-$S918)*'Hintergrund Berechnung'!$M$3166,0)),0)</f>
        <v>0</v>
      </c>
      <c r="AL918" s="18" t="e">
        <f t="shared" si="135"/>
        <v>#DIV/0!</v>
      </c>
    </row>
    <row r="919" spans="21:38" x14ac:dyDescent="0.5">
      <c r="U919" s="16">
        <f t="shared" si="127"/>
        <v>0</v>
      </c>
      <c r="V919" s="16" t="e">
        <f>IF($A$3=FALSE,IF($C919&lt;16,E919/($D919^0.727399687532279)*'Hintergrund Berechnung'!$I$3165,E919/($D919^0.727399687532279)*'Hintergrund Berechnung'!$I$3166),IF($C919&lt;13,(E919/($D919^0.727399687532279)*'Hintergrund Berechnung'!$I$3165)*0.5,IF($C919&lt;16,(E919/($D919^0.727399687532279)*'Hintergrund Berechnung'!$I$3165)*0.67,E919/($D919^0.727399687532279)*'Hintergrund Berechnung'!$I$3166)))</f>
        <v>#DIV/0!</v>
      </c>
      <c r="W919" s="16" t="str">
        <f t="shared" si="128"/>
        <v/>
      </c>
      <c r="X919" s="16" t="e">
        <f>IF($A$3=FALSE,IF($C919&lt;16,G919/($D919^0.727399687532279)*'Hintergrund Berechnung'!$I$3165,G919/($D919^0.727399687532279)*'Hintergrund Berechnung'!$I$3166),IF($C919&lt;13,(G919/($D919^0.727399687532279)*'Hintergrund Berechnung'!$I$3165)*0.5,IF($C919&lt;16,(G919/($D919^0.727399687532279)*'Hintergrund Berechnung'!$I$3165)*0.67,G919/($D919^0.727399687532279)*'Hintergrund Berechnung'!$I$3166)))</f>
        <v>#DIV/0!</v>
      </c>
      <c r="Y919" s="16" t="str">
        <f t="shared" si="129"/>
        <v/>
      </c>
      <c r="Z919" s="16" t="e">
        <f>IF($A$3=FALSE,IF($C919&lt;16,I919/($D919^0.727399687532279)*'Hintergrund Berechnung'!$I$3165,I919/($D919^0.727399687532279)*'Hintergrund Berechnung'!$I$3166),IF($C919&lt;13,(I919/($D919^0.727399687532279)*'Hintergrund Berechnung'!$I$3165)*0.5,IF($C919&lt;16,(I919/($D919^0.727399687532279)*'Hintergrund Berechnung'!$I$3165)*0.67,I919/($D919^0.727399687532279)*'Hintergrund Berechnung'!$I$3166)))</f>
        <v>#DIV/0!</v>
      </c>
      <c r="AA919" s="16" t="str">
        <f t="shared" si="130"/>
        <v/>
      </c>
      <c r="AB919" s="16" t="e">
        <f>IF($A$3=FALSE,IF($C919&lt;16,K919/($D919^0.727399687532279)*'Hintergrund Berechnung'!$I$3165,K919/($D919^0.727399687532279)*'Hintergrund Berechnung'!$I$3166),IF($C919&lt;13,(K919/($D919^0.727399687532279)*'Hintergrund Berechnung'!$I$3165)*0.5,IF($C919&lt;16,(K919/($D919^0.727399687532279)*'Hintergrund Berechnung'!$I$3165)*0.67,K919/($D919^0.727399687532279)*'Hintergrund Berechnung'!$I$3166)))</f>
        <v>#DIV/0!</v>
      </c>
      <c r="AC919" s="16" t="str">
        <f t="shared" si="131"/>
        <v/>
      </c>
      <c r="AD919" s="16" t="e">
        <f>IF($A$3=FALSE,IF($C919&lt;16,M919/($D919^0.727399687532279)*'Hintergrund Berechnung'!$I$3165,M919/($D919^0.727399687532279)*'Hintergrund Berechnung'!$I$3166),IF($C919&lt;13,(M919/($D919^0.727399687532279)*'Hintergrund Berechnung'!$I$3165)*0.5,IF($C919&lt;16,(M919/($D919^0.727399687532279)*'Hintergrund Berechnung'!$I$3165)*0.67,M919/($D919^0.727399687532279)*'Hintergrund Berechnung'!$I$3166)))</f>
        <v>#DIV/0!</v>
      </c>
      <c r="AE919" s="16" t="str">
        <f t="shared" si="132"/>
        <v/>
      </c>
      <c r="AF919" s="16" t="e">
        <f>IF($A$3=FALSE,IF($C919&lt;16,O919/($D919^0.727399687532279)*'Hintergrund Berechnung'!$I$3165,O919/($D919^0.727399687532279)*'Hintergrund Berechnung'!$I$3166),IF($C919&lt;13,(O919/($D919^0.727399687532279)*'Hintergrund Berechnung'!$I$3165)*0.5,IF($C919&lt;16,(O919/($D919^0.727399687532279)*'Hintergrund Berechnung'!$I$3165)*0.67,O919/($D919^0.727399687532279)*'Hintergrund Berechnung'!$I$3166)))</f>
        <v>#DIV/0!</v>
      </c>
      <c r="AG919" s="16" t="str">
        <f t="shared" si="133"/>
        <v/>
      </c>
      <c r="AH919" s="16" t="e">
        <f t="shared" si="134"/>
        <v>#DIV/0!</v>
      </c>
      <c r="AI919" s="16" t="e">
        <f>ROUND(IF(C919&lt;16,$Q919/($D919^0.515518364833551)*'Hintergrund Berechnung'!$K$3165,$Q919/($D919^0.515518364833551)*'Hintergrund Berechnung'!$K$3166),0)</f>
        <v>#DIV/0!</v>
      </c>
      <c r="AJ919" s="16">
        <f>ROUND(IF(C919&lt;16,$R919*'Hintergrund Berechnung'!$L$3165,$R919*'Hintergrund Berechnung'!$L$3166),0)</f>
        <v>0</v>
      </c>
      <c r="AK919" s="16">
        <f>ROUND(IF(C919&lt;16,IF(S919&gt;0,(25-$S919)*'Hintergrund Berechnung'!$M$3165,0),IF(S919&gt;0,(25-$S919)*'Hintergrund Berechnung'!$M$3166,0)),0)</f>
        <v>0</v>
      </c>
      <c r="AL919" s="18" t="e">
        <f t="shared" si="135"/>
        <v>#DIV/0!</v>
      </c>
    </row>
    <row r="920" spans="21:38" x14ac:dyDescent="0.5">
      <c r="U920" s="16">
        <f t="shared" si="127"/>
        <v>0</v>
      </c>
      <c r="V920" s="16" t="e">
        <f>IF($A$3=FALSE,IF($C920&lt;16,E920/($D920^0.727399687532279)*'Hintergrund Berechnung'!$I$3165,E920/($D920^0.727399687532279)*'Hintergrund Berechnung'!$I$3166),IF($C920&lt;13,(E920/($D920^0.727399687532279)*'Hintergrund Berechnung'!$I$3165)*0.5,IF($C920&lt;16,(E920/($D920^0.727399687532279)*'Hintergrund Berechnung'!$I$3165)*0.67,E920/($D920^0.727399687532279)*'Hintergrund Berechnung'!$I$3166)))</f>
        <v>#DIV/0!</v>
      </c>
      <c r="W920" s="16" t="str">
        <f t="shared" si="128"/>
        <v/>
      </c>
      <c r="X920" s="16" t="e">
        <f>IF($A$3=FALSE,IF($C920&lt;16,G920/($D920^0.727399687532279)*'Hintergrund Berechnung'!$I$3165,G920/($D920^0.727399687532279)*'Hintergrund Berechnung'!$I$3166),IF($C920&lt;13,(G920/($D920^0.727399687532279)*'Hintergrund Berechnung'!$I$3165)*0.5,IF($C920&lt;16,(G920/($D920^0.727399687532279)*'Hintergrund Berechnung'!$I$3165)*0.67,G920/($D920^0.727399687532279)*'Hintergrund Berechnung'!$I$3166)))</f>
        <v>#DIV/0!</v>
      </c>
      <c r="Y920" s="16" t="str">
        <f t="shared" si="129"/>
        <v/>
      </c>
      <c r="Z920" s="16" t="e">
        <f>IF($A$3=FALSE,IF($C920&lt;16,I920/($D920^0.727399687532279)*'Hintergrund Berechnung'!$I$3165,I920/($D920^0.727399687532279)*'Hintergrund Berechnung'!$I$3166),IF($C920&lt;13,(I920/($D920^0.727399687532279)*'Hintergrund Berechnung'!$I$3165)*0.5,IF($C920&lt;16,(I920/($D920^0.727399687532279)*'Hintergrund Berechnung'!$I$3165)*0.67,I920/($D920^0.727399687532279)*'Hintergrund Berechnung'!$I$3166)))</f>
        <v>#DIV/0!</v>
      </c>
      <c r="AA920" s="16" t="str">
        <f t="shared" si="130"/>
        <v/>
      </c>
      <c r="AB920" s="16" t="e">
        <f>IF($A$3=FALSE,IF($C920&lt;16,K920/($D920^0.727399687532279)*'Hintergrund Berechnung'!$I$3165,K920/($D920^0.727399687532279)*'Hintergrund Berechnung'!$I$3166),IF($C920&lt;13,(K920/($D920^0.727399687532279)*'Hintergrund Berechnung'!$I$3165)*0.5,IF($C920&lt;16,(K920/($D920^0.727399687532279)*'Hintergrund Berechnung'!$I$3165)*0.67,K920/($D920^0.727399687532279)*'Hintergrund Berechnung'!$I$3166)))</f>
        <v>#DIV/0!</v>
      </c>
      <c r="AC920" s="16" t="str">
        <f t="shared" si="131"/>
        <v/>
      </c>
      <c r="AD920" s="16" t="e">
        <f>IF($A$3=FALSE,IF($C920&lt;16,M920/($D920^0.727399687532279)*'Hintergrund Berechnung'!$I$3165,M920/($D920^0.727399687532279)*'Hintergrund Berechnung'!$I$3166),IF($C920&lt;13,(M920/($D920^0.727399687532279)*'Hintergrund Berechnung'!$I$3165)*0.5,IF($C920&lt;16,(M920/($D920^0.727399687532279)*'Hintergrund Berechnung'!$I$3165)*0.67,M920/($D920^0.727399687532279)*'Hintergrund Berechnung'!$I$3166)))</f>
        <v>#DIV/0!</v>
      </c>
      <c r="AE920" s="16" t="str">
        <f t="shared" si="132"/>
        <v/>
      </c>
      <c r="AF920" s="16" t="e">
        <f>IF($A$3=FALSE,IF($C920&lt;16,O920/($D920^0.727399687532279)*'Hintergrund Berechnung'!$I$3165,O920/($D920^0.727399687532279)*'Hintergrund Berechnung'!$I$3166),IF($C920&lt;13,(O920/($D920^0.727399687532279)*'Hintergrund Berechnung'!$I$3165)*0.5,IF($C920&lt;16,(O920/($D920^0.727399687532279)*'Hintergrund Berechnung'!$I$3165)*0.67,O920/($D920^0.727399687532279)*'Hintergrund Berechnung'!$I$3166)))</f>
        <v>#DIV/0!</v>
      </c>
      <c r="AG920" s="16" t="str">
        <f t="shared" si="133"/>
        <v/>
      </c>
      <c r="AH920" s="16" t="e">
        <f t="shared" si="134"/>
        <v>#DIV/0!</v>
      </c>
      <c r="AI920" s="16" t="e">
        <f>ROUND(IF(C920&lt;16,$Q920/($D920^0.515518364833551)*'Hintergrund Berechnung'!$K$3165,$Q920/($D920^0.515518364833551)*'Hintergrund Berechnung'!$K$3166),0)</f>
        <v>#DIV/0!</v>
      </c>
      <c r="AJ920" s="16">
        <f>ROUND(IF(C920&lt;16,$R920*'Hintergrund Berechnung'!$L$3165,$R920*'Hintergrund Berechnung'!$L$3166),0)</f>
        <v>0</v>
      </c>
      <c r="AK920" s="16">
        <f>ROUND(IF(C920&lt;16,IF(S920&gt;0,(25-$S920)*'Hintergrund Berechnung'!$M$3165,0),IF(S920&gt;0,(25-$S920)*'Hintergrund Berechnung'!$M$3166,0)),0)</f>
        <v>0</v>
      </c>
      <c r="AL920" s="18" t="e">
        <f t="shared" si="135"/>
        <v>#DIV/0!</v>
      </c>
    </row>
    <row r="921" spans="21:38" x14ac:dyDescent="0.5">
      <c r="U921" s="16">
        <f t="shared" si="127"/>
        <v>0</v>
      </c>
      <c r="V921" s="16" t="e">
        <f>IF($A$3=FALSE,IF($C921&lt;16,E921/($D921^0.727399687532279)*'Hintergrund Berechnung'!$I$3165,E921/($D921^0.727399687532279)*'Hintergrund Berechnung'!$I$3166),IF($C921&lt;13,(E921/($D921^0.727399687532279)*'Hintergrund Berechnung'!$I$3165)*0.5,IF($C921&lt;16,(E921/($D921^0.727399687532279)*'Hintergrund Berechnung'!$I$3165)*0.67,E921/($D921^0.727399687532279)*'Hintergrund Berechnung'!$I$3166)))</f>
        <v>#DIV/0!</v>
      </c>
      <c r="W921" s="16" t="str">
        <f t="shared" si="128"/>
        <v/>
      </c>
      <c r="X921" s="16" t="e">
        <f>IF($A$3=FALSE,IF($C921&lt;16,G921/($D921^0.727399687532279)*'Hintergrund Berechnung'!$I$3165,G921/($D921^0.727399687532279)*'Hintergrund Berechnung'!$I$3166),IF($C921&lt;13,(G921/($D921^0.727399687532279)*'Hintergrund Berechnung'!$I$3165)*0.5,IF($C921&lt;16,(G921/($D921^0.727399687532279)*'Hintergrund Berechnung'!$I$3165)*0.67,G921/($D921^0.727399687532279)*'Hintergrund Berechnung'!$I$3166)))</f>
        <v>#DIV/0!</v>
      </c>
      <c r="Y921" s="16" t="str">
        <f t="shared" si="129"/>
        <v/>
      </c>
      <c r="Z921" s="16" t="e">
        <f>IF($A$3=FALSE,IF($C921&lt;16,I921/($D921^0.727399687532279)*'Hintergrund Berechnung'!$I$3165,I921/($D921^0.727399687532279)*'Hintergrund Berechnung'!$I$3166),IF($C921&lt;13,(I921/($D921^0.727399687532279)*'Hintergrund Berechnung'!$I$3165)*0.5,IF($C921&lt;16,(I921/($D921^0.727399687532279)*'Hintergrund Berechnung'!$I$3165)*0.67,I921/($D921^0.727399687532279)*'Hintergrund Berechnung'!$I$3166)))</f>
        <v>#DIV/0!</v>
      </c>
      <c r="AA921" s="16" t="str">
        <f t="shared" si="130"/>
        <v/>
      </c>
      <c r="AB921" s="16" t="e">
        <f>IF($A$3=FALSE,IF($C921&lt;16,K921/($D921^0.727399687532279)*'Hintergrund Berechnung'!$I$3165,K921/($D921^0.727399687532279)*'Hintergrund Berechnung'!$I$3166),IF($C921&lt;13,(K921/($D921^0.727399687532279)*'Hintergrund Berechnung'!$I$3165)*0.5,IF($C921&lt;16,(K921/($D921^0.727399687532279)*'Hintergrund Berechnung'!$I$3165)*0.67,K921/($D921^0.727399687532279)*'Hintergrund Berechnung'!$I$3166)))</f>
        <v>#DIV/0!</v>
      </c>
      <c r="AC921" s="16" t="str">
        <f t="shared" si="131"/>
        <v/>
      </c>
      <c r="AD921" s="16" t="e">
        <f>IF($A$3=FALSE,IF($C921&lt;16,M921/($D921^0.727399687532279)*'Hintergrund Berechnung'!$I$3165,M921/($D921^0.727399687532279)*'Hintergrund Berechnung'!$I$3166),IF($C921&lt;13,(M921/($D921^0.727399687532279)*'Hintergrund Berechnung'!$I$3165)*0.5,IF($C921&lt;16,(M921/($D921^0.727399687532279)*'Hintergrund Berechnung'!$I$3165)*0.67,M921/($D921^0.727399687532279)*'Hintergrund Berechnung'!$I$3166)))</f>
        <v>#DIV/0!</v>
      </c>
      <c r="AE921" s="16" t="str">
        <f t="shared" si="132"/>
        <v/>
      </c>
      <c r="AF921" s="16" t="e">
        <f>IF($A$3=FALSE,IF($C921&lt;16,O921/($D921^0.727399687532279)*'Hintergrund Berechnung'!$I$3165,O921/($D921^0.727399687532279)*'Hintergrund Berechnung'!$I$3166),IF($C921&lt;13,(O921/($D921^0.727399687532279)*'Hintergrund Berechnung'!$I$3165)*0.5,IF($C921&lt;16,(O921/($D921^0.727399687532279)*'Hintergrund Berechnung'!$I$3165)*0.67,O921/($D921^0.727399687532279)*'Hintergrund Berechnung'!$I$3166)))</f>
        <v>#DIV/0!</v>
      </c>
      <c r="AG921" s="16" t="str">
        <f t="shared" si="133"/>
        <v/>
      </c>
      <c r="AH921" s="16" t="e">
        <f t="shared" si="134"/>
        <v>#DIV/0!</v>
      </c>
      <c r="AI921" s="16" t="e">
        <f>ROUND(IF(C921&lt;16,$Q921/($D921^0.515518364833551)*'Hintergrund Berechnung'!$K$3165,$Q921/($D921^0.515518364833551)*'Hintergrund Berechnung'!$K$3166),0)</f>
        <v>#DIV/0!</v>
      </c>
      <c r="AJ921" s="16">
        <f>ROUND(IF(C921&lt;16,$R921*'Hintergrund Berechnung'!$L$3165,$R921*'Hintergrund Berechnung'!$L$3166),0)</f>
        <v>0</v>
      </c>
      <c r="AK921" s="16">
        <f>ROUND(IF(C921&lt;16,IF(S921&gt;0,(25-$S921)*'Hintergrund Berechnung'!$M$3165,0),IF(S921&gt;0,(25-$S921)*'Hintergrund Berechnung'!$M$3166,0)),0)</f>
        <v>0</v>
      </c>
      <c r="AL921" s="18" t="e">
        <f t="shared" si="135"/>
        <v>#DIV/0!</v>
      </c>
    </row>
    <row r="922" spans="21:38" x14ac:dyDescent="0.5">
      <c r="U922" s="16">
        <f t="shared" si="127"/>
        <v>0</v>
      </c>
      <c r="V922" s="16" t="e">
        <f>IF($A$3=FALSE,IF($C922&lt;16,E922/($D922^0.727399687532279)*'Hintergrund Berechnung'!$I$3165,E922/($D922^0.727399687532279)*'Hintergrund Berechnung'!$I$3166),IF($C922&lt;13,(E922/($D922^0.727399687532279)*'Hintergrund Berechnung'!$I$3165)*0.5,IF($C922&lt;16,(E922/($D922^0.727399687532279)*'Hintergrund Berechnung'!$I$3165)*0.67,E922/($D922^0.727399687532279)*'Hintergrund Berechnung'!$I$3166)))</f>
        <v>#DIV/0!</v>
      </c>
      <c r="W922" s="16" t="str">
        <f t="shared" si="128"/>
        <v/>
      </c>
      <c r="X922" s="16" t="e">
        <f>IF($A$3=FALSE,IF($C922&lt;16,G922/($D922^0.727399687532279)*'Hintergrund Berechnung'!$I$3165,G922/($D922^0.727399687532279)*'Hintergrund Berechnung'!$I$3166),IF($C922&lt;13,(G922/($D922^0.727399687532279)*'Hintergrund Berechnung'!$I$3165)*0.5,IF($C922&lt;16,(G922/($D922^0.727399687532279)*'Hintergrund Berechnung'!$I$3165)*0.67,G922/($D922^0.727399687532279)*'Hintergrund Berechnung'!$I$3166)))</f>
        <v>#DIV/0!</v>
      </c>
      <c r="Y922" s="16" t="str">
        <f t="shared" si="129"/>
        <v/>
      </c>
      <c r="Z922" s="16" t="e">
        <f>IF($A$3=FALSE,IF($C922&lt;16,I922/($D922^0.727399687532279)*'Hintergrund Berechnung'!$I$3165,I922/($D922^0.727399687532279)*'Hintergrund Berechnung'!$I$3166),IF($C922&lt;13,(I922/($D922^0.727399687532279)*'Hintergrund Berechnung'!$I$3165)*0.5,IF($C922&lt;16,(I922/($D922^0.727399687532279)*'Hintergrund Berechnung'!$I$3165)*0.67,I922/($D922^0.727399687532279)*'Hintergrund Berechnung'!$I$3166)))</f>
        <v>#DIV/0!</v>
      </c>
      <c r="AA922" s="16" t="str">
        <f t="shared" si="130"/>
        <v/>
      </c>
      <c r="AB922" s="16" t="e">
        <f>IF($A$3=FALSE,IF($C922&lt;16,K922/($D922^0.727399687532279)*'Hintergrund Berechnung'!$I$3165,K922/($D922^0.727399687532279)*'Hintergrund Berechnung'!$I$3166),IF($C922&lt;13,(K922/($D922^0.727399687532279)*'Hintergrund Berechnung'!$I$3165)*0.5,IF($C922&lt;16,(K922/($D922^0.727399687532279)*'Hintergrund Berechnung'!$I$3165)*0.67,K922/($D922^0.727399687532279)*'Hintergrund Berechnung'!$I$3166)))</f>
        <v>#DIV/0!</v>
      </c>
      <c r="AC922" s="16" t="str">
        <f t="shared" si="131"/>
        <v/>
      </c>
      <c r="AD922" s="16" t="e">
        <f>IF($A$3=FALSE,IF($C922&lt;16,M922/($D922^0.727399687532279)*'Hintergrund Berechnung'!$I$3165,M922/($D922^0.727399687532279)*'Hintergrund Berechnung'!$I$3166),IF($C922&lt;13,(M922/($D922^0.727399687532279)*'Hintergrund Berechnung'!$I$3165)*0.5,IF($C922&lt;16,(M922/($D922^0.727399687532279)*'Hintergrund Berechnung'!$I$3165)*0.67,M922/($D922^0.727399687532279)*'Hintergrund Berechnung'!$I$3166)))</f>
        <v>#DIV/0!</v>
      </c>
      <c r="AE922" s="16" t="str">
        <f t="shared" si="132"/>
        <v/>
      </c>
      <c r="AF922" s="16" t="e">
        <f>IF($A$3=FALSE,IF($C922&lt;16,O922/($D922^0.727399687532279)*'Hintergrund Berechnung'!$I$3165,O922/($D922^0.727399687532279)*'Hintergrund Berechnung'!$I$3166),IF($C922&lt;13,(O922/($D922^0.727399687532279)*'Hintergrund Berechnung'!$I$3165)*0.5,IF($C922&lt;16,(O922/($D922^0.727399687532279)*'Hintergrund Berechnung'!$I$3165)*0.67,O922/($D922^0.727399687532279)*'Hintergrund Berechnung'!$I$3166)))</f>
        <v>#DIV/0!</v>
      </c>
      <c r="AG922" s="16" t="str">
        <f t="shared" si="133"/>
        <v/>
      </c>
      <c r="AH922" s="16" t="e">
        <f t="shared" si="134"/>
        <v>#DIV/0!</v>
      </c>
      <c r="AI922" s="16" t="e">
        <f>ROUND(IF(C922&lt;16,$Q922/($D922^0.515518364833551)*'Hintergrund Berechnung'!$K$3165,$Q922/($D922^0.515518364833551)*'Hintergrund Berechnung'!$K$3166),0)</f>
        <v>#DIV/0!</v>
      </c>
      <c r="AJ922" s="16">
        <f>ROUND(IF(C922&lt;16,$R922*'Hintergrund Berechnung'!$L$3165,$R922*'Hintergrund Berechnung'!$L$3166),0)</f>
        <v>0</v>
      </c>
      <c r="AK922" s="16">
        <f>ROUND(IF(C922&lt;16,IF(S922&gt;0,(25-$S922)*'Hintergrund Berechnung'!$M$3165,0),IF(S922&gt;0,(25-$S922)*'Hintergrund Berechnung'!$M$3166,0)),0)</f>
        <v>0</v>
      </c>
      <c r="AL922" s="18" t="e">
        <f t="shared" si="135"/>
        <v>#DIV/0!</v>
      </c>
    </row>
    <row r="923" spans="21:38" x14ac:dyDescent="0.5">
      <c r="U923" s="16">
        <f t="shared" si="127"/>
        <v>0</v>
      </c>
      <c r="V923" s="16" t="e">
        <f>IF($A$3=FALSE,IF($C923&lt;16,E923/($D923^0.727399687532279)*'Hintergrund Berechnung'!$I$3165,E923/($D923^0.727399687532279)*'Hintergrund Berechnung'!$I$3166),IF($C923&lt;13,(E923/($D923^0.727399687532279)*'Hintergrund Berechnung'!$I$3165)*0.5,IF($C923&lt;16,(E923/($D923^0.727399687532279)*'Hintergrund Berechnung'!$I$3165)*0.67,E923/($D923^0.727399687532279)*'Hintergrund Berechnung'!$I$3166)))</f>
        <v>#DIV/0!</v>
      </c>
      <c r="W923" s="16" t="str">
        <f t="shared" si="128"/>
        <v/>
      </c>
      <c r="X923" s="16" t="e">
        <f>IF($A$3=FALSE,IF($C923&lt;16,G923/($D923^0.727399687532279)*'Hintergrund Berechnung'!$I$3165,G923/($D923^0.727399687532279)*'Hintergrund Berechnung'!$I$3166),IF($C923&lt;13,(G923/($D923^0.727399687532279)*'Hintergrund Berechnung'!$I$3165)*0.5,IF($C923&lt;16,(G923/($D923^0.727399687532279)*'Hintergrund Berechnung'!$I$3165)*0.67,G923/($D923^0.727399687532279)*'Hintergrund Berechnung'!$I$3166)))</f>
        <v>#DIV/0!</v>
      </c>
      <c r="Y923" s="16" t="str">
        <f t="shared" si="129"/>
        <v/>
      </c>
      <c r="Z923" s="16" t="e">
        <f>IF($A$3=FALSE,IF($C923&lt;16,I923/($D923^0.727399687532279)*'Hintergrund Berechnung'!$I$3165,I923/($D923^0.727399687532279)*'Hintergrund Berechnung'!$I$3166),IF($C923&lt;13,(I923/($D923^0.727399687532279)*'Hintergrund Berechnung'!$I$3165)*0.5,IF($C923&lt;16,(I923/($D923^0.727399687532279)*'Hintergrund Berechnung'!$I$3165)*0.67,I923/($D923^0.727399687532279)*'Hintergrund Berechnung'!$I$3166)))</f>
        <v>#DIV/0!</v>
      </c>
      <c r="AA923" s="16" t="str">
        <f t="shared" si="130"/>
        <v/>
      </c>
      <c r="AB923" s="16" t="e">
        <f>IF($A$3=FALSE,IF($C923&lt;16,K923/($D923^0.727399687532279)*'Hintergrund Berechnung'!$I$3165,K923/($D923^0.727399687532279)*'Hintergrund Berechnung'!$I$3166),IF($C923&lt;13,(K923/($D923^0.727399687532279)*'Hintergrund Berechnung'!$I$3165)*0.5,IF($C923&lt;16,(K923/($D923^0.727399687532279)*'Hintergrund Berechnung'!$I$3165)*0.67,K923/($D923^0.727399687532279)*'Hintergrund Berechnung'!$I$3166)))</f>
        <v>#DIV/0!</v>
      </c>
      <c r="AC923" s="16" t="str">
        <f t="shared" si="131"/>
        <v/>
      </c>
      <c r="AD923" s="16" t="e">
        <f>IF($A$3=FALSE,IF($C923&lt;16,M923/($D923^0.727399687532279)*'Hintergrund Berechnung'!$I$3165,M923/($D923^0.727399687532279)*'Hintergrund Berechnung'!$I$3166),IF($C923&lt;13,(M923/($D923^0.727399687532279)*'Hintergrund Berechnung'!$I$3165)*0.5,IF($C923&lt;16,(M923/($D923^0.727399687532279)*'Hintergrund Berechnung'!$I$3165)*0.67,M923/($D923^0.727399687532279)*'Hintergrund Berechnung'!$I$3166)))</f>
        <v>#DIV/0!</v>
      </c>
      <c r="AE923" s="16" t="str">
        <f t="shared" si="132"/>
        <v/>
      </c>
      <c r="AF923" s="16" t="e">
        <f>IF($A$3=FALSE,IF($C923&lt;16,O923/($D923^0.727399687532279)*'Hintergrund Berechnung'!$I$3165,O923/($D923^0.727399687532279)*'Hintergrund Berechnung'!$I$3166),IF($C923&lt;13,(O923/($D923^0.727399687532279)*'Hintergrund Berechnung'!$I$3165)*0.5,IF($C923&lt;16,(O923/($D923^0.727399687532279)*'Hintergrund Berechnung'!$I$3165)*0.67,O923/($D923^0.727399687532279)*'Hintergrund Berechnung'!$I$3166)))</f>
        <v>#DIV/0!</v>
      </c>
      <c r="AG923" s="16" t="str">
        <f t="shared" si="133"/>
        <v/>
      </c>
      <c r="AH923" s="16" t="e">
        <f t="shared" si="134"/>
        <v>#DIV/0!</v>
      </c>
      <c r="AI923" s="16" t="e">
        <f>ROUND(IF(C923&lt;16,$Q923/($D923^0.515518364833551)*'Hintergrund Berechnung'!$K$3165,$Q923/($D923^0.515518364833551)*'Hintergrund Berechnung'!$K$3166),0)</f>
        <v>#DIV/0!</v>
      </c>
      <c r="AJ923" s="16">
        <f>ROUND(IF(C923&lt;16,$R923*'Hintergrund Berechnung'!$L$3165,$R923*'Hintergrund Berechnung'!$L$3166),0)</f>
        <v>0</v>
      </c>
      <c r="AK923" s="16">
        <f>ROUND(IF(C923&lt;16,IF(S923&gt;0,(25-$S923)*'Hintergrund Berechnung'!$M$3165,0),IF(S923&gt;0,(25-$S923)*'Hintergrund Berechnung'!$M$3166,0)),0)</f>
        <v>0</v>
      </c>
      <c r="AL923" s="18" t="e">
        <f t="shared" si="135"/>
        <v>#DIV/0!</v>
      </c>
    </row>
    <row r="924" spans="21:38" x14ac:dyDescent="0.5">
      <c r="U924" s="16">
        <f t="shared" si="127"/>
        <v>0</v>
      </c>
      <c r="V924" s="16" t="e">
        <f>IF($A$3=FALSE,IF($C924&lt;16,E924/($D924^0.727399687532279)*'Hintergrund Berechnung'!$I$3165,E924/($D924^0.727399687532279)*'Hintergrund Berechnung'!$I$3166),IF($C924&lt;13,(E924/($D924^0.727399687532279)*'Hintergrund Berechnung'!$I$3165)*0.5,IF($C924&lt;16,(E924/($D924^0.727399687532279)*'Hintergrund Berechnung'!$I$3165)*0.67,E924/($D924^0.727399687532279)*'Hintergrund Berechnung'!$I$3166)))</f>
        <v>#DIV/0!</v>
      </c>
      <c r="W924" s="16" t="str">
        <f t="shared" si="128"/>
        <v/>
      </c>
      <c r="X924" s="16" t="e">
        <f>IF($A$3=FALSE,IF($C924&lt;16,G924/($D924^0.727399687532279)*'Hintergrund Berechnung'!$I$3165,G924/($D924^0.727399687532279)*'Hintergrund Berechnung'!$I$3166),IF($C924&lt;13,(G924/($D924^0.727399687532279)*'Hintergrund Berechnung'!$I$3165)*0.5,IF($C924&lt;16,(G924/($D924^0.727399687532279)*'Hintergrund Berechnung'!$I$3165)*0.67,G924/($D924^0.727399687532279)*'Hintergrund Berechnung'!$I$3166)))</f>
        <v>#DIV/0!</v>
      </c>
      <c r="Y924" s="16" t="str">
        <f t="shared" si="129"/>
        <v/>
      </c>
      <c r="Z924" s="16" t="e">
        <f>IF($A$3=FALSE,IF($C924&lt;16,I924/($D924^0.727399687532279)*'Hintergrund Berechnung'!$I$3165,I924/($D924^0.727399687532279)*'Hintergrund Berechnung'!$I$3166),IF($C924&lt;13,(I924/($D924^0.727399687532279)*'Hintergrund Berechnung'!$I$3165)*0.5,IF($C924&lt;16,(I924/($D924^0.727399687532279)*'Hintergrund Berechnung'!$I$3165)*0.67,I924/($D924^0.727399687532279)*'Hintergrund Berechnung'!$I$3166)))</f>
        <v>#DIV/0!</v>
      </c>
      <c r="AA924" s="16" t="str">
        <f t="shared" si="130"/>
        <v/>
      </c>
      <c r="AB924" s="16" t="e">
        <f>IF($A$3=FALSE,IF($C924&lt;16,K924/($D924^0.727399687532279)*'Hintergrund Berechnung'!$I$3165,K924/($D924^0.727399687532279)*'Hintergrund Berechnung'!$I$3166),IF($C924&lt;13,(K924/($D924^0.727399687532279)*'Hintergrund Berechnung'!$I$3165)*0.5,IF($C924&lt;16,(K924/($D924^0.727399687532279)*'Hintergrund Berechnung'!$I$3165)*0.67,K924/($D924^0.727399687532279)*'Hintergrund Berechnung'!$I$3166)))</f>
        <v>#DIV/0!</v>
      </c>
      <c r="AC924" s="16" t="str">
        <f t="shared" si="131"/>
        <v/>
      </c>
      <c r="AD924" s="16" t="e">
        <f>IF($A$3=FALSE,IF($C924&lt;16,M924/($D924^0.727399687532279)*'Hintergrund Berechnung'!$I$3165,M924/($D924^0.727399687532279)*'Hintergrund Berechnung'!$I$3166),IF($C924&lt;13,(M924/($D924^0.727399687532279)*'Hintergrund Berechnung'!$I$3165)*0.5,IF($C924&lt;16,(M924/($D924^0.727399687532279)*'Hintergrund Berechnung'!$I$3165)*0.67,M924/($D924^0.727399687532279)*'Hintergrund Berechnung'!$I$3166)))</f>
        <v>#DIV/0!</v>
      </c>
      <c r="AE924" s="16" t="str">
        <f t="shared" si="132"/>
        <v/>
      </c>
      <c r="AF924" s="16" t="e">
        <f>IF($A$3=FALSE,IF($C924&lt;16,O924/($D924^0.727399687532279)*'Hintergrund Berechnung'!$I$3165,O924/($D924^0.727399687532279)*'Hintergrund Berechnung'!$I$3166),IF($C924&lt;13,(O924/($D924^0.727399687532279)*'Hintergrund Berechnung'!$I$3165)*0.5,IF($C924&lt;16,(O924/($D924^0.727399687532279)*'Hintergrund Berechnung'!$I$3165)*0.67,O924/($D924^0.727399687532279)*'Hintergrund Berechnung'!$I$3166)))</f>
        <v>#DIV/0!</v>
      </c>
      <c r="AG924" s="16" t="str">
        <f t="shared" si="133"/>
        <v/>
      </c>
      <c r="AH924" s="16" t="e">
        <f t="shared" si="134"/>
        <v>#DIV/0!</v>
      </c>
      <c r="AI924" s="16" t="e">
        <f>ROUND(IF(C924&lt;16,$Q924/($D924^0.515518364833551)*'Hintergrund Berechnung'!$K$3165,$Q924/($D924^0.515518364833551)*'Hintergrund Berechnung'!$K$3166),0)</f>
        <v>#DIV/0!</v>
      </c>
      <c r="AJ924" s="16">
        <f>ROUND(IF(C924&lt;16,$R924*'Hintergrund Berechnung'!$L$3165,$R924*'Hintergrund Berechnung'!$L$3166),0)</f>
        <v>0</v>
      </c>
      <c r="AK924" s="16">
        <f>ROUND(IF(C924&lt;16,IF(S924&gt;0,(25-$S924)*'Hintergrund Berechnung'!$M$3165,0),IF(S924&gt;0,(25-$S924)*'Hintergrund Berechnung'!$M$3166,0)),0)</f>
        <v>0</v>
      </c>
      <c r="AL924" s="18" t="e">
        <f t="shared" si="135"/>
        <v>#DIV/0!</v>
      </c>
    </row>
    <row r="925" spans="21:38" x14ac:dyDescent="0.5">
      <c r="U925" s="16">
        <f t="shared" si="127"/>
        <v>0</v>
      </c>
      <c r="V925" s="16" t="e">
        <f>IF($A$3=FALSE,IF($C925&lt;16,E925/($D925^0.727399687532279)*'Hintergrund Berechnung'!$I$3165,E925/($D925^0.727399687532279)*'Hintergrund Berechnung'!$I$3166),IF($C925&lt;13,(E925/($D925^0.727399687532279)*'Hintergrund Berechnung'!$I$3165)*0.5,IF($C925&lt;16,(E925/($D925^0.727399687532279)*'Hintergrund Berechnung'!$I$3165)*0.67,E925/($D925^0.727399687532279)*'Hintergrund Berechnung'!$I$3166)))</f>
        <v>#DIV/0!</v>
      </c>
      <c r="W925" s="16" t="str">
        <f t="shared" si="128"/>
        <v/>
      </c>
      <c r="X925" s="16" t="e">
        <f>IF($A$3=FALSE,IF($C925&lt;16,G925/($D925^0.727399687532279)*'Hintergrund Berechnung'!$I$3165,G925/($D925^0.727399687532279)*'Hintergrund Berechnung'!$I$3166),IF($C925&lt;13,(G925/($D925^0.727399687532279)*'Hintergrund Berechnung'!$I$3165)*0.5,IF($C925&lt;16,(G925/($D925^0.727399687532279)*'Hintergrund Berechnung'!$I$3165)*0.67,G925/($D925^0.727399687532279)*'Hintergrund Berechnung'!$I$3166)))</f>
        <v>#DIV/0!</v>
      </c>
      <c r="Y925" s="16" t="str">
        <f t="shared" si="129"/>
        <v/>
      </c>
      <c r="Z925" s="16" t="e">
        <f>IF($A$3=FALSE,IF($C925&lt;16,I925/($D925^0.727399687532279)*'Hintergrund Berechnung'!$I$3165,I925/($D925^0.727399687532279)*'Hintergrund Berechnung'!$I$3166),IF($C925&lt;13,(I925/($D925^0.727399687532279)*'Hintergrund Berechnung'!$I$3165)*0.5,IF($C925&lt;16,(I925/($D925^0.727399687532279)*'Hintergrund Berechnung'!$I$3165)*0.67,I925/($D925^0.727399687532279)*'Hintergrund Berechnung'!$I$3166)))</f>
        <v>#DIV/0!</v>
      </c>
      <c r="AA925" s="16" t="str">
        <f t="shared" si="130"/>
        <v/>
      </c>
      <c r="AB925" s="16" t="e">
        <f>IF($A$3=FALSE,IF($C925&lt;16,K925/($D925^0.727399687532279)*'Hintergrund Berechnung'!$I$3165,K925/($D925^0.727399687532279)*'Hintergrund Berechnung'!$I$3166),IF($C925&lt;13,(K925/($D925^0.727399687532279)*'Hintergrund Berechnung'!$I$3165)*0.5,IF($C925&lt;16,(K925/($D925^0.727399687532279)*'Hintergrund Berechnung'!$I$3165)*0.67,K925/($D925^0.727399687532279)*'Hintergrund Berechnung'!$I$3166)))</f>
        <v>#DIV/0!</v>
      </c>
      <c r="AC925" s="16" t="str">
        <f t="shared" si="131"/>
        <v/>
      </c>
      <c r="AD925" s="16" t="e">
        <f>IF($A$3=FALSE,IF($C925&lt;16,M925/($D925^0.727399687532279)*'Hintergrund Berechnung'!$I$3165,M925/($D925^0.727399687532279)*'Hintergrund Berechnung'!$I$3166),IF($C925&lt;13,(M925/($D925^0.727399687532279)*'Hintergrund Berechnung'!$I$3165)*0.5,IF($C925&lt;16,(M925/($D925^0.727399687532279)*'Hintergrund Berechnung'!$I$3165)*0.67,M925/($D925^0.727399687532279)*'Hintergrund Berechnung'!$I$3166)))</f>
        <v>#DIV/0!</v>
      </c>
      <c r="AE925" s="16" t="str">
        <f t="shared" si="132"/>
        <v/>
      </c>
      <c r="AF925" s="16" t="e">
        <f>IF($A$3=FALSE,IF($C925&lt;16,O925/($D925^0.727399687532279)*'Hintergrund Berechnung'!$I$3165,O925/($D925^0.727399687532279)*'Hintergrund Berechnung'!$I$3166),IF($C925&lt;13,(O925/($D925^0.727399687532279)*'Hintergrund Berechnung'!$I$3165)*0.5,IF($C925&lt;16,(O925/($D925^0.727399687532279)*'Hintergrund Berechnung'!$I$3165)*0.67,O925/($D925^0.727399687532279)*'Hintergrund Berechnung'!$I$3166)))</f>
        <v>#DIV/0!</v>
      </c>
      <c r="AG925" s="16" t="str">
        <f t="shared" si="133"/>
        <v/>
      </c>
      <c r="AH925" s="16" t="e">
        <f t="shared" si="134"/>
        <v>#DIV/0!</v>
      </c>
      <c r="AI925" s="16" t="e">
        <f>ROUND(IF(C925&lt;16,$Q925/($D925^0.515518364833551)*'Hintergrund Berechnung'!$K$3165,$Q925/($D925^0.515518364833551)*'Hintergrund Berechnung'!$K$3166),0)</f>
        <v>#DIV/0!</v>
      </c>
      <c r="AJ925" s="16">
        <f>ROUND(IF(C925&lt;16,$R925*'Hintergrund Berechnung'!$L$3165,$R925*'Hintergrund Berechnung'!$L$3166),0)</f>
        <v>0</v>
      </c>
      <c r="AK925" s="16">
        <f>ROUND(IF(C925&lt;16,IF(S925&gt;0,(25-$S925)*'Hintergrund Berechnung'!$M$3165,0),IF(S925&gt;0,(25-$S925)*'Hintergrund Berechnung'!$M$3166,0)),0)</f>
        <v>0</v>
      </c>
      <c r="AL925" s="18" t="e">
        <f t="shared" si="135"/>
        <v>#DIV/0!</v>
      </c>
    </row>
    <row r="926" spans="21:38" x14ac:dyDescent="0.5">
      <c r="U926" s="16">
        <f t="shared" si="127"/>
        <v>0</v>
      </c>
      <c r="V926" s="16" t="e">
        <f>IF($A$3=FALSE,IF($C926&lt;16,E926/($D926^0.727399687532279)*'Hintergrund Berechnung'!$I$3165,E926/($D926^0.727399687532279)*'Hintergrund Berechnung'!$I$3166),IF($C926&lt;13,(E926/($D926^0.727399687532279)*'Hintergrund Berechnung'!$I$3165)*0.5,IF($C926&lt;16,(E926/($D926^0.727399687532279)*'Hintergrund Berechnung'!$I$3165)*0.67,E926/($D926^0.727399687532279)*'Hintergrund Berechnung'!$I$3166)))</f>
        <v>#DIV/0!</v>
      </c>
      <c r="W926" s="16" t="str">
        <f t="shared" si="128"/>
        <v/>
      </c>
      <c r="X926" s="16" t="e">
        <f>IF($A$3=FALSE,IF($C926&lt;16,G926/($D926^0.727399687532279)*'Hintergrund Berechnung'!$I$3165,G926/($D926^0.727399687532279)*'Hintergrund Berechnung'!$I$3166),IF($C926&lt;13,(G926/($D926^0.727399687532279)*'Hintergrund Berechnung'!$I$3165)*0.5,IF($C926&lt;16,(G926/($D926^0.727399687532279)*'Hintergrund Berechnung'!$I$3165)*0.67,G926/($D926^0.727399687532279)*'Hintergrund Berechnung'!$I$3166)))</f>
        <v>#DIV/0!</v>
      </c>
      <c r="Y926" s="16" t="str">
        <f t="shared" si="129"/>
        <v/>
      </c>
      <c r="Z926" s="16" t="e">
        <f>IF($A$3=FALSE,IF($C926&lt;16,I926/($D926^0.727399687532279)*'Hintergrund Berechnung'!$I$3165,I926/($D926^0.727399687532279)*'Hintergrund Berechnung'!$I$3166),IF($C926&lt;13,(I926/($D926^0.727399687532279)*'Hintergrund Berechnung'!$I$3165)*0.5,IF($C926&lt;16,(I926/($D926^0.727399687532279)*'Hintergrund Berechnung'!$I$3165)*0.67,I926/($D926^0.727399687532279)*'Hintergrund Berechnung'!$I$3166)))</f>
        <v>#DIV/0!</v>
      </c>
      <c r="AA926" s="16" t="str">
        <f t="shared" si="130"/>
        <v/>
      </c>
      <c r="AB926" s="16" t="e">
        <f>IF($A$3=FALSE,IF($C926&lt;16,K926/($D926^0.727399687532279)*'Hintergrund Berechnung'!$I$3165,K926/($D926^0.727399687532279)*'Hintergrund Berechnung'!$I$3166),IF($C926&lt;13,(K926/($D926^0.727399687532279)*'Hintergrund Berechnung'!$I$3165)*0.5,IF($C926&lt;16,(K926/($D926^0.727399687532279)*'Hintergrund Berechnung'!$I$3165)*0.67,K926/($D926^0.727399687532279)*'Hintergrund Berechnung'!$I$3166)))</f>
        <v>#DIV/0!</v>
      </c>
      <c r="AC926" s="16" t="str">
        <f t="shared" si="131"/>
        <v/>
      </c>
      <c r="AD926" s="16" t="e">
        <f>IF($A$3=FALSE,IF($C926&lt;16,M926/($D926^0.727399687532279)*'Hintergrund Berechnung'!$I$3165,M926/($D926^0.727399687532279)*'Hintergrund Berechnung'!$I$3166),IF($C926&lt;13,(M926/($D926^0.727399687532279)*'Hintergrund Berechnung'!$I$3165)*0.5,IF($C926&lt;16,(M926/($D926^0.727399687532279)*'Hintergrund Berechnung'!$I$3165)*0.67,M926/($D926^0.727399687532279)*'Hintergrund Berechnung'!$I$3166)))</f>
        <v>#DIV/0!</v>
      </c>
      <c r="AE926" s="16" t="str">
        <f t="shared" si="132"/>
        <v/>
      </c>
      <c r="AF926" s="16" t="e">
        <f>IF($A$3=FALSE,IF($C926&lt;16,O926/($D926^0.727399687532279)*'Hintergrund Berechnung'!$I$3165,O926/($D926^0.727399687532279)*'Hintergrund Berechnung'!$I$3166),IF($C926&lt;13,(O926/($D926^0.727399687532279)*'Hintergrund Berechnung'!$I$3165)*0.5,IF($C926&lt;16,(O926/($D926^0.727399687532279)*'Hintergrund Berechnung'!$I$3165)*0.67,O926/($D926^0.727399687532279)*'Hintergrund Berechnung'!$I$3166)))</f>
        <v>#DIV/0!</v>
      </c>
      <c r="AG926" s="16" t="str">
        <f t="shared" si="133"/>
        <v/>
      </c>
      <c r="AH926" s="16" t="e">
        <f t="shared" si="134"/>
        <v>#DIV/0!</v>
      </c>
      <c r="AI926" s="16" t="e">
        <f>ROUND(IF(C926&lt;16,$Q926/($D926^0.515518364833551)*'Hintergrund Berechnung'!$K$3165,$Q926/($D926^0.515518364833551)*'Hintergrund Berechnung'!$K$3166),0)</f>
        <v>#DIV/0!</v>
      </c>
      <c r="AJ926" s="16">
        <f>ROUND(IF(C926&lt;16,$R926*'Hintergrund Berechnung'!$L$3165,$R926*'Hintergrund Berechnung'!$L$3166),0)</f>
        <v>0</v>
      </c>
      <c r="AK926" s="16">
        <f>ROUND(IF(C926&lt;16,IF(S926&gt;0,(25-$S926)*'Hintergrund Berechnung'!$M$3165,0),IF(S926&gt;0,(25-$S926)*'Hintergrund Berechnung'!$M$3166,0)),0)</f>
        <v>0</v>
      </c>
      <c r="AL926" s="18" t="e">
        <f t="shared" si="135"/>
        <v>#DIV/0!</v>
      </c>
    </row>
    <row r="927" spans="21:38" x14ac:dyDescent="0.5">
      <c r="U927" s="16">
        <f t="shared" si="127"/>
        <v>0</v>
      </c>
      <c r="V927" s="16" t="e">
        <f>IF($A$3=FALSE,IF($C927&lt;16,E927/($D927^0.727399687532279)*'Hintergrund Berechnung'!$I$3165,E927/($D927^0.727399687532279)*'Hintergrund Berechnung'!$I$3166),IF($C927&lt;13,(E927/($D927^0.727399687532279)*'Hintergrund Berechnung'!$I$3165)*0.5,IF($C927&lt;16,(E927/($D927^0.727399687532279)*'Hintergrund Berechnung'!$I$3165)*0.67,E927/($D927^0.727399687532279)*'Hintergrund Berechnung'!$I$3166)))</f>
        <v>#DIV/0!</v>
      </c>
      <c r="W927" s="16" t="str">
        <f t="shared" si="128"/>
        <v/>
      </c>
      <c r="X927" s="16" t="e">
        <f>IF($A$3=FALSE,IF($C927&lt;16,G927/($D927^0.727399687532279)*'Hintergrund Berechnung'!$I$3165,G927/($D927^0.727399687532279)*'Hintergrund Berechnung'!$I$3166),IF($C927&lt;13,(G927/($D927^0.727399687532279)*'Hintergrund Berechnung'!$I$3165)*0.5,IF($C927&lt;16,(G927/($D927^0.727399687532279)*'Hintergrund Berechnung'!$I$3165)*0.67,G927/($D927^0.727399687532279)*'Hintergrund Berechnung'!$I$3166)))</f>
        <v>#DIV/0!</v>
      </c>
      <c r="Y927" s="16" t="str">
        <f t="shared" si="129"/>
        <v/>
      </c>
      <c r="Z927" s="16" t="e">
        <f>IF($A$3=FALSE,IF($C927&lt;16,I927/($D927^0.727399687532279)*'Hintergrund Berechnung'!$I$3165,I927/($D927^0.727399687532279)*'Hintergrund Berechnung'!$I$3166),IF($C927&lt;13,(I927/($D927^0.727399687532279)*'Hintergrund Berechnung'!$I$3165)*0.5,IF($C927&lt;16,(I927/($D927^0.727399687532279)*'Hintergrund Berechnung'!$I$3165)*0.67,I927/($D927^0.727399687532279)*'Hintergrund Berechnung'!$I$3166)))</f>
        <v>#DIV/0!</v>
      </c>
      <c r="AA927" s="16" t="str">
        <f t="shared" si="130"/>
        <v/>
      </c>
      <c r="AB927" s="16" t="e">
        <f>IF($A$3=FALSE,IF($C927&lt;16,K927/($D927^0.727399687532279)*'Hintergrund Berechnung'!$I$3165,K927/($D927^0.727399687532279)*'Hintergrund Berechnung'!$I$3166),IF($C927&lt;13,(K927/($D927^0.727399687532279)*'Hintergrund Berechnung'!$I$3165)*0.5,IF($C927&lt;16,(K927/($D927^0.727399687532279)*'Hintergrund Berechnung'!$I$3165)*0.67,K927/($D927^0.727399687532279)*'Hintergrund Berechnung'!$I$3166)))</f>
        <v>#DIV/0!</v>
      </c>
      <c r="AC927" s="16" t="str">
        <f t="shared" si="131"/>
        <v/>
      </c>
      <c r="AD927" s="16" t="e">
        <f>IF($A$3=FALSE,IF($C927&lt;16,M927/($D927^0.727399687532279)*'Hintergrund Berechnung'!$I$3165,M927/($D927^0.727399687532279)*'Hintergrund Berechnung'!$I$3166),IF($C927&lt;13,(M927/($D927^0.727399687532279)*'Hintergrund Berechnung'!$I$3165)*0.5,IF($C927&lt;16,(M927/($D927^0.727399687532279)*'Hintergrund Berechnung'!$I$3165)*0.67,M927/($D927^0.727399687532279)*'Hintergrund Berechnung'!$I$3166)))</f>
        <v>#DIV/0!</v>
      </c>
      <c r="AE927" s="16" t="str">
        <f t="shared" si="132"/>
        <v/>
      </c>
      <c r="AF927" s="16" t="e">
        <f>IF($A$3=FALSE,IF($C927&lt;16,O927/($D927^0.727399687532279)*'Hintergrund Berechnung'!$I$3165,O927/($D927^0.727399687532279)*'Hintergrund Berechnung'!$I$3166),IF($C927&lt;13,(O927/($D927^0.727399687532279)*'Hintergrund Berechnung'!$I$3165)*0.5,IF($C927&lt;16,(O927/($D927^0.727399687532279)*'Hintergrund Berechnung'!$I$3165)*0.67,O927/($D927^0.727399687532279)*'Hintergrund Berechnung'!$I$3166)))</f>
        <v>#DIV/0!</v>
      </c>
      <c r="AG927" s="16" t="str">
        <f t="shared" si="133"/>
        <v/>
      </c>
      <c r="AH927" s="16" t="e">
        <f t="shared" si="134"/>
        <v>#DIV/0!</v>
      </c>
      <c r="AI927" s="16" t="e">
        <f>ROUND(IF(C927&lt;16,$Q927/($D927^0.515518364833551)*'Hintergrund Berechnung'!$K$3165,$Q927/($D927^0.515518364833551)*'Hintergrund Berechnung'!$K$3166),0)</f>
        <v>#DIV/0!</v>
      </c>
      <c r="AJ927" s="16">
        <f>ROUND(IF(C927&lt;16,$R927*'Hintergrund Berechnung'!$L$3165,$R927*'Hintergrund Berechnung'!$L$3166),0)</f>
        <v>0</v>
      </c>
      <c r="AK927" s="16">
        <f>ROUND(IF(C927&lt;16,IF(S927&gt;0,(25-$S927)*'Hintergrund Berechnung'!$M$3165,0),IF(S927&gt;0,(25-$S927)*'Hintergrund Berechnung'!$M$3166,0)),0)</f>
        <v>0</v>
      </c>
      <c r="AL927" s="18" t="e">
        <f t="shared" si="135"/>
        <v>#DIV/0!</v>
      </c>
    </row>
    <row r="928" spans="21:38" x14ac:dyDescent="0.5">
      <c r="U928" s="16">
        <f t="shared" si="127"/>
        <v>0</v>
      </c>
      <c r="V928" s="16" t="e">
        <f>IF($A$3=FALSE,IF($C928&lt;16,E928/($D928^0.727399687532279)*'Hintergrund Berechnung'!$I$3165,E928/($D928^0.727399687532279)*'Hintergrund Berechnung'!$I$3166),IF($C928&lt;13,(E928/($D928^0.727399687532279)*'Hintergrund Berechnung'!$I$3165)*0.5,IF($C928&lt;16,(E928/($D928^0.727399687532279)*'Hintergrund Berechnung'!$I$3165)*0.67,E928/($D928^0.727399687532279)*'Hintergrund Berechnung'!$I$3166)))</f>
        <v>#DIV/0!</v>
      </c>
      <c r="W928" s="16" t="str">
        <f t="shared" si="128"/>
        <v/>
      </c>
      <c r="X928" s="16" t="e">
        <f>IF($A$3=FALSE,IF($C928&lt;16,G928/($D928^0.727399687532279)*'Hintergrund Berechnung'!$I$3165,G928/($D928^0.727399687532279)*'Hintergrund Berechnung'!$I$3166),IF($C928&lt;13,(G928/($D928^0.727399687532279)*'Hintergrund Berechnung'!$I$3165)*0.5,IF($C928&lt;16,(G928/($D928^0.727399687532279)*'Hintergrund Berechnung'!$I$3165)*0.67,G928/($D928^0.727399687532279)*'Hintergrund Berechnung'!$I$3166)))</f>
        <v>#DIV/0!</v>
      </c>
      <c r="Y928" s="16" t="str">
        <f t="shared" si="129"/>
        <v/>
      </c>
      <c r="Z928" s="16" t="e">
        <f>IF($A$3=FALSE,IF($C928&lt;16,I928/($D928^0.727399687532279)*'Hintergrund Berechnung'!$I$3165,I928/($D928^0.727399687532279)*'Hintergrund Berechnung'!$I$3166),IF($C928&lt;13,(I928/($D928^0.727399687532279)*'Hintergrund Berechnung'!$I$3165)*0.5,IF($C928&lt;16,(I928/($D928^0.727399687532279)*'Hintergrund Berechnung'!$I$3165)*0.67,I928/($D928^0.727399687532279)*'Hintergrund Berechnung'!$I$3166)))</f>
        <v>#DIV/0!</v>
      </c>
      <c r="AA928" s="16" t="str">
        <f t="shared" si="130"/>
        <v/>
      </c>
      <c r="AB928" s="16" t="e">
        <f>IF($A$3=FALSE,IF($C928&lt;16,K928/($D928^0.727399687532279)*'Hintergrund Berechnung'!$I$3165,K928/($D928^0.727399687532279)*'Hintergrund Berechnung'!$I$3166),IF($C928&lt;13,(K928/($D928^0.727399687532279)*'Hintergrund Berechnung'!$I$3165)*0.5,IF($C928&lt;16,(K928/($D928^0.727399687532279)*'Hintergrund Berechnung'!$I$3165)*0.67,K928/($D928^0.727399687532279)*'Hintergrund Berechnung'!$I$3166)))</f>
        <v>#DIV/0!</v>
      </c>
      <c r="AC928" s="16" t="str">
        <f t="shared" si="131"/>
        <v/>
      </c>
      <c r="AD928" s="16" t="e">
        <f>IF($A$3=FALSE,IF($C928&lt;16,M928/($D928^0.727399687532279)*'Hintergrund Berechnung'!$I$3165,M928/($D928^0.727399687532279)*'Hintergrund Berechnung'!$I$3166),IF($C928&lt;13,(M928/($D928^0.727399687532279)*'Hintergrund Berechnung'!$I$3165)*0.5,IF($C928&lt;16,(M928/($D928^0.727399687532279)*'Hintergrund Berechnung'!$I$3165)*0.67,M928/($D928^0.727399687532279)*'Hintergrund Berechnung'!$I$3166)))</f>
        <v>#DIV/0!</v>
      </c>
      <c r="AE928" s="16" t="str">
        <f t="shared" si="132"/>
        <v/>
      </c>
      <c r="AF928" s="16" t="e">
        <f>IF($A$3=FALSE,IF($C928&lt;16,O928/($D928^0.727399687532279)*'Hintergrund Berechnung'!$I$3165,O928/($D928^0.727399687532279)*'Hintergrund Berechnung'!$I$3166),IF($C928&lt;13,(O928/($D928^0.727399687532279)*'Hintergrund Berechnung'!$I$3165)*0.5,IF($C928&lt;16,(O928/($D928^0.727399687532279)*'Hintergrund Berechnung'!$I$3165)*0.67,O928/($D928^0.727399687532279)*'Hintergrund Berechnung'!$I$3166)))</f>
        <v>#DIV/0!</v>
      </c>
      <c r="AG928" s="16" t="str">
        <f t="shared" si="133"/>
        <v/>
      </c>
      <c r="AH928" s="16" t="e">
        <f t="shared" si="134"/>
        <v>#DIV/0!</v>
      </c>
      <c r="AI928" s="16" t="e">
        <f>ROUND(IF(C928&lt;16,$Q928/($D928^0.515518364833551)*'Hintergrund Berechnung'!$K$3165,$Q928/($D928^0.515518364833551)*'Hintergrund Berechnung'!$K$3166),0)</f>
        <v>#DIV/0!</v>
      </c>
      <c r="AJ928" s="16">
        <f>ROUND(IF(C928&lt;16,$R928*'Hintergrund Berechnung'!$L$3165,$R928*'Hintergrund Berechnung'!$L$3166),0)</f>
        <v>0</v>
      </c>
      <c r="AK928" s="16">
        <f>ROUND(IF(C928&lt;16,IF(S928&gt;0,(25-$S928)*'Hintergrund Berechnung'!$M$3165,0),IF(S928&gt;0,(25-$S928)*'Hintergrund Berechnung'!$M$3166,0)),0)</f>
        <v>0</v>
      </c>
      <c r="AL928" s="18" t="e">
        <f t="shared" si="135"/>
        <v>#DIV/0!</v>
      </c>
    </row>
    <row r="929" spans="21:38" x14ac:dyDescent="0.5">
      <c r="U929" s="16">
        <f t="shared" si="127"/>
        <v>0</v>
      </c>
      <c r="V929" s="16" t="e">
        <f>IF($A$3=FALSE,IF($C929&lt;16,E929/($D929^0.727399687532279)*'Hintergrund Berechnung'!$I$3165,E929/($D929^0.727399687532279)*'Hintergrund Berechnung'!$I$3166),IF($C929&lt;13,(E929/($D929^0.727399687532279)*'Hintergrund Berechnung'!$I$3165)*0.5,IF($C929&lt;16,(E929/($D929^0.727399687532279)*'Hintergrund Berechnung'!$I$3165)*0.67,E929/($D929^0.727399687532279)*'Hintergrund Berechnung'!$I$3166)))</f>
        <v>#DIV/0!</v>
      </c>
      <c r="W929" s="16" t="str">
        <f t="shared" si="128"/>
        <v/>
      </c>
      <c r="X929" s="16" t="e">
        <f>IF($A$3=FALSE,IF($C929&lt;16,G929/($D929^0.727399687532279)*'Hintergrund Berechnung'!$I$3165,G929/($D929^0.727399687532279)*'Hintergrund Berechnung'!$I$3166),IF($C929&lt;13,(G929/($D929^0.727399687532279)*'Hintergrund Berechnung'!$I$3165)*0.5,IF($C929&lt;16,(G929/($D929^0.727399687532279)*'Hintergrund Berechnung'!$I$3165)*0.67,G929/($D929^0.727399687532279)*'Hintergrund Berechnung'!$I$3166)))</f>
        <v>#DIV/0!</v>
      </c>
      <c r="Y929" s="16" t="str">
        <f t="shared" si="129"/>
        <v/>
      </c>
      <c r="Z929" s="16" t="e">
        <f>IF($A$3=FALSE,IF($C929&lt;16,I929/($D929^0.727399687532279)*'Hintergrund Berechnung'!$I$3165,I929/($D929^0.727399687532279)*'Hintergrund Berechnung'!$I$3166),IF($C929&lt;13,(I929/($D929^0.727399687532279)*'Hintergrund Berechnung'!$I$3165)*0.5,IF($C929&lt;16,(I929/($D929^0.727399687532279)*'Hintergrund Berechnung'!$I$3165)*0.67,I929/($D929^0.727399687532279)*'Hintergrund Berechnung'!$I$3166)))</f>
        <v>#DIV/0!</v>
      </c>
      <c r="AA929" s="16" t="str">
        <f t="shared" si="130"/>
        <v/>
      </c>
      <c r="AB929" s="16" t="e">
        <f>IF($A$3=FALSE,IF($C929&lt;16,K929/($D929^0.727399687532279)*'Hintergrund Berechnung'!$I$3165,K929/($D929^0.727399687532279)*'Hintergrund Berechnung'!$I$3166),IF($C929&lt;13,(K929/($D929^0.727399687532279)*'Hintergrund Berechnung'!$I$3165)*0.5,IF($C929&lt;16,(K929/($D929^0.727399687532279)*'Hintergrund Berechnung'!$I$3165)*0.67,K929/($D929^0.727399687532279)*'Hintergrund Berechnung'!$I$3166)))</f>
        <v>#DIV/0!</v>
      </c>
      <c r="AC929" s="16" t="str">
        <f t="shared" si="131"/>
        <v/>
      </c>
      <c r="AD929" s="16" t="e">
        <f>IF($A$3=FALSE,IF($C929&lt;16,M929/($D929^0.727399687532279)*'Hintergrund Berechnung'!$I$3165,M929/($D929^0.727399687532279)*'Hintergrund Berechnung'!$I$3166),IF($C929&lt;13,(M929/($D929^0.727399687532279)*'Hintergrund Berechnung'!$I$3165)*0.5,IF($C929&lt;16,(M929/($D929^0.727399687532279)*'Hintergrund Berechnung'!$I$3165)*0.67,M929/($D929^0.727399687532279)*'Hintergrund Berechnung'!$I$3166)))</f>
        <v>#DIV/0!</v>
      </c>
      <c r="AE929" s="16" t="str">
        <f t="shared" si="132"/>
        <v/>
      </c>
      <c r="AF929" s="16" t="e">
        <f>IF($A$3=FALSE,IF($C929&lt;16,O929/($D929^0.727399687532279)*'Hintergrund Berechnung'!$I$3165,O929/($D929^0.727399687532279)*'Hintergrund Berechnung'!$I$3166),IF($C929&lt;13,(O929/($D929^0.727399687532279)*'Hintergrund Berechnung'!$I$3165)*0.5,IF($C929&lt;16,(O929/($D929^0.727399687532279)*'Hintergrund Berechnung'!$I$3165)*0.67,O929/($D929^0.727399687532279)*'Hintergrund Berechnung'!$I$3166)))</f>
        <v>#DIV/0!</v>
      </c>
      <c r="AG929" s="16" t="str">
        <f t="shared" si="133"/>
        <v/>
      </c>
      <c r="AH929" s="16" t="e">
        <f t="shared" si="134"/>
        <v>#DIV/0!</v>
      </c>
      <c r="AI929" s="16" t="e">
        <f>ROUND(IF(C929&lt;16,$Q929/($D929^0.515518364833551)*'Hintergrund Berechnung'!$K$3165,$Q929/($D929^0.515518364833551)*'Hintergrund Berechnung'!$K$3166),0)</f>
        <v>#DIV/0!</v>
      </c>
      <c r="AJ929" s="16">
        <f>ROUND(IF(C929&lt;16,$R929*'Hintergrund Berechnung'!$L$3165,$R929*'Hintergrund Berechnung'!$L$3166),0)</f>
        <v>0</v>
      </c>
      <c r="AK929" s="16">
        <f>ROUND(IF(C929&lt;16,IF(S929&gt;0,(25-$S929)*'Hintergrund Berechnung'!$M$3165,0),IF(S929&gt;0,(25-$S929)*'Hintergrund Berechnung'!$M$3166,0)),0)</f>
        <v>0</v>
      </c>
      <c r="AL929" s="18" t="e">
        <f t="shared" si="135"/>
        <v>#DIV/0!</v>
      </c>
    </row>
    <row r="930" spans="21:38" x14ac:dyDescent="0.5">
      <c r="U930" s="16">
        <f t="shared" si="127"/>
        <v>0</v>
      </c>
      <c r="V930" s="16" t="e">
        <f>IF($A$3=FALSE,IF($C930&lt;16,E930/($D930^0.727399687532279)*'Hintergrund Berechnung'!$I$3165,E930/($D930^0.727399687532279)*'Hintergrund Berechnung'!$I$3166),IF($C930&lt;13,(E930/($D930^0.727399687532279)*'Hintergrund Berechnung'!$I$3165)*0.5,IF($C930&lt;16,(E930/($D930^0.727399687532279)*'Hintergrund Berechnung'!$I$3165)*0.67,E930/($D930^0.727399687532279)*'Hintergrund Berechnung'!$I$3166)))</f>
        <v>#DIV/0!</v>
      </c>
      <c r="W930" s="16" t="str">
        <f t="shared" si="128"/>
        <v/>
      </c>
      <c r="X930" s="16" t="e">
        <f>IF($A$3=FALSE,IF($C930&lt;16,G930/($D930^0.727399687532279)*'Hintergrund Berechnung'!$I$3165,G930/($D930^0.727399687532279)*'Hintergrund Berechnung'!$I$3166),IF($C930&lt;13,(G930/($D930^0.727399687532279)*'Hintergrund Berechnung'!$I$3165)*0.5,IF($C930&lt;16,(G930/($D930^0.727399687532279)*'Hintergrund Berechnung'!$I$3165)*0.67,G930/($D930^0.727399687532279)*'Hintergrund Berechnung'!$I$3166)))</f>
        <v>#DIV/0!</v>
      </c>
      <c r="Y930" s="16" t="str">
        <f t="shared" si="129"/>
        <v/>
      </c>
      <c r="Z930" s="16" t="e">
        <f>IF($A$3=FALSE,IF($C930&lt;16,I930/($D930^0.727399687532279)*'Hintergrund Berechnung'!$I$3165,I930/($D930^0.727399687532279)*'Hintergrund Berechnung'!$I$3166),IF($C930&lt;13,(I930/($D930^0.727399687532279)*'Hintergrund Berechnung'!$I$3165)*0.5,IF($C930&lt;16,(I930/($D930^0.727399687532279)*'Hintergrund Berechnung'!$I$3165)*0.67,I930/($D930^0.727399687532279)*'Hintergrund Berechnung'!$I$3166)))</f>
        <v>#DIV/0!</v>
      </c>
      <c r="AA930" s="16" t="str">
        <f t="shared" si="130"/>
        <v/>
      </c>
      <c r="AB930" s="16" t="e">
        <f>IF($A$3=FALSE,IF($C930&lt;16,K930/($D930^0.727399687532279)*'Hintergrund Berechnung'!$I$3165,K930/($D930^0.727399687532279)*'Hintergrund Berechnung'!$I$3166),IF($C930&lt;13,(K930/($D930^0.727399687532279)*'Hintergrund Berechnung'!$I$3165)*0.5,IF($C930&lt;16,(K930/($D930^0.727399687532279)*'Hintergrund Berechnung'!$I$3165)*0.67,K930/($D930^0.727399687532279)*'Hintergrund Berechnung'!$I$3166)))</f>
        <v>#DIV/0!</v>
      </c>
      <c r="AC930" s="16" t="str">
        <f t="shared" si="131"/>
        <v/>
      </c>
      <c r="AD930" s="16" t="e">
        <f>IF($A$3=FALSE,IF($C930&lt;16,M930/($D930^0.727399687532279)*'Hintergrund Berechnung'!$I$3165,M930/($D930^0.727399687532279)*'Hintergrund Berechnung'!$I$3166),IF($C930&lt;13,(M930/($D930^0.727399687532279)*'Hintergrund Berechnung'!$I$3165)*0.5,IF($C930&lt;16,(M930/($D930^0.727399687532279)*'Hintergrund Berechnung'!$I$3165)*0.67,M930/($D930^0.727399687532279)*'Hintergrund Berechnung'!$I$3166)))</f>
        <v>#DIV/0!</v>
      </c>
      <c r="AE930" s="16" t="str">
        <f t="shared" si="132"/>
        <v/>
      </c>
      <c r="AF930" s="16" t="e">
        <f>IF($A$3=FALSE,IF($C930&lt;16,O930/($D930^0.727399687532279)*'Hintergrund Berechnung'!$I$3165,O930/($D930^0.727399687532279)*'Hintergrund Berechnung'!$I$3166),IF($C930&lt;13,(O930/($D930^0.727399687532279)*'Hintergrund Berechnung'!$I$3165)*0.5,IF($C930&lt;16,(O930/($D930^0.727399687532279)*'Hintergrund Berechnung'!$I$3165)*0.67,O930/($D930^0.727399687532279)*'Hintergrund Berechnung'!$I$3166)))</f>
        <v>#DIV/0!</v>
      </c>
      <c r="AG930" s="16" t="str">
        <f t="shared" si="133"/>
        <v/>
      </c>
      <c r="AH930" s="16" t="e">
        <f t="shared" si="134"/>
        <v>#DIV/0!</v>
      </c>
      <c r="AI930" s="16" t="e">
        <f>ROUND(IF(C930&lt;16,$Q930/($D930^0.515518364833551)*'Hintergrund Berechnung'!$K$3165,$Q930/($D930^0.515518364833551)*'Hintergrund Berechnung'!$K$3166),0)</f>
        <v>#DIV/0!</v>
      </c>
      <c r="AJ930" s="16">
        <f>ROUND(IF(C930&lt;16,$R930*'Hintergrund Berechnung'!$L$3165,$R930*'Hintergrund Berechnung'!$L$3166),0)</f>
        <v>0</v>
      </c>
      <c r="AK930" s="16">
        <f>ROUND(IF(C930&lt;16,IF(S930&gt;0,(25-$S930)*'Hintergrund Berechnung'!$M$3165,0),IF(S930&gt;0,(25-$S930)*'Hintergrund Berechnung'!$M$3166,0)),0)</f>
        <v>0</v>
      </c>
      <c r="AL930" s="18" t="e">
        <f t="shared" si="135"/>
        <v>#DIV/0!</v>
      </c>
    </row>
    <row r="931" spans="21:38" x14ac:dyDescent="0.5">
      <c r="U931" s="16">
        <f t="shared" si="127"/>
        <v>0</v>
      </c>
      <c r="V931" s="16" t="e">
        <f>IF($A$3=FALSE,IF($C931&lt;16,E931/($D931^0.727399687532279)*'Hintergrund Berechnung'!$I$3165,E931/($D931^0.727399687532279)*'Hintergrund Berechnung'!$I$3166),IF($C931&lt;13,(E931/($D931^0.727399687532279)*'Hintergrund Berechnung'!$I$3165)*0.5,IF($C931&lt;16,(E931/($D931^0.727399687532279)*'Hintergrund Berechnung'!$I$3165)*0.67,E931/($D931^0.727399687532279)*'Hintergrund Berechnung'!$I$3166)))</f>
        <v>#DIV/0!</v>
      </c>
      <c r="W931" s="16" t="str">
        <f t="shared" si="128"/>
        <v/>
      </c>
      <c r="X931" s="16" t="e">
        <f>IF($A$3=FALSE,IF($C931&lt;16,G931/($D931^0.727399687532279)*'Hintergrund Berechnung'!$I$3165,G931/($D931^0.727399687532279)*'Hintergrund Berechnung'!$I$3166),IF($C931&lt;13,(G931/($D931^0.727399687532279)*'Hintergrund Berechnung'!$I$3165)*0.5,IF($C931&lt;16,(G931/($D931^0.727399687532279)*'Hintergrund Berechnung'!$I$3165)*0.67,G931/($D931^0.727399687532279)*'Hintergrund Berechnung'!$I$3166)))</f>
        <v>#DIV/0!</v>
      </c>
      <c r="Y931" s="16" t="str">
        <f t="shared" si="129"/>
        <v/>
      </c>
      <c r="Z931" s="16" t="e">
        <f>IF($A$3=FALSE,IF($C931&lt;16,I931/($D931^0.727399687532279)*'Hintergrund Berechnung'!$I$3165,I931/($D931^0.727399687532279)*'Hintergrund Berechnung'!$I$3166),IF($C931&lt;13,(I931/($D931^0.727399687532279)*'Hintergrund Berechnung'!$I$3165)*0.5,IF($C931&lt;16,(I931/($D931^0.727399687532279)*'Hintergrund Berechnung'!$I$3165)*0.67,I931/($D931^0.727399687532279)*'Hintergrund Berechnung'!$I$3166)))</f>
        <v>#DIV/0!</v>
      </c>
      <c r="AA931" s="16" t="str">
        <f t="shared" si="130"/>
        <v/>
      </c>
      <c r="AB931" s="16" t="e">
        <f>IF($A$3=FALSE,IF($C931&lt;16,K931/($D931^0.727399687532279)*'Hintergrund Berechnung'!$I$3165,K931/($D931^0.727399687532279)*'Hintergrund Berechnung'!$I$3166),IF($C931&lt;13,(K931/($D931^0.727399687532279)*'Hintergrund Berechnung'!$I$3165)*0.5,IF($C931&lt;16,(K931/($D931^0.727399687532279)*'Hintergrund Berechnung'!$I$3165)*0.67,K931/($D931^0.727399687532279)*'Hintergrund Berechnung'!$I$3166)))</f>
        <v>#DIV/0!</v>
      </c>
      <c r="AC931" s="16" t="str">
        <f t="shared" si="131"/>
        <v/>
      </c>
      <c r="AD931" s="16" t="e">
        <f>IF($A$3=FALSE,IF($C931&lt;16,M931/($D931^0.727399687532279)*'Hintergrund Berechnung'!$I$3165,M931/($D931^0.727399687532279)*'Hintergrund Berechnung'!$I$3166),IF($C931&lt;13,(M931/($D931^0.727399687532279)*'Hintergrund Berechnung'!$I$3165)*0.5,IF($C931&lt;16,(M931/($D931^0.727399687532279)*'Hintergrund Berechnung'!$I$3165)*0.67,M931/($D931^0.727399687532279)*'Hintergrund Berechnung'!$I$3166)))</f>
        <v>#DIV/0!</v>
      </c>
      <c r="AE931" s="16" t="str">
        <f t="shared" si="132"/>
        <v/>
      </c>
      <c r="AF931" s="16" t="e">
        <f>IF($A$3=FALSE,IF($C931&lt;16,O931/($D931^0.727399687532279)*'Hintergrund Berechnung'!$I$3165,O931/($D931^0.727399687532279)*'Hintergrund Berechnung'!$I$3166),IF($C931&lt;13,(O931/($D931^0.727399687532279)*'Hintergrund Berechnung'!$I$3165)*0.5,IF($C931&lt;16,(O931/($D931^0.727399687532279)*'Hintergrund Berechnung'!$I$3165)*0.67,O931/($D931^0.727399687532279)*'Hintergrund Berechnung'!$I$3166)))</f>
        <v>#DIV/0!</v>
      </c>
      <c r="AG931" s="16" t="str">
        <f t="shared" si="133"/>
        <v/>
      </c>
      <c r="AH931" s="16" t="e">
        <f t="shared" si="134"/>
        <v>#DIV/0!</v>
      </c>
      <c r="AI931" s="16" t="e">
        <f>ROUND(IF(C931&lt;16,$Q931/($D931^0.515518364833551)*'Hintergrund Berechnung'!$K$3165,$Q931/($D931^0.515518364833551)*'Hintergrund Berechnung'!$K$3166),0)</f>
        <v>#DIV/0!</v>
      </c>
      <c r="AJ931" s="16">
        <f>ROUND(IF(C931&lt;16,$R931*'Hintergrund Berechnung'!$L$3165,$R931*'Hintergrund Berechnung'!$L$3166),0)</f>
        <v>0</v>
      </c>
      <c r="AK931" s="16">
        <f>ROUND(IF(C931&lt;16,IF(S931&gt;0,(25-$S931)*'Hintergrund Berechnung'!$M$3165,0),IF(S931&gt;0,(25-$S931)*'Hintergrund Berechnung'!$M$3166,0)),0)</f>
        <v>0</v>
      </c>
      <c r="AL931" s="18" t="e">
        <f t="shared" si="135"/>
        <v>#DIV/0!</v>
      </c>
    </row>
    <row r="932" spans="21:38" x14ac:dyDescent="0.5">
      <c r="U932" s="16">
        <f t="shared" si="127"/>
        <v>0</v>
      </c>
      <c r="V932" s="16" t="e">
        <f>IF($A$3=FALSE,IF($C932&lt;16,E932/($D932^0.727399687532279)*'Hintergrund Berechnung'!$I$3165,E932/($D932^0.727399687532279)*'Hintergrund Berechnung'!$I$3166),IF($C932&lt;13,(E932/($D932^0.727399687532279)*'Hintergrund Berechnung'!$I$3165)*0.5,IF($C932&lt;16,(E932/($D932^0.727399687532279)*'Hintergrund Berechnung'!$I$3165)*0.67,E932/($D932^0.727399687532279)*'Hintergrund Berechnung'!$I$3166)))</f>
        <v>#DIV/0!</v>
      </c>
      <c r="W932" s="16" t="str">
        <f t="shared" si="128"/>
        <v/>
      </c>
      <c r="X932" s="16" t="e">
        <f>IF($A$3=FALSE,IF($C932&lt;16,G932/($D932^0.727399687532279)*'Hintergrund Berechnung'!$I$3165,G932/($D932^0.727399687532279)*'Hintergrund Berechnung'!$I$3166),IF($C932&lt;13,(G932/($D932^0.727399687532279)*'Hintergrund Berechnung'!$I$3165)*0.5,IF($C932&lt;16,(G932/($D932^0.727399687532279)*'Hintergrund Berechnung'!$I$3165)*0.67,G932/($D932^0.727399687532279)*'Hintergrund Berechnung'!$I$3166)))</f>
        <v>#DIV/0!</v>
      </c>
      <c r="Y932" s="16" t="str">
        <f t="shared" si="129"/>
        <v/>
      </c>
      <c r="Z932" s="16" t="e">
        <f>IF($A$3=FALSE,IF($C932&lt;16,I932/($D932^0.727399687532279)*'Hintergrund Berechnung'!$I$3165,I932/($D932^0.727399687532279)*'Hintergrund Berechnung'!$I$3166),IF($C932&lt;13,(I932/($D932^0.727399687532279)*'Hintergrund Berechnung'!$I$3165)*0.5,IF($C932&lt;16,(I932/($D932^0.727399687532279)*'Hintergrund Berechnung'!$I$3165)*0.67,I932/($D932^0.727399687532279)*'Hintergrund Berechnung'!$I$3166)))</f>
        <v>#DIV/0!</v>
      </c>
      <c r="AA932" s="16" t="str">
        <f t="shared" si="130"/>
        <v/>
      </c>
      <c r="AB932" s="16" t="e">
        <f>IF($A$3=FALSE,IF($C932&lt;16,K932/($D932^0.727399687532279)*'Hintergrund Berechnung'!$I$3165,K932/($D932^0.727399687532279)*'Hintergrund Berechnung'!$I$3166),IF($C932&lt;13,(K932/($D932^0.727399687532279)*'Hintergrund Berechnung'!$I$3165)*0.5,IF($C932&lt;16,(K932/($D932^0.727399687532279)*'Hintergrund Berechnung'!$I$3165)*0.67,K932/($D932^0.727399687532279)*'Hintergrund Berechnung'!$I$3166)))</f>
        <v>#DIV/0!</v>
      </c>
      <c r="AC932" s="16" t="str">
        <f t="shared" si="131"/>
        <v/>
      </c>
      <c r="AD932" s="16" t="e">
        <f>IF($A$3=FALSE,IF($C932&lt;16,M932/($D932^0.727399687532279)*'Hintergrund Berechnung'!$I$3165,M932/($D932^0.727399687532279)*'Hintergrund Berechnung'!$I$3166),IF($C932&lt;13,(M932/($D932^0.727399687532279)*'Hintergrund Berechnung'!$I$3165)*0.5,IF($C932&lt;16,(M932/($D932^0.727399687532279)*'Hintergrund Berechnung'!$I$3165)*0.67,M932/($D932^0.727399687532279)*'Hintergrund Berechnung'!$I$3166)))</f>
        <v>#DIV/0!</v>
      </c>
      <c r="AE932" s="16" t="str">
        <f t="shared" si="132"/>
        <v/>
      </c>
      <c r="AF932" s="16" t="e">
        <f>IF($A$3=FALSE,IF($C932&lt;16,O932/($D932^0.727399687532279)*'Hintergrund Berechnung'!$I$3165,O932/($D932^0.727399687532279)*'Hintergrund Berechnung'!$I$3166),IF($C932&lt;13,(O932/($D932^0.727399687532279)*'Hintergrund Berechnung'!$I$3165)*0.5,IF($C932&lt;16,(O932/($D932^0.727399687532279)*'Hintergrund Berechnung'!$I$3165)*0.67,O932/($D932^0.727399687532279)*'Hintergrund Berechnung'!$I$3166)))</f>
        <v>#DIV/0!</v>
      </c>
      <c r="AG932" s="16" t="str">
        <f t="shared" si="133"/>
        <v/>
      </c>
      <c r="AH932" s="16" t="e">
        <f t="shared" si="134"/>
        <v>#DIV/0!</v>
      </c>
      <c r="AI932" s="16" t="e">
        <f>ROUND(IF(C932&lt;16,$Q932/($D932^0.515518364833551)*'Hintergrund Berechnung'!$K$3165,$Q932/($D932^0.515518364833551)*'Hintergrund Berechnung'!$K$3166),0)</f>
        <v>#DIV/0!</v>
      </c>
      <c r="AJ932" s="16">
        <f>ROUND(IF(C932&lt;16,$R932*'Hintergrund Berechnung'!$L$3165,$R932*'Hintergrund Berechnung'!$L$3166),0)</f>
        <v>0</v>
      </c>
      <c r="AK932" s="16">
        <f>ROUND(IF(C932&lt;16,IF(S932&gt;0,(25-$S932)*'Hintergrund Berechnung'!$M$3165,0),IF(S932&gt;0,(25-$S932)*'Hintergrund Berechnung'!$M$3166,0)),0)</f>
        <v>0</v>
      </c>
      <c r="AL932" s="18" t="e">
        <f t="shared" si="135"/>
        <v>#DIV/0!</v>
      </c>
    </row>
    <row r="933" spans="21:38" x14ac:dyDescent="0.5">
      <c r="U933" s="16">
        <f t="shared" si="127"/>
        <v>0</v>
      </c>
      <c r="V933" s="16" t="e">
        <f>IF($A$3=FALSE,IF($C933&lt;16,E933/($D933^0.727399687532279)*'Hintergrund Berechnung'!$I$3165,E933/($D933^0.727399687532279)*'Hintergrund Berechnung'!$I$3166),IF($C933&lt;13,(E933/($D933^0.727399687532279)*'Hintergrund Berechnung'!$I$3165)*0.5,IF($C933&lt;16,(E933/($D933^0.727399687532279)*'Hintergrund Berechnung'!$I$3165)*0.67,E933/($D933^0.727399687532279)*'Hintergrund Berechnung'!$I$3166)))</f>
        <v>#DIV/0!</v>
      </c>
      <c r="W933" s="16" t="str">
        <f t="shared" si="128"/>
        <v/>
      </c>
      <c r="X933" s="16" t="e">
        <f>IF($A$3=FALSE,IF($C933&lt;16,G933/($D933^0.727399687532279)*'Hintergrund Berechnung'!$I$3165,G933/($D933^0.727399687532279)*'Hintergrund Berechnung'!$I$3166),IF($C933&lt;13,(G933/($D933^0.727399687532279)*'Hintergrund Berechnung'!$I$3165)*0.5,IF($C933&lt;16,(G933/($D933^0.727399687532279)*'Hintergrund Berechnung'!$I$3165)*0.67,G933/($D933^0.727399687532279)*'Hintergrund Berechnung'!$I$3166)))</f>
        <v>#DIV/0!</v>
      </c>
      <c r="Y933" s="16" t="str">
        <f t="shared" si="129"/>
        <v/>
      </c>
      <c r="Z933" s="16" t="e">
        <f>IF($A$3=FALSE,IF($C933&lt;16,I933/($D933^0.727399687532279)*'Hintergrund Berechnung'!$I$3165,I933/($D933^0.727399687532279)*'Hintergrund Berechnung'!$I$3166),IF($C933&lt;13,(I933/($D933^0.727399687532279)*'Hintergrund Berechnung'!$I$3165)*0.5,IF($C933&lt;16,(I933/($D933^0.727399687532279)*'Hintergrund Berechnung'!$I$3165)*0.67,I933/($D933^0.727399687532279)*'Hintergrund Berechnung'!$I$3166)))</f>
        <v>#DIV/0!</v>
      </c>
      <c r="AA933" s="16" t="str">
        <f t="shared" si="130"/>
        <v/>
      </c>
      <c r="AB933" s="16" t="e">
        <f>IF($A$3=FALSE,IF($C933&lt;16,K933/($D933^0.727399687532279)*'Hintergrund Berechnung'!$I$3165,K933/($D933^0.727399687532279)*'Hintergrund Berechnung'!$I$3166),IF($C933&lt;13,(K933/($D933^0.727399687532279)*'Hintergrund Berechnung'!$I$3165)*0.5,IF($C933&lt;16,(K933/($D933^0.727399687532279)*'Hintergrund Berechnung'!$I$3165)*0.67,K933/($D933^0.727399687532279)*'Hintergrund Berechnung'!$I$3166)))</f>
        <v>#DIV/0!</v>
      </c>
      <c r="AC933" s="16" t="str">
        <f t="shared" si="131"/>
        <v/>
      </c>
      <c r="AD933" s="16" t="e">
        <f>IF($A$3=FALSE,IF($C933&lt;16,M933/($D933^0.727399687532279)*'Hintergrund Berechnung'!$I$3165,M933/($D933^0.727399687532279)*'Hintergrund Berechnung'!$I$3166),IF($C933&lt;13,(M933/($D933^0.727399687532279)*'Hintergrund Berechnung'!$I$3165)*0.5,IF($C933&lt;16,(M933/($D933^0.727399687532279)*'Hintergrund Berechnung'!$I$3165)*0.67,M933/($D933^0.727399687532279)*'Hintergrund Berechnung'!$I$3166)))</f>
        <v>#DIV/0!</v>
      </c>
      <c r="AE933" s="16" t="str">
        <f t="shared" si="132"/>
        <v/>
      </c>
      <c r="AF933" s="16" t="e">
        <f>IF($A$3=FALSE,IF($C933&lt;16,O933/($D933^0.727399687532279)*'Hintergrund Berechnung'!$I$3165,O933/($D933^0.727399687532279)*'Hintergrund Berechnung'!$I$3166),IF($C933&lt;13,(O933/($D933^0.727399687532279)*'Hintergrund Berechnung'!$I$3165)*0.5,IF($C933&lt;16,(O933/($D933^0.727399687532279)*'Hintergrund Berechnung'!$I$3165)*0.67,O933/($D933^0.727399687532279)*'Hintergrund Berechnung'!$I$3166)))</f>
        <v>#DIV/0!</v>
      </c>
      <c r="AG933" s="16" t="str">
        <f t="shared" si="133"/>
        <v/>
      </c>
      <c r="AH933" s="16" t="e">
        <f t="shared" si="134"/>
        <v>#DIV/0!</v>
      </c>
      <c r="AI933" s="16" t="e">
        <f>ROUND(IF(C933&lt;16,$Q933/($D933^0.515518364833551)*'Hintergrund Berechnung'!$K$3165,$Q933/($D933^0.515518364833551)*'Hintergrund Berechnung'!$K$3166),0)</f>
        <v>#DIV/0!</v>
      </c>
      <c r="AJ933" s="16">
        <f>ROUND(IF(C933&lt;16,$R933*'Hintergrund Berechnung'!$L$3165,$R933*'Hintergrund Berechnung'!$L$3166),0)</f>
        <v>0</v>
      </c>
      <c r="AK933" s="16">
        <f>ROUND(IF(C933&lt;16,IF(S933&gt;0,(25-$S933)*'Hintergrund Berechnung'!$M$3165,0),IF(S933&gt;0,(25-$S933)*'Hintergrund Berechnung'!$M$3166,0)),0)</f>
        <v>0</v>
      </c>
      <c r="AL933" s="18" t="e">
        <f t="shared" si="135"/>
        <v>#DIV/0!</v>
      </c>
    </row>
    <row r="934" spans="21:38" x14ac:dyDescent="0.5">
      <c r="U934" s="16">
        <f t="shared" si="127"/>
        <v>0</v>
      </c>
      <c r="V934" s="16" t="e">
        <f>IF($A$3=FALSE,IF($C934&lt;16,E934/($D934^0.727399687532279)*'Hintergrund Berechnung'!$I$3165,E934/($D934^0.727399687532279)*'Hintergrund Berechnung'!$I$3166),IF($C934&lt;13,(E934/($D934^0.727399687532279)*'Hintergrund Berechnung'!$I$3165)*0.5,IF($C934&lt;16,(E934/($D934^0.727399687532279)*'Hintergrund Berechnung'!$I$3165)*0.67,E934/($D934^0.727399687532279)*'Hintergrund Berechnung'!$I$3166)))</f>
        <v>#DIV/0!</v>
      </c>
      <c r="W934" s="16" t="str">
        <f t="shared" si="128"/>
        <v/>
      </c>
      <c r="X934" s="16" t="e">
        <f>IF($A$3=FALSE,IF($C934&lt;16,G934/($D934^0.727399687532279)*'Hintergrund Berechnung'!$I$3165,G934/($D934^0.727399687532279)*'Hintergrund Berechnung'!$I$3166),IF($C934&lt;13,(G934/($D934^0.727399687532279)*'Hintergrund Berechnung'!$I$3165)*0.5,IF($C934&lt;16,(G934/($D934^0.727399687532279)*'Hintergrund Berechnung'!$I$3165)*0.67,G934/($D934^0.727399687532279)*'Hintergrund Berechnung'!$I$3166)))</f>
        <v>#DIV/0!</v>
      </c>
      <c r="Y934" s="16" t="str">
        <f t="shared" si="129"/>
        <v/>
      </c>
      <c r="Z934" s="16" t="e">
        <f>IF($A$3=FALSE,IF($C934&lt;16,I934/($D934^0.727399687532279)*'Hintergrund Berechnung'!$I$3165,I934/($D934^0.727399687532279)*'Hintergrund Berechnung'!$I$3166),IF($C934&lt;13,(I934/($D934^0.727399687532279)*'Hintergrund Berechnung'!$I$3165)*0.5,IF($C934&lt;16,(I934/($D934^0.727399687532279)*'Hintergrund Berechnung'!$I$3165)*0.67,I934/($D934^0.727399687532279)*'Hintergrund Berechnung'!$I$3166)))</f>
        <v>#DIV/0!</v>
      </c>
      <c r="AA934" s="16" t="str">
        <f t="shared" si="130"/>
        <v/>
      </c>
      <c r="AB934" s="16" t="e">
        <f>IF($A$3=FALSE,IF($C934&lt;16,K934/($D934^0.727399687532279)*'Hintergrund Berechnung'!$I$3165,K934/($D934^0.727399687532279)*'Hintergrund Berechnung'!$I$3166),IF($C934&lt;13,(K934/($D934^0.727399687532279)*'Hintergrund Berechnung'!$I$3165)*0.5,IF($C934&lt;16,(K934/($D934^0.727399687532279)*'Hintergrund Berechnung'!$I$3165)*0.67,K934/($D934^0.727399687532279)*'Hintergrund Berechnung'!$I$3166)))</f>
        <v>#DIV/0!</v>
      </c>
      <c r="AC934" s="16" t="str">
        <f t="shared" si="131"/>
        <v/>
      </c>
      <c r="AD934" s="16" t="e">
        <f>IF($A$3=FALSE,IF($C934&lt;16,M934/($D934^0.727399687532279)*'Hintergrund Berechnung'!$I$3165,M934/($D934^0.727399687532279)*'Hintergrund Berechnung'!$I$3166),IF($C934&lt;13,(M934/($D934^0.727399687532279)*'Hintergrund Berechnung'!$I$3165)*0.5,IF($C934&lt;16,(M934/($D934^0.727399687532279)*'Hintergrund Berechnung'!$I$3165)*0.67,M934/($D934^0.727399687532279)*'Hintergrund Berechnung'!$I$3166)))</f>
        <v>#DIV/0!</v>
      </c>
      <c r="AE934" s="16" t="str">
        <f t="shared" si="132"/>
        <v/>
      </c>
      <c r="AF934" s="16" t="e">
        <f>IF($A$3=FALSE,IF($C934&lt;16,O934/($D934^0.727399687532279)*'Hintergrund Berechnung'!$I$3165,O934/($D934^0.727399687532279)*'Hintergrund Berechnung'!$I$3166),IF($C934&lt;13,(O934/($D934^0.727399687532279)*'Hintergrund Berechnung'!$I$3165)*0.5,IF($C934&lt;16,(O934/($D934^0.727399687532279)*'Hintergrund Berechnung'!$I$3165)*0.67,O934/($D934^0.727399687532279)*'Hintergrund Berechnung'!$I$3166)))</f>
        <v>#DIV/0!</v>
      </c>
      <c r="AG934" s="16" t="str">
        <f t="shared" si="133"/>
        <v/>
      </c>
      <c r="AH934" s="16" t="e">
        <f t="shared" si="134"/>
        <v>#DIV/0!</v>
      </c>
      <c r="AI934" s="16" t="e">
        <f>ROUND(IF(C934&lt;16,$Q934/($D934^0.515518364833551)*'Hintergrund Berechnung'!$K$3165,$Q934/($D934^0.515518364833551)*'Hintergrund Berechnung'!$K$3166),0)</f>
        <v>#DIV/0!</v>
      </c>
      <c r="AJ934" s="16">
        <f>ROUND(IF(C934&lt;16,$R934*'Hintergrund Berechnung'!$L$3165,$R934*'Hintergrund Berechnung'!$L$3166),0)</f>
        <v>0</v>
      </c>
      <c r="AK934" s="16">
        <f>ROUND(IF(C934&lt;16,IF(S934&gt;0,(25-$S934)*'Hintergrund Berechnung'!$M$3165,0),IF(S934&gt;0,(25-$S934)*'Hintergrund Berechnung'!$M$3166,0)),0)</f>
        <v>0</v>
      </c>
      <c r="AL934" s="18" t="e">
        <f t="shared" si="135"/>
        <v>#DIV/0!</v>
      </c>
    </row>
    <row r="935" spans="21:38" x14ac:dyDescent="0.5">
      <c r="U935" s="16">
        <f t="shared" si="127"/>
        <v>0</v>
      </c>
      <c r="V935" s="16" t="e">
        <f>IF($A$3=FALSE,IF($C935&lt;16,E935/($D935^0.727399687532279)*'Hintergrund Berechnung'!$I$3165,E935/($D935^0.727399687532279)*'Hintergrund Berechnung'!$I$3166),IF($C935&lt;13,(E935/($D935^0.727399687532279)*'Hintergrund Berechnung'!$I$3165)*0.5,IF($C935&lt;16,(E935/($D935^0.727399687532279)*'Hintergrund Berechnung'!$I$3165)*0.67,E935/($D935^0.727399687532279)*'Hintergrund Berechnung'!$I$3166)))</f>
        <v>#DIV/0!</v>
      </c>
      <c r="W935" s="16" t="str">
        <f t="shared" si="128"/>
        <v/>
      </c>
      <c r="X935" s="16" t="e">
        <f>IF($A$3=FALSE,IF($C935&lt;16,G935/($D935^0.727399687532279)*'Hintergrund Berechnung'!$I$3165,G935/($D935^0.727399687532279)*'Hintergrund Berechnung'!$I$3166),IF($C935&lt;13,(G935/($D935^0.727399687532279)*'Hintergrund Berechnung'!$I$3165)*0.5,IF($C935&lt;16,(G935/($D935^0.727399687532279)*'Hintergrund Berechnung'!$I$3165)*0.67,G935/($D935^0.727399687532279)*'Hintergrund Berechnung'!$I$3166)))</f>
        <v>#DIV/0!</v>
      </c>
      <c r="Y935" s="16" t="str">
        <f t="shared" si="129"/>
        <v/>
      </c>
      <c r="Z935" s="16" t="e">
        <f>IF($A$3=FALSE,IF($C935&lt;16,I935/($D935^0.727399687532279)*'Hintergrund Berechnung'!$I$3165,I935/($D935^0.727399687532279)*'Hintergrund Berechnung'!$I$3166),IF($C935&lt;13,(I935/($D935^0.727399687532279)*'Hintergrund Berechnung'!$I$3165)*0.5,IF($C935&lt;16,(I935/($D935^0.727399687532279)*'Hintergrund Berechnung'!$I$3165)*0.67,I935/($D935^0.727399687532279)*'Hintergrund Berechnung'!$I$3166)))</f>
        <v>#DIV/0!</v>
      </c>
      <c r="AA935" s="16" t="str">
        <f t="shared" si="130"/>
        <v/>
      </c>
      <c r="AB935" s="16" t="e">
        <f>IF($A$3=FALSE,IF($C935&lt;16,K935/($D935^0.727399687532279)*'Hintergrund Berechnung'!$I$3165,K935/($D935^0.727399687532279)*'Hintergrund Berechnung'!$I$3166),IF($C935&lt;13,(K935/($D935^0.727399687532279)*'Hintergrund Berechnung'!$I$3165)*0.5,IF($C935&lt;16,(K935/($D935^0.727399687532279)*'Hintergrund Berechnung'!$I$3165)*0.67,K935/($D935^0.727399687532279)*'Hintergrund Berechnung'!$I$3166)))</f>
        <v>#DIV/0!</v>
      </c>
      <c r="AC935" s="16" t="str">
        <f t="shared" si="131"/>
        <v/>
      </c>
      <c r="AD935" s="16" t="e">
        <f>IF($A$3=FALSE,IF($C935&lt;16,M935/($D935^0.727399687532279)*'Hintergrund Berechnung'!$I$3165,M935/($D935^0.727399687532279)*'Hintergrund Berechnung'!$I$3166),IF($C935&lt;13,(M935/($D935^0.727399687532279)*'Hintergrund Berechnung'!$I$3165)*0.5,IF($C935&lt;16,(M935/($D935^0.727399687532279)*'Hintergrund Berechnung'!$I$3165)*0.67,M935/($D935^0.727399687532279)*'Hintergrund Berechnung'!$I$3166)))</f>
        <v>#DIV/0!</v>
      </c>
      <c r="AE935" s="16" t="str">
        <f t="shared" si="132"/>
        <v/>
      </c>
      <c r="AF935" s="16" t="e">
        <f>IF($A$3=FALSE,IF($C935&lt;16,O935/($D935^0.727399687532279)*'Hintergrund Berechnung'!$I$3165,O935/($D935^0.727399687532279)*'Hintergrund Berechnung'!$I$3166),IF($C935&lt;13,(O935/($D935^0.727399687532279)*'Hintergrund Berechnung'!$I$3165)*0.5,IF($C935&lt;16,(O935/($D935^0.727399687532279)*'Hintergrund Berechnung'!$I$3165)*0.67,O935/($D935^0.727399687532279)*'Hintergrund Berechnung'!$I$3166)))</f>
        <v>#DIV/0!</v>
      </c>
      <c r="AG935" s="16" t="str">
        <f t="shared" si="133"/>
        <v/>
      </c>
      <c r="AH935" s="16" t="e">
        <f t="shared" si="134"/>
        <v>#DIV/0!</v>
      </c>
      <c r="AI935" s="16" t="e">
        <f>ROUND(IF(C935&lt;16,$Q935/($D935^0.515518364833551)*'Hintergrund Berechnung'!$K$3165,$Q935/($D935^0.515518364833551)*'Hintergrund Berechnung'!$K$3166),0)</f>
        <v>#DIV/0!</v>
      </c>
      <c r="AJ935" s="16">
        <f>ROUND(IF(C935&lt;16,$R935*'Hintergrund Berechnung'!$L$3165,$R935*'Hintergrund Berechnung'!$L$3166),0)</f>
        <v>0</v>
      </c>
      <c r="AK935" s="16">
        <f>ROUND(IF(C935&lt;16,IF(S935&gt;0,(25-$S935)*'Hintergrund Berechnung'!$M$3165,0),IF(S935&gt;0,(25-$S935)*'Hintergrund Berechnung'!$M$3166,0)),0)</f>
        <v>0</v>
      </c>
      <c r="AL935" s="18" t="e">
        <f t="shared" si="135"/>
        <v>#DIV/0!</v>
      </c>
    </row>
    <row r="936" spans="21:38" x14ac:dyDescent="0.5">
      <c r="U936" s="16">
        <f t="shared" si="127"/>
        <v>0</v>
      </c>
      <c r="V936" s="16" t="e">
        <f>IF($A$3=FALSE,IF($C936&lt;16,E936/($D936^0.727399687532279)*'Hintergrund Berechnung'!$I$3165,E936/($D936^0.727399687532279)*'Hintergrund Berechnung'!$I$3166),IF($C936&lt;13,(E936/($D936^0.727399687532279)*'Hintergrund Berechnung'!$I$3165)*0.5,IF($C936&lt;16,(E936/($D936^0.727399687532279)*'Hintergrund Berechnung'!$I$3165)*0.67,E936/($D936^0.727399687532279)*'Hintergrund Berechnung'!$I$3166)))</f>
        <v>#DIV/0!</v>
      </c>
      <c r="W936" s="16" t="str">
        <f t="shared" si="128"/>
        <v/>
      </c>
      <c r="X936" s="16" t="e">
        <f>IF($A$3=FALSE,IF($C936&lt;16,G936/($D936^0.727399687532279)*'Hintergrund Berechnung'!$I$3165,G936/($D936^0.727399687532279)*'Hintergrund Berechnung'!$I$3166),IF($C936&lt;13,(G936/($D936^0.727399687532279)*'Hintergrund Berechnung'!$I$3165)*0.5,IF($C936&lt;16,(G936/($D936^0.727399687532279)*'Hintergrund Berechnung'!$I$3165)*0.67,G936/($D936^0.727399687532279)*'Hintergrund Berechnung'!$I$3166)))</f>
        <v>#DIV/0!</v>
      </c>
      <c r="Y936" s="16" t="str">
        <f t="shared" si="129"/>
        <v/>
      </c>
      <c r="Z936" s="16" t="e">
        <f>IF($A$3=FALSE,IF($C936&lt;16,I936/($D936^0.727399687532279)*'Hintergrund Berechnung'!$I$3165,I936/($D936^0.727399687532279)*'Hintergrund Berechnung'!$I$3166),IF($C936&lt;13,(I936/($D936^0.727399687532279)*'Hintergrund Berechnung'!$I$3165)*0.5,IF($C936&lt;16,(I936/($D936^0.727399687532279)*'Hintergrund Berechnung'!$I$3165)*0.67,I936/($D936^0.727399687532279)*'Hintergrund Berechnung'!$I$3166)))</f>
        <v>#DIV/0!</v>
      </c>
      <c r="AA936" s="16" t="str">
        <f t="shared" si="130"/>
        <v/>
      </c>
      <c r="AB936" s="16" t="e">
        <f>IF($A$3=FALSE,IF($C936&lt;16,K936/($D936^0.727399687532279)*'Hintergrund Berechnung'!$I$3165,K936/($D936^0.727399687532279)*'Hintergrund Berechnung'!$I$3166),IF($C936&lt;13,(K936/($D936^0.727399687532279)*'Hintergrund Berechnung'!$I$3165)*0.5,IF($C936&lt;16,(K936/($D936^0.727399687532279)*'Hintergrund Berechnung'!$I$3165)*0.67,K936/($D936^0.727399687532279)*'Hintergrund Berechnung'!$I$3166)))</f>
        <v>#DIV/0!</v>
      </c>
      <c r="AC936" s="16" t="str">
        <f t="shared" si="131"/>
        <v/>
      </c>
      <c r="AD936" s="16" t="e">
        <f>IF($A$3=FALSE,IF($C936&lt;16,M936/($D936^0.727399687532279)*'Hintergrund Berechnung'!$I$3165,M936/($D936^0.727399687532279)*'Hintergrund Berechnung'!$I$3166),IF($C936&lt;13,(M936/($D936^0.727399687532279)*'Hintergrund Berechnung'!$I$3165)*0.5,IF($C936&lt;16,(M936/($D936^0.727399687532279)*'Hintergrund Berechnung'!$I$3165)*0.67,M936/($D936^0.727399687532279)*'Hintergrund Berechnung'!$I$3166)))</f>
        <v>#DIV/0!</v>
      </c>
      <c r="AE936" s="16" t="str">
        <f t="shared" si="132"/>
        <v/>
      </c>
      <c r="AF936" s="16" t="e">
        <f>IF($A$3=FALSE,IF($C936&lt;16,O936/($D936^0.727399687532279)*'Hintergrund Berechnung'!$I$3165,O936/($D936^0.727399687532279)*'Hintergrund Berechnung'!$I$3166),IF($C936&lt;13,(O936/($D936^0.727399687532279)*'Hintergrund Berechnung'!$I$3165)*0.5,IF($C936&lt;16,(O936/($D936^0.727399687532279)*'Hintergrund Berechnung'!$I$3165)*0.67,O936/($D936^0.727399687532279)*'Hintergrund Berechnung'!$I$3166)))</f>
        <v>#DIV/0!</v>
      </c>
      <c r="AG936" s="16" t="str">
        <f t="shared" si="133"/>
        <v/>
      </c>
      <c r="AH936" s="16" t="e">
        <f t="shared" si="134"/>
        <v>#DIV/0!</v>
      </c>
      <c r="AI936" s="16" t="e">
        <f>ROUND(IF(C936&lt;16,$Q936/($D936^0.515518364833551)*'Hintergrund Berechnung'!$K$3165,$Q936/($D936^0.515518364833551)*'Hintergrund Berechnung'!$K$3166),0)</f>
        <v>#DIV/0!</v>
      </c>
      <c r="AJ936" s="16">
        <f>ROUND(IF(C936&lt;16,$R936*'Hintergrund Berechnung'!$L$3165,$R936*'Hintergrund Berechnung'!$L$3166),0)</f>
        <v>0</v>
      </c>
      <c r="AK936" s="16">
        <f>ROUND(IF(C936&lt;16,IF(S936&gt;0,(25-$S936)*'Hintergrund Berechnung'!$M$3165,0),IF(S936&gt;0,(25-$S936)*'Hintergrund Berechnung'!$M$3166,0)),0)</f>
        <v>0</v>
      </c>
      <c r="AL936" s="18" t="e">
        <f t="shared" si="135"/>
        <v>#DIV/0!</v>
      </c>
    </row>
    <row r="937" spans="21:38" x14ac:dyDescent="0.5">
      <c r="U937" s="16">
        <f t="shared" si="127"/>
        <v>0</v>
      </c>
      <c r="V937" s="16" t="e">
        <f>IF($A$3=FALSE,IF($C937&lt;16,E937/($D937^0.727399687532279)*'Hintergrund Berechnung'!$I$3165,E937/($D937^0.727399687532279)*'Hintergrund Berechnung'!$I$3166),IF($C937&lt;13,(E937/($D937^0.727399687532279)*'Hintergrund Berechnung'!$I$3165)*0.5,IF($C937&lt;16,(E937/($D937^0.727399687532279)*'Hintergrund Berechnung'!$I$3165)*0.67,E937/($D937^0.727399687532279)*'Hintergrund Berechnung'!$I$3166)))</f>
        <v>#DIV/0!</v>
      </c>
      <c r="W937" s="16" t="str">
        <f t="shared" si="128"/>
        <v/>
      </c>
      <c r="X937" s="16" t="e">
        <f>IF($A$3=FALSE,IF($C937&lt;16,G937/($D937^0.727399687532279)*'Hintergrund Berechnung'!$I$3165,G937/($D937^0.727399687532279)*'Hintergrund Berechnung'!$I$3166),IF($C937&lt;13,(G937/($D937^0.727399687532279)*'Hintergrund Berechnung'!$I$3165)*0.5,IF($C937&lt;16,(G937/($D937^0.727399687532279)*'Hintergrund Berechnung'!$I$3165)*0.67,G937/($D937^0.727399687532279)*'Hintergrund Berechnung'!$I$3166)))</f>
        <v>#DIV/0!</v>
      </c>
      <c r="Y937" s="16" t="str">
        <f t="shared" si="129"/>
        <v/>
      </c>
      <c r="Z937" s="16" t="e">
        <f>IF($A$3=FALSE,IF($C937&lt;16,I937/($D937^0.727399687532279)*'Hintergrund Berechnung'!$I$3165,I937/($D937^0.727399687532279)*'Hintergrund Berechnung'!$I$3166),IF($C937&lt;13,(I937/($D937^0.727399687532279)*'Hintergrund Berechnung'!$I$3165)*0.5,IF($C937&lt;16,(I937/($D937^0.727399687532279)*'Hintergrund Berechnung'!$I$3165)*0.67,I937/($D937^0.727399687532279)*'Hintergrund Berechnung'!$I$3166)))</f>
        <v>#DIV/0!</v>
      </c>
      <c r="AA937" s="16" t="str">
        <f t="shared" si="130"/>
        <v/>
      </c>
      <c r="AB937" s="16" t="e">
        <f>IF($A$3=FALSE,IF($C937&lt;16,K937/($D937^0.727399687532279)*'Hintergrund Berechnung'!$I$3165,K937/($D937^0.727399687532279)*'Hintergrund Berechnung'!$I$3166),IF($C937&lt;13,(K937/($D937^0.727399687532279)*'Hintergrund Berechnung'!$I$3165)*0.5,IF($C937&lt;16,(K937/($D937^0.727399687532279)*'Hintergrund Berechnung'!$I$3165)*0.67,K937/($D937^0.727399687532279)*'Hintergrund Berechnung'!$I$3166)))</f>
        <v>#DIV/0!</v>
      </c>
      <c r="AC937" s="16" t="str">
        <f t="shared" si="131"/>
        <v/>
      </c>
      <c r="AD937" s="16" t="e">
        <f>IF($A$3=FALSE,IF($C937&lt;16,M937/($D937^0.727399687532279)*'Hintergrund Berechnung'!$I$3165,M937/($D937^0.727399687532279)*'Hintergrund Berechnung'!$I$3166),IF($C937&lt;13,(M937/($D937^0.727399687532279)*'Hintergrund Berechnung'!$I$3165)*0.5,IF($C937&lt;16,(M937/($D937^0.727399687532279)*'Hintergrund Berechnung'!$I$3165)*0.67,M937/($D937^0.727399687532279)*'Hintergrund Berechnung'!$I$3166)))</f>
        <v>#DIV/0!</v>
      </c>
      <c r="AE937" s="16" t="str">
        <f t="shared" si="132"/>
        <v/>
      </c>
      <c r="AF937" s="16" t="e">
        <f>IF($A$3=FALSE,IF($C937&lt;16,O937/($D937^0.727399687532279)*'Hintergrund Berechnung'!$I$3165,O937/($D937^0.727399687532279)*'Hintergrund Berechnung'!$I$3166),IF($C937&lt;13,(O937/($D937^0.727399687532279)*'Hintergrund Berechnung'!$I$3165)*0.5,IF($C937&lt;16,(O937/($D937^0.727399687532279)*'Hintergrund Berechnung'!$I$3165)*0.67,O937/($D937^0.727399687532279)*'Hintergrund Berechnung'!$I$3166)))</f>
        <v>#DIV/0!</v>
      </c>
      <c r="AG937" s="16" t="str">
        <f t="shared" si="133"/>
        <v/>
      </c>
      <c r="AH937" s="16" t="e">
        <f t="shared" si="134"/>
        <v>#DIV/0!</v>
      </c>
      <c r="AI937" s="16" t="e">
        <f>ROUND(IF(C937&lt;16,$Q937/($D937^0.515518364833551)*'Hintergrund Berechnung'!$K$3165,$Q937/($D937^0.515518364833551)*'Hintergrund Berechnung'!$K$3166),0)</f>
        <v>#DIV/0!</v>
      </c>
      <c r="AJ937" s="16">
        <f>ROUND(IF(C937&lt;16,$R937*'Hintergrund Berechnung'!$L$3165,$R937*'Hintergrund Berechnung'!$L$3166),0)</f>
        <v>0</v>
      </c>
      <c r="AK937" s="16">
        <f>ROUND(IF(C937&lt;16,IF(S937&gt;0,(25-$S937)*'Hintergrund Berechnung'!$M$3165,0),IF(S937&gt;0,(25-$S937)*'Hintergrund Berechnung'!$M$3166,0)),0)</f>
        <v>0</v>
      </c>
      <c r="AL937" s="18" t="e">
        <f t="shared" si="135"/>
        <v>#DIV/0!</v>
      </c>
    </row>
    <row r="938" spans="21:38" x14ac:dyDescent="0.5">
      <c r="U938" s="16">
        <f t="shared" si="127"/>
        <v>0</v>
      </c>
      <c r="V938" s="16" t="e">
        <f>IF($A$3=FALSE,IF($C938&lt;16,E938/($D938^0.727399687532279)*'Hintergrund Berechnung'!$I$3165,E938/($D938^0.727399687532279)*'Hintergrund Berechnung'!$I$3166),IF($C938&lt;13,(E938/($D938^0.727399687532279)*'Hintergrund Berechnung'!$I$3165)*0.5,IF($C938&lt;16,(E938/($D938^0.727399687532279)*'Hintergrund Berechnung'!$I$3165)*0.67,E938/($D938^0.727399687532279)*'Hintergrund Berechnung'!$I$3166)))</f>
        <v>#DIV/0!</v>
      </c>
      <c r="W938" s="16" t="str">
        <f t="shared" si="128"/>
        <v/>
      </c>
      <c r="X938" s="16" t="e">
        <f>IF($A$3=FALSE,IF($C938&lt;16,G938/($D938^0.727399687532279)*'Hintergrund Berechnung'!$I$3165,G938/($D938^0.727399687532279)*'Hintergrund Berechnung'!$I$3166),IF($C938&lt;13,(G938/($D938^0.727399687532279)*'Hintergrund Berechnung'!$I$3165)*0.5,IF($C938&lt;16,(G938/($D938^0.727399687532279)*'Hintergrund Berechnung'!$I$3165)*0.67,G938/($D938^0.727399687532279)*'Hintergrund Berechnung'!$I$3166)))</f>
        <v>#DIV/0!</v>
      </c>
      <c r="Y938" s="16" t="str">
        <f t="shared" si="129"/>
        <v/>
      </c>
      <c r="Z938" s="16" t="e">
        <f>IF($A$3=FALSE,IF($C938&lt;16,I938/($D938^0.727399687532279)*'Hintergrund Berechnung'!$I$3165,I938/($D938^0.727399687532279)*'Hintergrund Berechnung'!$I$3166),IF($C938&lt;13,(I938/($D938^0.727399687532279)*'Hintergrund Berechnung'!$I$3165)*0.5,IF($C938&lt;16,(I938/($D938^0.727399687532279)*'Hintergrund Berechnung'!$I$3165)*0.67,I938/($D938^0.727399687532279)*'Hintergrund Berechnung'!$I$3166)))</f>
        <v>#DIV/0!</v>
      </c>
      <c r="AA938" s="16" t="str">
        <f t="shared" si="130"/>
        <v/>
      </c>
      <c r="AB938" s="16" t="e">
        <f>IF($A$3=FALSE,IF($C938&lt;16,K938/($D938^0.727399687532279)*'Hintergrund Berechnung'!$I$3165,K938/($D938^0.727399687532279)*'Hintergrund Berechnung'!$I$3166),IF($C938&lt;13,(K938/($D938^0.727399687532279)*'Hintergrund Berechnung'!$I$3165)*0.5,IF($C938&lt;16,(K938/($D938^0.727399687532279)*'Hintergrund Berechnung'!$I$3165)*0.67,K938/($D938^0.727399687532279)*'Hintergrund Berechnung'!$I$3166)))</f>
        <v>#DIV/0!</v>
      </c>
      <c r="AC938" s="16" t="str">
        <f t="shared" si="131"/>
        <v/>
      </c>
      <c r="AD938" s="16" t="e">
        <f>IF($A$3=FALSE,IF($C938&lt;16,M938/($D938^0.727399687532279)*'Hintergrund Berechnung'!$I$3165,M938/($D938^0.727399687532279)*'Hintergrund Berechnung'!$I$3166),IF($C938&lt;13,(M938/($D938^0.727399687532279)*'Hintergrund Berechnung'!$I$3165)*0.5,IF($C938&lt;16,(M938/($D938^0.727399687532279)*'Hintergrund Berechnung'!$I$3165)*0.67,M938/($D938^0.727399687532279)*'Hintergrund Berechnung'!$I$3166)))</f>
        <v>#DIV/0!</v>
      </c>
      <c r="AE938" s="16" t="str">
        <f t="shared" si="132"/>
        <v/>
      </c>
      <c r="AF938" s="16" t="e">
        <f>IF($A$3=FALSE,IF($C938&lt;16,O938/($D938^0.727399687532279)*'Hintergrund Berechnung'!$I$3165,O938/($D938^0.727399687532279)*'Hintergrund Berechnung'!$I$3166),IF($C938&lt;13,(O938/($D938^0.727399687532279)*'Hintergrund Berechnung'!$I$3165)*0.5,IF($C938&lt;16,(O938/($D938^0.727399687532279)*'Hintergrund Berechnung'!$I$3165)*0.67,O938/($D938^0.727399687532279)*'Hintergrund Berechnung'!$I$3166)))</f>
        <v>#DIV/0!</v>
      </c>
      <c r="AG938" s="16" t="str">
        <f t="shared" si="133"/>
        <v/>
      </c>
      <c r="AH938" s="16" t="e">
        <f t="shared" si="134"/>
        <v>#DIV/0!</v>
      </c>
      <c r="AI938" s="16" t="e">
        <f>ROUND(IF(C938&lt;16,$Q938/($D938^0.515518364833551)*'Hintergrund Berechnung'!$K$3165,$Q938/($D938^0.515518364833551)*'Hintergrund Berechnung'!$K$3166),0)</f>
        <v>#DIV/0!</v>
      </c>
      <c r="AJ938" s="16">
        <f>ROUND(IF(C938&lt;16,$R938*'Hintergrund Berechnung'!$L$3165,$R938*'Hintergrund Berechnung'!$L$3166),0)</f>
        <v>0</v>
      </c>
      <c r="AK938" s="16">
        <f>ROUND(IF(C938&lt;16,IF(S938&gt;0,(25-$S938)*'Hintergrund Berechnung'!$M$3165,0),IF(S938&gt;0,(25-$S938)*'Hintergrund Berechnung'!$M$3166,0)),0)</f>
        <v>0</v>
      </c>
      <c r="AL938" s="18" t="e">
        <f t="shared" si="135"/>
        <v>#DIV/0!</v>
      </c>
    </row>
    <row r="939" spans="21:38" x14ac:dyDescent="0.5">
      <c r="U939" s="16">
        <f t="shared" si="127"/>
        <v>0</v>
      </c>
      <c r="V939" s="16" t="e">
        <f>IF($A$3=FALSE,IF($C939&lt;16,E939/($D939^0.727399687532279)*'Hintergrund Berechnung'!$I$3165,E939/($D939^0.727399687532279)*'Hintergrund Berechnung'!$I$3166),IF($C939&lt;13,(E939/($D939^0.727399687532279)*'Hintergrund Berechnung'!$I$3165)*0.5,IF($C939&lt;16,(E939/($D939^0.727399687532279)*'Hintergrund Berechnung'!$I$3165)*0.67,E939/($D939^0.727399687532279)*'Hintergrund Berechnung'!$I$3166)))</f>
        <v>#DIV/0!</v>
      </c>
      <c r="W939" s="16" t="str">
        <f t="shared" si="128"/>
        <v/>
      </c>
      <c r="X939" s="16" t="e">
        <f>IF($A$3=FALSE,IF($C939&lt;16,G939/($D939^0.727399687532279)*'Hintergrund Berechnung'!$I$3165,G939/($D939^0.727399687532279)*'Hintergrund Berechnung'!$I$3166),IF($C939&lt;13,(G939/($D939^0.727399687532279)*'Hintergrund Berechnung'!$I$3165)*0.5,IF($C939&lt;16,(G939/($D939^0.727399687532279)*'Hintergrund Berechnung'!$I$3165)*0.67,G939/($D939^0.727399687532279)*'Hintergrund Berechnung'!$I$3166)))</f>
        <v>#DIV/0!</v>
      </c>
      <c r="Y939" s="16" t="str">
        <f t="shared" si="129"/>
        <v/>
      </c>
      <c r="Z939" s="16" t="e">
        <f>IF($A$3=FALSE,IF($C939&lt;16,I939/($D939^0.727399687532279)*'Hintergrund Berechnung'!$I$3165,I939/($D939^0.727399687532279)*'Hintergrund Berechnung'!$I$3166),IF($C939&lt;13,(I939/($D939^0.727399687532279)*'Hintergrund Berechnung'!$I$3165)*0.5,IF($C939&lt;16,(I939/($D939^0.727399687532279)*'Hintergrund Berechnung'!$I$3165)*0.67,I939/($D939^0.727399687532279)*'Hintergrund Berechnung'!$I$3166)))</f>
        <v>#DIV/0!</v>
      </c>
      <c r="AA939" s="16" t="str">
        <f t="shared" si="130"/>
        <v/>
      </c>
      <c r="AB939" s="16" t="e">
        <f>IF($A$3=FALSE,IF($C939&lt;16,K939/($D939^0.727399687532279)*'Hintergrund Berechnung'!$I$3165,K939/($D939^0.727399687532279)*'Hintergrund Berechnung'!$I$3166),IF($C939&lt;13,(K939/($D939^0.727399687532279)*'Hintergrund Berechnung'!$I$3165)*0.5,IF($C939&lt;16,(K939/($D939^0.727399687532279)*'Hintergrund Berechnung'!$I$3165)*0.67,K939/($D939^0.727399687532279)*'Hintergrund Berechnung'!$I$3166)))</f>
        <v>#DIV/0!</v>
      </c>
      <c r="AC939" s="16" t="str">
        <f t="shared" si="131"/>
        <v/>
      </c>
      <c r="AD939" s="16" t="e">
        <f>IF($A$3=FALSE,IF($C939&lt;16,M939/($D939^0.727399687532279)*'Hintergrund Berechnung'!$I$3165,M939/($D939^0.727399687532279)*'Hintergrund Berechnung'!$I$3166),IF($C939&lt;13,(M939/($D939^0.727399687532279)*'Hintergrund Berechnung'!$I$3165)*0.5,IF($C939&lt;16,(M939/($D939^0.727399687532279)*'Hintergrund Berechnung'!$I$3165)*0.67,M939/($D939^0.727399687532279)*'Hintergrund Berechnung'!$I$3166)))</f>
        <v>#DIV/0!</v>
      </c>
      <c r="AE939" s="16" t="str">
        <f t="shared" si="132"/>
        <v/>
      </c>
      <c r="AF939" s="16" t="e">
        <f>IF($A$3=FALSE,IF($C939&lt;16,O939/($D939^0.727399687532279)*'Hintergrund Berechnung'!$I$3165,O939/($D939^0.727399687532279)*'Hintergrund Berechnung'!$I$3166),IF($C939&lt;13,(O939/($D939^0.727399687532279)*'Hintergrund Berechnung'!$I$3165)*0.5,IF($C939&lt;16,(O939/($D939^0.727399687532279)*'Hintergrund Berechnung'!$I$3165)*0.67,O939/($D939^0.727399687532279)*'Hintergrund Berechnung'!$I$3166)))</f>
        <v>#DIV/0!</v>
      </c>
      <c r="AG939" s="16" t="str">
        <f t="shared" si="133"/>
        <v/>
      </c>
      <c r="AH939" s="16" t="e">
        <f t="shared" si="134"/>
        <v>#DIV/0!</v>
      </c>
      <c r="AI939" s="16" t="e">
        <f>ROUND(IF(C939&lt;16,$Q939/($D939^0.515518364833551)*'Hintergrund Berechnung'!$K$3165,$Q939/($D939^0.515518364833551)*'Hintergrund Berechnung'!$K$3166),0)</f>
        <v>#DIV/0!</v>
      </c>
      <c r="AJ939" s="16">
        <f>ROUND(IF(C939&lt;16,$R939*'Hintergrund Berechnung'!$L$3165,$R939*'Hintergrund Berechnung'!$L$3166),0)</f>
        <v>0</v>
      </c>
      <c r="AK939" s="16">
        <f>ROUND(IF(C939&lt;16,IF(S939&gt;0,(25-$S939)*'Hintergrund Berechnung'!$M$3165,0),IF(S939&gt;0,(25-$S939)*'Hintergrund Berechnung'!$M$3166,0)),0)</f>
        <v>0</v>
      </c>
      <c r="AL939" s="18" t="e">
        <f t="shared" si="135"/>
        <v>#DIV/0!</v>
      </c>
    </row>
    <row r="940" spans="21:38" x14ac:dyDescent="0.5">
      <c r="U940" s="16">
        <f t="shared" si="127"/>
        <v>0</v>
      </c>
      <c r="V940" s="16" t="e">
        <f>IF($A$3=FALSE,IF($C940&lt;16,E940/($D940^0.727399687532279)*'Hintergrund Berechnung'!$I$3165,E940/($D940^0.727399687532279)*'Hintergrund Berechnung'!$I$3166),IF($C940&lt;13,(E940/($D940^0.727399687532279)*'Hintergrund Berechnung'!$I$3165)*0.5,IF($C940&lt;16,(E940/($D940^0.727399687532279)*'Hintergrund Berechnung'!$I$3165)*0.67,E940/($D940^0.727399687532279)*'Hintergrund Berechnung'!$I$3166)))</f>
        <v>#DIV/0!</v>
      </c>
      <c r="W940" s="16" t="str">
        <f t="shared" si="128"/>
        <v/>
      </c>
      <c r="X940" s="16" t="e">
        <f>IF($A$3=FALSE,IF($C940&lt;16,G940/($D940^0.727399687532279)*'Hintergrund Berechnung'!$I$3165,G940/($D940^0.727399687532279)*'Hintergrund Berechnung'!$I$3166),IF($C940&lt;13,(G940/($D940^0.727399687532279)*'Hintergrund Berechnung'!$I$3165)*0.5,IF($C940&lt;16,(G940/($D940^0.727399687532279)*'Hintergrund Berechnung'!$I$3165)*0.67,G940/($D940^0.727399687532279)*'Hintergrund Berechnung'!$I$3166)))</f>
        <v>#DIV/0!</v>
      </c>
      <c r="Y940" s="16" t="str">
        <f t="shared" si="129"/>
        <v/>
      </c>
      <c r="Z940" s="16" t="e">
        <f>IF($A$3=FALSE,IF($C940&lt;16,I940/($D940^0.727399687532279)*'Hintergrund Berechnung'!$I$3165,I940/($D940^0.727399687532279)*'Hintergrund Berechnung'!$I$3166),IF($C940&lt;13,(I940/($D940^0.727399687532279)*'Hintergrund Berechnung'!$I$3165)*0.5,IF($C940&lt;16,(I940/($D940^0.727399687532279)*'Hintergrund Berechnung'!$I$3165)*0.67,I940/($D940^0.727399687532279)*'Hintergrund Berechnung'!$I$3166)))</f>
        <v>#DIV/0!</v>
      </c>
      <c r="AA940" s="16" t="str">
        <f t="shared" si="130"/>
        <v/>
      </c>
      <c r="AB940" s="16" t="e">
        <f>IF($A$3=FALSE,IF($C940&lt;16,K940/($D940^0.727399687532279)*'Hintergrund Berechnung'!$I$3165,K940/($D940^0.727399687532279)*'Hintergrund Berechnung'!$I$3166),IF($C940&lt;13,(K940/($D940^0.727399687532279)*'Hintergrund Berechnung'!$I$3165)*0.5,IF($C940&lt;16,(K940/($D940^0.727399687532279)*'Hintergrund Berechnung'!$I$3165)*0.67,K940/($D940^0.727399687532279)*'Hintergrund Berechnung'!$I$3166)))</f>
        <v>#DIV/0!</v>
      </c>
      <c r="AC940" s="16" t="str">
        <f t="shared" si="131"/>
        <v/>
      </c>
      <c r="AD940" s="16" t="e">
        <f>IF($A$3=FALSE,IF($C940&lt;16,M940/($D940^0.727399687532279)*'Hintergrund Berechnung'!$I$3165,M940/($D940^0.727399687532279)*'Hintergrund Berechnung'!$I$3166),IF($C940&lt;13,(M940/($D940^0.727399687532279)*'Hintergrund Berechnung'!$I$3165)*0.5,IF($C940&lt;16,(M940/($D940^0.727399687532279)*'Hintergrund Berechnung'!$I$3165)*0.67,M940/($D940^0.727399687532279)*'Hintergrund Berechnung'!$I$3166)))</f>
        <v>#DIV/0!</v>
      </c>
      <c r="AE940" s="16" t="str">
        <f t="shared" si="132"/>
        <v/>
      </c>
      <c r="AF940" s="16" t="e">
        <f>IF($A$3=FALSE,IF($C940&lt;16,O940/($D940^0.727399687532279)*'Hintergrund Berechnung'!$I$3165,O940/($D940^0.727399687532279)*'Hintergrund Berechnung'!$I$3166),IF($C940&lt;13,(O940/($D940^0.727399687532279)*'Hintergrund Berechnung'!$I$3165)*0.5,IF($C940&lt;16,(O940/($D940^0.727399687532279)*'Hintergrund Berechnung'!$I$3165)*0.67,O940/($D940^0.727399687532279)*'Hintergrund Berechnung'!$I$3166)))</f>
        <v>#DIV/0!</v>
      </c>
      <c r="AG940" s="16" t="str">
        <f t="shared" si="133"/>
        <v/>
      </c>
      <c r="AH940" s="16" t="e">
        <f t="shared" si="134"/>
        <v>#DIV/0!</v>
      </c>
      <c r="AI940" s="16" t="e">
        <f>ROUND(IF(C940&lt;16,$Q940/($D940^0.515518364833551)*'Hintergrund Berechnung'!$K$3165,$Q940/($D940^0.515518364833551)*'Hintergrund Berechnung'!$K$3166),0)</f>
        <v>#DIV/0!</v>
      </c>
      <c r="AJ940" s="16">
        <f>ROUND(IF(C940&lt;16,$R940*'Hintergrund Berechnung'!$L$3165,$R940*'Hintergrund Berechnung'!$L$3166),0)</f>
        <v>0</v>
      </c>
      <c r="AK940" s="16">
        <f>ROUND(IF(C940&lt;16,IF(S940&gt;0,(25-$S940)*'Hintergrund Berechnung'!$M$3165,0),IF(S940&gt;0,(25-$S940)*'Hintergrund Berechnung'!$M$3166,0)),0)</f>
        <v>0</v>
      </c>
      <c r="AL940" s="18" t="e">
        <f t="shared" si="135"/>
        <v>#DIV/0!</v>
      </c>
    </row>
    <row r="941" spans="21:38" x14ac:dyDescent="0.5">
      <c r="U941" s="16">
        <f t="shared" si="127"/>
        <v>0</v>
      </c>
      <c r="V941" s="16" t="e">
        <f>IF($A$3=FALSE,IF($C941&lt;16,E941/($D941^0.727399687532279)*'Hintergrund Berechnung'!$I$3165,E941/($D941^0.727399687532279)*'Hintergrund Berechnung'!$I$3166),IF($C941&lt;13,(E941/($D941^0.727399687532279)*'Hintergrund Berechnung'!$I$3165)*0.5,IF($C941&lt;16,(E941/($D941^0.727399687532279)*'Hintergrund Berechnung'!$I$3165)*0.67,E941/($D941^0.727399687532279)*'Hintergrund Berechnung'!$I$3166)))</f>
        <v>#DIV/0!</v>
      </c>
      <c r="W941" s="16" t="str">
        <f t="shared" si="128"/>
        <v/>
      </c>
      <c r="X941" s="16" t="e">
        <f>IF($A$3=FALSE,IF($C941&lt;16,G941/($D941^0.727399687532279)*'Hintergrund Berechnung'!$I$3165,G941/($D941^0.727399687532279)*'Hintergrund Berechnung'!$I$3166),IF($C941&lt;13,(G941/($D941^0.727399687532279)*'Hintergrund Berechnung'!$I$3165)*0.5,IF($C941&lt;16,(G941/($D941^0.727399687532279)*'Hintergrund Berechnung'!$I$3165)*0.67,G941/($D941^0.727399687532279)*'Hintergrund Berechnung'!$I$3166)))</f>
        <v>#DIV/0!</v>
      </c>
      <c r="Y941" s="16" t="str">
        <f t="shared" si="129"/>
        <v/>
      </c>
      <c r="Z941" s="16" t="e">
        <f>IF($A$3=FALSE,IF($C941&lt;16,I941/($D941^0.727399687532279)*'Hintergrund Berechnung'!$I$3165,I941/($D941^0.727399687532279)*'Hintergrund Berechnung'!$I$3166),IF($C941&lt;13,(I941/($D941^0.727399687532279)*'Hintergrund Berechnung'!$I$3165)*0.5,IF($C941&lt;16,(I941/($D941^0.727399687532279)*'Hintergrund Berechnung'!$I$3165)*0.67,I941/($D941^0.727399687532279)*'Hintergrund Berechnung'!$I$3166)))</f>
        <v>#DIV/0!</v>
      </c>
      <c r="AA941" s="16" t="str">
        <f t="shared" si="130"/>
        <v/>
      </c>
      <c r="AB941" s="16" t="e">
        <f>IF($A$3=FALSE,IF($C941&lt;16,K941/($D941^0.727399687532279)*'Hintergrund Berechnung'!$I$3165,K941/($D941^0.727399687532279)*'Hintergrund Berechnung'!$I$3166),IF($C941&lt;13,(K941/($D941^0.727399687532279)*'Hintergrund Berechnung'!$I$3165)*0.5,IF($C941&lt;16,(K941/($D941^0.727399687532279)*'Hintergrund Berechnung'!$I$3165)*0.67,K941/($D941^0.727399687532279)*'Hintergrund Berechnung'!$I$3166)))</f>
        <v>#DIV/0!</v>
      </c>
      <c r="AC941" s="16" t="str">
        <f t="shared" si="131"/>
        <v/>
      </c>
      <c r="AD941" s="16" t="e">
        <f>IF($A$3=FALSE,IF($C941&lt;16,M941/($D941^0.727399687532279)*'Hintergrund Berechnung'!$I$3165,M941/($D941^0.727399687532279)*'Hintergrund Berechnung'!$I$3166),IF($C941&lt;13,(M941/($D941^0.727399687532279)*'Hintergrund Berechnung'!$I$3165)*0.5,IF($C941&lt;16,(M941/($D941^0.727399687532279)*'Hintergrund Berechnung'!$I$3165)*0.67,M941/($D941^0.727399687532279)*'Hintergrund Berechnung'!$I$3166)))</f>
        <v>#DIV/0!</v>
      </c>
      <c r="AE941" s="16" t="str">
        <f t="shared" si="132"/>
        <v/>
      </c>
      <c r="AF941" s="16" t="e">
        <f>IF($A$3=FALSE,IF($C941&lt;16,O941/($D941^0.727399687532279)*'Hintergrund Berechnung'!$I$3165,O941/($D941^0.727399687532279)*'Hintergrund Berechnung'!$I$3166),IF($C941&lt;13,(O941/($D941^0.727399687532279)*'Hintergrund Berechnung'!$I$3165)*0.5,IF($C941&lt;16,(O941/($D941^0.727399687532279)*'Hintergrund Berechnung'!$I$3165)*0.67,O941/($D941^0.727399687532279)*'Hintergrund Berechnung'!$I$3166)))</f>
        <v>#DIV/0!</v>
      </c>
      <c r="AG941" s="16" t="str">
        <f t="shared" si="133"/>
        <v/>
      </c>
      <c r="AH941" s="16" t="e">
        <f t="shared" si="134"/>
        <v>#DIV/0!</v>
      </c>
      <c r="AI941" s="16" t="e">
        <f>ROUND(IF(C941&lt;16,$Q941/($D941^0.515518364833551)*'Hintergrund Berechnung'!$K$3165,$Q941/($D941^0.515518364833551)*'Hintergrund Berechnung'!$K$3166),0)</f>
        <v>#DIV/0!</v>
      </c>
      <c r="AJ941" s="16">
        <f>ROUND(IF(C941&lt;16,$R941*'Hintergrund Berechnung'!$L$3165,$R941*'Hintergrund Berechnung'!$L$3166),0)</f>
        <v>0</v>
      </c>
      <c r="AK941" s="16">
        <f>ROUND(IF(C941&lt;16,IF(S941&gt;0,(25-$S941)*'Hintergrund Berechnung'!$M$3165,0),IF(S941&gt;0,(25-$S941)*'Hintergrund Berechnung'!$M$3166,0)),0)</f>
        <v>0</v>
      </c>
      <c r="AL941" s="18" t="e">
        <f t="shared" si="135"/>
        <v>#DIV/0!</v>
      </c>
    </row>
    <row r="942" spans="21:38" x14ac:dyDescent="0.5">
      <c r="U942" s="16">
        <f t="shared" si="127"/>
        <v>0</v>
      </c>
      <c r="V942" s="16" t="e">
        <f>IF($A$3=FALSE,IF($C942&lt;16,E942/($D942^0.727399687532279)*'Hintergrund Berechnung'!$I$3165,E942/($D942^0.727399687532279)*'Hintergrund Berechnung'!$I$3166),IF($C942&lt;13,(E942/($D942^0.727399687532279)*'Hintergrund Berechnung'!$I$3165)*0.5,IF($C942&lt;16,(E942/($D942^0.727399687532279)*'Hintergrund Berechnung'!$I$3165)*0.67,E942/($D942^0.727399687532279)*'Hintergrund Berechnung'!$I$3166)))</f>
        <v>#DIV/0!</v>
      </c>
      <c r="W942" s="16" t="str">
        <f t="shared" si="128"/>
        <v/>
      </c>
      <c r="X942" s="16" t="e">
        <f>IF($A$3=FALSE,IF($C942&lt;16,G942/($D942^0.727399687532279)*'Hintergrund Berechnung'!$I$3165,G942/($D942^0.727399687532279)*'Hintergrund Berechnung'!$I$3166),IF($C942&lt;13,(G942/($D942^0.727399687532279)*'Hintergrund Berechnung'!$I$3165)*0.5,IF($C942&lt;16,(G942/($D942^0.727399687532279)*'Hintergrund Berechnung'!$I$3165)*0.67,G942/($D942^0.727399687532279)*'Hintergrund Berechnung'!$I$3166)))</f>
        <v>#DIV/0!</v>
      </c>
      <c r="Y942" s="16" t="str">
        <f t="shared" si="129"/>
        <v/>
      </c>
      <c r="Z942" s="16" t="e">
        <f>IF($A$3=FALSE,IF($C942&lt;16,I942/($D942^0.727399687532279)*'Hintergrund Berechnung'!$I$3165,I942/($D942^0.727399687532279)*'Hintergrund Berechnung'!$I$3166),IF($C942&lt;13,(I942/($D942^0.727399687532279)*'Hintergrund Berechnung'!$I$3165)*0.5,IF($C942&lt;16,(I942/($D942^0.727399687532279)*'Hintergrund Berechnung'!$I$3165)*0.67,I942/($D942^0.727399687532279)*'Hintergrund Berechnung'!$I$3166)))</f>
        <v>#DIV/0!</v>
      </c>
      <c r="AA942" s="16" t="str">
        <f t="shared" si="130"/>
        <v/>
      </c>
      <c r="AB942" s="16" t="e">
        <f>IF($A$3=FALSE,IF($C942&lt;16,K942/($D942^0.727399687532279)*'Hintergrund Berechnung'!$I$3165,K942/($D942^0.727399687532279)*'Hintergrund Berechnung'!$I$3166),IF($C942&lt;13,(K942/($D942^0.727399687532279)*'Hintergrund Berechnung'!$I$3165)*0.5,IF($C942&lt;16,(K942/($D942^0.727399687532279)*'Hintergrund Berechnung'!$I$3165)*0.67,K942/($D942^0.727399687532279)*'Hintergrund Berechnung'!$I$3166)))</f>
        <v>#DIV/0!</v>
      </c>
      <c r="AC942" s="16" t="str">
        <f t="shared" si="131"/>
        <v/>
      </c>
      <c r="AD942" s="16" t="e">
        <f>IF($A$3=FALSE,IF($C942&lt;16,M942/($D942^0.727399687532279)*'Hintergrund Berechnung'!$I$3165,M942/($D942^0.727399687532279)*'Hintergrund Berechnung'!$I$3166),IF($C942&lt;13,(M942/($D942^0.727399687532279)*'Hintergrund Berechnung'!$I$3165)*0.5,IF($C942&lt;16,(M942/($D942^0.727399687532279)*'Hintergrund Berechnung'!$I$3165)*0.67,M942/($D942^0.727399687532279)*'Hintergrund Berechnung'!$I$3166)))</f>
        <v>#DIV/0!</v>
      </c>
      <c r="AE942" s="16" t="str">
        <f t="shared" si="132"/>
        <v/>
      </c>
      <c r="AF942" s="16" t="e">
        <f>IF($A$3=FALSE,IF($C942&lt;16,O942/($D942^0.727399687532279)*'Hintergrund Berechnung'!$I$3165,O942/($D942^0.727399687532279)*'Hintergrund Berechnung'!$I$3166),IF($C942&lt;13,(O942/($D942^0.727399687532279)*'Hintergrund Berechnung'!$I$3165)*0.5,IF($C942&lt;16,(O942/($D942^0.727399687532279)*'Hintergrund Berechnung'!$I$3165)*0.67,O942/($D942^0.727399687532279)*'Hintergrund Berechnung'!$I$3166)))</f>
        <v>#DIV/0!</v>
      </c>
      <c r="AG942" s="16" t="str">
        <f t="shared" si="133"/>
        <v/>
      </c>
      <c r="AH942" s="16" t="e">
        <f t="shared" si="134"/>
        <v>#DIV/0!</v>
      </c>
      <c r="AI942" s="16" t="e">
        <f>ROUND(IF(C942&lt;16,$Q942/($D942^0.515518364833551)*'Hintergrund Berechnung'!$K$3165,$Q942/($D942^0.515518364833551)*'Hintergrund Berechnung'!$K$3166),0)</f>
        <v>#DIV/0!</v>
      </c>
      <c r="AJ942" s="16">
        <f>ROUND(IF(C942&lt;16,$R942*'Hintergrund Berechnung'!$L$3165,$R942*'Hintergrund Berechnung'!$L$3166),0)</f>
        <v>0</v>
      </c>
      <c r="AK942" s="16">
        <f>ROUND(IF(C942&lt;16,IF(S942&gt;0,(25-$S942)*'Hintergrund Berechnung'!$M$3165,0),IF(S942&gt;0,(25-$S942)*'Hintergrund Berechnung'!$M$3166,0)),0)</f>
        <v>0</v>
      </c>
      <c r="AL942" s="18" t="e">
        <f t="shared" si="135"/>
        <v>#DIV/0!</v>
      </c>
    </row>
    <row r="943" spans="21:38" x14ac:dyDescent="0.5">
      <c r="U943" s="16">
        <f t="shared" si="127"/>
        <v>0</v>
      </c>
      <c r="V943" s="16" t="e">
        <f>IF($A$3=FALSE,IF($C943&lt;16,E943/($D943^0.727399687532279)*'Hintergrund Berechnung'!$I$3165,E943/($D943^0.727399687532279)*'Hintergrund Berechnung'!$I$3166),IF($C943&lt;13,(E943/($D943^0.727399687532279)*'Hintergrund Berechnung'!$I$3165)*0.5,IF($C943&lt;16,(E943/($D943^0.727399687532279)*'Hintergrund Berechnung'!$I$3165)*0.67,E943/($D943^0.727399687532279)*'Hintergrund Berechnung'!$I$3166)))</f>
        <v>#DIV/0!</v>
      </c>
      <c r="W943" s="16" t="str">
        <f t="shared" si="128"/>
        <v/>
      </c>
      <c r="X943" s="16" t="e">
        <f>IF($A$3=FALSE,IF($C943&lt;16,G943/($D943^0.727399687532279)*'Hintergrund Berechnung'!$I$3165,G943/($D943^0.727399687532279)*'Hintergrund Berechnung'!$I$3166),IF($C943&lt;13,(G943/($D943^0.727399687532279)*'Hintergrund Berechnung'!$I$3165)*0.5,IF($C943&lt;16,(G943/($D943^0.727399687532279)*'Hintergrund Berechnung'!$I$3165)*0.67,G943/($D943^0.727399687532279)*'Hintergrund Berechnung'!$I$3166)))</f>
        <v>#DIV/0!</v>
      </c>
      <c r="Y943" s="16" t="str">
        <f t="shared" si="129"/>
        <v/>
      </c>
      <c r="Z943" s="16" t="e">
        <f>IF($A$3=FALSE,IF($C943&lt;16,I943/($D943^0.727399687532279)*'Hintergrund Berechnung'!$I$3165,I943/($D943^0.727399687532279)*'Hintergrund Berechnung'!$I$3166),IF($C943&lt;13,(I943/($D943^0.727399687532279)*'Hintergrund Berechnung'!$I$3165)*0.5,IF($C943&lt;16,(I943/($D943^0.727399687532279)*'Hintergrund Berechnung'!$I$3165)*0.67,I943/($D943^0.727399687532279)*'Hintergrund Berechnung'!$I$3166)))</f>
        <v>#DIV/0!</v>
      </c>
      <c r="AA943" s="16" t="str">
        <f t="shared" si="130"/>
        <v/>
      </c>
      <c r="AB943" s="16" t="e">
        <f>IF($A$3=FALSE,IF($C943&lt;16,K943/($D943^0.727399687532279)*'Hintergrund Berechnung'!$I$3165,K943/($D943^0.727399687532279)*'Hintergrund Berechnung'!$I$3166),IF($C943&lt;13,(K943/($D943^0.727399687532279)*'Hintergrund Berechnung'!$I$3165)*0.5,IF($C943&lt;16,(K943/($D943^0.727399687532279)*'Hintergrund Berechnung'!$I$3165)*0.67,K943/($D943^0.727399687532279)*'Hintergrund Berechnung'!$I$3166)))</f>
        <v>#DIV/0!</v>
      </c>
      <c r="AC943" s="16" t="str">
        <f t="shared" si="131"/>
        <v/>
      </c>
      <c r="AD943" s="16" t="e">
        <f>IF($A$3=FALSE,IF($C943&lt;16,M943/($D943^0.727399687532279)*'Hintergrund Berechnung'!$I$3165,M943/($D943^0.727399687532279)*'Hintergrund Berechnung'!$I$3166),IF($C943&lt;13,(M943/($D943^0.727399687532279)*'Hintergrund Berechnung'!$I$3165)*0.5,IF($C943&lt;16,(M943/($D943^0.727399687532279)*'Hintergrund Berechnung'!$I$3165)*0.67,M943/($D943^0.727399687532279)*'Hintergrund Berechnung'!$I$3166)))</f>
        <v>#DIV/0!</v>
      </c>
      <c r="AE943" s="16" t="str">
        <f t="shared" si="132"/>
        <v/>
      </c>
      <c r="AF943" s="16" t="e">
        <f>IF($A$3=FALSE,IF($C943&lt;16,O943/($D943^0.727399687532279)*'Hintergrund Berechnung'!$I$3165,O943/($D943^0.727399687532279)*'Hintergrund Berechnung'!$I$3166),IF($C943&lt;13,(O943/($D943^0.727399687532279)*'Hintergrund Berechnung'!$I$3165)*0.5,IF($C943&lt;16,(O943/($D943^0.727399687532279)*'Hintergrund Berechnung'!$I$3165)*0.67,O943/($D943^0.727399687532279)*'Hintergrund Berechnung'!$I$3166)))</f>
        <v>#DIV/0!</v>
      </c>
      <c r="AG943" s="16" t="str">
        <f t="shared" si="133"/>
        <v/>
      </c>
      <c r="AH943" s="16" t="e">
        <f t="shared" si="134"/>
        <v>#DIV/0!</v>
      </c>
      <c r="AI943" s="16" t="e">
        <f>ROUND(IF(C943&lt;16,$Q943/($D943^0.515518364833551)*'Hintergrund Berechnung'!$K$3165,$Q943/($D943^0.515518364833551)*'Hintergrund Berechnung'!$K$3166),0)</f>
        <v>#DIV/0!</v>
      </c>
      <c r="AJ943" s="16">
        <f>ROUND(IF(C943&lt;16,$R943*'Hintergrund Berechnung'!$L$3165,$R943*'Hintergrund Berechnung'!$L$3166),0)</f>
        <v>0</v>
      </c>
      <c r="AK943" s="16">
        <f>ROUND(IF(C943&lt;16,IF(S943&gt;0,(25-$S943)*'Hintergrund Berechnung'!$M$3165,0),IF(S943&gt;0,(25-$S943)*'Hintergrund Berechnung'!$M$3166,0)),0)</f>
        <v>0</v>
      </c>
      <c r="AL943" s="18" t="e">
        <f t="shared" si="135"/>
        <v>#DIV/0!</v>
      </c>
    </row>
    <row r="944" spans="21:38" x14ac:dyDescent="0.5">
      <c r="U944" s="16">
        <f t="shared" si="127"/>
        <v>0</v>
      </c>
      <c r="V944" s="16" t="e">
        <f>IF($A$3=FALSE,IF($C944&lt;16,E944/($D944^0.727399687532279)*'Hintergrund Berechnung'!$I$3165,E944/($D944^0.727399687532279)*'Hintergrund Berechnung'!$I$3166),IF($C944&lt;13,(E944/($D944^0.727399687532279)*'Hintergrund Berechnung'!$I$3165)*0.5,IF($C944&lt;16,(E944/($D944^0.727399687532279)*'Hintergrund Berechnung'!$I$3165)*0.67,E944/($D944^0.727399687532279)*'Hintergrund Berechnung'!$I$3166)))</f>
        <v>#DIV/0!</v>
      </c>
      <c r="W944" s="16" t="str">
        <f t="shared" si="128"/>
        <v/>
      </c>
      <c r="X944" s="16" t="e">
        <f>IF($A$3=FALSE,IF($C944&lt;16,G944/($D944^0.727399687532279)*'Hintergrund Berechnung'!$I$3165,G944/($D944^0.727399687532279)*'Hintergrund Berechnung'!$I$3166),IF($C944&lt;13,(G944/($D944^0.727399687532279)*'Hintergrund Berechnung'!$I$3165)*0.5,IF($C944&lt;16,(G944/($D944^0.727399687532279)*'Hintergrund Berechnung'!$I$3165)*0.67,G944/($D944^0.727399687532279)*'Hintergrund Berechnung'!$I$3166)))</f>
        <v>#DIV/0!</v>
      </c>
      <c r="Y944" s="16" t="str">
        <f t="shared" si="129"/>
        <v/>
      </c>
      <c r="Z944" s="16" t="e">
        <f>IF($A$3=FALSE,IF($C944&lt;16,I944/($D944^0.727399687532279)*'Hintergrund Berechnung'!$I$3165,I944/($D944^0.727399687532279)*'Hintergrund Berechnung'!$I$3166),IF($C944&lt;13,(I944/($D944^0.727399687532279)*'Hintergrund Berechnung'!$I$3165)*0.5,IF($C944&lt;16,(I944/($D944^0.727399687532279)*'Hintergrund Berechnung'!$I$3165)*0.67,I944/($D944^0.727399687532279)*'Hintergrund Berechnung'!$I$3166)))</f>
        <v>#DIV/0!</v>
      </c>
      <c r="AA944" s="16" t="str">
        <f t="shared" si="130"/>
        <v/>
      </c>
      <c r="AB944" s="16" t="e">
        <f>IF($A$3=FALSE,IF($C944&lt;16,K944/($D944^0.727399687532279)*'Hintergrund Berechnung'!$I$3165,K944/($D944^0.727399687532279)*'Hintergrund Berechnung'!$I$3166),IF($C944&lt;13,(K944/($D944^0.727399687532279)*'Hintergrund Berechnung'!$I$3165)*0.5,IF($C944&lt;16,(K944/($D944^0.727399687532279)*'Hintergrund Berechnung'!$I$3165)*0.67,K944/($D944^0.727399687532279)*'Hintergrund Berechnung'!$I$3166)))</f>
        <v>#DIV/0!</v>
      </c>
      <c r="AC944" s="16" t="str">
        <f t="shared" si="131"/>
        <v/>
      </c>
      <c r="AD944" s="16" t="e">
        <f>IF($A$3=FALSE,IF($C944&lt;16,M944/($D944^0.727399687532279)*'Hintergrund Berechnung'!$I$3165,M944/($D944^0.727399687532279)*'Hintergrund Berechnung'!$I$3166),IF($C944&lt;13,(M944/($D944^0.727399687532279)*'Hintergrund Berechnung'!$I$3165)*0.5,IF($C944&lt;16,(M944/($D944^0.727399687532279)*'Hintergrund Berechnung'!$I$3165)*0.67,M944/($D944^0.727399687532279)*'Hintergrund Berechnung'!$I$3166)))</f>
        <v>#DIV/0!</v>
      </c>
      <c r="AE944" s="16" t="str">
        <f t="shared" si="132"/>
        <v/>
      </c>
      <c r="AF944" s="16" t="e">
        <f>IF($A$3=FALSE,IF($C944&lt;16,O944/($D944^0.727399687532279)*'Hintergrund Berechnung'!$I$3165,O944/($D944^0.727399687532279)*'Hintergrund Berechnung'!$I$3166),IF($C944&lt;13,(O944/($D944^0.727399687532279)*'Hintergrund Berechnung'!$I$3165)*0.5,IF($C944&lt;16,(O944/($D944^0.727399687532279)*'Hintergrund Berechnung'!$I$3165)*0.67,O944/($D944^0.727399687532279)*'Hintergrund Berechnung'!$I$3166)))</f>
        <v>#DIV/0!</v>
      </c>
      <c r="AG944" s="16" t="str">
        <f t="shared" si="133"/>
        <v/>
      </c>
      <c r="AH944" s="16" t="e">
        <f t="shared" si="134"/>
        <v>#DIV/0!</v>
      </c>
      <c r="AI944" s="16" t="e">
        <f>ROUND(IF(C944&lt;16,$Q944/($D944^0.515518364833551)*'Hintergrund Berechnung'!$K$3165,$Q944/($D944^0.515518364833551)*'Hintergrund Berechnung'!$K$3166),0)</f>
        <v>#DIV/0!</v>
      </c>
      <c r="AJ944" s="16">
        <f>ROUND(IF(C944&lt;16,$R944*'Hintergrund Berechnung'!$L$3165,$R944*'Hintergrund Berechnung'!$L$3166),0)</f>
        <v>0</v>
      </c>
      <c r="AK944" s="16">
        <f>ROUND(IF(C944&lt;16,IF(S944&gt;0,(25-$S944)*'Hintergrund Berechnung'!$M$3165,0),IF(S944&gt;0,(25-$S944)*'Hintergrund Berechnung'!$M$3166,0)),0)</f>
        <v>0</v>
      </c>
      <c r="AL944" s="18" t="e">
        <f t="shared" si="135"/>
        <v>#DIV/0!</v>
      </c>
    </row>
    <row r="945" spans="21:38" x14ac:dyDescent="0.5">
      <c r="U945" s="16">
        <f t="shared" si="127"/>
        <v>0</v>
      </c>
      <c r="V945" s="16" t="e">
        <f>IF($A$3=FALSE,IF($C945&lt;16,E945/($D945^0.727399687532279)*'Hintergrund Berechnung'!$I$3165,E945/($D945^0.727399687532279)*'Hintergrund Berechnung'!$I$3166),IF($C945&lt;13,(E945/($D945^0.727399687532279)*'Hintergrund Berechnung'!$I$3165)*0.5,IF($C945&lt;16,(E945/($D945^0.727399687532279)*'Hintergrund Berechnung'!$I$3165)*0.67,E945/($D945^0.727399687532279)*'Hintergrund Berechnung'!$I$3166)))</f>
        <v>#DIV/0!</v>
      </c>
      <c r="W945" s="16" t="str">
        <f t="shared" si="128"/>
        <v/>
      </c>
      <c r="X945" s="16" t="e">
        <f>IF($A$3=FALSE,IF($C945&lt;16,G945/($D945^0.727399687532279)*'Hintergrund Berechnung'!$I$3165,G945/($D945^0.727399687532279)*'Hintergrund Berechnung'!$I$3166),IF($C945&lt;13,(G945/($D945^0.727399687532279)*'Hintergrund Berechnung'!$I$3165)*0.5,IF($C945&lt;16,(G945/($D945^0.727399687532279)*'Hintergrund Berechnung'!$I$3165)*0.67,G945/($D945^0.727399687532279)*'Hintergrund Berechnung'!$I$3166)))</f>
        <v>#DIV/0!</v>
      </c>
      <c r="Y945" s="16" t="str">
        <f t="shared" si="129"/>
        <v/>
      </c>
      <c r="Z945" s="16" t="e">
        <f>IF($A$3=FALSE,IF($C945&lt;16,I945/($D945^0.727399687532279)*'Hintergrund Berechnung'!$I$3165,I945/($D945^0.727399687532279)*'Hintergrund Berechnung'!$I$3166),IF($C945&lt;13,(I945/($D945^0.727399687532279)*'Hintergrund Berechnung'!$I$3165)*0.5,IF($C945&lt;16,(I945/($D945^0.727399687532279)*'Hintergrund Berechnung'!$I$3165)*0.67,I945/($D945^0.727399687532279)*'Hintergrund Berechnung'!$I$3166)))</f>
        <v>#DIV/0!</v>
      </c>
      <c r="AA945" s="16" t="str">
        <f t="shared" si="130"/>
        <v/>
      </c>
      <c r="AB945" s="16" t="e">
        <f>IF($A$3=FALSE,IF($C945&lt;16,K945/($D945^0.727399687532279)*'Hintergrund Berechnung'!$I$3165,K945/($D945^0.727399687532279)*'Hintergrund Berechnung'!$I$3166),IF($C945&lt;13,(K945/($D945^0.727399687532279)*'Hintergrund Berechnung'!$I$3165)*0.5,IF($C945&lt;16,(K945/($D945^0.727399687532279)*'Hintergrund Berechnung'!$I$3165)*0.67,K945/($D945^0.727399687532279)*'Hintergrund Berechnung'!$I$3166)))</f>
        <v>#DIV/0!</v>
      </c>
      <c r="AC945" s="16" t="str">
        <f t="shared" si="131"/>
        <v/>
      </c>
      <c r="AD945" s="16" t="e">
        <f>IF($A$3=FALSE,IF($C945&lt;16,M945/($D945^0.727399687532279)*'Hintergrund Berechnung'!$I$3165,M945/($D945^0.727399687532279)*'Hintergrund Berechnung'!$I$3166),IF($C945&lt;13,(M945/($D945^0.727399687532279)*'Hintergrund Berechnung'!$I$3165)*0.5,IF($C945&lt;16,(M945/($D945^0.727399687532279)*'Hintergrund Berechnung'!$I$3165)*0.67,M945/($D945^0.727399687532279)*'Hintergrund Berechnung'!$I$3166)))</f>
        <v>#DIV/0!</v>
      </c>
      <c r="AE945" s="16" t="str">
        <f t="shared" si="132"/>
        <v/>
      </c>
      <c r="AF945" s="16" t="e">
        <f>IF($A$3=FALSE,IF($C945&lt;16,O945/($D945^0.727399687532279)*'Hintergrund Berechnung'!$I$3165,O945/($D945^0.727399687532279)*'Hintergrund Berechnung'!$I$3166),IF($C945&lt;13,(O945/($D945^0.727399687532279)*'Hintergrund Berechnung'!$I$3165)*0.5,IF($C945&lt;16,(O945/($D945^0.727399687532279)*'Hintergrund Berechnung'!$I$3165)*0.67,O945/($D945^0.727399687532279)*'Hintergrund Berechnung'!$I$3166)))</f>
        <v>#DIV/0!</v>
      </c>
      <c r="AG945" s="16" t="str">
        <f t="shared" si="133"/>
        <v/>
      </c>
      <c r="AH945" s="16" t="e">
        <f t="shared" si="134"/>
        <v>#DIV/0!</v>
      </c>
      <c r="AI945" s="16" t="e">
        <f>ROUND(IF(C945&lt;16,$Q945/($D945^0.515518364833551)*'Hintergrund Berechnung'!$K$3165,$Q945/($D945^0.515518364833551)*'Hintergrund Berechnung'!$K$3166),0)</f>
        <v>#DIV/0!</v>
      </c>
      <c r="AJ945" s="16">
        <f>ROUND(IF(C945&lt;16,$R945*'Hintergrund Berechnung'!$L$3165,$R945*'Hintergrund Berechnung'!$L$3166),0)</f>
        <v>0</v>
      </c>
      <c r="AK945" s="16">
        <f>ROUND(IF(C945&lt;16,IF(S945&gt;0,(25-$S945)*'Hintergrund Berechnung'!$M$3165,0),IF(S945&gt;0,(25-$S945)*'Hintergrund Berechnung'!$M$3166,0)),0)</f>
        <v>0</v>
      </c>
      <c r="AL945" s="18" t="e">
        <f t="shared" si="135"/>
        <v>#DIV/0!</v>
      </c>
    </row>
    <row r="946" spans="21:38" x14ac:dyDescent="0.5">
      <c r="U946" s="16">
        <f t="shared" si="127"/>
        <v>0</v>
      </c>
      <c r="V946" s="16" t="e">
        <f>IF($A$3=FALSE,IF($C946&lt;16,E946/($D946^0.727399687532279)*'Hintergrund Berechnung'!$I$3165,E946/($D946^0.727399687532279)*'Hintergrund Berechnung'!$I$3166),IF($C946&lt;13,(E946/($D946^0.727399687532279)*'Hintergrund Berechnung'!$I$3165)*0.5,IF($C946&lt;16,(E946/($D946^0.727399687532279)*'Hintergrund Berechnung'!$I$3165)*0.67,E946/($D946^0.727399687532279)*'Hintergrund Berechnung'!$I$3166)))</f>
        <v>#DIV/0!</v>
      </c>
      <c r="W946" s="16" t="str">
        <f t="shared" si="128"/>
        <v/>
      </c>
      <c r="X946" s="16" t="e">
        <f>IF($A$3=FALSE,IF($C946&lt;16,G946/($D946^0.727399687532279)*'Hintergrund Berechnung'!$I$3165,G946/($D946^0.727399687532279)*'Hintergrund Berechnung'!$I$3166),IF($C946&lt;13,(G946/($D946^0.727399687532279)*'Hintergrund Berechnung'!$I$3165)*0.5,IF($C946&lt;16,(G946/($D946^0.727399687532279)*'Hintergrund Berechnung'!$I$3165)*0.67,G946/($D946^0.727399687532279)*'Hintergrund Berechnung'!$I$3166)))</f>
        <v>#DIV/0!</v>
      </c>
      <c r="Y946" s="16" t="str">
        <f t="shared" si="129"/>
        <v/>
      </c>
      <c r="Z946" s="16" t="e">
        <f>IF($A$3=FALSE,IF($C946&lt;16,I946/($D946^0.727399687532279)*'Hintergrund Berechnung'!$I$3165,I946/($D946^0.727399687532279)*'Hintergrund Berechnung'!$I$3166),IF($C946&lt;13,(I946/($D946^0.727399687532279)*'Hintergrund Berechnung'!$I$3165)*0.5,IF($C946&lt;16,(I946/($D946^0.727399687532279)*'Hintergrund Berechnung'!$I$3165)*0.67,I946/($D946^0.727399687532279)*'Hintergrund Berechnung'!$I$3166)))</f>
        <v>#DIV/0!</v>
      </c>
      <c r="AA946" s="16" t="str">
        <f t="shared" si="130"/>
        <v/>
      </c>
      <c r="AB946" s="16" t="e">
        <f>IF($A$3=FALSE,IF($C946&lt;16,K946/($D946^0.727399687532279)*'Hintergrund Berechnung'!$I$3165,K946/($D946^0.727399687532279)*'Hintergrund Berechnung'!$I$3166),IF($C946&lt;13,(K946/($D946^0.727399687532279)*'Hintergrund Berechnung'!$I$3165)*0.5,IF($C946&lt;16,(K946/($D946^0.727399687532279)*'Hintergrund Berechnung'!$I$3165)*0.67,K946/($D946^0.727399687532279)*'Hintergrund Berechnung'!$I$3166)))</f>
        <v>#DIV/0!</v>
      </c>
      <c r="AC946" s="16" t="str">
        <f t="shared" si="131"/>
        <v/>
      </c>
      <c r="AD946" s="16" t="e">
        <f>IF($A$3=FALSE,IF($C946&lt;16,M946/($D946^0.727399687532279)*'Hintergrund Berechnung'!$I$3165,M946/($D946^0.727399687532279)*'Hintergrund Berechnung'!$I$3166),IF($C946&lt;13,(M946/($D946^0.727399687532279)*'Hintergrund Berechnung'!$I$3165)*0.5,IF($C946&lt;16,(M946/($D946^0.727399687532279)*'Hintergrund Berechnung'!$I$3165)*0.67,M946/($D946^0.727399687532279)*'Hintergrund Berechnung'!$I$3166)))</f>
        <v>#DIV/0!</v>
      </c>
      <c r="AE946" s="16" t="str">
        <f t="shared" si="132"/>
        <v/>
      </c>
      <c r="AF946" s="16" t="e">
        <f>IF($A$3=FALSE,IF($C946&lt;16,O946/($D946^0.727399687532279)*'Hintergrund Berechnung'!$I$3165,O946/($D946^0.727399687532279)*'Hintergrund Berechnung'!$I$3166),IF($C946&lt;13,(O946/($D946^0.727399687532279)*'Hintergrund Berechnung'!$I$3165)*0.5,IF($C946&lt;16,(O946/($D946^0.727399687532279)*'Hintergrund Berechnung'!$I$3165)*0.67,O946/($D946^0.727399687532279)*'Hintergrund Berechnung'!$I$3166)))</f>
        <v>#DIV/0!</v>
      </c>
      <c r="AG946" s="16" t="str">
        <f t="shared" si="133"/>
        <v/>
      </c>
      <c r="AH946" s="16" t="e">
        <f t="shared" si="134"/>
        <v>#DIV/0!</v>
      </c>
      <c r="AI946" s="16" t="e">
        <f>ROUND(IF(C946&lt;16,$Q946/($D946^0.515518364833551)*'Hintergrund Berechnung'!$K$3165,$Q946/($D946^0.515518364833551)*'Hintergrund Berechnung'!$K$3166),0)</f>
        <v>#DIV/0!</v>
      </c>
      <c r="AJ946" s="16">
        <f>ROUND(IF(C946&lt;16,$R946*'Hintergrund Berechnung'!$L$3165,$R946*'Hintergrund Berechnung'!$L$3166),0)</f>
        <v>0</v>
      </c>
      <c r="AK946" s="16">
        <f>ROUND(IF(C946&lt;16,IF(S946&gt;0,(25-$S946)*'Hintergrund Berechnung'!$M$3165,0),IF(S946&gt;0,(25-$S946)*'Hintergrund Berechnung'!$M$3166,0)),0)</f>
        <v>0</v>
      </c>
      <c r="AL946" s="18" t="e">
        <f t="shared" si="135"/>
        <v>#DIV/0!</v>
      </c>
    </row>
    <row r="947" spans="21:38" x14ac:dyDescent="0.5">
      <c r="U947" s="16">
        <f t="shared" si="127"/>
        <v>0</v>
      </c>
      <c r="V947" s="16" t="e">
        <f>IF($A$3=FALSE,IF($C947&lt;16,E947/($D947^0.727399687532279)*'Hintergrund Berechnung'!$I$3165,E947/($D947^0.727399687532279)*'Hintergrund Berechnung'!$I$3166),IF($C947&lt;13,(E947/($D947^0.727399687532279)*'Hintergrund Berechnung'!$I$3165)*0.5,IF($C947&lt;16,(E947/($D947^0.727399687532279)*'Hintergrund Berechnung'!$I$3165)*0.67,E947/($D947^0.727399687532279)*'Hintergrund Berechnung'!$I$3166)))</f>
        <v>#DIV/0!</v>
      </c>
      <c r="W947" s="16" t="str">
        <f t="shared" si="128"/>
        <v/>
      </c>
      <c r="X947" s="16" t="e">
        <f>IF($A$3=FALSE,IF($C947&lt;16,G947/($D947^0.727399687532279)*'Hintergrund Berechnung'!$I$3165,G947/($D947^0.727399687532279)*'Hintergrund Berechnung'!$I$3166),IF($C947&lt;13,(G947/($D947^0.727399687532279)*'Hintergrund Berechnung'!$I$3165)*0.5,IF($C947&lt;16,(G947/($D947^0.727399687532279)*'Hintergrund Berechnung'!$I$3165)*0.67,G947/($D947^0.727399687532279)*'Hintergrund Berechnung'!$I$3166)))</f>
        <v>#DIV/0!</v>
      </c>
      <c r="Y947" s="16" t="str">
        <f t="shared" si="129"/>
        <v/>
      </c>
      <c r="Z947" s="16" t="e">
        <f>IF($A$3=FALSE,IF($C947&lt;16,I947/($D947^0.727399687532279)*'Hintergrund Berechnung'!$I$3165,I947/($D947^0.727399687532279)*'Hintergrund Berechnung'!$I$3166),IF($C947&lt;13,(I947/($D947^0.727399687532279)*'Hintergrund Berechnung'!$I$3165)*0.5,IF($C947&lt;16,(I947/($D947^0.727399687532279)*'Hintergrund Berechnung'!$I$3165)*0.67,I947/($D947^0.727399687532279)*'Hintergrund Berechnung'!$I$3166)))</f>
        <v>#DIV/0!</v>
      </c>
      <c r="AA947" s="16" t="str">
        <f t="shared" si="130"/>
        <v/>
      </c>
      <c r="AB947" s="16" t="e">
        <f>IF($A$3=FALSE,IF($C947&lt;16,K947/($D947^0.727399687532279)*'Hintergrund Berechnung'!$I$3165,K947/($D947^0.727399687532279)*'Hintergrund Berechnung'!$I$3166),IF($C947&lt;13,(K947/($D947^0.727399687532279)*'Hintergrund Berechnung'!$I$3165)*0.5,IF($C947&lt;16,(K947/($D947^0.727399687532279)*'Hintergrund Berechnung'!$I$3165)*0.67,K947/($D947^0.727399687532279)*'Hintergrund Berechnung'!$I$3166)))</f>
        <v>#DIV/0!</v>
      </c>
      <c r="AC947" s="16" t="str">
        <f t="shared" si="131"/>
        <v/>
      </c>
      <c r="AD947" s="16" t="e">
        <f>IF($A$3=FALSE,IF($C947&lt;16,M947/($D947^0.727399687532279)*'Hintergrund Berechnung'!$I$3165,M947/($D947^0.727399687532279)*'Hintergrund Berechnung'!$I$3166),IF($C947&lt;13,(M947/($D947^0.727399687532279)*'Hintergrund Berechnung'!$I$3165)*0.5,IF($C947&lt;16,(M947/($D947^0.727399687532279)*'Hintergrund Berechnung'!$I$3165)*0.67,M947/($D947^0.727399687532279)*'Hintergrund Berechnung'!$I$3166)))</f>
        <v>#DIV/0!</v>
      </c>
      <c r="AE947" s="16" t="str">
        <f t="shared" si="132"/>
        <v/>
      </c>
      <c r="AF947" s="16" t="e">
        <f>IF($A$3=FALSE,IF($C947&lt;16,O947/($D947^0.727399687532279)*'Hintergrund Berechnung'!$I$3165,O947/($D947^0.727399687532279)*'Hintergrund Berechnung'!$I$3166),IF($C947&lt;13,(O947/($D947^0.727399687532279)*'Hintergrund Berechnung'!$I$3165)*0.5,IF($C947&lt;16,(O947/($D947^0.727399687532279)*'Hintergrund Berechnung'!$I$3165)*0.67,O947/($D947^0.727399687532279)*'Hintergrund Berechnung'!$I$3166)))</f>
        <v>#DIV/0!</v>
      </c>
      <c r="AG947" s="16" t="str">
        <f t="shared" si="133"/>
        <v/>
      </c>
      <c r="AH947" s="16" t="e">
        <f t="shared" si="134"/>
        <v>#DIV/0!</v>
      </c>
      <c r="AI947" s="16" t="e">
        <f>ROUND(IF(C947&lt;16,$Q947/($D947^0.515518364833551)*'Hintergrund Berechnung'!$K$3165,$Q947/($D947^0.515518364833551)*'Hintergrund Berechnung'!$K$3166),0)</f>
        <v>#DIV/0!</v>
      </c>
      <c r="AJ947" s="16">
        <f>ROUND(IF(C947&lt;16,$R947*'Hintergrund Berechnung'!$L$3165,$R947*'Hintergrund Berechnung'!$L$3166),0)</f>
        <v>0</v>
      </c>
      <c r="AK947" s="16">
        <f>ROUND(IF(C947&lt;16,IF(S947&gt;0,(25-$S947)*'Hintergrund Berechnung'!$M$3165,0),IF(S947&gt;0,(25-$S947)*'Hintergrund Berechnung'!$M$3166,0)),0)</f>
        <v>0</v>
      </c>
      <c r="AL947" s="18" t="e">
        <f t="shared" si="135"/>
        <v>#DIV/0!</v>
      </c>
    </row>
    <row r="948" spans="21:38" x14ac:dyDescent="0.5">
      <c r="U948" s="16">
        <f t="shared" si="127"/>
        <v>0</v>
      </c>
      <c r="V948" s="16" t="e">
        <f>IF($A$3=FALSE,IF($C948&lt;16,E948/($D948^0.727399687532279)*'Hintergrund Berechnung'!$I$3165,E948/($D948^0.727399687532279)*'Hintergrund Berechnung'!$I$3166),IF($C948&lt;13,(E948/($D948^0.727399687532279)*'Hintergrund Berechnung'!$I$3165)*0.5,IF($C948&lt;16,(E948/($D948^0.727399687532279)*'Hintergrund Berechnung'!$I$3165)*0.67,E948/($D948^0.727399687532279)*'Hintergrund Berechnung'!$I$3166)))</f>
        <v>#DIV/0!</v>
      </c>
      <c r="W948" s="16" t="str">
        <f t="shared" si="128"/>
        <v/>
      </c>
      <c r="X948" s="16" t="e">
        <f>IF($A$3=FALSE,IF($C948&lt;16,G948/($D948^0.727399687532279)*'Hintergrund Berechnung'!$I$3165,G948/($D948^0.727399687532279)*'Hintergrund Berechnung'!$I$3166),IF($C948&lt;13,(G948/($D948^0.727399687532279)*'Hintergrund Berechnung'!$I$3165)*0.5,IF($C948&lt;16,(G948/($D948^0.727399687532279)*'Hintergrund Berechnung'!$I$3165)*0.67,G948/($D948^0.727399687532279)*'Hintergrund Berechnung'!$I$3166)))</f>
        <v>#DIV/0!</v>
      </c>
      <c r="Y948" s="16" t="str">
        <f t="shared" si="129"/>
        <v/>
      </c>
      <c r="Z948" s="16" t="e">
        <f>IF($A$3=FALSE,IF($C948&lt;16,I948/($D948^0.727399687532279)*'Hintergrund Berechnung'!$I$3165,I948/($D948^0.727399687532279)*'Hintergrund Berechnung'!$I$3166),IF($C948&lt;13,(I948/($D948^0.727399687532279)*'Hintergrund Berechnung'!$I$3165)*0.5,IF($C948&lt;16,(I948/($D948^0.727399687532279)*'Hintergrund Berechnung'!$I$3165)*0.67,I948/($D948^0.727399687532279)*'Hintergrund Berechnung'!$I$3166)))</f>
        <v>#DIV/0!</v>
      </c>
      <c r="AA948" s="16" t="str">
        <f t="shared" si="130"/>
        <v/>
      </c>
      <c r="AB948" s="16" t="e">
        <f>IF($A$3=FALSE,IF($C948&lt;16,K948/($D948^0.727399687532279)*'Hintergrund Berechnung'!$I$3165,K948/($D948^0.727399687532279)*'Hintergrund Berechnung'!$I$3166),IF($C948&lt;13,(K948/($D948^0.727399687532279)*'Hintergrund Berechnung'!$I$3165)*0.5,IF($C948&lt;16,(K948/($D948^0.727399687532279)*'Hintergrund Berechnung'!$I$3165)*0.67,K948/($D948^0.727399687532279)*'Hintergrund Berechnung'!$I$3166)))</f>
        <v>#DIV/0!</v>
      </c>
      <c r="AC948" s="16" t="str">
        <f t="shared" si="131"/>
        <v/>
      </c>
      <c r="AD948" s="16" t="e">
        <f>IF($A$3=FALSE,IF($C948&lt;16,M948/($D948^0.727399687532279)*'Hintergrund Berechnung'!$I$3165,M948/($D948^0.727399687532279)*'Hintergrund Berechnung'!$I$3166),IF($C948&lt;13,(M948/($D948^0.727399687532279)*'Hintergrund Berechnung'!$I$3165)*0.5,IF($C948&lt;16,(M948/($D948^0.727399687532279)*'Hintergrund Berechnung'!$I$3165)*0.67,M948/($D948^0.727399687532279)*'Hintergrund Berechnung'!$I$3166)))</f>
        <v>#DIV/0!</v>
      </c>
      <c r="AE948" s="16" t="str">
        <f t="shared" si="132"/>
        <v/>
      </c>
      <c r="AF948" s="16" t="e">
        <f>IF($A$3=FALSE,IF($C948&lt;16,O948/($D948^0.727399687532279)*'Hintergrund Berechnung'!$I$3165,O948/($D948^0.727399687532279)*'Hintergrund Berechnung'!$I$3166),IF($C948&lt;13,(O948/($D948^0.727399687532279)*'Hintergrund Berechnung'!$I$3165)*0.5,IF($C948&lt;16,(O948/($D948^0.727399687532279)*'Hintergrund Berechnung'!$I$3165)*0.67,O948/($D948^0.727399687532279)*'Hintergrund Berechnung'!$I$3166)))</f>
        <v>#DIV/0!</v>
      </c>
      <c r="AG948" s="16" t="str">
        <f t="shared" si="133"/>
        <v/>
      </c>
      <c r="AH948" s="16" t="e">
        <f t="shared" si="134"/>
        <v>#DIV/0!</v>
      </c>
      <c r="AI948" s="16" t="e">
        <f>ROUND(IF(C948&lt;16,$Q948/($D948^0.515518364833551)*'Hintergrund Berechnung'!$K$3165,$Q948/($D948^0.515518364833551)*'Hintergrund Berechnung'!$K$3166),0)</f>
        <v>#DIV/0!</v>
      </c>
      <c r="AJ948" s="16">
        <f>ROUND(IF(C948&lt;16,$R948*'Hintergrund Berechnung'!$L$3165,$R948*'Hintergrund Berechnung'!$L$3166),0)</f>
        <v>0</v>
      </c>
      <c r="AK948" s="16">
        <f>ROUND(IF(C948&lt;16,IF(S948&gt;0,(25-$S948)*'Hintergrund Berechnung'!$M$3165,0),IF(S948&gt;0,(25-$S948)*'Hintergrund Berechnung'!$M$3166,0)),0)</f>
        <v>0</v>
      </c>
      <c r="AL948" s="18" t="e">
        <f t="shared" si="135"/>
        <v>#DIV/0!</v>
      </c>
    </row>
    <row r="949" spans="21:38" x14ac:dyDescent="0.5">
      <c r="U949" s="16">
        <f t="shared" si="127"/>
        <v>0</v>
      </c>
      <c r="V949" s="16" t="e">
        <f>IF($A$3=FALSE,IF($C949&lt;16,E949/($D949^0.727399687532279)*'Hintergrund Berechnung'!$I$3165,E949/($D949^0.727399687532279)*'Hintergrund Berechnung'!$I$3166),IF($C949&lt;13,(E949/($D949^0.727399687532279)*'Hintergrund Berechnung'!$I$3165)*0.5,IF($C949&lt;16,(E949/($D949^0.727399687532279)*'Hintergrund Berechnung'!$I$3165)*0.67,E949/($D949^0.727399687532279)*'Hintergrund Berechnung'!$I$3166)))</f>
        <v>#DIV/0!</v>
      </c>
      <c r="W949" s="16" t="str">
        <f t="shared" si="128"/>
        <v/>
      </c>
      <c r="X949" s="16" t="e">
        <f>IF($A$3=FALSE,IF($C949&lt;16,G949/($D949^0.727399687532279)*'Hintergrund Berechnung'!$I$3165,G949/($D949^0.727399687532279)*'Hintergrund Berechnung'!$I$3166),IF($C949&lt;13,(G949/($D949^0.727399687532279)*'Hintergrund Berechnung'!$I$3165)*0.5,IF($C949&lt;16,(G949/($D949^0.727399687532279)*'Hintergrund Berechnung'!$I$3165)*0.67,G949/($D949^0.727399687532279)*'Hintergrund Berechnung'!$I$3166)))</f>
        <v>#DIV/0!</v>
      </c>
      <c r="Y949" s="16" t="str">
        <f t="shared" si="129"/>
        <v/>
      </c>
      <c r="Z949" s="16" t="e">
        <f>IF($A$3=FALSE,IF($C949&lt;16,I949/($D949^0.727399687532279)*'Hintergrund Berechnung'!$I$3165,I949/($D949^0.727399687532279)*'Hintergrund Berechnung'!$I$3166),IF($C949&lt;13,(I949/($D949^0.727399687532279)*'Hintergrund Berechnung'!$I$3165)*0.5,IF($C949&lt;16,(I949/($D949^0.727399687532279)*'Hintergrund Berechnung'!$I$3165)*0.67,I949/($D949^0.727399687532279)*'Hintergrund Berechnung'!$I$3166)))</f>
        <v>#DIV/0!</v>
      </c>
      <c r="AA949" s="16" t="str">
        <f t="shared" si="130"/>
        <v/>
      </c>
      <c r="AB949" s="16" t="e">
        <f>IF($A$3=FALSE,IF($C949&lt;16,K949/($D949^0.727399687532279)*'Hintergrund Berechnung'!$I$3165,K949/($D949^0.727399687532279)*'Hintergrund Berechnung'!$I$3166),IF($C949&lt;13,(K949/($D949^0.727399687532279)*'Hintergrund Berechnung'!$I$3165)*0.5,IF($C949&lt;16,(K949/($D949^0.727399687532279)*'Hintergrund Berechnung'!$I$3165)*0.67,K949/($D949^0.727399687532279)*'Hintergrund Berechnung'!$I$3166)))</f>
        <v>#DIV/0!</v>
      </c>
      <c r="AC949" s="16" t="str">
        <f t="shared" si="131"/>
        <v/>
      </c>
      <c r="AD949" s="16" t="e">
        <f>IF($A$3=FALSE,IF($C949&lt;16,M949/($D949^0.727399687532279)*'Hintergrund Berechnung'!$I$3165,M949/($D949^0.727399687532279)*'Hintergrund Berechnung'!$I$3166),IF($C949&lt;13,(M949/($D949^0.727399687532279)*'Hintergrund Berechnung'!$I$3165)*0.5,IF($C949&lt;16,(M949/($D949^0.727399687532279)*'Hintergrund Berechnung'!$I$3165)*0.67,M949/($D949^0.727399687532279)*'Hintergrund Berechnung'!$I$3166)))</f>
        <v>#DIV/0!</v>
      </c>
      <c r="AE949" s="16" t="str">
        <f t="shared" si="132"/>
        <v/>
      </c>
      <c r="AF949" s="16" t="e">
        <f>IF($A$3=FALSE,IF($C949&lt;16,O949/($D949^0.727399687532279)*'Hintergrund Berechnung'!$I$3165,O949/($D949^0.727399687532279)*'Hintergrund Berechnung'!$I$3166),IF($C949&lt;13,(O949/($D949^0.727399687532279)*'Hintergrund Berechnung'!$I$3165)*0.5,IF($C949&lt;16,(O949/($D949^0.727399687532279)*'Hintergrund Berechnung'!$I$3165)*0.67,O949/($D949^0.727399687532279)*'Hintergrund Berechnung'!$I$3166)))</f>
        <v>#DIV/0!</v>
      </c>
      <c r="AG949" s="16" t="str">
        <f t="shared" si="133"/>
        <v/>
      </c>
      <c r="AH949" s="16" t="e">
        <f t="shared" si="134"/>
        <v>#DIV/0!</v>
      </c>
      <c r="AI949" s="16" t="e">
        <f>ROUND(IF(C949&lt;16,$Q949/($D949^0.515518364833551)*'Hintergrund Berechnung'!$K$3165,$Q949/($D949^0.515518364833551)*'Hintergrund Berechnung'!$K$3166),0)</f>
        <v>#DIV/0!</v>
      </c>
      <c r="AJ949" s="16">
        <f>ROUND(IF(C949&lt;16,$R949*'Hintergrund Berechnung'!$L$3165,$R949*'Hintergrund Berechnung'!$L$3166),0)</f>
        <v>0</v>
      </c>
      <c r="AK949" s="16">
        <f>ROUND(IF(C949&lt;16,IF(S949&gt;0,(25-$S949)*'Hintergrund Berechnung'!$M$3165,0),IF(S949&gt;0,(25-$S949)*'Hintergrund Berechnung'!$M$3166,0)),0)</f>
        <v>0</v>
      </c>
      <c r="AL949" s="18" t="e">
        <f t="shared" si="135"/>
        <v>#DIV/0!</v>
      </c>
    </row>
    <row r="950" spans="21:38" x14ac:dyDescent="0.5">
      <c r="U950" s="16">
        <f t="shared" si="127"/>
        <v>0</v>
      </c>
      <c r="V950" s="16" t="e">
        <f>IF($A$3=FALSE,IF($C950&lt;16,E950/($D950^0.727399687532279)*'Hintergrund Berechnung'!$I$3165,E950/($D950^0.727399687532279)*'Hintergrund Berechnung'!$I$3166),IF($C950&lt;13,(E950/($D950^0.727399687532279)*'Hintergrund Berechnung'!$I$3165)*0.5,IF($C950&lt;16,(E950/($D950^0.727399687532279)*'Hintergrund Berechnung'!$I$3165)*0.67,E950/($D950^0.727399687532279)*'Hintergrund Berechnung'!$I$3166)))</f>
        <v>#DIV/0!</v>
      </c>
      <c r="W950" s="16" t="str">
        <f t="shared" si="128"/>
        <v/>
      </c>
      <c r="X950" s="16" t="e">
        <f>IF($A$3=FALSE,IF($C950&lt;16,G950/($D950^0.727399687532279)*'Hintergrund Berechnung'!$I$3165,G950/($D950^0.727399687532279)*'Hintergrund Berechnung'!$I$3166),IF($C950&lt;13,(G950/($D950^0.727399687532279)*'Hintergrund Berechnung'!$I$3165)*0.5,IF($C950&lt;16,(G950/($D950^0.727399687532279)*'Hintergrund Berechnung'!$I$3165)*0.67,G950/($D950^0.727399687532279)*'Hintergrund Berechnung'!$I$3166)))</f>
        <v>#DIV/0!</v>
      </c>
      <c r="Y950" s="16" t="str">
        <f t="shared" si="129"/>
        <v/>
      </c>
      <c r="Z950" s="16" t="e">
        <f>IF($A$3=FALSE,IF($C950&lt;16,I950/($D950^0.727399687532279)*'Hintergrund Berechnung'!$I$3165,I950/($D950^0.727399687532279)*'Hintergrund Berechnung'!$I$3166),IF($C950&lt;13,(I950/($D950^0.727399687532279)*'Hintergrund Berechnung'!$I$3165)*0.5,IF($C950&lt;16,(I950/($D950^0.727399687532279)*'Hintergrund Berechnung'!$I$3165)*0.67,I950/($D950^0.727399687532279)*'Hintergrund Berechnung'!$I$3166)))</f>
        <v>#DIV/0!</v>
      </c>
      <c r="AA950" s="16" t="str">
        <f t="shared" si="130"/>
        <v/>
      </c>
      <c r="AB950" s="16" t="e">
        <f>IF($A$3=FALSE,IF($C950&lt;16,K950/($D950^0.727399687532279)*'Hintergrund Berechnung'!$I$3165,K950/($D950^0.727399687532279)*'Hintergrund Berechnung'!$I$3166),IF($C950&lt;13,(K950/($D950^0.727399687532279)*'Hintergrund Berechnung'!$I$3165)*0.5,IF($C950&lt;16,(K950/($D950^0.727399687532279)*'Hintergrund Berechnung'!$I$3165)*0.67,K950/($D950^0.727399687532279)*'Hintergrund Berechnung'!$I$3166)))</f>
        <v>#DIV/0!</v>
      </c>
      <c r="AC950" s="16" t="str">
        <f t="shared" si="131"/>
        <v/>
      </c>
      <c r="AD950" s="16" t="e">
        <f>IF($A$3=FALSE,IF($C950&lt;16,M950/($D950^0.727399687532279)*'Hintergrund Berechnung'!$I$3165,M950/($D950^0.727399687532279)*'Hintergrund Berechnung'!$I$3166),IF($C950&lt;13,(M950/($D950^0.727399687532279)*'Hintergrund Berechnung'!$I$3165)*0.5,IF($C950&lt;16,(M950/($D950^0.727399687532279)*'Hintergrund Berechnung'!$I$3165)*0.67,M950/($D950^0.727399687532279)*'Hintergrund Berechnung'!$I$3166)))</f>
        <v>#DIV/0!</v>
      </c>
      <c r="AE950" s="16" t="str">
        <f t="shared" si="132"/>
        <v/>
      </c>
      <c r="AF950" s="16" t="e">
        <f>IF($A$3=FALSE,IF($C950&lt;16,O950/($D950^0.727399687532279)*'Hintergrund Berechnung'!$I$3165,O950/($D950^0.727399687532279)*'Hintergrund Berechnung'!$I$3166),IF($C950&lt;13,(O950/($D950^0.727399687532279)*'Hintergrund Berechnung'!$I$3165)*0.5,IF($C950&lt;16,(O950/($D950^0.727399687532279)*'Hintergrund Berechnung'!$I$3165)*0.67,O950/($D950^0.727399687532279)*'Hintergrund Berechnung'!$I$3166)))</f>
        <v>#DIV/0!</v>
      </c>
      <c r="AG950" s="16" t="str">
        <f t="shared" si="133"/>
        <v/>
      </c>
      <c r="AH950" s="16" t="e">
        <f t="shared" si="134"/>
        <v>#DIV/0!</v>
      </c>
      <c r="AI950" s="16" t="e">
        <f>ROUND(IF(C950&lt;16,$Q950/($D950^0.515518364833551)*'Hintergrund Berechnung'!$K$3165,$Q950/($D950^0.515518364833551)*'Hintergrund Berechnung'!$K$3166),0)</f>
        <v>#DIV/0!</v>
      </c>
      <c r="AJ950" s="16">
        <f>ROUND(IF(C950&lt;16,$R950*'Hintergrund Berechnung'!$L$3165,$R950*'Hintergrund Berechnung'!$L$3166),0)</f>
        <v>0</v>
      </c>
      <c r="AK950" s="16">
        <f>ROUND(IF(C950&lt;16,IF(S950&gt;0,(25-$S950)*'Hintergrund Berechnung'!$M$3165,0),IF(S950&gt;0,(25-$S950)*'Hintergrund Berechnung'!$M$3166,0)),0)</f>
        <v>0</v>
      </c>
      <c r="AL950" s="18" t="e">
        <f t="shared" si="135"/>
        <v>#DIV/0!</v>
      </c>
    </row>
    <row r="951" spans="21:38" x14ac:dyDescent="0.5">
      <c r="U951" s="16">
        <f t="shared" si="127"/>
        <v>0</v>
      </c>
      <c r="V951" s="16" t="e">
        <f>IF($A$3=FALSE,IF($C951&lt;16,E951/($D951^0.727399687532279)*'Hintergrund Berechnung'!$I$3165,E951/($D951^0.727399687532279)*'Hintergrund Berechnung'!$I$3166),IF($C951&lt;13,(E951/($D951^0.727399687532279)*'Hintergrund Berechnung'!$I$3165)*0.5,IF($C951&lt;16,(E951/($D951^0.727399687532279)*'Hintergrund Berechnung'!$I$3165)*0.67,E951/($D951^0.727399687532279)*'Hintergrund Berechnung'!$I$3166)))</f>
        <v>#DIV/0!</v>
      </c>
      <c r="W951" s="16" t="str">
        <f t="shared" si="128"/>
        <v/>
      </c>
      <c r="X951" s="16" t="e">
        <f>IF($A$3=FALSE,IF($C951&lt;16,G951/($D951^0.727399687532279)*'Hintergrund Berechnung'!$I$3165,G951/($D951^0.727399687532279)*'Hintergrund Berechnung'!$I$3166),IF($C951&lt;13,(G951/($D951^0.727399687532279)*'Hintergrund Berechnung'!$I$3165)*0.5,IF($C951&lt;16,(G951/($D951^0.727399687532279)*'Hintergrund Berechnung'!$I$3165)*0.67,G951/($D951^0.727399687532279)*'Hintergrund Berechnung'!$I$3166)))</f>
        <v>#DIV/0!</v>
      </c>
      <c r="Y951" s="16" t="str">
        <f t="shared" si="129"/>
        <v/>
      </c>
      <c r="Z951" s="16" t="e">
        <f>IF($A$3=FALSE,IF($C951&lt;16,I951/($D951^0.727399687532279)*'Hintergrund Berechnung'!$I$3165,I951/($D951^0.727399687532279)*'Hintergrund Berechnung'!$I$3166),IF($C951&lt;13,(I951/($D951^0.727399687532279)*'Hintergrund Berechnung'!$I$3165)*0.5,IF($C951&lt;16,(I951/($D951^0.727399687532279)*'Hintergrund Berechnung'!$I$3165)*0.67,I951/($D951^0.727399687532279)*'Hintergrund Berechnung'!$I$3166)))</f>
        <v>#DIV/0!</v>
      </c>
      <c r="AA951" s="16" t="str">
        <f t="shared" si="130"/>
        <v/>
      </c>
      <c r="AB951" s="16" t="e">
        <f>IF($A$3=FALSE,IF($C951&lt;16,K951/($D951^0.727399687532279)*'Hintergrund Berechnung'!$I$3165,K951/($D951^0.727399687532279)*'Hintergrund Berechnung'!$I$3166),IF($C951&lt;13,(K951/($D951^0.727399687532279)*'Hintergrund Berechnung'!$I$3165)*0.5,IF($C951&lt;16,(K951/($D951^0.727399687532279)*'Hintergrund Berechnung'!$I$3165)*0.67,K951/($D951^0.727399687532279)*'Hintergrund Berechnung'!$I$3166)))</f>
        <v>#DIV/0!</v>
      </c>
      <c r="AC951" s="16" t="str">
        <f t="shared" si="131"/>
        <v/>
      </c>
      <c r="AD951" s="16" t="e">
        <f>IF($A$3=FALSE,IF($C951&lt;16,M951/($D951^0.727399687532279)*'Hintergrund Berechnung'!$I$3165,M951/($D951^0.727399687532279)*'Hintergrund Berechnung'!$I$3166),IF($C951&lt;13,(M951/($D951^0.727399687532279)*'Hintergrund Berechnung'!$I$3165)*0.5,IF($C951&lt;16,(M951/($D951^0.727399687532279)*'Hintergrund Berechnung'!$I$3165)*0.67,M951/($D951^0.727399687532279)*'Hintergrund Berechnung'!$I$3166)))</f>
        <v>#DIV/0!</v>
      </c>
      <c r="AE951" s="16" t="str">
        <f t="shared" si="132"/>
        <v/>
      </c>
      <c r="AF951" s="16" t="e">
        <f>IF($A$3=FALSE,IF($C951&lt;16,O951/($D951^0.727399687532279)*'Hintergrund Berechnung'!$I$3165,O951/($D951^0.727399687532279)*'Hintergrund Berechnung'!$I$3166),IF($C951&lt;13,(O951/($D951^0.727399687532279)*'Hintergrund Berechnung'!$I$3165)*0.5,IF($C951&lt;16,(O951/($D951^0.727399687532279)*'Hintergrund Berechnung'!$I$3165)*0.67,O951/($D951^0.727399687532279)*'Hintergrund Berechnung'!$I$3166)))</f>
        <v>#DIV/0!</v>
      </c>
      <c r="AG951" s="16" t="str">
        <f t="shared" si="133"/>
        <v/>
      </c>
      <c r="AH951" s="16" t="e">
        <f t="shared" si="134"/>
        <v>#DIV/0!</v>
      </c>
      <c r="AI951" s="16" t="e">
        <f>ROUND(IF(C951&lt;16,$Q951/($D951^0.515518364833551)*'Hintergrund Berechnung'!$K$3165,$Q951/($D951^0.515518364833551)*'Hintergrund Berechnung'!$K$3166),0)</f>
        <v>#DIV/0!</v>
      </c>
      <c r="AJ951" s="16">
        <f>ROUND(IF(C951&lt;16,$R951*'Hintergrund Berechnung'!$L$3165,$R951*'Hintergrund Berechnung'!$L$3166),0)</f>
        <v>0</v>
      </c>
      <c r="AK951" s="16">
        <f>ROUND(IF(C951&lt;16,IF(S951&gt;0,(25-$S951)*'Hintergrund Berechnung'!$M$3165,0),IF(S951&gt;0,(25-$S951)*'Hintergrund Berechnung'!$M$3166,0)),0)</f>
        <v>0</v>
      </c>
      <c r="AL951" s="18" t="e">
        <f t="shared" si="135"/>
        <v>#DIV/0!</v>
      </c>
    </row>
    <row r="952" spans="21:38" x14ac:dyDescent="0.5">
      <c r="U952" s="16">
        <f t="shared" si="127"/>
        <v>0</v>
      </c>
      <c r="V952" s="16" t="e">
        <f>IF($A$3=FALSE,IF($C952&lt;16,E952/($D952^0.727399687532279)*'Hintergrund Berechnung'!$I$3165,E952/($D952^0.727399687532279)*'Hintergrund Berechnung'!$I$3166),IF($C952&lt;13,(E952/($D952^0.727399687532279)*'Hintergrund Berechnung'!$I$3165)*0.5,IF($C952&lt;16,(E952/($D952^0.727399687532279)*'Hintergrund Berechnung'!$I$3165)*0.67,E952/($D952^0.727399687532279)*'Hintergrund Berechnung'!$I$3166)))</f>
        <v>#DIV/0!</v>
      </c>
      <c r="W952" s="16" t="str">
        <f t="shared" si="128"/>
        <v/>
      </c>
      <c r="X952" s="16" t="e">
        <f>IF($A$3=FALSE,IF($C952&lt;16,G952/($D952^0.727399687532279)*'Hintergrund Berechnung'!$I$3165,G952/($D952^0.727399687532279)*'Hintergrund Berechnung'!$I$3166),IF($C952&lt;13,(G952/($D952^0.727399687532279)*'Hintergrund Berechnung'!$I$3165)*0.5,IF($C952&lt;16,(G952/($D952^0.727399687532279)*'Hintergrund Berechnung'!$I$3165)*0.67,G952/($D952^0.727399687532279)*'Hintergrund Berechnung'!$I$3166)))</f>
        <v>#DIV/0!</v>
      </c>
      <c r="Y952" s="16" t="str">
        <f t="shared" si="129"/>
        <v/>
      </c>
      <c r="Z952" s="16" t="e">
        <f>IF($A$3=FALSE,IF($C952&lt;16,I952/($D952^0.727399687532279)*'Hintergrund Berechnung'!$I$3165,I952/($D952^0.727399687532279)*'Hintergrund Berechnung'!$I$3166),IF($C952&lt;13,(I952/($D952^0.727399687532279)*'Hintergrund Berechnung'!$I$3165)*0.5,IF($C952&lt;16,(I952/($D952^0.727399687532279)*'Hintergrund Berechnung'!$I$3165)*0.67,I952/($D952^0.727399687532279)*'Hintergrund Berechnung'!$I$3166)))</f>
        <v>#DIV/0!</v>
      </c>
      <c r="AA952" s="16" t="str">
        <f t="shared" si="130"/>
        <v/>
      </c>
      <c r="AB952" s="16" t="e">
        <f>IF($A$3=FALSE,IF($C952&lt;16,K952/($D952^0.727399687532279)*'Hintergrund Berechnung'!$I$3165,K952/($D952^0.727399687532279)*'Hintergrund Berechnung'!$I$3166),IF($C952&lt;13,(K952/($D952^0.727399687532279)*'Hintergrund Berechnung'!$I$3165)*0.5,IF($C952&lt;16,(K952/($D952^0.727399687532279)*'Hintergrund Berechnung'!$I$3165)*0.67,K952/($D952^0.727399687532279)*'Hintergrund Berechnung'!$I$3166)))</f>
        <v>#DIV/0!</v>
      </c>
      <c r="AC952" s="16" t="str">
        <f t="shared" si="131"/>
        <v/>
      </c>
      <c r="AD952" s="16" t="e">
        <f>IF($A$3=FALSE,IF($C952&lt;16,M952/($D952^0.727399687532279)*'Hintergrund Berechnung'!$I$3165,M952/($D952^0.727399687532279)*'Hintergrund Berechnung'!$I$3166),IF($C952&lt;13,(M952/($D952^0.727399687532279)*'Hintergrund Berechnung'!$I$3165)*0.5,IF($C952&lt;16,(M952/($D952^0.727399687532279)*'Hintergrund Berechnung'!$I$3165)*0.67,M952/($D952^0.727399687532279)*'Hintergrund Berechnung'!$I$3166)))</f>
        <v>#DIV/0!</v>
      </c>
      <c r="AE952" s="16" t="str">
        <f t="shared" si="132"/>
        <v/>
      </c>
      <c r="AF952" s="16" t="e">
        <f>IF($A$3=FALSE,IF($C952&lt;16,O952/($D952^0.727399687532279)*'Hintergrund Berechnung'!$I$3165,O952/($D952^0.727399687532279)*'Hintergrund Berechnung'!$I$3166),IF($C952&lt;13,(O952/($D952^0.727399687532279)*'Hintergrund Berechnung'!$I$3165)*0.5,IF($C952&lt;16,(O952/($D952^0.727399687532279)*'Hintergrund Berechnung'!$I$3165)*0.67,O952/($D952^0.727399687532279)*'Hintergrund Berechnung'!$I$3166)))</f>
        <v>#DIV/0!</v>
      </c>
      <c r="AG952" s="16" t="str">
        <f t="shared" si="133"/>
        <v/>
      </c>
      <c r="AH952" s="16" t="e">
        <f t="shared" si="134"/>
        <v>#DIV/0!</v>
      </c>
      <c r="AI952" s="16" t="e">
        <f>ROUND(IF(C952&lt;16,$Q952/($D952^0.515518364833551)*'Hintergrund Berechnung'!$K$3165,$Q952/($D952^0.515518364833551)*'Hintergrund Berechnung'!$K$3166),0)</f>
        <v>#DIV/0!</v>
      </c>
      <c r="AJ952" s="16">
        <f>ROUND(IF(C952&lt;16,$R952*'Hintergrund Berechnung'!$L$3165,$R952*'Hintergrund Berechnung'!$L$3166),0)</f>
        <v>0</v>
      </c>
      <c r="AK952" s="16">
        <f>ROUND(IF(C952&lt;16,IF(S952&gt;0,(25-$S952)*'Hintergrund Berechnung'!$M$3165,0),IF(S952&gt;0,(25-$S952)*'Hintergrund Berechnung'!$M$3166,0)),0)</f>
        <v>0</v>
      </c>
      <c r="AL952" s="18" t="e">
        <f t="shared" si="135"/>
        <v>#DIV/0!</v>
      </c>
    </row>
    <row r="953" spans="21:38" x14ac:dyDescent="0.5">
      <c r="U953" s="16">
        <f t="shared" si="127"/>
        <v>0</v>
      </c>
      <c r="V953" s="16" t="e">
        <f>IF($A$3=FALSE,IF($C953&lt;16,E953/($D953^0.727399687532279)*'Hintergrund Berechnung'!$I$3165,E953/($D953^0.727399687532279)*'Hintergrund Berechnung'!$I$3166),IF($C953&lt;13,(E953/($D953^0.727399687532279)*'Hintergrund Berechnung'!$I$3165)*0.5,IF($C953&lt;16,(E953/($D953^0.727399687532279)*'Hintergrund Berechnung'!$I$3165)*0.67,E953/($D953^0.727399687532279)*'Hintergrund Berechnung'!$I$3166)))</f>
        <v>#DIV/0!</v>
      </c>
      <c r="W953" s="16" t="str">
        <f t="shared" si="128"/>
        <v/>
      </c>
      <c r="X953" s="16" t="e">
        <f>IF($A$3=FALSE,IF($C953&lt;16,G953/($D953^0.727399687532279)*'Hintergrund Berechnung'!$I$3165,G953/($D953^0.727399687532279)*'Hintergrund Berechnung'!$I$3166),IF($C953&lt;13,(G953/($D953^0.727399687532279)*'Hintergrund Berechnung'!$I$3165)*0.5,IF($C953&lt;16,(G953/($D953^0.727399687532279)*'Hintergrund Berechnung'!$I$3165)*0.67,G953/($D953^0.727399687532279)*'Hintergrund Berechnung'!$I$3166)))</f>
        <v>#DIV/0!</v>
      </c>
      <c r="Y953" s="16" t="str">
        <f t="shared" si="129"/>
        <v/>
      </c>
      <c r="Z953" s="16" t="e">
        <f>IF($A$3=FALSE,IF($C953&lt;16,I953/($D953^0.727399687532279)*'Hintergrund Berechnung'!$I$3165,I953/($D953^0.727399687532279)*'Hintergrund Berechnung'!$I$3166),IF($C953&lt;13,(I953/($D953^0.727399687532279)*'Hintergrund Berechnung'!$I$3165)*0.5,IF($C953&lt;16,(I953/($D953^0.727399687532279)*'Hintergrund Berechnung'!$I$3165)*0.67,I953/($D953^0.727399687532279)*'Hintergrund Berechnung'!$I$3166)))</f>
        <v>#DIV/0!</v>
      </c>
      <c r="AA953" s="16" t="str">
        <f t="shared" si="130"/>
        <v/>
      </c>
      <c r="AB953" s="16" t="e">
        <f>IF($A$3=FALSE,IF($C953&lt;16,K953/($D953^0.727399687532279)*'Hintergrund Berechnung'!$I$3165,K953/($D953^0.727399687532279)*'Hintergrund Berechnung'!$I$3166),IF($C953&lt;13,(K953/($D953^0.727399687532279)*'Hintergrund Berechnung'!$I$3165)*0.5,IF($C953&lt;16,(K953/($D953^0.727399687532279)*'Hintergrund Berechnung'!$I$3165)*0.67,K953/($D953^0.727399687532279)*'Hintergrund Berechnung'!$I$3166)))</f>
        <v>#DIV/0!</v>
      </c>
      <c r="AC953" s="16" t="str">
        <f t="shared" si="131"/>
        <v/>
      </c>
      <c r="AD953" s="16" t="e">
        <f>IF($A$3=FALSE,IF($C953&lt;16,M953/($D953^0.727399687532279)*'Hintergrund Berechnung'!$I$3165,M953/($D953^0.727399687532279)*'Hintergrund Berechnung'!$I$3166),IF($C953&lt;13,(M953/($D953^0.727399687532279)*'Hintergrund Berechnung'!$I$3165)*0.5,IF($C953&lt;16,(M953/($D953^0.727399687532279)*'Hintergrund Berechnung'!$I$3165)*0.67,M953/($D953^0.727399687532279)*'Hintergrund Berechnung'!$I$3166)))</f>
        <v>#DIV/0!</v>
      </c>
      <c r="AE953" s="16" t="str">
        <f t="shared" si="132"/>
        <v/>
      </c>
      <c r="AF953" s="16" t="e">
        <f>IF($A$3=FALSE,IF($C953&lt;16,O953/($D953^0.727399687532279)*'Hintergrund Berechnung'!$I$3165,O953/($D953^0.727399687532279)*'Hintergrund Berechnung'!$I$3166),IF($C953&lt;13,(O953/($D953^0.727399687532279)*'Hintergrund Berechnung'!$I$3165)*0.5,IF($C953&lt;16,(O953/($D953^0.727399687532279)*'Hintergrund Berechnung'!$I$3165)*0.67,O953/($D953^0.727399687532279)*'Hintergrund Berechnung'!$I$3166)))</f>
        <v>#DIV/0!</v>
      </c>
      <c r="AG953" s="16" t="str">
        <f t="shared" si="133"/>
        <v/>
      </c>
      <c r="AH953" s="16" t="e">
        <f t="shared" si="134"/>
        <v>#DIV/0!</v>
      </c>
      <c r="AI953" s="16" t="e">
        <f>ROUND(IF(C953&lt;16,$Q953/($D953^0.515518364833551)*'Hintergrund Berechnung'!$K$3165,$Q953/($D953^0.515518364833551)*'Hintergrund Berechnung'!$K$3166),0)</f>
        <v>#DIV/0!</v>
      </c>
      <c r="AJ953" s="16">
        <f>ROUND(IF(C953&lt;16,$R953*'Hintergrund Berechnung'!$L$3165,$R953*'Hintergrund Berechnung'!$L$3166),0)</f>
        <v>0</v>
      </c>
      <c r="AK953" s="16">
        <f>ROUND(IF(C953&lt;16,IF(S953&gt;0,(25-$S953)*'Hintergrund Berechnung'!$M$3165,0),IF(S953&gt;0,(25-$S953)*'Hintergrund Berechnung'!$M$3166,0)),0)</f>
        <v>0</v>
      </c>
      <c r="AL953" s="18" t="e">
        <f t="shared" si="135"/>
        <v>#DIV/0!</v>
      </c>
    </row>
    <row r="954" spans="21:38" x14ac:dyDescent="0.5">
      <c r="U954" s="16">
        <f t="shared" si="127"/>
        <v>0</v>
      </c>
      <c r="V954" s="16" t="e">
        <f>IF($A$3=FALSE,IF($C954&lt;16,E954/($D954^0.727399687532279)*'Hintergrund Berechnung'!$I$3165,E954/($D954^0.727399687532279)*'Hintergrund Berechnung'!$I$3166),IF($C954&lt;13,(E954/($D954^0.727399687532279)*'Hintergrund Berechnung'!$I$3165)*0.5,IF($C954&lt;16,(E954/($D954^0.727399687532279)*'Hintergrund Berechnung'!$I$3165)*0.67,E954/($D954^0.727399687532279)*'Hintergrund Berechnung'!$I$3166)))</f>
        <v>#DIV/0!</v>
      </c>
      <c r="W954" s="16" t="str">
        <f t="shared" si="128"/>
        <v/>
      </c>
      <c r="X954" s="16" t="e">
        <f>IF($A$3=FALSE,IF($C954&lt;16,G954/($D954^0.727399687532279)*'Hintergrund Berechnung'!$I$3165,G954/($D954^0.727399687532279)*'Hintergrund Berechnung'!$I$3166),IF($C954&lt;13,(G954/($D954^0.727399687532279)*'Hintergrund Berechnung'!$I$3165)*0.5,IF($C954&lt;16,(G954/($D954^0.727399687532279)*'Hintergrund Berechnung'!$I$3165)*0.67,G954/($D954^0.727399687532279)*'Hintergrund Berechnung'!$I$3166)))</f>
        <v>#DIV/0!</v>
      </c>
      <c r="Y954" s="16" t="str">
        <f t="shared" si="129"/>
        <v/>
      </c>
      <c r="Z954" s="16" t="e">
        <f>IF($A$3=FALSE,IF($C954&lt;16,I954/($D954^0.727399687532279)*'Hintergrund Berechnung'!$I$3165,I954/($D954^0.727399687532279)*'Hintergrund Berechnung'!$I$3166),IF($C954&lt;13,(I954/($D954^0.727399687532279)*'Hintergrund Berechnung'!$I$3165)*0.5,IF($C954&lt;16,(I954/($D954^0.727399687532279)*'Hintergrund Berechnung'!$I$3165)*0.67,I954/($D954^0.727399687532279)*'Hintergrund Berechnung'!$I$3166)))</f>
        <v>#DIV/0!</v>
      </c>
      <c r="AA954" s="16" t="str">
        <f t="shared" si="130"/>
        <v/>
      </c>
      <c r="AB954" s="16" t="e">
        <f>IF($A$3=FALSE,IF($C954&lt;16,K954/($D954^0.727399687532279)*'Hintergrund Berechnung'!$I$3165,K954/($D954^0.727399687532279)*'Hintergrund Berechnung'!$I$3166),IF($C954&lt;13,(K954/($D954^0.727399687532279)*'Hintergrund Berechnung'!$I$3165)*0.5,IF($C954&lt;16,(K954/($D954^0.727399687532279)*'Hintergrund Berechnung'!$I$3165)*0.67,K954/($D954^0.727399687532279)*'Hintergrund Berechnung'!$I$3166)))</f>
        <v>#DIV/0!</v>
      </c>
      <c r="AC954" s="16" t="str">
        <f t="shared" si="131"/>
        <v/>
      </c>
      <c r="AD954" s="16" t="e">
        <f>IF($A$3=FALSE,IF($C954&lt;16,M954/($D954^0.727399687532279)*'Hintergrund Berechnung'!$I$3165,M954/($D954^0.727399687532279)*'Hintergrund Berechnung'!$I$3166),IF($C954&lt;13,(M954/($D954^0.727399687532279)*'Hintergrund Berechnung'!$I$3165)*0.5,IF($C954&lt;16,(M954/($D954^0.727399687532279)*'Hintergrund Berechnung'!$I$3165)*0.67,M954/($D954^0.727399687532279)*'Hintergrund Berechnung'!$I$3166)))</f>
        <v>#DIV/0!</v>
      </c>
      <c r="AE954" s="16" t="str">
        <f t="shared" si="132"/>
        <v/>
      </c>
      <c r="AF954" s="16" t="e">
        <f>IF($A$3=FALSE,IF($C954&lt;16,O954/($D954^0.727399687532279)*'Hintergrund Berechnung'!$I$3165,O954/($D954^0.727399687532279)*'Hintergrund Berechnung'!$I$3166),IF($C954&lt;13,(O954/($D954^0.727399687532279)*'Hintergrund Berechnung'!$I$3165)*0.5,IF($C954&lt;16,(O954/($D954^0.727399687532279)*'Hintergrund Berechnung'!$I$3165)*0.67,O954/($D954^0.727399687532279)*'Hintergrund Berechnung'!$I$3166)))</f>
        <v>#DIV/0!</v>
      </c>
      <c r="AG954" s="16" t="str">
        <f t="shared" si="133"/>
        <v/>
      </c>
      <c r="AH954" s="16" t="e">
        <f t="shared" si="134"/>
        <v>#DIV/0!</v>
      </c>
      <c r="AI954" s="16" t="e">
        <f>ROUND(IF(C954&lt;16,$Q954/($D954^0.515518364833551)*'Hintergrund Berechnung'!$K$3165,$Q954/($D954^0.515518364833551)*'Hintergrund Berechnung'!$K$3166),0)</f>
        <v>#DIV/0!</v>
      </c>
      <c r="AJ954" s="16">
        <f>ROUND(IF(C954&lt;16,$R954*'Hintergrund Berechnung'!$L$3165,$R954*'Hintergrund Berechnung'!$L$3166),0)</f>
        <v>0</v>
      </c>
      <c r="AK954" s="16">
        <f>ROUND(IF(C954&lt;16,IF(S954&gt;0,(25-$S954)*'Hintergrund Berechnung'!$M$3165,0),IF(S954&gt;0,(25-$S954)*'Hintergrund Berechnung'!$M$3166,0)),0)</f>
        <v>0</v>
      </c>
      <c r="AL954" s="18" t="e">
        <f t="shared" si="135"/>
        <v>#DIV/0!</v>
      </c>
    </row>
    <row r="955" spans="21:38" x14ac:dyDescent="0.5">
      <c r="U955" s="16">
        <f t="shared" si="127"/>
        <v>0</v>
      </c>
      <c r="V955" s="16" t="e">
        <f>IF($A$3=FALSE,IF($C955&lt;16,E955/($D955^0.727399687532279)*'Hintergrund Berechnung'!$I$3165,E955/($D955^0.727399687532279)*'Hintergrund Berechnung'!$I$3166),IF($C955&lt;13,(E955/($D955^0.727399687532279)*'Hintergrund Berechnung'!$I$3165)*0.5,IF($C955&lt;16,(E955/($D955^0.727399687532279)*'Hintergrund Berechnung'!$I$3165)*0.67,E955/($D955^0.727399687532279)*'Hintergrund Berechnung'!$I$3166)))</f>
        <v>#DIV/0!</v>
      </c>
      <c r="W955" s="16" t="str">
        <f t="shared" si="128"/>
        <v/>
      </c>
      <c r="X955" s="16" t="e">
        <f>IF($A$3=FALSE,IF($C955&lt;16,G955/($D955^0.727399687532279)*'Hintergrund Berechnung'!$I$3165,G955/($D955^0.727399687532279)*'Hintergrund Berechnung'!$I$3166),IF($C955&lt;13,(G955/($D955^0.727399687532279)*'Hintergrund Berechnung'!$I$3165)*0.5,IF($C955&lt;16,(G955/($D955^0.727399687532279)*'Hintergrund Berechnung'!$I$3165)*0.67,G955/($D955^0.727399687532279)*'Hintergrund Berechnung'!$I$3166)))</f>
        <v>#DIV/0!</v>
      </c>
      <c r="Y955" s="16" t="str">
        <f t="shared" si="129"/>
        <v/>
      </c>
      <c r="Z955" s="16" t="e">
        <f>IF($A$3=FALSE,IF($C955&lt;16,I955/($D955^0.727399687532279)*'Hintergrund Berechnung'!$I$3165,I955/($D955^0.727399687532279)*'Hintergrund Berechnung'!$I$3166),IF($C955&lt;13,(I955/($D955^0.727399687532279)*'Hintergrund Berechnung'!$I$3165)*0.5,IF($C955&lt;16,(I955/($D955^0.727399687532279)*'Hintergrund Berechnung'!$I$3165)*0.67,I955/($D955^0.727399687532279)*'Hintergrund Berechnung'!$I$3166)))</f>
        <v>#DIV/0!</v>
      </c>
      <c r="AA955" s="16" t="str">
        <f t="shared" si="130"/>
        <v/>
      </c>
      <c r="AB955" s="16" t="e">
        <f>IF($A$3=FALSE,IF($C955&lt;16,K955/($D955^0.727399687532279)*'Hintergrund Berechnung'!$I$3165,K955/($D955^0.727399687532279)*'Hintergrund Berechnung'!$I$3166),IF($C955&lt;13,(K955/($D955^0.727399687532279)*'Hintergrund Berechnung'!$I$3165)*0.5,IF($C955&lt;16,(K955/($D955^0.727399687532279)*'Hintergrund Berechnung'!$I$3165)*0.67,K955/($D955^0.727399687532279)*'Hintergrund Berechnung'!$I$3166)))</f>
        <v>#DIV/0!</v>
      </c>
      <c r="AC955" s="16" t="str">
        <f t="shared" si="131"/>
        <v/>
      </c>
      <c r="AD955" s="16" t="e">
        <f>IF($A$3=FALSE,IF($C955&lt;16,M955/($D955^0.727399687532279)*'Hintergrund Berechnung'!$I$3165,M955/($D955^0.727399687532279)*'Hintergrund Berechnung'!$I$3166),IF($C955&lt;13,(M955/($D955^0.727399687532279)*'Hintergrund Berechnung'!$I$3165)*0.5,IF($C955&lt;16,(M955/($D955^0.727399687532279)*'Hintergrund Berechnung'!$I$3165)*0.67,M955/($D955^0.727399687532279)*'Hintergrund Berechnung'!$I$3166)))</f>
        <v>#DIV/0!</v>
      </c>
      <c r="AE955" s="16" t="str">
        <f t="shared" si="132"/>
        <v/>
      </c>
      <c r="AF955" s="16" t="e">
        <f>IF($A$3=FALSE,IF($C955&lt;16,O955/($D955^0.727399687532279)*'Hintergrund Berechnung'!$I$3165,O955/($D955^0.727399687532279)*'Hintergrund Berechnung'!$I$3166),IF($C955&lt;13,(O955/($D955^0.727399687532279)*'Hintergrund Berechnung'!$I$3165)*0.5,IF($C955&lt;16,(O955/($D955^0.727399687532279)*'Hintergrund Berechnung'!$I$3165)*0.67,O955/($D955^0.727399687532279)*'Hintergrund Berechnung'!$I$3166)))</f>
        <v>#DIV/0!</v>
      </c>
      <c r="AG955" s="16" t="str">
        <f t="shared" si="133"/>
        <v/>
      </c>
      <c r="AH955" s="16" t="e">
        <f t="shared" si="134"/>
        <v>#DIV/0!</v>
      </c>
      <c r="AI955" s="16" t="e">
        <f>ROUND(IF(C955&lt;16,$Q955/($D955^0.515518364833551)*'Hintergrund Berechnung'!$K$3165,$Q955/($D955^0.515518364833551)*'Hintergrund Berechnung'!$K$3166),0)</f>
        <v>#DIV/0!</v>
      </c>
      <c r="AJ955" s="16">
        <f>ROUND(IF(C955&lt;16,$R955*'Hintergrund Berechnung'!$L$3165,$R955*'Hintergrund Berechnung'!$L$3166),0)</f>
        <v>0</v>
      </c>
      <c r="AK955" s="16">
        <f>ROUND(IF(C955&lt;16,IF(S955&gt;0,(25-$S955)*'Hintergrund Berechnung'!$M$3165,0),IF(S955&gt;0,(25-$S955)*'Hintergrund Berechnung'!$M$3166,0)),0)</f>
        <v>0</v>
      </c>
      <c r="AL955" s="18" t="e">
        <f t="shared" si="135"/>
        <v>#DIV/0!</v>
      </c>
    </row>
    <row r="956" spans="21:38" x14ac:dyDescent="0.5">
      <c r="U956" s="16">
        <f t="shared" si="127"/>
        <v>0</v>
      </c>
      <c r="V956" s="16" t="e">
        <f>IF($A$3=FALSE,IF($C956&lt;16,E956/($D956^0.727399687532279)*'Hintergrund Berechnung'!$I$3165,E956/($D956^0.727399687532279)*'Hintergrund Berechnung'!$I$3166),IF($C956&lt;13,(E956/($D956^0.727399687532279)*'Hintergrund Berechnung'!$I$3165)*0.5,IF($C956&lt;16,(E956/($D956^0.727399687532279)*'Hintergrund Berechnung'!$I$3165)*0.67,E956/($D956^0.727399687532279)*'Hintergrund Berechnung'!$I$3166)))</f>
        <v>#DIV/0!</v>
      </c>
      <c r="W956" s="16" t="str">
        <f t="shared" si="128"/>
        <v/>
      </c>
      <c r="X956" s="16" t="e">
        <f>IF($A$3=FALSE,IF($C956&lt;16,G956/($D956^0.727399687532279)*'Hintergrund Berechnung'!$I$3165,G956/($D956^0.727399687532279)*'Hintergrund Berechnung'!$I$3166),IF($C956&lt;13,(G956/($D956^0.727399687532279)*'Hintergrund Berechnung'!$I$3165)*0.5,IF($C956&lt;16,(G956/($D956^0.727399687532279)*'Hintergrund Berechnung'!$I$3165)*0.67,G956/($D956^0.727399687532279)*'Hintergrund Berechnung'!$I$3166)))</f>
        <v>#DIV/0!</v>
      </c>
      <c r="Y956" s="16" t="str">
        <f t="shared" si="129"/>
        <v/>
      </c>
      <c r="Z956" s="16" t="e">
        <f>IF($A$3=FALSE,IF($C956&lt;16,I956/($D956^0.727399687532279)*'Hintergrund Berechnung'!$I$3165,I956/($D956^0.727399687532279)*'Hintergrund Berechnung'!$I$3166),IF($C956&lt;13,(I956/($D956^0.727399687532279)*'Hintergrund Berechnung'!$I$3165)*0.5,IF($C956&lt;16,(I956/($D956^0.727399687532279)*'Hintergrund Berechnung'!$I$3165)*0.67,I956/($D956^0.727399687532279)*'Hintergrund Berechnung'!$I$3166)))</f>
        <v>#DIV/0!</v>
      </c>
      <c r="AA956" s="16" t="str">
        <f t="shared" si="130"/>
        <v/>
      </c>
      <c r="AB956" s="16" t="e">
        <f>IF($A$3=FALSE,IF($C956&lt;16,K956/($D956^0.727399687532279)*'Hintergrund Berechnung'!$I$3165,K956/($D956^0.727399687532279)*'Hintergrund Berechnung'!$I$3166),IF($C956&lt;13,(K956/($D956^0.727399687532279)*'Hintergrund Berechnung'!$I$3165)*0.5,IF($C956&lt;16,(K956/($D956^0.727399687532279)*'Hintergrund Berechnung'!$I$3165)*0.67,K956/($D956^0.727399687532279)*'Hintergrund Berechnung'!$I$3166)))</f>
        <v>#DIV/0!</v>
      </c>
      <c r="AC956" s="16" t="str">
        <f t="shared" si="131"/>
        <v/>
      </c>
      <c r="AD956" s="16" t="e">
        <f>IF($A$3=FALSE,IF($C956&lt;16,M956/($D956^0.727399687532279)*'Hintergrund Berechnung'!$I$3165,M956/($D956^0.727399687532279)*'Hintergrund Berechnung'!$I$3166),IF($C956&lt;13,(M956/($D956^0.727399687532279)*'Hintergrund Berechnung'!$I$3165)*0.5,IF($C956&lt;16,(M956/($D956^0.727399687532279)*'Hintergrund Berechnung'!$I$3165)*0.67,M956/($D956^0.727399687532279)*'Hintergrund Berechnung'!$I$3166)))</f>
        <v>#DIV/0!</v>
      </c>
      <c r="AE956" s="16" t="str">
        <f t="shared" si="132"/>
        <v/>
      </c>
      <c r="AF956" s="16" t="e">
        <f>IF($A$3=FALSE,IF($C956&lt;16,O956/($D956^0.727399687532279)*'Hintergrund Berechnung'!$I$3165,O956/($D956^0.727399687532279)*'Hintergrund Berechnung'!$I$3166),IF($C956&lt;13,(O956/($D956^0.727399687532279)*'Hintergrund Berechnung'!$I$3165)*0.5,IF($C956&lt;16,(O956/($D956^0.727399687532279)*'Hintergrund Berechnung'!$I$3165)*0.67,O956/($D956^0.727399687532279)*'Hintergrund Berechnung'!$I$3166)))</f>
        <v>#DIV/0!</v>
      </c>
      <c r="AG956" s="16" t="str">
        <f t="shared" si="133"/>
        <v/>
      </c>
      <c r="AH956" s="16" t="e">
        <f t="shared" si="134"/>
        <v>#DIV/0!</v>
      </c>
      <c r="AI956" s="16" t="e">
        <f>ROUND(IF(C956&lt;16,$Q956/($D956^0.515518364833551)*'Hintergrund Berechnung'!$K$3165,$Q956/($D956^0.515518364833551)*'Hintergrund Berechnung'!$K$3166),0)</f>
        <v>#DIV/0!</v>
      </c>
      <c r="AJ956" s="16">
        <f>ROUND(IF(C956&lt;16,$R956*'Hintergrund Berechnung'!$L$3165,$R956*'Hintergrund Berechnung'!$L$3166),0)</f>
        <v>0</v>
      </c>
      <c r="AK956" s="16">
        <f>ROUND(IF(C956&lt;16,IF(S956&gt;0,(25-$S956)*'Hintergrund Berechnung'!$M$3165,0),IF(S956&gt;0,(25-$S956)*'Hintergrund Berechnung'!$M$3166,0)),0)</f>
        <v>0</v>
      </c>
      <c r="AL956" s="18" t="e">
        <f t="shared" si="135"/>
        <v>#DIV/0!</v>
      </c>
    </row>
    <row r="957" spans="21:38" x14ac:dyDescent="0.5">
      <c r="U957" s="16">
        <f t="shared" si="127"/>
        <v>0</v>
      </c>
      <c r="V957" s="16" t="e">
        <f>IF($A$3=FALSE,IF($C957&lt;16,E957/($D957^0.727399687532279)*'Hintergrund Berechnung'!$I$3165,E957/($D957^0.727399687532279)*'Hintergrund Berechnung'!$I$3166),IF($C957&lt;13,(E957/($D957^0.727399687532279)*'Hintergrund Berechnung'!$I$3165)*0.5,IF($C957&lt;16,(E957/($D957^0.727399687532279)*'Hintergrund Berechnung'!$I$3165)*0.67,E957/($D957^0.727399687532279)*'Hintergrund Berechnung'!$I$3166)))</f>
        <v>#DIV/0!</v>
      </c>
      <c r="W957" s="16" t="str">
        <f t="shared" si="128"/>
        <v/>
      </c>
      <c r="X957" s="16" t="e">
        <f>IF($A$3=FALSE,IF($C957&lt;16,G957/($D957^0.727399687532279)*'Hintergrund Berechnung'!$I$3165,G957/($D957^0.727399687532279)*'Hintergrund Berechnung'!$I$3166),IF($C957&lt;13,(G957/($D957^0.727399687532279)*'Hintergrund Berechnung'!$I$3165)*0.5,IF($C957&lt;16,(G957/($D957^0.727399687532279)*'Hintergrund Berechnung'!$I$3165)*0.67,G957/($D957^0.727399687532279)*'Hintergrund Berechnung'!$I$3166)))</f>
        <v>#DIV/0!</v>
      </c>
      <c r="Y957" s="16" t="str">
        <f t="shared" si="129"/>
        <v/>
      </c>
      <c r="Z957" s="16" t="e">
        <f>IF($A$3=FALSE,IF($C957&lt;16,I957/($D957^0.727399687532279)*'Hintergrund Berechnung'!$I$3165,I957/($D957^0.727399687532279)*'Hintergrund Berechnung'!$I$3166),IF($C957&lt;13,(I957/($D957^0.727399687532279)*'Hintergrund Berechnung'!$I$3165)*0.5,IF($C957&lt;16,(I957/($D957^0.727399687532279)*'Hintergrund Berechnung'!$I$3165)*0.67,I957/($D957^0.727399687532279)*'Hintergrund Berechnung'!$I$3166)))</f>
        <v>#DIV/0!</v>
      </c>
      <c r="AA957" s="16" t="str">
        <f t="shared" si="130"/>
        <v/>
      </c>
      <c r="AB957" s="16" t="e">
        <f>IF($A$3=FALSE,IF($C957&lt;16,K957/($D957^0.727399687532279)*'Hintergrund Berechnung'!$I$3165,K957/($D957^0.727399687532279)*'Hintergrund Berechnung'!$I$3166),IF($C957&lt;13,(K957/($D957^0.727399687532279)*'Hintergrund Berechnung'!$I$3165)*0.5,IF($C957&lt;16,(K957/($D957^0.727399687532279)*'Hintergrund Berechnung'!$I$3165)*0.67,K957/($D957^0.727399687532279)*'Hintergrund Berechnung'!$I$3166)))</f>
        <v>#DIV/0!</v>
      </c>
      <c r="AC957" s="16" t="str">
        <f t="shared" si="131"/>
        <v/>
      </c>
      <c r="AD957" s="16" t="e">
        <f>IF($A$3=FALSE,IF($C957&lt;16,M957/($D957^0.727399687532279)*'Hintergrund Berechnung'!$I$3165,M957/($D957^0.727399687532279)*'Hintergrund Berechnung'!$I$3166),IF($C957&lt;13,(M957/($D957^0.727399687532279)*'Hintergrund Berechnung'!$I$3165)*0.5,IF($C957&lt;16,(M957/($D957^0.727399687532279)*'Hintergrund Berechnung'!$I$3165)*0.67,M957/($D957^0.727399687532279)*'Hintergrund Berechnung'!$I$3166)))</f>
        <v>#DIV/0!</v>
      </c>
      <c r="AE957" s="16" t="str">
        <f t="shared" si="132"/>
        <v/>
      </c>
      <c r="AF957" s="16" t="e">
        <f>IF($A$3=FALSE,IF($C957&lt;16,O957/($D957^0.727399687532279)*'Hintergrund Berechnung'!$I$3165,O957/($D957^0.727399687532279)*'Hintergrund Berechnung'!$I$3166),IF($C957&lt;13,(O957/($D957^0.727399687532279)*'Hintergrund Berechnung'!$I$3165)*0.5,IF($C957&lt;16,(O957/($D957^0.727399687532279)*'Hintergrund Berechnung'!$I$3165)*0.67,O957/($D957^0.727399687532279)*'Hintergrund Berechnung'!$I$3166)))</f>
        <v>#DIV/0!</v>
      </c>
      <c r="AG957" s="16" t="str">
        <f t="shared" si="133"/>
        <v/>
      </c>
      <c r="AH957" s="16" t="e">
        <f t="shared" si="134"/>
        <v>#DIV/0!</v>
      </c>
      <c r="AI957" s="16" t="e">
        <f>ROUND(IF(C957&lt;16,$Q957/($D957^0.515518364833551)*'Hintergrund Berechnung'!$K$3165,$Q957/($D957^0.515518364833551)*'Hintergrund Berechnung'!$K$3166),0)</f>
        <v>#DIV/0!</v>
      </c>
      <c r="AJ957" s="16">
        <f>ROUND(IF(C957&lt;16,$R957*'Hintergrund Berechnung'!$L$3165,$R957*'Hintergrund Berechnung'!$L$3166),0)</f>
        <v>0</v>
      </c>
      <c r="AK957" s="16">
        <f>ROUND(IF(C957&lt;16,IF(S957&gt;0,(25-$S957)*'Hintergrund Berechnung'!$M$3165,0),IF(S957&gt;0,(25-$S957)*'Hintergrund Berechnung'!$M$3166,0)),0)</f>
        <v>0</v>
      </c>
      <c r="AL957" s="18" t="e">
        <f t="shared" si="135"/>
        <v>#DIV/0!</v>
      </c>
    </row>
    <row r="958" spans="21:38" x14ac:dyDescent="0.5">
      <c r="U958" s="16">
        <f t="shared" si="127"/>
        <v>0</v>
      </c>
      <c r="V958" s="16" t="e">
        <f>IF($A$3=FALSE,IF($C958&lt;16,E958/($D958^0.727399687532279)*'Hintergrund Berechnung'!$I$3165,E958/($D958^0.727399687532279)*'Hintergrund Berechnung'!$I$3166),IF($C958&lt;13,(E958/($D958^0.727399687532279)*'Hintergrund Berechnung'!$I$3165)*0.5,IF($C958&lt;16,(E958/($D958^0.727399687532279)*'Hintergrund Berechnung'!$I$3165)*0.67,E958/($D958^0.727399687532279)*'Hintergrund Berechnung'!$I$3166)))</f>
        <v>#DIV/0!</v>
      </c>
      <c r="W958" s="16" t="str">
        <f t="shared" si="128"/>
        <v/>
      </c>
      <c r="X958" s="16" t="e">
        <f>IF($A$3=FALSE,IF($C958&lt;16,G958/($D958^0.727399687532279)*'Hintergrund Berechnung'!$I$3165,G958/($D958^0.727399687532279)*'Hintergrund Berechnung'!$I$3166),IF($C958&lt;13,(G958/($D958^0.727399687532279)*'Hintergrund Berechnung'!$I$3165)*0.5,IF($C958&lt;16,(G958/($D958^0.727399687532279)*'Hintergrund Berechnung'!$I$3165)*0.67,G958/($D958^0.727399687532279)*'Hintergrund Berechnung'!$I$3166)))</f>
        <v>#DIV/0!</v>
      </c>
      <c r="Y958" s="16" t="str">
        <f t="shared" si="129"/>
        <v/>
      </c>
      <c r="Z958" s="16" t="e">
        <f>IF($A$3=FALSE,IF($C958&lt;16,I958/($D958^0.727399687532279)*'Hintergrund Berechnung'!$I$3165,I958/($D958^0.727399687532279)*'Hintergrund Berechnung'!$I$3166),IF($C958&lt;13,(I958/($D958^0.727399687532279)*'Hintergrund Berechnung'!$I$3165)*0.5,IF($C958&lt;16,(I958/($D958^0.727399687532279)*'Hintergrund Berechnung'!$I$3165)*0.67,I958/($D958^0.727399687532279)*'Hintergrund Berechnung'!$I$3166)))</f>
        <v>#DIV/0!</v>
      </c>
      <c r="AA958" s="16" t="str">
        <f t="shared" si="130"/>
        <v/>
      </c>
      <c r="AB958" s="16" t="e">
        <f>IF($A$3=FALSE,IF($C958&lt;16,K958/($D958^0.727399687532279)*'Hintergrund Berechnung'!$I$3165,K958/($D958^0.727399687532279)*'Hintergrund Berechnung'!$I$3166),IF($C958&lt;13,(K958/($D958^0.727399687532279)*'Hintergrund Berechnung'!$I$3165)*0.5,IF($C958&lt;16,(K958/($D958^0.727399687532279)*'Hintergrund Berechnung'!$I$3165)*0.67,K958/($D958^0.727399687532279)*'Hintergrund Berechnung'!$I$3166)))</f>
        <v>#DIV/0!</v>
      </c>
      <c r="AC958" s="16" t="str">
        <f t="shared" si="131"/>
        <v/>
      </c>
      <c r="AD958" s="16" t="e">
        <f>IF($A$3=FALSE,IF($C958&lt;16,M958/($D958^0.727399687532279)*'Hintergrund Berechnung'!$I$3165,M958/($D958^0.727399687532279)*'Hintergrund Berechnung'!$I$3166),IF($C958&lt;13,(M958/($D958^0.727399687532279)*'Hintergrund Berechnung'!$I$3165)*0.5,IF($C958&lt;16,(M958/($D958^0.727399687532279)*'Hintergrund Berechnung'!$I$3165)*0.67,M958/($D958^0.727399687532279)*'Hintergrund Berechnung'!$I$3166)))</f>
        <v>#DIV/0!</v>
      </c>
      <c r="AE958" s="16" t="str">
        <f t="shared" si="132"/>
        <v/>
      </c>
      <c r="AF958" s="16" t="e">
        <f>IF($A$3=FALSE,IF($C958&lt;16,O958/($D958^0.727399687532279)*'Hintergrund Berechnung'!$I$3165,O958/($D958^0.727399687532279)*'Hintergrund Berechnung'!$I$3166),IF($C958&lt;13,(O958/($D958^0.727399687532279)*'Hintergrund Berechnung'!$I$3165)*0.5,IF($C958&lt;16,(O958/($D958^0.727399687532279)*'Hintergrund Berechnung'!$I$3165)*0.67,O958/($D958^0.727399687532279)*'Hintergrund Berechnung'!$I$3166)))</f>
        <v>#DIV/0!</v>
      </c>
      <c r="AG958" s="16" t="str">
        <f t="shared" si="133"/>
        <v/>
      </c>
      <c r="AH958" s="16" t="e">
        <f t="shared" si="134"/>
        <v>#DIV/0!</v>
      </c>
      <c r="AI958" s="16" t="e">
        <f>ROUND(IF(C958&lt;16,$Q958/($D958^0.515518364833551)*'Hintergrund Berechnung'!$K$3165,$Q958/($D958^0.515518364833551)*'Hintergrund Berechnung'!$K$3166),0)</f>
        <v>#DIV/0!</v>
      </c>
      <c r="AJ958" s="16">
        <f>ROUND(IF(C958&lt;16,$R958*'Hintergrund Berechnung'!$L$3165,$R958*'Hintergrund Berechnung'!$L$3166),0)</f>
        <v>0</v>
      </c>
      <c r="AK958" s="16">
        <f>ROUND(IF(C958&lt;16,IF(S958&gt;0,(25-$S958)*'Hintergrund Berechnung'!$M$3165,0),IF(S958&gt;0,(25-$S958)*'Hintergrund Berechnung'!$M$3166,0)),0)</f>
        <v>0</v>
      </c>
      <c r="AL958" s="18" t="e">
        <f t="shared" si="135"/>
        <v>#DIV/0!</v>
      </c>
    </row>
    <row r="959" spans="21:38" x14ac:dyDescent="0.5">
      <c r="U959" s="16">
        <f t="shared" si="127"/>
        <v>0</v>
      </c>
      <c r="V959" s="16" t="e">
        <f>IF($A$3=FALSE,IF($C959&lt;16,E959/($D959^0.727399687532279)*'Hintergrund Berechnung'!$I$3165,E959/($D959^0.727399687532279)*'Hintergrund Berechnung'!$I$3166),IF($C959&lt;13,(E959/($D959^0.727399687532279)*'Hintergrund Berechnung'!$I$3165)*0.5,IF($C959&lt;16,(E959/($D959^0.727399687532279)*'Hintergrund Berechnung'!$I$3165)*0.67,E959/($D959^0.727399687532279)*'Hintergrund Berechnung'!$I$3166)))</f>
        <v>#DIV/0!</v>
      </c>
      <c r="W959" s="16" t="str">
        <f t="shared" si="128"/>
        <v/>
      </c>
      <c r="X959" s="16" t="e">
        <f>IF($A$3=FALSE,IF($C959&lt;16,G959/($D959^0.727399687532279)*'Hintergrund Berechnung'!$I$3165,G959/($D959^0.727399687532279)*'Hintergrund Berechnung'!$I$3166),IF($C959&lt;13,(G959/($D959^0.727399687532279)*'Hintergrund Berechnung'!$I$3165)*0.5,IF($C959&lt;16,(G959/($D959^0.727399687532279)*'Hintergrund Berechnung'!$I$3165)*0.67,G959/($D959^0.727399687532279)*'Hintergrund Berechnung'!$I$3166)))</f>
        <v>#DIV/0!</v>
      </c>
      <c r="Y959" s="16" t="str">
        <f t="shared" si="129"/>
        <v/>
      </c>
      <c r="Z959" s="16" t="e">
        <f>IF($A$3=FALSE,IF($C959&lt;16,I959/($D959^0.727399687532279)*'Hintergrund Berechnung'!$I$3165,I959/($D959^0.727399687532279)*'Hintergrund Berechnung'!$I$3166),IF($C959&lt;13,(I959/($D959^0.727399687532279)*'Hintergrund Berechnung'!$I$3165)*0.5,IF($C959&lt;16,(I959/($D959^0.727399687532279)*'Hintergrund Berechnung'!$I$3165)*0.67,I959/($D959^0.727399687532279)*'Hintergrund Berechnung'!$I$3166)))</f>
        <v>#DIV/0!</v>
      </c>
      <c r="AA959" s="16" t="str">
        <f t="shared" si="130"/>
        <v/>
      </c>
      <c r="AB959" s="16" t="e">
        <f>IF($A$3=FALSE,IF($C959&lt;16,K959/($D959^0.727399687532279)*'Hintergrund Berechnung'!$I$3165,K959/($D959^0.727399687532279)*'Hintergrund Berechnung'!$I$3166),IF($C959&lt;13,(K959/($D959^0.727399687532279)*'Hintergrund Berechnung'!$I$3165)*0.5,IF($C959&lt;16,(K959/($D959^0.727399687532279)*'Hintergrund Berechnung'!$I$3165)*0.67,K959/($D959^0.727399687532279)*'Hintergrund Berechnung'!$I$3166)))</f>
        <v>#DIV/0!</v>
      </c>
      <c r="AC959" s="16" t="str">
        <f t="shared" si="131"/>
        <v/>
      </c>
      <c r="AD959" s="16" t="e">
        <f>IF($A$3=FALSE,IF($C959&lt;16,M959/($D959^0.727399687532279)*'Hintergrund Berechnung'!$I$3165,M959/($D959^0.727399687532279)*'Hintergrund Berechnung'!$I$3166),IF($C959&lt;13,(M959/($D959^0.727399687532279)*'Hintergrund Berechnung'!$I$3165)*0.5,IF($C959&lt;16,(M959/($D959^0.727399687532279)*'Hintergrund Berechnung'!$I$3165)*0.67,M959/($D959^0.727399687532279)*'Hintergrund Berechnung'!$I$3166)))</f>
        <v>#DIV/0!</v>
      </c>
      <c r="AE959" s="16" t="str">
        <f t="shared" si="132"/>
        <v/>
      </c>
      <c r="AF959" s="16" t="e">
        <f>IF($A$3=FALSE,IF($C959&lt;16,O959/($D959^0.727399687532279)*'Hintergrund Berechnung'!$I$3165,O959/($D959^0.727399687532279)*'Hintergrund Berechnung'!$I$3166),IF($C959&lt;13,(O959/($D959^0.727399687532279)*'Hintergrund Berechnung'!$I$3165)*0.5,IF($C959&lt;16,(O959/($D959^0.727399687532279)*'Hintergrund Berechnung'!$I$3165)*0.67,O959/($D959^0.727399687532279)*'Hintergrund Berechnung'!$I$3166)))</f>
        <v>#DIV/0!</v>
      </c>
      <c r="AG959" s="16" t="str">
        <f t="shared" si="133"/>
        <v/>
      </c>
      <c r="AH959" s="16" t="e">
        <f t="shared" si="134"/>
        <v>#DIV/0!</v>
      </c>
      <c r="AI959" s="16" t="e">
        <f>ROUND(IF(C959&lt;16,$Q959/($D959^0.515518364833551)*'Hintergrund Berechnung'!$K$3165,$Q959/($D959^0.515518364833551)*'Hintergrund Berechnung'!$K$3166),0)</f>
        <v>#DIV/0!</v>
      </c>
      <c r="AJ959" s="16">
        <f>ROUND(IF(C959&lt;16,$R959*'Hintergrund Berechnung'!$L$3165,$R959*'Hintergrund Berechnung'!$L$3166),0)</f>
        <v>0</v>
      </c>
      <c r="AK959" s="16">
        <f>ROUND(IF(C959&lt;16,IF(S959&gt;0,(25-$S959)*'Hintergrund Berechnung'!$M$3165,0),IF(S959&gt;0,(25-$S959)*'Hintergrund Berechnung'!$M$3166,0)),0)</f>
        <v>0</v>
      </c>
      <c r="AL959" s="18" t="e">
        <f t="shared" si="135"/>
        <v>#DIV/0!</v>
      </c>
    </row>
    <row r="960" spans="21:38" x14ac:dyDescent="0.5">
      <c r="U960" s="16">
        <f t="shared" si="127"/>
        <v>0</v>
      </c>
      <c r="V960" s="16" t="e">
        <f>IF($A$3=FALSE,IF($C960&lt;16,E960/($D960^0.727399687532279)*'Hintergrund Berechnung'!$I$3165,E960/($D960^0.727399687532279)*'Hintergrund Berechnung'!$I$3166),IF($C960&lt;13,(E960/($D960^0.727399687532279)*'Hintergrund Berechnung'!$I$3165)*0.5,IF($C960&lt;16,(E960/($D960^0.727399687532279)*'Hintergrund Berechnung'!$I$3165)*0.67,E960/($D960^0.727399687532279)*'Hintergrund Berechnung'!$I$3166)))</f>
        <v>#DIV/0!</v>
      </c>
      <c r="W960" s="16" t="str">
        <f t="shared" si="128"/>
        <v/>
      </c>
      <c r="X960" s="16" t="e">
        <f>IF($A$3=FALSE,IF($C960&lt;16,G960/($D960^0.727399687532279)*'Hintergrund Berechnung'!$I$3165,G960/($D960^0.727399687532279)*'Hintergrund Berechnung'!$I$3166),IF($C960&lt;13,(G960/($D960^0.727399687532279)*'Hintergrund Berechnung'!$I$3165)*0.5,IF($C960&lt;16,(G960/($D960^0.727399687532279)*'Hintergrund Berechnung'!$I$3165)*0.67,G960/($D960^0.727399687532279)*'Hintergrund Berechnung'!$I$3166)))</f>
        <v>#DIV/0!</v>
      </c>
      <c r="Y960" s="16" t="str">
        <f t="shared" si="129"/>
        <v/>
      </c>
      <c r="Z960" s="16" t="e">
        <f>IF($A$3=FALSE,IF($C960&lt;16,I960/($D960^0.727399687532279)*'Hintergrund Berechnung'!$I$3165,I960/($D960^0.727399687532279)*'Hintergrund Berechnung'!$I$3166),IF($C960&lt;13,(I960/($D960^0.727399687532279)*'Hintergrund Berechnung'!$I$3165)*0.5,IF($C960&lt;16,(I960/($D960^0.727399687532279)*'Hintergrund Berechnung'!$I$3165)*0.67,I960/($D960^0.727399687532279)*'Hintergrund Berechnung'!$I$3166)))</f>
        <v>#DIV/0!</v>
      </c>
      <c r="AA960" s="16" t="str">
        <f t="shared" si="130"/>
        <v/>
      </c>
      <c r="AB960" s="16" t="e">
        <f>IF($A$3=FALSE,IF($C960&lt;16,K960/($D960^0.727399687532279)*'Hintergrund Berechnung'!$I$3165,K960/($D960^0.727399687532279)*'Hintergrund Berechnung'!$I$3166),IF($C960&lt;13,(K960/($D960^0.727399687532279)*'Hintergrund Berechnung'!$I$3165)*0.5,IF($C960&lt;16,(K960/($D960^0.727399687532279)*'Hintergrund Berechnung'!$I$3165)*0.67,K960/($D960^0.727399687532279)*'Hintergrund Berechnung'!$I$3166)))</f>
        <v>#DIV/0!</v>
      </c>
      <c r="AC960" s="16" t="str">
        <f t="shared" si="131"/>
        <v/>
      </c>
      <c r="AD960" s="16" t="e">
        <f>IF($A$3=FALSE,IF($C960&lt;16,M960/($D960^0.727399687532279)*'Hintergrund Berechnung'!$I$3165,M960/($D960^0.727399687532279)*'Hintergrund Berechnung'!$I$3166),IF($C960&lt;13,(M960/($D960^0.727399687532279)*'Hintergrund Berechnung'!$I$3165)*0.5,IF($C960&lt;16,(M960/($D960^0.727399687532279)*'Hintergrund Berechnung'!$I$3165)*0.67,M960/($D960^0.727399687532279)*'Hintergrund Berechnung'!$I$3166)))</f>
        <v>#DIV/0!</v>
      </c>
      <c r="AE960" s="16" t="str">
        <f t="shared" si="132"/>
        <v/>
      </c>
      <c r="AF960" s="16" t="e">
        <f>IF($A$3=FALSE,IF($C960&lt;16,O960/($D960^0.727399687532279)*'Hintergrund Berechnung'!$I$3165,O960/($D960^0.727399687532279)*'Hintergrund Berechnung'!$I$3166),IF($C960&lt;13,(O960/($D960^0.727399687532279)*'Hintergrund Berechnung'!$I$3165)*0.5,IF($C960&lt;16,(O960/($D960^0.727399687532279)*'Hintergrund Berechnung'!$I$3165)*0.67,O960/($D960^0.727399687532279)*'Hintergrund Berechnung'!$I$3166)))</f>
        <v>#DIV/0!</v>
      </c>
      <c r="AG960" s="16" t="str">
        <f t="shared" si="133"/>
        <v/>
      </c>
      <c r="AH960" s="16" t="e">
        <f t="shared" si="134"/>
        <v>#DIV/0!</v>
      </c>
      <c r="AI960" s="16" t="e">
        <f>ROUND(IF(C960&lt;16,$Q960/($D960^0.515518364833551)*'Hintergrund Berechnung'!$K$3165,$Q960/($D960^0.515518364833551)*'Hintergrund Berechnung'!$K$3166),0)</f>
        <v>#DIV/0!</v>
      </c>
      <c r="AJ960" s="16">
        <f>ROUND(IF(C960&lt;16,$R960*'Hintergrund Berechnung'!$L$3165,$R960*'Hintergrund Berechnung'!$L$3166),0)</f>
        <v>0</v>
      </c>
      <c r="AK960" s="16">
        <f>ROUND(IF(C960&lt;16,IF(S960&gt;0,(25-$S960)*'Hintergrund Berechnung'!$M$3165,0),IF(S960&gt;0,(25-$S960)*'Hintergrund Berechnung'!$M$3166,0)),0)</f>
        <v>0</v>
      </c>
      <c r="AL960" s="18" t="e">
        <f t="shared" si="135"/>
        <v>#DIV/0!</v>
      </c>
    </row>
    <row r="961" spans="21:38" x14ac:dyDescent="0.5">
      <c r="U961" s="16">
        <f t="shared" si="127"/>
        <v>0</v>
      </c>
      <c r="V961" s="16" t="e">
        <f>IF($A$3=FALSE,IF($C961&lt;16,E961/($D961^0.727399687532279)*'Hintergrund Berechnung'!$I$3165,E961/($D961^0.727399687532279)*'Hintergrund Berechnung'!$I$3166),IF($C961&lt;13,(E961/($D961^0.727399687532279)*'Hintergrund Berechnung'!$I$3165)*0.5,IF($C961&lt;16,(E961/($D961^0.727399687532279)*'Hintergrund Berechnung'!$I$3165)*0.67,E961/($D961^0.727399687532279)*'Hintergrund Berechnung'!$I$3166)))</f>
        <v>#DIV/0!</v>
      </c>
      <c r="W961" s="16" t="str">
        <f t="shared" si="128"/>
        <v/>
      </c>
      <c r="X961" s="16" t="e">
        <f>IF($A$3=FALSE,IF($C961&lt;16,G961/($D961^0.727399687532279)*'Hintergrund Berechnung'!$I$3165,G961/($D961^0.727399687532279)*'Hintergrund Berechnung'!$I$3166),IF($C961&lt;13,(G961/($D961^0.727399687532279)*'Hintergrund Berechnung'!$I$3165)*0.5,IF($C961&lt;16,(G961/($D961^0.727399687532279)*'Hintergrund Berechnung'!$I$3165)*0.67,G961/($D961^0.727399687532279)*'Hintergrund Berechnung'!$I$3166)))</f>
        <v>#DIV/0!</v>
      </c>
      <c r="Y961" s="16" t="str">
        <f t="shared" si="129"/>
        <v/>
      </c>
      <c r="Z961" s="16" t="e">
        <f>IF($A$3=FALSE,IF($C961&lt;16,I961/($D961^0.727399687532279)*'Hintergrund Berechnung'!$I$3165,I961/($D961^0.727399687532279)*'Hintergrund Berechnung'!$I$3166),IF($C961&lt;13,(I961/($D961^0.727399687532279)*'Hintergrund Berechnung'!$I$3165)*0.5,IF($C961&lt;16,(I961/($D961^0.727399687532279)*'Hintergrund Berechnung'!$I$3165)*0.67,I961/($D961^0.727399687532279)*'Hintergrund Berechnung'!$I$3166)))</f>
        <v>#DIV/0!</v>
      </c>
      <c r="AA961" s="16" t="str">
        <f t="shared" si="130"/>
        <v/>
      </c>
      <c r="AB961" s="16" t="e">
        <f>IF($A$3=FALSE,IF($C961&lt;16,K961/($D961^0.727399687532279)*'Hintergrund Berechnung'!$I$3165,K961/($D961^0.727399687532279)*'Hintergrund Berechnung'!$I$3166),IF($C961&lt;13,(K961/($D961^0.727399687532279)*'Hintergrund Berechnung'!$I$3165)*0.5,IF($C961&lt;16,(K961/($D961^0.727399687532279)*'Hintergrund Berechnung'!$I$3165)*0.67,K961/($D961^0.727399687532279)*'Hintergrund Berechnung'!$I$3166)))</f>
        <v>#DIV/0!</v>
      </c>
      <c r="AC961" s="16" t="str">
        <f t="shared" si="131"/>
        <v/>
      </c>
      <c r="AD961" s="16" t="e">
        <f>IF($A$3=FALSE,IF($C961&lt;16,M961/($D961^0.727399687532279)*'Hintergrund Berechnung'!$I$3165,M961/($D961^0.727399687532279)*'Hintergrund Berechnung'!$I$3166),IF($C961&lt;13,(M961/($D961^0.727399687532279)*'Hintergrund Berechnung'!$I$3165)*0.5,IF($C961&lt;16,(M961/($D961^0.727399687532279)*'Hintergrund Berechnung'!$I$3165)*0.67,M961/($D961^0.727399687532279)*'Hintergrund Berechnung'!$I$3166)))</f>
        <v>#DIV/0!</v>
      </c>
      <c r="AE961" s="16" t="str">
        <f t="shared" si="132"/>
        <v/>
      </c>
      <c r="AF961" s="16" t="e">
        <f>IF($A$3=FALSE,IF($C961&lt;16,O961/($D961^0.727399687532279)*'Hintergrund Berechnung'!$I$3165,O961/($D961^0.727399687532279)*'Hintergrund Berechnung'!$I$3166),IF($C961&lt;13,(O961/($D961^0.727399687532279)*'Hintergrund Berechnung'!$I$3165)*0.5,IF($C961&lt;16,(O961/($D961^0.727399687532279)*'Hintergrund Berechnung'!$I$3165)*0.67,O961/($D961^0.727399687532279)*'Hintergrund Berechnung'!$I$3166)))</f>
        <v>#DIV/0!</v>
      </c>
      <c r="AG961" s="16" t="str">
        <f t="shared" si="133"/>
        <v/>
      </c>
      <c r="AH961" s="16" t="e">
        <f t="shared" si="134"/>
        <v>#DIV/0!</v>
      </c>
      <c r="AI961" s="16" t="e">
        <f>ROUND(IF(C961&lt;16,$Q961/($D961^0.515518364833551)*'Hintergrund Berechnung'!$K$3165,$Q961/($D961^0.515518364833551)*'Hintergrund Berechnung'!$K$3166),0)</f>
        <v>#DIV/0!</v>
      </c>
      <c r="AJ961" s="16">
        <f>ROUND(IF(C961&lt;16,$R961*'Hintergrund Berechnung'!$L$3165,$R961*'Hintergrund Berechnung'!$L$3166),0)</f>
        <v>0</v>
      </c>
      <c r="AK961" s="16">
        <f>ROUND(IF(C961&lt;16,IF(S961&gt;0,(25-$S961)*'Hintergrund Berechnung'!$M$3165,0),IF(S961&gt;0,(25-$S961)*'Hintergrund Berechnung'!$M$3166,0)),0)</f>
        <v>0</v>
      </c>
      <c r="AL961" s="18" t="e">
        <f t="shared" si="135"/>
        <v>#DIV/0!</v>
      </c>
    </row>
    <row r="962" spans="21:38" x14ac:dyDescent="0.5">
      <c r="U962" s="16">
        <f t="shared" si="127"/>
        <v>0</v>
      </c>
      <c r="V962" s="16" t="e">
        <f>IF($A$3=FALSE,IF($C962&lt;16,E962/($D962^0.727399687532279)*'Hintergrund Berechnung'!$I$3165,E962/($D962^0.727399687532279)*'Hintergrund Berechnung'!$I$3166),IF($C962&lt;13,(E962/($D962^0.727399687532279)*'Hintergrund Berechnung'!$I$3165)*0.5,IF($C962&lt;16,(E962/($D962^0.727399687532279)*'Hintergrund Berechnung'!$I$3165)*0.67,E962/($D962^0.727399687532279)*'Hintergrund Berechnung'!$I$3166)))</f>
        <v>#DIV/0!</v>
      </c>
      <c r="W962" s="16" t="str">
        <f t="shared" si="128"/>
        <v/>
      </c>
      <c r="X962" s="16" t="e">
        <f>IF($A$3=FALSE,IF($C962&lt;16,G962/($D962^0.727399687532279)*'Hintergrund Berechnung'!$I$3165,G962/($D962^0.727399687532279)*'Hintergrund Berechnung'!$I$3166),IF($C962&lt;13,(G962/($D962^0.727399687532279)*'Hintergrund Berechnung'!$I$3165)*0.5,IF($C962&lt;16,(G962/($D962^0.727399687532279)*'Hintergrund Berechnung'!$I$3165)*0.67,G962/($D962^0.727399687532279)*'Hintergrund Berechnung'!$I$3166)))</f>
        <v>#DIV/0!</v>
      </c>
      <c r="Y962" s="16" t="str">
        <f t="shared" si="129"/>
        <v/>
      </c>
      <c r="Z962" s="16" t="e">
        <f>IF($A$3=FALSE,IF($C962&lt;16,I962/($D962^0.727399687532279)*'Hintergrund Berechnung'!$I$3165,I962/($D962^0.727399687532279)*'Hintergrund Berechnung'!$I$3166),IF($C962&lt;13,(I962/($D962^0.727399687532279)*'Hintergrund Berechnung'!$I$3165)*0.5,IF($C962&lt;16,(I962/($D962^0.727399687532279)*'Hintergrund Berechnung'!$I$3165)*0.67,I962/($D962^0.727399687532279)*'Hintergrund Berechnung'!$I$3166)))</f>
        <v>#DIV/0!</v>
      </c>
      <c r="AA962" s="16" t="str">
        <f t="shared" si="130"/>
        <v/>
      </c>
      <c r="AB962" s="16" t="e">
        <f>IF($A$3=FALSE,IF($C962&lt;16,K962/($D962^0.727399687532279)*'Hintergrund Berechnung'!$I$3165,K962/($D962^0.727399687532279)*'Hintergrund Berechnung'!$I$3166),IF($C962&lt;13,(K962/($D962^0.727399687532279)*'Hintergrund Berechnung'!$I$3165)*0.5,IF($C962&lt;16,(K962/($D962^0.727399687532279)*'Hintergrund Berechnung'!$I$3165)*0.67,K962/($D962^0.727399687532279)*'Hintergrund Berechnung'!$I$3166)))</f>
        <v>#DIV/0!</v>
      </c>
      <c r="AC962" s="16" t="str">
        <f t="shared" si="131"/>
        <v/>
      </c>
      <c r="AD962" s="16" t="e">
        <f>IF($A$3=FALSE,IF($C962&lt;16,M962/($D962^0.727399687532279)*'Hintergrund Berechnung'!$I$3165,M962/($D962^0.727399687532279)*'Hintergrund Berechnung'!$I$3166),IF($C962&lt;13,(M962/($D962^0.727399687532279)*'Hintergrund Berechnung'!$I$3165)*0.5,IF($C962&lt;16,(M962/($D962^0.727399687532279)*'Hintergrund Berechnung'!$I$3165)*0.67,M962/($D962^0.727399687532279)*'Hintergrund Berechnung'!$I$3166)))</f>
        <v>#DIV/0!</v>
      </c>
      <c r="AE962" s="16" t="str">
        <f t="shared" si="132"/>
        <v/>
      </c>
      <c r="AF962" s="16" t="e">
        <f>IF($A$3=FALSE,IF($C962&lt;16,O962/($D962^0.727399687532279)*'Hintergrund Berechnung'!$I$3165,O962/($D962^0.727399687532279)*'Hintergrund Berechnung'!$I$3166),IF($C962&lt;13,(O962/($D962^0.727399687532279)*'Hintergrund Berechnung'!$I$3165)*0.5,IF($C962&lt;16,(O962/($D962^0.727399687532279)*'Hintergrund Berechnung'!$I$3165)*0.67,O962/($D962^0.727399687532279)*'Hintergrund Berechnung'!$I$3166)))</f>
        <v>#DIV/0!</v>
      </c>
      <c r="AG962" s="16" t="str">
        <f t="shared" si="133"/>
        <v/>
      </c>
      <c r="AH962" s="16" t="e">
        <f t="shared" si="134"/>
        <v>#DIV/0!</v>
      </c>
      <c r="AI962" s="16" t="e">
        <f>ROUND(IF(C962&lt;16,$Q962/($D962^0.515518364833551)*'Hintergrund Berechnung'!$K$3165,$Q962/($D962^0.515518364833551)*'Hintergrund Berechnung'!$K$3166),0)</f>
        <v>#DIV/0!</v>
      </c>
      <c r="AJ962" s="16">
        <f>ROUND(IF(C962&lt;16,$R962*'Hintergrund Berechnung'!$L$3165,$R962*'Hintergrund Berechnung'!$L$3166),0)</f>
        <v>0</v>
      </c>
      <c r="AK962" s="16">
        <f>ROUND(IF(C962&lt;16,IF(S962&gt;0,(25-$S962)*'Hintergrund Berechnung'!$M$3165,0),IF(S962&gt;0,(25-$S962)*'Hintergrund Berechnung'!$M$3166,0)),0)</f>
        <v>0</v>
      </c>
      <c r="AL962" s="18" t="e">
        <f t="shared" si="135"/>
        <v>#DIV/0!</v>
      </c>
    </row>
    <row r="963" spans="21:38" x14ac:dyDescent="0.5">
      <c r="U963" s="16">
        <f t="shared" si="127"/>
        <v>0</v>
      </c>
      <c r="V963" s="16" t="e">
        <f>IF($A$3=FALSE,IF($C963&lt;16,E963/($D963^0.727399687532279)*'Hintergrund Berechnung'!$I$3165,E963/($D963^0.727399687532279)*'Hintergrund Berechnung'!$I$3166),IF($C963&lt;13,(E963/($D963^0.727399687532279)*'Hintergrund Berechnung'!$I$3165)*0.5,IF($C963&lt;16,(E963/($D963^0.727399687532279)*'Hintergrund Berechnung'!$I$3165)*0.67,E963/($D963^0.727399687532279)*'Hintergrund Berechnung'!$I$3166)))</f>
        <v>#DIV/0!</v>
      </c>
      <c r="W963" s="16" t="str">
        <f t="shared" si="128"/>
        <v/>
      </c>
      <c r="X963" s="16" t="e">
        <f>IF($A$3=FALSE,IF($C963&lt;16,G963/($D963^0.727399687532279)*'Hintergrund Berechnung'!$I$3165,G963/($D963^0.727399687532279)*'Hintergrund Berechnung'!$I$3166),IF($C963&lt;13,(G963/($D963^0.727399687532279)*'Hintergrund Berechnung'!$I$3165)*0.5,IF($C963&lt;16,(G963/($D963^0.727399687532279)*'Hintergrund Berechnung'!$I$3165)*0.67,G963/($D963^0.727399687532279)*'Hintergrund Berechnung'!$I$3166)))</f>
        <v>#DIV/0!</v>
      </c>
      <c r="Y963" s="16" t="str">
        <f t="shared" si="129"/>
        <v/>
      </c>
      <c r="Z963" s="16" t="e">
        <f>IF($A$3=FALSE,IF($C963&lt;16,I963/($D963^0.727399687532279)*'Hintergrund Berechnung'!$I$3165,I963/($D963^0.727399687532279)*'Hintergrund Berechnung'!$I$3166),IF($C963&lt;13,(I963/($D963^0.727399687532279)*'Hintergrund Berechnung'!$I$3165)*0.5,IF($C963&lt;16,(I963/($D963^0.727399687532279)*'Hintergrund Berechnung'!$I$3165)*0.67,I963/($D963^0.727399687532279)*'Hintergrund Berechnung'!$I$3166)))</f>
        <v>#DIV/0!</v>
      </c>
      <c r="AA963" s="16" t="str">
        <f t="shared" si="130"/>
        <v/>
      </c>
      <c r="AB963" s="16" t="e">
        <f>IF($A$3=FALSE,IF($C963&lt;16,K963/($D963^0.727399687532279)*'Hintergrund Berechnung'!$I$3165,K963/($D963^0.727399687532279)*'Hintergrund Berechnung'!$I$3166),IF($C963&lt;13,(K963/($D963^0.727399687532279)*'Hintergrund Berechnung'!$I$3165)*0.5,IF($C963&lt;16,(K963/($D963^0.727399687532279)*'Hintergrund Berechnung'!$I$3165)*0.67,K963/($D963^0.727399687532279)*'Hintergrund Berechnung'!$I$3166)))</f>
        <v>#DIV/0!</v>
      </c>
      <c r="AC963" s="16" t="str">
        <f t="shared" si="131"/>
        <v/>
      </c>
      <c r="AD963" s="16" t="e">
        <f>IF($A$3=FALSE,IF($C963&lt;16,M963/($D963^0.727399687532279)*'Hintergrund Berechnung'!$I$3165,M963/($D963^0.727399687532279)*'Hintergrund Berechnung'!$I$3166),IF($C963&lt;13,(M963/($D963^0.727399687532279)*'Hintergrund Berechnung'!$I$3165)*0.5,IF($C963&lt;16,(M963/($D963^0.727399687532279)*'Hintergrund Berechnung'!$I$3165)*0.67,M963/($D963^0.727399687532279)*'Hintergrund Berechnung'!$I$3166)))</f>
        <v>#DIV/0!</v>
      </c>
      <c r="AE963" s="16" t="str">
        <f t="shared" si="132"/>
        <v/>
      </c>
      <c r="AF963" s="16" t="e">
        <f>IF($A$3=FALSE,IF($C963&lt;16,O963/($D963^0.727399687532279)*'Hintergrund Berechnung'!$I$3165,O963/($D963^0.727399687532279)*'Hintergrund Berechnung'!$I$3166),IF($C963&lt;13,(O963/($D963^0.727399687532279)*'Hintergrund Berechnung'!$I$3165)*0.5,IF($C963&lt;16,(O963/($D963^0.727399687532279)*'Hintergrund Berechnung'!$I$3165)*0.67,O963/($D963^0.727399687532279)*'Hintergrund Berechnung'!$I$3166)))</f>
        <v>#DIV/0!</v>
      </c>
      <c r="AG963" s="16" t="str">
        <f t="shared" si="133"/>
        <v/>
      </c>
      <c r="AH963" s="16" t="e">
        <f t="shared" si="134"/>
        <v>#DIV/0!</v>
      </c>
      <c r="AI963" s="16" t="e">
        <f>ROUND(IF(C963&lt;16,$Q963/($D963^0.515518364833551)*'Hintergrund Berechnung'!$K$3165,$Q963/($D963^0.515518364833551)*'Hintergrund Berechnung'!$K$3166),0)</f>
        <v>#DIV/0!</v>
      </c>
      <c r="AJ963" s="16">
        <f>ROUND(IF(C963&lt;16,$R963*'Hintergrund Berechnung'!$L$3165,$R963*'Hintergrund Berechnung'!$L$3166),0)</f>
        <v>0</v>
      </c>
      <c r="AK963" s="16">
        <f>ROUND(IF(C963&lt;16,IF(S963&gt;0,(25-$S963)*'Hintergrund Berechnung'!$M$3165,0),IF(S963&gt;0,(25-$S963)*'Hintergrund Berechnung'!$M$3166,0)),0)</f>
        <v>0</v>
      </c>
      <c r="AL963" s="18" t="e">
        <f t="shared" si="135"/>
        <v>#DIV/0!</v>
      </c>
    </row>
    <row r="964" spans="21:38" x14ac:dyDescent="0.5">
      <c r="U964" s="16">
        <f t="shared" si="127"/>
        <v>0</v>
      </c>
      <c r="V964" s="16" t="e">
        <f>IF($A$3=FALSE,IF($C964&lt;16,E964/($D964^0.727399687532279)*'Hintergrund Berechnung'!$I$3165,E964/($D964^0.727399687532279)*'Hintergrund Berechnung'!$I$3166),IF($C964&lt;13,(E964/($D964^0.727399687532279)*'Hintergrund Berechnung'!$I$3165)*0.5,IF($C964&lt;16,(E964/($D964^0.727399687532279)*'Hintergrund Berechnung'!$I$3165)*0.67,E964/($D964^0.727399687532279)*'Hintergrund Berechnung'!$I$3166)))</f>
        <v>#DIV/0!</v>
      </c>
      <c r="W964" s="16" t="str">
        <f t="shared" si="128"/>
        <v/>
      </c>
      <c r="X964" s="16" t="e">
        <f>IF($A$3=FALSE,IF($C964&lt;16,G964/($D964^0.727399687532279)*'Hintergrund Berechnung'!$I$3165,G964/($D964^0.727399687532279)*'Hintergrund Berechnung'!$I$3166),IF($C964&lt;13,(G964/($D964^0.727399687532279)*'Hintergrund Berechnung'!$I$3165)*0.5,IF($C964&lt;16,(G964/($D964^0.727399687532279)*'Hintergrund Berechnung'!$I$3165)*0.67,G964/($D964^0.727399687532279)*'Hintergrund Berechnung'!$I$3166)))</f>
        <v>#DIV/0!</v>
      </c>
      <c r="Y964" s="16" t="str">
        <f t="shared" si="129"/>
        <v/>
      </c>
      <c r="Z964" s="16" t="e">
        <f>IF($A$3=FALSE,IF($C964&lt;16,I964/($D964^0.727399687532279)*'Hintergrund Berechnung'!$I$3165,I964/($D964^0.727399687532279)*'Hintergrund Berechnung'!$I$3166),IF($C964&lt;13,(I964/($D964^0.727399687532279)*'Hintergrund Berechnung'!$I$3165)*0.5,IF($C964&lt;16,(I964/($D964^0.727399687532279)*'Hintergrund Berechnung'!$I$3165)*0.67,I964/($D964^0.727399687532279)*'Hintergrund Berechnung'!$I$3166)))</f>
        <v>#DIV/0!</v>
      </c>
      <c r="AA964" s="16" t="str">
        <f t="shared" si="130"/>
        <v/>
      </c>
      <c r="AB964" s="16" t="e">
        <f>IF($A$3=FALSE,IF($C964&lt;16,K964/($D964^0.727399687532279)*'Hintergrund Berechnung'!$I$3165,K964/($D964^0.727399687532279)*'Hintergrund Berechnung'!$I$3166),IF($C964&lt;13,(K964/($D964^0.727399687532279)*'Hintergrund Berechnung'!$I$3165)*0.5,IF($C964&lt;16,(K964/($D964^0.727399687532279)*'Hintergrund Berechnung'!$I$3165)*0.67,K964/($D964^0.727399687532279)*'Hintergrund Berechnung'!$I$3166)))</f>
        <v>#DIV/0!</v>
      </c>
      <c r="AC964" s="16" t="str">
        <f t="shared" si="131"/>
        <v/>
      </c>
      <c r="AD964" s="16" t="e">
        <f>IF($A$3=FALSE,IF($C964&lt;16,M964/($D964^0.727399687532279)*'Hintergrund Berechnung'!$I$3165,M964/($D964^0.727399687532279)*'Hintergrund Berechnung'!$I$3166),IF($C964&lt;13,(M964/($D964^0.727399687532279)*'Hintergrund Berechnung'!$I$3165)*0.5,IF($C964&lt;16,(M964/($D964^0.727399687532279)*'Hintergrund Berechnung'!$I$3165)*0.67,M964/($D964^0.727399687532279)*'Hintergrund Berechnung'!$I$3166)))</f>
        <v>#DIV/0!</v>
      </c>
      <c r="AE964" s="16" t="str">
        <f t="shared" si="132"/>
        <v/>
      </c>
      <c r="AF964" s="16" t="e">
        <f>IF($A$3=FALSE,IF($C964&lt;16,O964/($D964^0.727399687532279)*'Hintergrund Berechnung'!$I$3165,O964/($D964^0.727399687532279)*'Hintergrund Berechnung'!$I$3166),IF($C964&lt;13,(O964/($D964^0.727399687532279)*'Hintergrund Berechnung'!$I$3165)*0.5,IF($C964&lt;16,(O964/($D964^0.727399687532279)*'Hintergrund Berechnung'!$I$3165)*0.67,O964/($D964^0.727399687532279)*'Hintergrund Berechnung'!$I$3166)))</f>
        <v>#DIV/0!</v>
      </c>
      <c r="AG964" s="16" t="str">
        <f t="shared" si="133"/>
        <v/>
      </c>
      <c r="AH964" s="16" t="e">
        <f t="shared" si="134"/>
        <v>#DIV/0!</v>
      </c>
      <c r="AI964" s="16" t="e">
        <f>ROUND(IF(C964&lt;16,$Q964/($D964^0.515518364833551)*'Hintergrund Berechnung'!$K$3165,$Q964/($D964^0.515518364833551)*'Hintergrund Berechnung'!$K$3166),0)</f>
        <v>#DIV/0!</v>
      </c>
      <c r="AJ964" s="16">
        <f>ROUND(IF(C964&lt;16,$R964*'Hintergrund Berechnung'!$L$3165,$R964*'Hintergrund Berechnung'!$L$3166),0)</f>
        <v>0</v>
      </c>
      <c r="AK964" s="16">
        <f>ROUND(IF(C964&lt;16,IF(S964&gt;0,(25-$S964)*'Hintergrund Berechnung'!$M$3165,0),IF(S964&gt;0,(25-$S964)*'Hintergrund Berechnung'!$M$3166,0)),0)</f>
        <v>0</v>
      </c>
      <c r="AL964" s="18" t="e">
        <f t="shared" si="135"/>
        <v>#DIV/0!</v>
      </c>
    </row>
    <row r="965" spans="21:38" x14ac:dyDescent="0.5">
      <c r="U965" s="16">
        <f t="shared" si="127"/>
        <v>0</v>
      </c>
      <c r="V965" s="16" t="e">
        <f>IF($A$3=FALSE,IF($C965&lt;16,E965/($D965^0.727399687532279)*'Hintergrund Berechnung'!$I$3165,E965/($D965^0.727399687532279)*'Hintergrund Berechnung'!$I$3166),IF($C965&lt;13,(E965/($D965^0.727399687532279)*'Hintergrund Berechnung'!$I$3165)*0.5,IF($C965&lt;16,(E965/($D965^0.727399687532279)*'Hintergrund Berechnung'!$I$3165)*0.67,E965/($D965^0.727399687532279)*'Hintergrund Berechnung'!$I$3166)))</f>
        <v>#DIV/0!</v>
      </c>
      <c r="W965" s="16" t="str">
        <f t="shared" si="128"/>
        <v/>
      </c>
      <c r="X965" s="16" t="e">
        <f>IF($A$3=FALSE,IF($C965&lt;16,G965/($D965^0.727399687532279)*'Hintergrund Berechnung'!$I$3165,G965/($D965^0.727399687532279)*'Hintergrund Berechnung'!$I$3166),IF($C965&lt;13,(G965/($D965^0.727399687532279)*'Hintergrund Berechnung'!$I$3165)*0.5,IF($C965&lt;16,(G965/($D965^0.727399687532279)*'Hintergrund Berechnung'!$I$3165)*0.67,G965/($D965^0.727399687532279)*'Hintergrund Berechnung'!$I$3166)))</f>
        <v>#DIV/0!</v>
      </c>
      <c r="Y965" s="16" t="str">
        <f t="shared" si="129"/>
        <v/>
      </c>
      <c r="Z965" s="16" t="e">
        <f>IF($A$3=FALSE,IF($C965&lt;16,I965/($D965^0.727399687532279)*'Hintergrund Berechnung'!$I$3165,I965/($D965^0.727399687532279)*'Hintergrund Berechnung'!$I$3166),IF($C965&lt;13,(I965/($D965^0.727399687532279)*'Hintergrund Berechnung'!$I$3165)*0.5,IF($C965&lt;16,(I965/($D965^0.727399687532279)*'Hintergrund Berechnung'!$I$3165)*0.67,I965/($D965^0.727399687532279)*'Hintergrund Berechnung'!$I$3166)))</f>
        <v>#DIV/0!</v>
      </c>
      <c r="AA965" s="16" t="str">
        <f t="shared" si="130"/>
        <v/>
      </c>
      <c r="AB965" s="16" t="e">
        <f>IF($A$3=FALSE,IF($C965&lt;16,K965/($D965^0.727399687532279)*'Hintergrund Berechnung'!$I$3165,K965/($D965^0.727399687532279)*'Hintergrund Berechnung'!$I$3166),IF($C965&lt;13,(K965/($D965^0.727399687532279)*'Hintergrund Berechnung'!$I$3165)*0.5,IF($C965&lt;16,(K965/($D965^0.727399687532279)*'Hintergrund Berechnung'!$I$3165)*0.67,K965/($D965^0.727399687532279)*'Hintergrund Berechnung'!$I$3166)))</f>
        <v>#DIV/0!</v>
      </c>
      <c r="AC965" s="16" t="str">
        <f t="shared" si="131"/>
        <v/>
      </c>
      <c r="AD965" s="16" t="e">
        <f>IF($A$3=FALSE,IF($C965&lt;16,M965/($D965^0.727399687532279)*'Hintergrund Berechnung'!$I$3165,M965/($D965^0.727399687532279)*'Hintergrund Berechnung'!$I$3166),IF($C965&lt;13,(M965/($D965^0.727399687532279)*'Hintergrund Berechnung'!$I$3165)*0.5,IF($C965&lt;16,(M965/($D965^0.727399687532279)*'Hintergrund Berechnung'!$I$3165)*0.67,M965/($D965^0.727399687532279)*'Hintergrund Berechnung'!$I$3166)))</f>
        <v>#DIV/0!</v>
      </c>
      <c r="AE965" s="16" t="str">
        <f t="shared" si="132"/>
        <v/>
      </c>
      <c r="AF965" s="16" t="e">
        <f>IF($A$3=FALSE,IF($C965&lt;16,O965/($D965^0.727399687532279)*'Hintergrund Berechnung'!$I$3165,O965/($D965^0.727399687532279)*'Hintergrund Berechnung'!$I$3166),IF($C965&lt;13,(O965/($D965^0.727399687532279)*'Hintergrund Berechnung'!$I$3165)*0.5,IF($C965&lt;16,(O965/($D965^0.727399687532279)*'Hintergrund Berechnung'!$I$3165)*0.67,O965/($D965^0.727399687532279)*'Hintergrund Berechnung'!$I$3166)))</f>
        <v>#DIV/0!</v>
      </c>
      <c r="AG965" s="16" t="str">
        <f t="shared" si="133"/>
        <v/>
      </c>
      <c r="AH965" s="16" t="e">
        <f t="shared" si="134"/>
        <v>#DIV/0!</v>
      </c>
      <c r="AI965" s="16" t="e">
        <f>ROUND(IF(C965&lt;16,$Q965/($D965^0.515518364833551)*'Hintergrund Berechnung'!$K$3165,$Q965/($D965^0.515518364833551)*'Hintergrund Berechnung'!$K$3166),0)</f>
        <v>#DIV/0!</v>
      </c>
      <c r="AJ965" s="16">
        <f>ROUND(IF(C965&lt;16,$R965*'Hintergrund Berechnung'!$L$3165,$R965*'Hintergrund Berechnung'!$L$3166),0)</f>
        <v>0</v>
      </c>
      <c r="AK965" s="16">
        <f>ROUND(IF(C965&lt;16,IF(S965&gt;0,(25-$S965)*'Hintergrund Berechnung'!$M$3165,0),IF(S965&gt;0,(25-$S965)*'Hintergrund Berechnung'!$M$3166,0)),0)</f>
        <v>0</v>
      </c>
      <c r="AL965" s="18" t="e">
        <f t="shared" si="135"/>
        <v>#DIV/0!</v>
      </c>
    </row>
    <row r="966" spans="21:38" x14ac:dyDescent="0.5">
      <c r="U966" s="16">
        <f t="shared" si="127"/>
        <v>0</v>
      </c>
      <c r="V966" s="16" t="e">
        <f>IF($A$3=FALSE,IF($C966&lt;16,E966/($D966^0.727399687532279)*'Hintergrund Berechnung'!$I$3165,E966/($D966^0.727399687532279)*'Hintergrund Berechnung'!$I$3166),IF($C966&lt;13,(E966/($D966^0.727399687532279)*'Hintergrund Berechnung'!$I$3165)*0.5,IF($C966&lt;16,(E966/($D966^0.727399687532279)*'Hintergrund Berechnung'!$I$3165)*0.67,E966/($D966^0.727399687532279)*'Hintergrund Berechnung'!$I$3166)))</f>
        <v>#DIV/0!</v>
      </c>
      <c r="W966" s="16" t="str">
        <f t="shared" si="128"/>
        <v/>
      </c>
      <c r="X966" s="16" t="e">
        <f>IF($A$3=FALSE,IF($C966&lt;16,G966/($D966^0.727399687532279)*'Hintergrund Berechnung'!$I$3165,G966/($D966^0.727399687532279)*'Hintergrund Berechnung'!$I$3166),IF($C966&lt;13,(G966/($D966^0.727399687532279)*'Hintergrund Berechnung'!$I$3165)*0.5,IF($C966&lt;16,(G966/($D966^0.727399687532279)*'Hintergrund Berechnung'!$I$3165)*0.67,G966/($D966^0.727399687532279)*'Hintergrund Berechnung'!$I$3166)))</f>
        <v>#DIV/0!</v>
      </c>
      <c r="Y966" s="16" t="str">
        <f t="shared" si="129"/>
        <v/>
      </c>
      <c r="Z966" s="16" t="e">
        <f>IF($A$3=FALSE,IF($C966&lt;16,I966/($D966^0.727399687532279)*'Hintergrund Berechnung'!$I$3165,I966/($D966^0.727399687532279)*'Hintergrund Berechnung'!$I$3166),IF($C966&lt;13,(I966/($D966^0.727399687532279)*'Hintergrund Berechnung'!$I$3165)*0.5,IF($C966&lt;16,(I966/($D966^0.727399687532279)*'Hintergrund Berechnung'!$I$3165)*0.67,I966/($D966^0.727399687532279)*'Hintergrund Berechnung'!$I$3166)))</f>
        <v>#DIV/0!</v>
      </c>
      <c r="AA966" s="16" t="str">
        <f t="shared" si="130"/>
        <v/>
      </c>
      <c r="AB966" s="16" t="e">
        <f>IF($A$3=FALSE,IF($C966&lt;16,K966/($D966^0.727399687532279)*'Hintergrund Berechnung'!$I$3165,K966/($D966^0.727399687532279)*'Hintergrund Berechnung'!$I$3166),IF($C966&lt;13,(K966/($D966^0.727399687532279)*'Hintergrund Berechnung'!$I$3165)*0.5,IF($C966&lt;16,(K966/($D966^0.727399687532279)*'Hintergrund Berechnung'!$I$3165)*0.67,K966/($D966^0.727399687532279)*'Hintergrund Berechnung'!$I$3166)))</f>
        <v>#DIV/0!</v>
      </c>
      <c r="AC966" s="16" t="str">
        <f t="shared" si="131"/>
        <v/>
      </c>
      <c r="AD966" s="16" t="e">
        <f>IF($A$3=FALSE,IF($C966&lt;16,M966/($D966^0.727399687532279)*'Hintergrund Berechnung'!$I$3165,M966/($D966^0.727399687532279)*'Hintergrund Berechnung'!$I$3166),IF($C966&lt;13,(M966/($D966^0.727399687532279)*'Hintergrund Berechnung'!$I$3165)*0.5,IF($C966&lt;16,(M966/($D966^0.727399687532279)*'Hintergrund Berechnung'!$I$3165)*0.67,M966/($D966^0.727399687532279)*'Hintergrund Berechnung'!$I$3166)))</f>
        <v>#DIV/0!</v>
      </c>
      <c r="AE966" s="16" t="str">
        <f t="shared" si="132"/>
        <v/>
      </c>
      <c r="AF966" s="16" t="e">
        <f>IF($A$3=FALSE,IF($C966&lt;16,O966/($D966^0.727399687532279)*'Hintergrund Berechnung'!$I$3165,O966/($D966^0.727399687532279)*'Hintergrund Berechnung'!$I$3166),IF($C966&lt;13,(O966/($D966^0.727399687532279)*'Hintergrund Berechnung'!$I$3165)*0.5,IF($C966&lt;16,(O966/($D966^0.727399687532279)*'Hintergrund Berechnung'!$I$3165)*0.67,O966/($D966^0.727399687532279)*'Hintergrund Berechnung'!$I$3166)))</f>
        <v>#DIV/0!</v>
      </c>
      <c r="AG966" s="16" t="str">
        <f t="shared" si="133"/>
        <v/>
      </c>
      <c r="AH966" s="16" t="e">
        <f t="shared" si="134"/>
        <v>#DIV/0!</v>
      </c>
      <c r="AI966" s="16" t="e">
        <f>ROUND(IF(C966&lt;16,$Q966/($D966^0.515518364833551)*'Hintergrund Berechnung'!$K$3165,$Q966/($D966^0.515518364833551)*'Hintergrund Berechnung'!$K$3166),0)</f>
        <v>#DIV/0!</v>
      </c>
      <c r="AJ966" s="16">
        <f>ROUND(IF(C966&lt;16,$R966*'Hintergrund Berechnung'!$L$3165,$R966*'Hintergrund Berechnung'!$L$3166),0)</f>
        <v>0</v>
      </c>
      <c r="AK966" s="16">
        <f>ROUND(IF(C966&lt;16,IF(S966&gt;0,(25-$S966)*'Hintergrund Berechnung'!$M$3165,0),IF(S966&gt;0,(25-$S966)*'Hintergrund Berechnung'!$M$3166,0)),0)</f>
        <v>0</v>
      </c>
      <c r="AL966" s="18" t="e">
        <f t="shared" si="135"/>
        <v>#DIV/0!</v>
      </c>
    </row>
    <row r="967" spans="21:38" x14ac:dyDescent="0.5">
      <c r="U967" s="16">
        <f t="shared" ref="U967:U996" si="136">MAX(E967,G967,I967)+MAX(K967,M967,O967)</f>
        <v>0</v>
      </c>
      <c r="V967" s="16" t="e">
        <f>IF($A$3=FALSE,IF($C967&lt;16,E967/($D967^0.727399687532279)*'Hintergrund Berechnung'!$I$3165,E967/($D967^0.727399687532279)*'Hintergrund Berechnung'!$I$3166),IF($C967&lt;13,(E967/($D967^0.727399687532279)*'Hintergrund Berechnung'!$I$3165)*0.5,IF($C967&lt;16,(E967/($D967^0.727399687532279)*'Hintergrund Berechnung'!$I$3165)*0.67,E967/($D967^0.727399687532279)*'Hintergrund Berechnung'!$I$3166)))</f>
        <v>#DIV/0!</v>
      </c>
      <c r="W967" s="16" t="str">
        <f t="shared" ref="W967:W996" si="137">IF(AND($A$3=TRUE,$C967&lt;13),F967,IF(AND($A$3=TRUE,$C967&lt;16),F967*0.67,""))</f>
        <v/>
      </c>
      <c r="X967" s="16" t="e">
        <f>IF($A$3=FALSE,IF($C967&lt;16,G967/($D967^0.727399687532279)*'Hintergrund Berechnung'!$I$3165,G967/($D967^0.727399687532279)*'Hintergrund Berechnung'!$I$3166),IF($C967&lt;13,(G967/($D967^0.727399687532279)*'Hintergrund Berechnung'!$I$3165)*0.5,IF($C967&lt;16,(G967/($D967^0.727399687532279)*'Hintergrund Berechnung'!$I$3165)*0.67,G967/($D967^0.727399687532279)*'Hintergrund Berechnung'!$I$3166)))</f>
        <v>#DIV/0!</v>
      </c>
      <c r="Y967" s="16" t="str">
        <f t="shared" ref="Y967:Y996" si="138">IF(AND($A$3=TRUE,$C967&lt;13),H967,IF(AND($A$3=TRUE,$C967&lt;16),H967*0.67,""))</f>
        <v/>
      </c>
      <c r="Z967" s="16" t="e">
        <f>IF($A$3=FALSE,IF($C967&lt;16,I967/($D967^0.727399687532279)*'Hintergrund Berechnung'!$I$3165,I967/($D967^0.727399687532279)*'Hintergrund Berechnung'!$I$3166),IF($C967&lt;13,(I967/($D967^0.727399687532279)*'Hintergrund Berechnung'!$I$3165)*0.5,IF($C967&lt;16,(I967/($D967^0.727399687532279)*'Hintergrund Berechnung'!$I$3165)*0.67,I967/($D967^0.727399687532279)*'Hintergrund Berechnung'!$I$3166)))</f>
        <v>#DIV/0!</v>
      </c>
      <c r="AA967" s="16" t="str">
        <f t="shared" ref="AA967:AA996" si="139">IF(AND($A$3=TRUE,$C967&lt;13),J967,IF(AND($A$3=TRUE,$C967&lt;16),J967*0.67,""))</f>
        <v/>
      </c>
      <c r="AB967" s="16" t="e">
        <f>IF($A$3=FALSE,IF($C967&lt;16,K967/($D967^0.727399687532279)*'Hintergrund Berechnung'!$I$3165,K967/($D967^0.727399687532279)*'Hintergrund Berechnung'!$I$3166),IF($C967&lt;13,(K967/($D967^0.727399687532279)*'Hintergrund Berechnung'!$I$3165)*0.5,IF($C967&lt;16,(K967/($D967^0.727399687532279)*'Hintergrund Berechnung'!$I$3165)*0.67,K967/($D967^0.727399687532279)*'Hintergrund Berechnung'!$I$3166)))</f>
        <v>#DIV/0!</v>
      </c>
      <c r="AC967" s="16" t="str">
        <f t="shared" ref="AC967:AC996" si="140">IF(AND($A$3=TRUE,$C967&lt;13),L967,IF(AND($A$3=TRUE,$C967&lt;16),L967*0.67,""))</f>
        <v/>
      </c>
      <c r="AD967" s="16" t="e">
        <f>IF($A$3=FALSE,IF($C967&lt;16,M967/($D967^0.727399687532279)*'Hintergrund Berechnung'!$I$3165,M967/($D967^0.727399687532279)*'Hintergrund Berechnung'!$I$3166),IF($C967&lt;13,(M967/($D967^0.727399687532279)*'Hintergrund Berechnung'!$I$3165)*0.5,IF($C967&lt;16,(M967/($D967^0.727399687532279)*'Hintergrund Berechnung'!$I$3165)*0.67,M967/($D967^0.727399687532279)*'Hintergrund Berechnung'!$I$3166)))</f>
        <v>#DIV/0!</v>
      </c>
      <c r="AE967" s="16" t="str">
        <f t="shared" ref="AE967:AE996" si="141">IF(AND($A$3=TRUE,$C967&lt;13),N967,IF(AND($A$3=TRUE,$C967&lt;16),N967*0.67,""))</f>
        <v/>
      </c>
      <c r="AF967" s="16" t="e">
        <f>IF($A$3=FALSE,IF($C967&lt;16,O967/($D967^0.727399687532279)*'Hintergrund Berechnung'!$I$3165,O967/($D967^0.727399687532279)*'Hintergrund Berechnung'!$I$3166),IF($C967&lt;13,(O967/($D967^0.727399687532279)*'Hintergrund Berechnung'!$I$3165)*0.5,IF($C967&lt;16,(O967/($D967^0.727399687532279)*'Hintergrund Berechnung'!$I$3165)*0.67,O967/($D967^0.727399687532279)*'Hintergrund Berechnung'!$I$3166)))</f>
        <v>#DIV/0!</v>
      </c>
      <c r="AG967" s="16" t="str">
        <f t="shared" ref="AG967:AG996" si="142">IF(AND($A$3=TRUE,$C967&lt;13),P967,IF(AND($A$3=TRUE,$C967&lt;16),P967*0.67,""))</f>
        <v/>
      </c>
      <c r="AH967" s="16" t="e">
        <f t="shared" ref="AH967:AH996" si="143">MAX(SUM(V967:W967),SUM(X967:Y967),SUM(Z967:AA967))+MAX(SUM(AB967:AC967),SUM(AD967:AE967),SUM(AF967:AG967))</f>
        <v>#DIV/0!</v>
      </c>
      <c r="AI967" s="16" t="e">
        <f>ROUND(IF(C967&lt;16,$Q967/($D967^0.515518364833551)*'Hintergrund Berechnung'!$K$3165,$Q967/($D967^0.515518364833551)*'Hintergrund Berechnung'!$K$3166),0)</f>
        <v>#DIV/0!</v>
      </c>
      <c r="AJ967" s="16">
        <f>ROUND(IF(C967&lt;16,$R967*'Hintergrund Berechnung'!$L$3165,$R967*'Hintergrund Berechnung'!$L$3166),0)</f>
        <v>0</v>
      </c>
      <c r="AK967" s="16">
        <f>ROUND(IF(C967&lt;16,IF(S967&gt;0,(25-$S967)*'Hintergrund Berechnung'!$M$3165,0),IF(S967&gt;0,(25-$S967)*'Hintergrund Berechnung'!$M$3166,0)),0)</f>
        <v>0</v>
      </c>
      <c r="AL967" s="18" t="e">
        <f t="shared" ref="AL967:AL996" si="144">ROUND(SUM(AH967:AK967),0)</f>
        <v>#DIV/0!</v>
      </c>
    </row>
    <row r="968" spans="21:38" x14ac:dyDescent="0.5">
      <c r="U968" s="16">
        <f t="shared" si="136"/>
        <v>0</v>
      </c>
      <c r="V968" s="16" t="e">
        <f>IF($A$3=FALSE,IF($C968&lt;16,E968/($D968^0.727399687532279)*'Hintergrund Berechnung'!$I$3165,E968/($D968^0.727399687532279)*'Hintergrund Berechnung'!$I$3166),IF($C968&lt;13,(E968/($D968^0.727399687532279)*'Hintergrund Berechnung'!$I$3165)*0.5,IF($C968&lt;16,(E968/($D968^0.727399687532279)*'Hintergrund Berechnung'!$I$3165)*0.67,E968/($D968^0.727399687532279)*'Hintergrund Berechnung'!$I$3166)))</f>
        <v>#DIV/0!</v>
      </c>
      <c r="W968" s="16" t="str">
        <f t="shared" si="137"/>
        <v/>
      </c>
      <c r="X968" s="16" t="e">
        <f>IF($A$3=FALSE,IF($C968&lt;16,G968/($D968^0.727399687532279)*'Hintergrund Berechnung'!$I$3165,G968/($D968^0.727399687532279)*'Hintergrund Berechnung'!$I$3166),IF($C968&lt;13,(G968/($D968^0.727399687532279)*'Hintergrund Berechnung'!$I$3165)*0.5,IF($C968&lt;16,(G968/($D968^0.727399687532279)*'Hintergrund Berechnung'!$I$3165)*0.67,G968/($D968^0.727399687532279)*'Hintergrund Berechnung'!$I$3166)))</f>
        <v>#DIV/0!</v>
      </c>
      <c r="Y968" s="16" t="str">
        <f t="shared" si="138"/>
        <v/>
      </c>
      <c r="Z968" s="16" t="e">
        <f>IF($A$3=FALSE,IF($C968&lt;16,I968/($D968^0.727399687532279)*'Hintergrund Berechnung'!$I$3165,I968/($D968^0.727399687532279)*'Hintergrund Berechnung'!$I$3166),IF($C968&lt;13,(I968/($D968^0.727399687532279)*'Hintergrund Berechnung'!$I$3165)*0.5,IF($C968&lt;16,(I968/($D968^0.727399687532279)*'Hintergrund Berechnung'!$I$3165)*0.67,I968/($D968^0.727399687532279)*'Hintergrund Berechnung'!$I$3166)))</f>
        <v>#DIV/0!</v>
      </c>
      <c r="AA968" s="16" t="str">
        <f t="shared" si="139"/>
        <v/>
      </c>
      <c r="AB968" s="16" t="e">
        <f>IF($A$3=FALSE,IF($C968&lt;16,K968/($D968^0.727399687532279)*'Hintergrund Berechnung'!$I$3165,K968/($D968^0.727399687532279)*'Hintergrund Berechnung'!$I$3166),IF($C968&lt;13,(K968/($D968^0.727399687532279)*'Hintergrund Berechnung'!$I$3165)*0.5,IF($C968&lt;16,(K968/($D968^0.727399687532279)*'Hintergrund Berechnung'!$I$3165)*0.67,K968/($D968^0.727399687532279)*'Hintergrund Berechnung'!$I$3166)))</f>
        <v>#DIV/0!</v>
      </c>
      <c r="AC968" s="16" t="str">
        <f t="shared" si="140"/>
        <v/>
      </c>
      <c r="AD968" s="16" t="e">
        <f>IF($A$3=FALSE,IF($C968&lt;16,M968/($D968^0.727399687532279)*'Hintergrund Berechnung'!$I$3165,M968/($D968^0.727399687532279)*'Hintergrund Berechnung'!$I$3166),IF($C968&lt;13,(M968/($D968^0.727399687532279)*'Hintergrund Berechnung'!$I$3165)*0.5,IF($C968&lt;16,(M968/($D968^0.727399687532279)*'Hintergrund Berechnung'!$I$3165)*0.67,M968/($D968^0.727399687532279)*'Hintergrund Berechnung'!$I$3166)))</f>
        <v>#DIV/0!</v>
      </c>
      <c r="AE968" s="16" t="str">
        <f t="shared" si="141"/>
        <v/>
      </c>
      <c r="AF968" s="16" t="e">
        <f>IF($A$3=FALSE,IF($C968&lt;16,O968/($D968^0.727399687532279)*'Hintergrund Berechnung'!$I$3165,O968/($D968^0.727399687532279)*'Hintergrund Berechnung'!$I$3166),IF($C968&lt;13,(O968/($D968^0.727399687532279)*'Hintergrund Berechnung'!$I$3165)*0.5,IF($C968&lt;16,(O968/($D968^0.727399687532279)*'Hintergrund Berechnung'!$I$3165)*0.67,O968/($D968^0.727399687532279)*'Hintergrund Berechnung'!$I$3166)))</f>
        <v>#DIV/0!</v>
      </c>
      <c r="AG968" s="16" t="str">
        <f t="shared" si="142"/>
        <v/>
      </c>
      <c r="AH968" s="16" t="e">
        <f t="shared" si="143"/>
        <v>#DIV/0!</v>
      </c>
      <c r="AI968" s="16" t="e">
        <f>ROUND(IF(C968&lt;16,$Q968/($D968^0.515518364833551)*'Hintergrund Berechnung'!$K$3165,$Q968/($D968^0.515518364833551)*'Hintergrund Berechnung'!$K$3166),0)</f>
        <v>#DIV/0!</v>
      </c>
      <c r="AJ968" s="16">
        <f>ROUND(IF(C968&lt;16,$R968*'Hintergrund Berechnung'!$L$3165,$R968*'Hintergrund Berechnung'!$L$3166),0)</f>
        <v>0</v>
      </c>
      <c r="AK968" s="16">
        <f>ROUND(IF(C968&lt;16,IF(S968&gt;0,(25-$S968)*'Hintergrund Berechnung'!$M$3165,0),IF(S968&gt;0,(25-$S968)*'Hintergrund Berechnung'!$M$3166,0)),0)</f>
        <v>0</v>
      </c>
      <c r="AL968" s="18" t="e">
        <f t="shared" si="144"/>
        <v>#DIV/0!</v>
      </c>
    </row>
    <row r="969" spans="21:38" x14ac:dyDescent="0.5">
      <c r="U969" s="16">
        <f t="shared" si="136"/>
        <v>0</v>
      </c>
      <c r="V969" s="16" t="e">
        <f>IF($A$3=FALSE,IF($C969&lt;16,E969/($D969^0.727399687532279)*'Hintergrund Berechnung'!$I$3165,E969/($D969^0.727399687532279)*'Hintergrund Berechnung'!$I$3166),IF($C969&lt;13,(E969/($D969^0.727399687532279)*'Hintergrund Berechnung'!$I$3165)*0.5,IF($C969&lt;16,(E969/($D969^0.727399687532279)*'Hintergrund Berechnung'!$I$3165)*0.67,E969/($D969^0.727399687532279)*'Hintergrund Berechnung'!$I$3166)))</f>
        <v>#DIV/0!</v>
      </c>
      <c r="W969" s="16" t="str">
        <f t="shared" si="137"/>
        <v/>
      </c>
      <c r="X969" s="16" t="e">
        <f>IF($A$3=FALSE,IF($C969&lt;16,G969/($D969^0.727399687532279)*'Hintergrund Berechnung'!$I$3165,G969/($D969^0.727399687532279)*'Hintergrund Berechnung'!$I$3166),IF($C969&lt;13,(G969/($D969^0.727399687532279)*'Hintergrund Berechnung'!$I$3165)*0.5,IF($C969&lt;16,(G969/($D969^0.727399687532279)*'Hintergrund Berechnung'!$I$3165)*0.67,G969/($D969^0.727399687532279)*'Hintergrund Berechnung'!$I$3166)))</f>
        <v>#DIV/0!</v>
      </c>
      <c r="Y969" s="16" t="str">
        <f t="shared" si="138"/>
        <v/>
      </c>
      <c r="Z969" s="16" t="e">
        <f>IF($A$3=FALSE,IF($C969&lt;16,I969/($D969^0.727399687532279)*'Hintergrund Berechnung'!$I$3165,I969/($D969^0.727399687532279)*'Hintergrund Berechnung'!$I$3166),IF($C969&lt;13,(I969/($D969^0.727399687532279)*'Hintergrund Berechnung'!$I$3165)*0.5,IF($C969&lt;16,(I969/($D969^0.727399687532279)*'Hintergrund Berechnung'!$I$3165)*0.67,I969/($D969^0.727399687532279)*'Hintergrund Berechnung'!$I$3166)))</f>
        <v>#DIV/0!</v>
      </c>
      <c r="AA969" s="16" t="str">
        <f t="shared" si="139"/>
        <v/>
      </c>
      <c r="AB969" s="16" t="e">
        <f>IF($A$3=FALSE,IF($C969&lt;16,K969/($D969^0.727399687532279)*'Hintergrund Berechnung'!$I$3165,K969/($D969^0.727399687532279)*'Hintergrund Berechnung'!$I$3166),IF($C969&lt;13,(K969/($D969^0.727399687532279)*'Hintergrund Berechnung'!$I$3165)*0.5,IF($C969&lt;16,(K969/($D969^0.727399687532279)*'Hintergrund Berechnung'!$I$3165)*0.67,K969/($D969^0.727399687532279)*'Hintergrund Berechnung'!$I$3166)))</f>
        <v>#DIV/0!</v>
      </c>
      <c r="AC969" s="16" t="str">
        <f t="shared" si="140"/>
        <v/>
      </c>
      <c r="AD969" s="16" t="e">
        <f>IF($A$3=FALSE,IF($C969&lt;16,M969/($D969^0.727399687532279)*'Hintergrund Berechnung'!$I$3165,M969/($D969^0.727399687532279)*'Hintergrund Berechnung'!$I$3166),IF($C969&lt;13,(M969/($D969^0.727399687532279)*'Hintergrund Berechnung'!$I$3165)*0.5,IF($C969&lt;16,(M969/($D969^0.727399687532279)*'Hintergrund Berechnung'!$I$3165)*0.67,M969/($D969^0.727399687532279)*'Hintergrund Berechnung'!$I$3166)))</f>
        <v>#DIV/0!</v>
      </c>
      <c r="AE969" s="16" t="str">
        <f t="shared" si="141"/>
        <v/>
      </c>
      <c r="AF969" s="16" t="e">
        <f>IF($A$3=FALSE,IF($C969&lt;16,O969/($D969^0.727399687532279)*'Hintergrund Berechnung'!$I$3165,O969/($D969^0.727399687532279)*'Hintergrund Berechnung'!$I$3166),IF($C969&lt;13,(O969/($D969^0.727399687532279)*'Hintergrund Berechnung'!$I$3165)*0.5,IF($C969&lt;16,(O969/($D969^0.727399687532279)*'Hintergrund Berechnung'!$I$3165)*0.67,O969/($D969^0.727399687532279)*'Hintergrund Berechnung'!$I$3166)))</f>
        <v>#DIV/0!</v>
      </c>
      <c r="AG969" s="16" t="str">
        <f t="shared" si="142"/>
        <v/>
      </c>
      <c r="AH969" s="16" t="e">
        <f t="shared" si="143"/>
        <v>#DIV/0!</v>
      </c>
      <c r="AI969" s="16" t="e">
        <f>ROUND(IF(C969&lt;16,$Q969/($D969^0.515518364833551)*'Hintergrund Berechnung'!$K$3165,$Q969/($D969^0.515518364833551)*'Hintergrund Berechnung'!$K$3166),0)</f>
        <v>#DIV/0!</v>
      </c>
      <c r="AJ969" s="16">
        <f>ROUND(IF(C969&lt;16,$R969*'Hintergrund Berechnung'!$L$3165,$R969*'Hintergrund Berechnung'!$L$3166),0)</f>
        <v>0</v>
      </c>
      <c r="AK969" s="16">
        <f>ROUND(IF(C969&lt;16,IF(S969&gt;0,(25-$S969)*'Hintergrund Berechnung'!$M$3165,0),IF(S969&gt;0,(25-$S969)*'Hintergrund Berechnung'!$M$3166,0)),0)</f>
        <v>0</v>
      </c>
      <c r="AL969" s="18" t="e">
        <f t="shared" si="144"/>
        <v>#DIV/0!</v>
      </c>
    </row>
    <row r="970" spans="21:38" x14ac:dyDescent="0.5">
      <c r="U970" s="16">
        <f t="shared" si="136"/>
        <v>0</v>
      </c>
      <c r="V970" s="16" t="e">
        <f>IF($A$3=FALSE,IF($C970&lt;16,E970/($D970^0.727399687532279)*'Hintergrund Berechnung'!$I$3165,E970/($D970^0.727399687532279)*'Hintergrund Berechnung'!$I$3166),IF($C970&lt;13,(E970/($D970^0.727399687532279)*'Hintergrund Berechnung'!$I$3165)*0.5,IF($C970&lt;16,(E970/($D970^0.727399687532279)*'Hintergrund Berechnung'!$I$3165)*0.67,E970/($D970^0.727399687532279)*'Hintergrund Berechnung'!$I$3166)))</f>
        <v>#DIV/0!</v>
      </c>
      <c r="W970" s="16" t="str">
        <f t="shared" si="137"/>
        <v/>
      </c>
      <c r="X970" s="16" t="e">
        <f>IF($A$3=FALSE,IF($C970&lt;16,G970/($D970^0.727399687532279)*'Hintergrund Berechnung'!$I$3165,G970/($D970^0.727399687532279)*'Hintergrund Berechnung'!$I$3166),IF($C970&lt;13,(G970/($D970^0.727399687532279)*'Hintergrund Berechnung'!$I$3165)*0.5,IF($C970&lt;16,(G970/($D970^0.727399687532279)*'Hintergrund Berechnung'!$I$3165)*0.67,G970/($D970^0.727399687532279)*'Hintergrund Berechnung'!$I$3166)))</f>
        <v>#DIV/0!</v>
      </c>
      <c r="Y970" s="16" t="str">
        <f t="shared" si="138"/>
        <v/>
      </c>
      <c r="Z970" s="16" t="e">
        <f>IF($A$3=FALSE,IF($C970&lt;16,I970/($D970^0.727399687532279)*'Hintergrund Berechnung'!$I$3165,I970/($D970^0.727399687532279)*'Hintergrund Berechnung'!$I$3166),IF($C970&lt;13,(I970/($D970^0.727399687532279)*'Hintergrund Berechnung'!$I$3165)*0.5,IF($C970&lt;16,(I970/($D970^0.727399687532279)*'Hintergrund Berechnung'!$I$3165)*0.67,I970/($D970^0.727399687532279)*'Hintergrund Berechnung'!$I$3166)))</f>
        <v>#DIV/0!</v>
      </c>
      <c r="AA970" s="16" t="str">
        <f t="shared" si="139"/>
        <v/>
      </c>
      <c r="AB970" s="16" t="e">
        <f>IF($A$3=FALSE,IF($C970&lt;16,K970/($D970^0.727399687532279)*'Hintergrund Berechnung'!$I$3165,K970/($D970^0.727399687532279)*'Hintergrund Berechnung'!$I$3166),IF($C970&lt;13,(K970/($D970^0.727399687532279)*'Hintergrund Berechnung'!$I$3165)*0.5,IF($C970&lt;16,(K970/($D970^0.727399687532279)*'Hintergrund Berechnung'!$I$3165)*0.67,K970/($D970^0.727399687532279)*'Hintergrund Berechnung'!$I$3166)))</f>
        <v>#DIV/0!</v>
      </c>
      <c r="AC970" s="16" t="str">
        <f t="shared" si="140"/>
        <v/>
      </c>
      <c r="AD970" s="16" t="e">
        <f>IF($A$3=FALSE,IF($C970&lt;16,M970/($D970^0.727399687532279)*'Hintergrund Berechnung'!$I$3165,M970/($D970^0.727399687532279)*'Hintergrund Berechnung'!$I$3166),IF($C970&lt;13,(M970/($D970^0.727399687532279)*'Hintergrund Berechnung'!$I$3165)*0.5,IF($C970&lt;16,(M970/($D970^0.727399687532279)*'Hintergrund Berechnung'!$I$3165)*0.67,M970/($D970^0.727399687532279)*'Hintergrund Berechnung'!$I$3166)))</f>
        <v>#DIV/0!</v>
      </c>
      <c r="AE970" s="16" t="str">
        <f t="shared" si="141"/>
        <v/>
      </c>
      <c r="AF970" s="16" t="e">
        <f>IF($A$3=FALSE,IF($C970&lt;16,O970/($D970^0.727399687532279)*'Hintergrund Berechnung'!$I$3165,O970/($D970^0.727399687532279)*'Hintergrund Berechnung'!$I$3166),IF($C970&lt;13,(O970/($D970^0.727399687532279)*'Hintergrund Berechnung'!$I$3165)*0.5,IF($C970&lt;16,(O970/($D970^0.727399687532279)*'Hintergrund Berechnung'!$I$3165)*0.67,O970/($D970^0.727399687532279)*'Hintergrund Berechnung'!$I$3166)))</f>
        <v>#DIV/0!</v>
      </c>
      <c r="AG970" s="16" t="str">
        <f t="shared" si="142"/>
        <v/>
      </c>
      <c r="AH970" s="16" t="e">
        <f t="shared" si="143"/>
        <v>#DIV/0!</v>
      </c>
      <c r="AI970" s="16" t="e">
        <f>ROUND(IF(C970&lt;16,$Q970/($D970^0.515518364833551)*'Hintergrund Berechnung'!$K$3165,$Q970/($D970^0.515518364833551)*'Hintergrund Berechnung'!$K$3166),0)</f>
        <v>#DIV/0!</v>
      </c>
      <c r="AJ970" s="16">
        <f>ROUND(IF(C970&lt;16,$R970*'Hintergrund Berechnung'!$L$3165,$R970*'Hintergrund Berechnung'!$L$3166),0)</f>
        <v>0</v>
      </c>
      <c r="AK970" s="16">
        <f>ROUND(IF(C970&lt;16,IF(S970&gt;0,(25-$S970)*'Hintergrund Berechnung'!$M$3165,0),IF(S970&gt;0,(25-$S970)*'Hintergrund Berechnung'!$M$3166,0)),0)</f>
        <v>0</v>
      </c>
      <c r="AL970" s="18" t="e">
        <f t="shared" si="144"/>
        <v>#DIV/0!</v>
      </c>
    </row>
    <row r="971" spans="21:38" x14ac:dyDescent="0.5">
      <c r="U971" s="16">
        <f t="shared" si="136"/>
        <v>0</v>
      </c>
      <c r="V971" s="16" t="e">
        <f>IF($A$3=FALSE,IF($C971&lt;16,E971/($D971^0.727399687532279)*'Hintergrund Berechnung'!$I$3165,E971/($D971^0.727399687532279)*'Hintergrund Berechnung'!$I$3166),IF($C971&lt;13,(E971/($D971^0.727399687532279)*'Hintergrund Berechnung'!$I$3165)*0.5,IF($C971&lt;16,(E971/($D971^0.727399687532279)*'Hintergrund Berechnung'!$I$3165)*0.67,E971/($D971^0.727399687532279)*'Hintergrund Berechnung'!$I$3166)))</f>
        <v>#DIV/0!</v>
      </c>
      <c r="W971" s="16" t="str">
        <f t="shared" si="137"/>
        <v/>
      </c>
      <c r="X971" s="16" t="e">
        <f>IF($A$3=FALSE,IF($C971&lt;16,G971/($D971^0.727399687532279)*'Hintergrund Berechnung'!$I$3165,G971/($D971^0.727399687532279)*'Hintergrund Berechnung'!$I$3166),IF($C971&lt;13,(G971/($D971^0.727399687532279)*'Hintergrund Berechnung'!$I$3165)*0.5,IF($C971&lt;16,(G971/($D971^0.727399687532279)*'Hintergrund Berechnung'!$I$3165)*0.67,G971/($D971^0.727399687532279)*'Hintergrund Berechnung'!$I$3166)))</f>
        <v>#DIV/0!</v>
      </c>
      <c r="Y971" s="16" t="str">
        <f t="shared" si="138"/>
        <v/>
      </c>
      <c r="Z971" s="16" t="e">
        <f>IF($A$3=FALSE,IF($C971&lt;16,I971/($D971^0.727399687532279)*'Hintergrund Berechnung'!$I$3165,I971/($D971^0.727399687532279)*'Hintergrund Berechnung'!$I$3166),IF($C971&lt;13,(I971/($D971^0.727399687532279)*'Hintergrund Berechnung'!$I$3165)*0.5,IF($C971&lt;16,(I971/($D971^0.727399687532279)*'Hintergrund Berechnung'!$I$3165)*0.67,I971/($D971^0.727399687532279)*'Hintergrund Berechnung'!$I$3166)))</f>
        <v>#DIV/0!</v>
      </c>
      <c r="AA971" s="16" t="str">
        <f t="shared" si="139"/>
        <v/>
      </c>
      <c r="AB971" s="16" t="e">
        <f>IF($A$3=FALSE,IF($C971&lt;16,K971/($D971^0.727399687532279)*'Hintergrund Berechnung'!$I$3165,K971/($D971^0.727399687532279)*'Hintergrund Berechnung'!$I$3166),IF($C971&lt;13,(K971/($D971^0.727399687532279)*'Hintergrund Berechnung'!$I$3165)*0.5,IF($C971&lt;16,(K971/($D971^0.727399687532279)*'Hintergrund Berechnung'!$I$3165)*0.67,K971/($D971^0.727399687532279)*'Hintergrund Berechnung'!$I$3166)))</f>
        <v>#DIV/0!</v>
      </c>
      <c r="AC971" s="16" t="str">
        <f t="shared" si="140"/>
        <v/>
      </c>
      <c r="AD971" s="16" t="e">
        <f>IF($A$3=FALSE,IF($C971&lt;16,M971/($D971^0.727399687532279)*'Hintergrund Berechnung'!$I$3165,M971/($D971^0.727399687532279)*'Hintergrund Berechnung'!$I$3166),IF($C971&lt;13,(M971/($D971^0.727399687532279)*'Hintergrund Berechnung'!$I$3165)*0.5,IF($C971&lt;16,(M971/($D971^0.727399687532279)*'Hintergrund Berechnung'!$I$3165)*0.67,M971/($D971^0.727399687532279)*'Hintergrund Berechnung'!$I$3166)))</f>
        <v>#DIV/0!</v>
      </c>
      <c r="AE971" s="16" t="str">
        <f t="shared" si="141"/>
        <v/>
      </c>
      <c r="AF971" s="16" t="e">
        <f>IF($A$3=FALSE,IF($C971&lt;16,O971/($D971^0.727399687532279)*'Hintergrund Berechnung'!$I$3165,O971/($D971^0.727399687532279)*'Hintergrund Berechnung'!$I$3166),IF($C971&lt;13,(O971/($D971^0.727399687532279)*'Hintergrund Berechnung'!$I$3165)*0.5,IF($C971&lt;16,(O971/($D971^0.727399687532279)*'Hintergrund Berechnung'!$I$3165)*0.67,O971/($D971^0.727399687532279)*'Hintergrund Berechnung'!$I$3166)))</f>
        <v>#DIV/0!</v>
      </c>
      <c r="AG971" s="16" t="str">
        <f t="shared" si="142"/>
        <v/>
      </c>
      <c r="AH971" s="16" t="e">
        <f t="shared" si="143"/>
        <v>#DIV/0!</v>
      </c>
      <c r="AI971" s="16" t="e">
        <f>ROUND(IF(C971&lt;16,$Q971/($D971^0.515518364833551)*'Hintergrund Berechnung'!$K$3165,$Q971/($D971^0.515518364833551)*'Hintergrund Berechnung'!$K$3166),0)</f>
        <v>#DIV/0!</v>
      </c>
      <c r="AJ971" s="16">
        <f>ROUND(IF(C971&lt;16,$R971*'Hintergrund Berechnung'!$L$3165,$R971*'Hintergrund Berechnung'!$L$3166),0)</f>
        <v>0</v>
      </c>
      <c r="AK971" s="16">
        <f>ROUND(IF(C971&lt;16,IF(S971&gt;0,(25-$S971)*'Hintergrund Berechnung'!$M$3165,0),IF(S971&gt;0,(25-$S971)*'Hintergrund Berechnung'!$M$3166,0)),0)</f>
        <v>0</v>
      </c>
      <c r="AL971" s="18" t="e">
        <f t="shared" si="144"/>
        <v>#DIV/0!</v>
      </c>
    </row>
    <row r="972" spans="21:38" x14ac:dyDescent="0.5">
      <c r="U972" s="16">
        <f t="shared" si="136"/>
        <v>0</v>
      </c>
      <c r="V972" s="16" t="e">
        <f>IF($A$3=FALSE,IF($C972&lt;16,E972/($D972^0.727399687532279)*'Hintergrund Berechnung'!$I$3165,E972/($D972^0.727399687532279)*'Hintergrund Berechnung'!$I$3166),IF($C972&lt;13,(E972/($D972^0.727399687532279)*'Hintergrund Berechnung'!$I$3165)*0.5,IF($C972&lt;16,(E972/($D972^0.727399687532279)*'Hintergrund Berechnung'!$I$3165)*0.67,E972/($D972^0.727399687532279)*'Hintergrund Berechnung'!$I$3166)))</f>
        <v>#DIV/0!</v>
      </c>
      <c r="W972" s="16" t="str">
        <f t="shared" si="137"/>
        <v/>
      </c>
      <c r="X972" s="16" t="e">
        <f>IF($A$3=FALSE,IF($C972&lt;16,G972/($D972^0.727399687532279)*'Hintergrund Berechnung'!$I$3165,G972/($D972^0.727399687532279)*'Hintergrund Berechnung'!$I$3166),IF($C972&lt;13,(G972/($D972^0.727399687532279)*'Hintergrund Berechnung'!$I$3165)*0.5,IF($C972&lt;16,(G972/($D972^0.727399687532279)*'Hintergrund Berechnung'!$I$3165)*0.67,G972/($D972^0.727399687532279)*'Hintergrund Berechnung'!$I$3166)))</f>
        <v>#DIV/0!</v>
      </c>
      <c r="Y972" s="16" t="str">
        <f t="shared" si="138"/>
        <v/>
      </c>
      <c r="Z972" s="16" t="e">
        <f>IF($A$3=FALSE,IF($C972&lt;16,I972/($D972^0.727399687532279)*'Hintergrund Berechnung'!$I$3165,I972/($D972^0.727399687532279)*'Hintergrund Berechnung'!$I$3166),IF($C972&lt;13,(I972/($D972^0.727399687532279)*'Hintergrund Berechnung'!$I$3165)*0.5,IF($C972&lt;16,(I972/($D972^0.727399687532279)*'Hintergrund Berechnung'!$I$3165)*0.67,I972/($D972^0.727399687532279)*'Hintergrund Berechnung'!$I$3166)))</f>
        <v>#DIV/0!</v>
      </c>
      <c r="AA972" s="16" t="str">
        <f t="shared" si="139"/>
        <v/>
      </c>
      <c r="AB972" s="16" t="e">
        <f>IF($A$3=FALSE,IF($C972&lt;16,K972/($D972^0.727399687532279)*'Hintergrund Berechnung'!$I$3165,K972/($D972^0.727399687532279)*'Hintergrund Berechnung'!$I$3166),IF($C972&lt;13,(K972/($D972^0.727399687532279)*'Hintergrund Berechnung'!$I$3165)*0.5,IF($C972&lt;16,(K972/($D972^0.727399687532279)*'Hintergrund Berechnung'!$I$3165)*0.67,K972/($D972^0.727399687532279)*'Hintergrund Berechnung'!$I$3166)))</f>
        <v>#DIV/0!</v>
      </c>
      <c r="AC972" s="16" t="str">
        <f t="shared" si="140"/>
        <v/>
      </c>
      <c r="AD972" s="16" t="e">
        <f>IF($A$3=FALSE,IF($C972&lt;16,M972/($D972^0.727399687532279)*'Hintergrund Berechnung'!$I$3165,M972/($D972^0.727399687532279)*'Hintergrund Berechnung'!$I$3166),IF($C972&lt;13,(M972/($D972^0.727399687532279)*'Hintergrund Berechnung'!$I$3165)*0.5,IF($C972&lt;16,(M972/($D972^0.727399687532279)*'Hintergrund Berechnung'!$I$3165)*0.67,M972/($D972^0.727399687532279)*'Hintergrund Berechnung'!$I$3166)))</f>
        <v>#DIV/0!</v>
      </c>
      <c r="AE972" s="16" t="str">
        <f t="shared" si="141"/>
        <v/>
      </c>
      <c r="AF972" s="16" t="e">
        <f>IF($A$3=FALSE,IF($C972&lt;16,O972/($D972^0.727399687532279)*'Hintergrund Berechnung'!$I$3165,O972/($D972^0.727399687532279)*'Hintergrund Berechnung'!$I$3166),IF($C972&lt;13,(O972/($D972^0.727399687532279)*'Hintergrund Berechnung'!$I$3165)*0.5,IF($C972&lt;16,(O972/($D972^0.727399687532279)*'Hintergrund Berechnung'!$I$3165)*0.67,O972/($D972^0.727399687532279)*'Hintergrund Berechnung'!$I$3166)))</f>
        <v>#DIV/0!</v>
      </c>
      <c r="AG972" s="16" t="str">
        <f t="shared" si="142"/>
        <v/>
      </c>
      <c r="AH972" s="16" t="e">
        <f t="shared" si="143"/>
        <v>#DIV/0!</v>
      </c>
      <c r="AI972" s="16" t="e">
        <f>ROUND(IF(C972&lt;16,$Q972/($D972^0.515518364833551)*'Hintergrund Berechnung'!$K$3165,$Q972/($D972^0.515518364833551)*'Hintergrund Berechnung'!$K$3166),0)</f>
        <v>#DIV/0!</v>
      </c>
      <c r="AJ972" s="16">
        <f>ROUND(IF(C972&lt;16,$R972*'Hintergrund Berechnung'!$L$3165,$R972*'Hintergrund Berechnung'!$L$3166),0)</f>
        <v>0</v>
      </c>
      <c r="AK972" s="16">
        <f>ROUND(IF(C972&lt;16,IF(S972&gt;0,(25-$S972)*'Hintergrund Berechnung'!$M$3165,0),IF(S972&gt;0,(25-$S972)*'Hintergrund Berechnung'!$M$3166,0)),0)</f>
        <v>0</v>
      </c>
      <c r="AL972" s="18" t="e">
        <f t="shared" si="144"/>
        <v>#DIV/0!</v>
      </c>
    </row>
    <row r="973" spans="21:38" x14ac:dyDescent="0.5">
      <c r="U973" s="16">
        <f t="shared" si="136"/>
        <v>0</v>
      </c>
      <c r="V973" s="16" t="e">
        <f>IF($A$3=FALSE,IF($C973&lt;16,E973/($D973^0.727399687532279)*'Hintergrund Berechnung'!$I$3165,E973/($D973^0.727399687532279)*'Hintergrund Berechnung'!$I$3166),IF($C973&lt;13,(E973/($D973^0.727399687532279)*'Hintergrund Berechnung'!$I$3165)*0.5,IF($C973&lt;16,(E973/($D973^0.727399687532279)*'Hintergrund Berechnung'!$I$3165)*0.67,E973/($D973^0.727399687532279)*'Hintergrund Berechnung'!$I$3166)))</f>
        <v>#DIV/0!</v>
      </c>
      <c r="W973" s="16" t="str">
        <f t="shared" si="137"/>
        <v/>
      </c>
      <c r="X973" s="16" t="e">
        <f>IF($A$3=FALSE,IF($C973&lt;16,G973/($D973^0.727399687532279)*'Hintergrund Berechnung'!$I$3165,G973/($D973^0.727399687532279)*'Hintergrund Berechnung'!$I$3166),IF($C973&lt;13,(G973/($D973^0.727399687532279)*'Hintergrund Berechnung'!$I$3165)*0.5,IF($C973&lt;16,(G973/($D973^0.727399687532279)*'Hintergrund Berechnung'!$I$3165)*0.67,G973/($D973^0.727399687532279)*'Hintergrund Berechnung'!$I$3166)))</f>
        <v>#DIV/0!</v>
      </c>
      <c r="Y973" s="16" t="str">
        <f t="shared" si="138"/>
        <v/>
      </c>
      <c r="Z973" s="16" t="e">
        <f>IF($A$3=FALSE,IF($C973&lt;16,I973/($D973^0.727399687532279)*'Hintergrund Berechnung'!$I$3165,I973/($D973^0.727399687532279)*'Hintergrund Berechnung'!$I$3166),IF($C973&lt;13,(I973/($D973^0.727399687532279)*'Hintergrund Berechnung'!$I$3165)*0.5,IF($C973&lt;16,(I973/($D973^0.727399687532279)*'Hintergrund Berechnung'!$I$3165)*0.67,I973/($D973^0.727399687532279)*'Hintergrund Berechnung'!$I$3166)))</f>
        <v>#DIV/0!</v>
      </c>
      <c r="AA973" s="16" t="str">
        <f t="shared" si="139"/>
        <v/>
      </c>
      <c r="AB973" s="16" t="e">
        <f>IF($A$3=FALSE,IF($C973&lt;16,K973/($D973^0.727399687532279)*'Hintergrund Berechnung'!$I$3165,K973/($D973^0.727399687532279)*'Hintergrund Berechnung'!$I$3166),IF($C973&lt;13,(K973/($D973^0.727399687532279)*'Hintergrund Berechnung'!$I$3165)*0.5,IF($C973&lt;16,(K973/($D973^0.727399687532279)*'Hintergrund Berechnung'!$I$3165)*0.67,K973/($D973^0.727399687532279)*'Hintergrund Berechnung'!$I$3166)))</f>
        <v>#DIV/0!</v>
      </c>
      <c r="AC973" s="16" t="str">
        <f t="shared" si="140"/>
        <v/>
      </c>
      <c r="AD973" s="16" t="e">
        <f>IF($A$3=FALSE,IF($C973&lt;16,M973/($D973^0.727399687532279)*'Hintergrund Berechnung'!$I$3165,M973/($D973^0.727399687532279)*'Hintergrund Berechnung'!$I$3166),IF($C973&lt;13,(M973/($D973^0.727399687532279)*'Hintergrund Berechnung'!$I$3165)*0.5,IF($C973&lt;16,(M973/($D973^0.727399687532279)*'Hintergrund Berechnung'!$I$3165)*0.67,M973/($D973^0.727399687532279)*'Hintergrund Berechnung'!$I$3166)))</f>
        <v>#DIV/0!</v>
      </c>
      <c r="AE973" s="16" t="str">
        <f t="shared" si="141"/>
        <v/>
      </c>
      <c r="AF973" s="16" t="e">
        <f>IF($A$3=FALSE,IF($C973&lt;16,O973/($D973^0.727399687532279)*'Hintergrund Berechnung'!$I$3165,O973/($D973^0.727399687532279)*'Hintergrund Berechnung'!$I$3166),IF($C973&lt;13,(O973/($D973^0.727399687532279)*'Hintergrund Berechnung'!$I$3165)*0.5,IF($C973&lt;16,(O973/($D973^0.727399687532279)*'Hintergrund Berechnung'!$I$3165)*0.67,O973/($D973^0.727399687532279)*'Hintergrund Berechnung'!$I$3166)))</f>
        <v>#DIV/0!</v>
      </c>
      <c r="AG973" s="16" t="str">
        <f t="shared" si="142"/>
        <v/>
      </c>
      <c r="AH973" s="16" t="e">
        <f t="shared" si="143"/>
        <v>#DIV/0!</v>
      </c>
      <c r="AI973" s="16" t="e">
        <f>ROUND(IF(C973&lt;16,$Q973/($D973^0.515518364833551)*'Hintergrund Berechnung'!$K$3165,$Q973/($D973^0.515518364833551)*'Hintergrund Berechnung'!$K$3166),0)</f>
        <v>#DIV/0!</v>
      </c>
      <c r="AJ973" s="16">
        <f>ROUND(IF(C973&lt;16,$R973*'Hintergrund Berechnung'!$L$3165,$R973*'Hintergrund Berechnung'!$L$3166),0)</f>
        <v>0</v>
      </c>
      <c r="AK973" s="16">
        <f>ROUND(IF(C973&lt;16,IF(S973&gt;0,(25-$S973)*'Hintergrund Berechnung'!$M$3165,0),IF(S973&gt;0,(25-$S973)*'Hintergrund Berechnung'!$M$3166,0)),0)</f>
        <v>0</v>
      </c>
      <c r="AL973" s="18" t="e">
        <f t="shared" si="144"/>
        <v>#DIV/0!</v>
      </c>
    </row>
    <row r="974" spans="21:38" x14ac:dyDescent="0.5">
      <c r="U974" s="16">
        <f t="shared" si="136"/>
        <v>0</v>
      </c>
      <c r="V974" s="16" t="e">
        <f>IF($A$3=FALSE,IF($C974&lt;16,E974/($D974^0.727399687532279)*'Hintergrund Berechnung'!$I$3165,E974/($D974^0.727399687532279)*'Hintergrund Berechnung'!$I$3166),IF($C974&lt;13,(E974/($D974^0.727399687532279)*'Hintergrund Berechnung'!$I$3165)*0.5,IF($C974&lt;16,(E974/($D974^0.727399687532279)*'Hintergrund Berechnung'!$I$3165)*0.67,E974/($D974^0.727399687532279)*'Hintergrund Berechnung'!$I$3166)))</f>
        <v>#DIV/0!</v>
      </c>
      <c r="W974" s="16" t="str">
        <f t="shared" si="137"/>
        <v/>
      </c>
      <c r="X974" s="16" t="e">
        <f>IF($A$3=FALSE,IF($C974&lt;16,G974/($D974^0.727399687532279)*'Hintergrund Berechnung'!$I$3165,G974/($D974^0.727399687532279)*'Hintergrund Berechnung'!$I$3166),IF($C974&lt;13,(G974/($D974^0.727399687532279)*'Hintergrund Berechnung'!$I$3165)*0.5,IF($C974&lt;16,(G974/($D974^0.727399687532279)*'Hintergrund Berechnung'!$I$3165)*0.67,G974/($D974^0.727399687532279)*'Hintergrund Berechnung'!$I$3166)))</f>
        <v>#DIV/0!</v>
      </c>
      <c r="Y974" s="16" t="str">
        <f t="shared" si="138"/>
        <v/>
      </c>
      <c r="Z974" s="16" t="e">
        <f>IF($A$3=FALSE,IF($C974&lt;16,I974/($D974^0.727399687532279)*'Hintergrund Berechnung'!$I$3165,I974/($D974^0.727399687532279)*'Hintergrund Berechnung'!$I$3166),IF($C974&lt;13,(I974/($D974^0.727399687532279)*'Hintergrund Berechnung'!$I$3165)*0.5,IF($C974&lt;16,(I974/($D974^0.727399687532279)*'Hintergrund Berechnung'!$I$3165)*0.67,I974/($D974^0.727399687532279)*'Hintergrund Berechnung'!$I$3166)))</f>
        <v>#DIV/0!</v>
      </c>
      <c r="AA974" s="16" t="str">
        <f t="shared" si="139"/>
        <v/>
      </c>
      <c r="AB974" s="16" t="e">
        <f>IF($A$3=FALSE,IF($C974&lt;16,K974/($D974^0.727399687532279)*'Hintergrund Berechnung'!$I$3165,K974/($D974^0.727399687532279)*'Hintergrund Berechnung'!$I$3166),IF($C974&lt;13,(K974/($D974^0.727399687532279)*'Hintergrund Berechnung'!$I$3165)*0.5,IF($C974&lt;16,(K974/($D974^0.727399687532279)*'Hintergrund Berechnung'!$I$3165)*0.67,K974/($D974^0.727399687532279)*'Hintergrund Berechnung'!$I$3166)))</f>
        <v>#DIV/0!</v>
      </c>
      <c r="AC974" s="16" t="str">
        <f t="shared" si="140"/>
        <v/>
      </c>
      <c r="AD974" s="16" t="e">
        <f>IF($A$3=FALSE,IF($C974&lt;16,M974/($D974^0.727399687532279)*'Hintergrund Berechnung'!$I$3165,M974/($D974^0.727399687532279)*'Hintergrund Berechnung'!$I$3166),IF($C974&lt;13,(M974/($D974^0.727399687532279)*'Hintergrund Berechnung'!$I$3165)*0.5,IF($C974&lt;16,(M974/($D974^0.727399687532279)*'Hintergrund Berechnung'!$I$3165)*0.67,M974/($D974^0.727399687532279)*'Hintergrund Berechnung'!$I$3166)))</f>
        <v>#DIV/0!</v>
      </c>
      <c r="AE974" s="16" t="str">
        <f t="shared" si="141"/>
        <v/>
      </c>
      <c r="AF974" s="16" t="e">
        <f>IF($A$3=FALSE,IF($C974&lt;16,O974/($D974^0.727399687532279)*'Hintergrund Berechnung'!$I$3165,O974/($D974^0.727399687532279)*'Hintergrund Berechnung'!$I$3166),IF($C974&lt;13,(O974/($D974^0.727399687532279)*'Hintergrund Berechnung'!$I$3165)*0.5,IF($C974&lt;16,(O974/($D974^0.727399687532279)*'Hintergrund Berechnung'!$I$3165)*0.67,O974/($D974^0.727399687532279)*'Hintergrund Berechnung'!$I$3166)))</f>
        <v>#DIV/0!</v>
      </c>
      <c r="AG974" s="16" t="str">
        <f t="shared" si="142"/>
        <v/>
      </c>
      <c r="AH974" s="16" t="e">
        <f t="shared" si="143"/>
        <v>#DIV/0!</v>
      </c>
      <c r="AI974" s="16" t="e">
        <f>ROUND(IF(C974&lt;16,$Q974/($D974^0.515518364833551)*'Hintergrund Berechnung'!$K$3165,$Q974/($D974^0.515518364833551)*'Hintergrund Berechnung'!$K$3166),0)</f>
        <v>#DIV/0!</v>
      </c>
      <c r="AJ974" s="16">
        <f>ROUND(IF(C974&lt;16,$R974*'Hintergrund Berechnung'!$L$3165,$R974*'Hintergrund Berechnung'!$L$3166),0)</f>
        <v>0</v>
      </c>
      <c r="AK974" s="16">
        <f>ROUND(IF(C974&lt;16,IF(S974&gt;0,(25-$S974)*'Hintergrund Berechnung'!$M$3165,0),IF(S974&gt;0,(25-$S974)*'Hintergrund Berechnung'!$M$3166,0)),0)</f>
        <v>0</v>
      </c>
      <c r="AL974" s="18" t="e">
        <f t="shared" si="144"/>
        <v>#DIV/0!</v>
      </c>
    </row>
    <row r="975" spans="21:38" x14ac:dyDescent="0.5">
      <c r="U975" s="16">
        <f t="shared" si="136"/>
        <v>0</v>
      </c>
      <c r="V975" s="16" t="e">
        <f>IF($A$3=FALSE,IF($C975&lt;16,E975/($D975^0.727399687532279)*'Hintergrund Berechnung'!$I$3165,E975/($D975^0.727399687532279)*'Hintergrund Berechnung'!$I$3166),IF($C975&lt;13,(E975/($D975^0.727399687532279)*'Hintergrund Berechnung'!$I$3165)*0.5,IF($C975&lt;16,(E975/($D975^0.727399687532279)*'Hintergrund Berechnung'!$I$3165)*0.67,E975/($D975^0.727399687532279)*'Hintergrund Berechnung'!$I$3166)))</f>
        <v>#DIV/0!</v>
      </c>
      <c r="W975" s="16" t="str">
        <f t="shared" si="137"/>
        <v/>
      </c>
      <c r="X975" s="16" t="e">
        <f>IF($A$3=FALSE,IF($C975&lt;16,G975/($D975^0.727399687532279)*'Hintergrund Berechnung'!$I$3165,G975/($D975^0.727399687532279)*'Hintergrund Berechnung'!$I$3166),IF($C975&lt;13,(G975/($D975^0.727399687532279)*'Hintergrund Berechnung'!$I$3165)*0.5,IF($C975&lt;16,(G975/($D975^0.727399687532279)*'Hintergrund Berechnung'!$I$3165)*0.67,G975/($D975^0.727399687532279)*'Hintergrund Berechnung'!$I$3166)))</f>
        <v>#DIV/0!</v>
      </c>
      <c r="Y975" s="16" t="str">
        <f t="shared" si="138"/>
        <v/>
      </c>
      <c r="Z975" s="16" t="e">
        <f>IF($A$3=FALSE,IF($C975&lt;16,I975/($D975^0.727399687532279)*'Hintergrund Berechnung'!$I$3165,I975/($D975^0.727399687532279)*'Hintergrund Berechnung'!$I$3166),IF($C975&lt;13,(I975/($D975^0.727399687532279)*'Hintergrund Berechnung'!$I$3165)*0.5,IF($C975&lt;16,(I975/($D975^0.727399687532279)*'Hintergrund Berechnung'!$I$3165)*0.67,I975/($D975^0.727399687532279)*'Hintergrund Berechnung'!$I$3166)))</f>
        <v>#DIV/0!</v>
      </c>
      <c r="AA975" s="16" t="str">
        <f t="shared" si="139"/>
        <v/>
      </c>
      <c r="AB975" s="16" t="e">
        <f>IF($A$3=FALSE,IF($C975&lt;16,K975/($D975^0.727399687532279)*'Hintergrund Berechnung'!$I$3165,K975/($D975^0.727399687532279)*'Hintergrund Berechnung'!$I$3166),IF($C975&lt;13,(K975/($D975^0.727399687532279)*'Hintergrund Berechnung'!$I$3165)*0.5,IF($C975&lt;16,(K975/($D975^0.727399687532279)*'Hintergrund Berechnung'!$I$3165)*0.67,K975/($D975^0.727399687532279)*'Hintergrund Berechnung'!$I$3166)))</f>
        <v>#DIV/0!</v>
      </c>
      <c r="AC975" s="16" t="str">
        <f t="shared" si="140"/>
        <v/>
      </c>
      <c r="AD975" s="16" t="e">
        <f>IF($A$3=FALSE,IF($C975&lt;16,M975/($D975^0.727399687532279)*'Hintergrund Berechnung'!$I$3165,M975/($D975^0.727399687532279)*'Hintergrund Berechnung'!$I$3166),IF($C975&lt;13,(M975/($D975^0.727399687532279)*'Hintergrund Berechnung'!$I$3165)*0.5,IF($C975&lt;16,(M975/($D975^0.727399687532279)*'Hintergrund Berechnung'!$I$3165)*0.67,M975/($D975^0.727399687532279)*'Hintergrund Berechnung'!$I$3166)))</f>
        <v>#DIV/0!</v>
      </c>
      <c r="AE975" s="16" t="str">
        <f t="shared" si="141"/>
        <v/>
      </c>
      <c r="AF975" s="16" t="e">
        <f>IF($A$3=FALSE,IF($C975&lt;16,O975/($D975^0.727399687532279)*'Hintergrund Berechnung'!$I$3165,O975/($D975^0.727399687532279)*'Hintergrund Berechnung'!$I$3166),IF($C975&lt;13,(O975/($D975^0.727399687532279)*'Hintergrund Berechnung'!$I$3165)*0.5,IF($C975&lt;16,(O975/($D975^0.727399687532279)*'Hintergrund Berechnung'!$I$3165)*0.67,O975/($D975^0.727399687532279)*'Hintergrund Berechnung'!$I$3166)))</f>
        <v>#DIV/0!</v>
      </c>
      <c r="AG975" s="16" t="str">
        <f t="shared" si="142"/>
        <v/>
      </c>
      <c r="AH975" s="16" t="e">
        <f t="shared" si="143"/>
        <v>#DIV/0!</v>
      </c>
      <c r="AI975" s="16" t="e">
        <f>ROUND(IF(C975&lt;16,$Q975/($D975^0.515518364833551)*'Hintergrund Berechnung'!$K$3165,$Q975/($D975^0.515518364833551)*'Hintergrund Berechnung'!$K$3166),0)</f>
        <v>#DIV/0!</v>
      </c>
      <c r="AJ975" s="16">
        <f>ROUND(IF(C975&lt;16,$R975*'Hintergrund Berechnung'!$L$3165,$R975*'Hintergrund Berechnung'!$L$3166),0)</f>
        <v>0</v>
      </c>
      <c r="AK975" s="16">
        <f>ROUND(IF(C975&lt;16,IF(S975&gt;0,(25-$S975)*'Hintergrund Berechnung'!$M$3165,0),IF(S975&gt;0,(25-$S975)*'Hintergrund Berechnung'!$M$3166,0)),0)</f>
        <v>0</v>
      </c>
      <c r="AL975" s="18" t="e">
        <f t="shared" si="144"/>
        <v>#DIV/0!</v>
      </c>
    </row>
    <row r="976" spans="21:38" x14ac:dyDescent="0.5">
      <c r="U976" s="16">
        <f t="shared" si="136"/>
        <v>0</v>
      </c>
      <c r="V976" s="16" t="e">
        <f>IF($A$3=FALSE,IF($C976&lt;16,E976/($D976^0.727399687532279)*'Hintergrund Berechnung'!$I$3165,E976/($D976^0.727399687532279)*'Hintergrund Berechnung'!$I$3166),IF($C976&lt;13,(E976/($D976^0.727399687532279)*'Hintergrund Berechnung'!$I$3165)*0.5,IF($C976&lt;16,(E976/($D976^0.727399687532279)*'Hintergrund Berechnung'!$I$3165)*0.67,E976/($D976^0.727399687532279)*'Hintergrund Berechnung'!$I$3166)))</f>
        <v>#DIV/0!</v>
      </c>
      <c r="W976" s="16" t="str">
        <f t="shared" si="137"/>
        <v/>
      </c>
      <c r="X976" s="16" t="e">
        <f>IF($A$3=FALSE,IF($C976&lt;16,G976/($D976^0.727399687532279)*'Hintergrund Berechnung'!$I$3165,G976/($D976^0.727399687532279)*'Hintergrund Berechnung'!$I$3166),IF($C976&lt;13,(G976/($D976^0.727399687532279)*'Hintergrund Berechnung'!$I$3165)*0.5,IF($C976&lt;16,(G976/($D976^0.727399687532279)*'Hintergrund Berechnung'!$I$3165)*0.67,G976/($D976^0.727399687532279)*'Hintergrund Berechnung'!$I$3166)))</f>
        <v>#DIV/0!</v>
      </c>
      <c r="Y976" s="16" t="str">
        <f t="shared" si="138"/>
        <v/>
      </c>
      <c r="Z976" s="16" t="e">
        <f>IF($A$3=FALSE,IF($C976&lt;16,I976/($D976^0.727399687532279)*'Hintergrund Berechnung'!$I$3165,I976/($D976^0.727399687532279)*'Hintergrund Berechnung'!$I$3166),IF($C976&lt;13,(I976/($D976^0.727399687532279)*'Hintergrund Berechnung'!$I$3165)*0.5,IF($C976&lt;16,(I976/($D976^0.727399687532279)*'Hintergrund Berechnung'!$I$3165)*0.67,I976/($D976^0.727399687532279)*'Hintergrund Berechnung'!$I$3166)))</f>
        <v>#DIV/0!</v>
      </c>
      <c r="AA976" s="16" t="str">
        <f t="shared" si="139"/>
        <v/>
      </c>
      <c r="AB976" s="16" t="e">
        <f>IF($A$3=FALSE,IF($C976&lt;16,K976/($D976^0.727399687532279)*'Hintergrund Berechnung'!$I$3165,K976/($D976^0.727399687532279)*'Hintergrund Berechnung'!$I$3166),IF($C976&lt;13,(K976/($D976^0.727399687532279)*'Hintergrund Berechnung'!$I$3165)*0.5,IF($C976&lt;16,(K976/($D976^0.727399687532279)*'Hintergrund Berechnung'!$I$3165)*0.67,K976/($D976^0.727399687532279)*'Hintergrund Berechnung'!$I$3166)))</f>
        <v>#DIV/0!</v>
      </c>
      <c r="AC976" s="16" t="str">
        <f t="shared" si="140"/>
        <v/>
      </c>
      <c r="AD976" s="16" t="e">
        <f>IF($A$3=FALSE,IF($C976&lt;16,M976/($D976^0.727399687532279)*'Hintergrund Berechnung'!$I$3165,M976/($D976^0.727399687532279)*'Hintergrund Berechnung'!$I$3166),IF($C976&lt;13,(M976/($D976^0.727399687532279)*'Hintergrund Berechnung'!$I$3165)*0.5,IF($C976&lt;16,(M976/($D976^0.727399687532279)*'Hintergrund Berechnung'!$I$3165)*0.67,M976/($D976^0.727399687532279)*'Hintergrund Berechnung'!$I$3166)))</f>
        <v>#DIV/0!</v>
      </c>
      <c r="AE976" s="16" t="str">
        <f t="shared" si="141"/>
        <v/>
      </c>
      <c r="AF976" s="16" t="e">
        <f>IF($A$3=FALSE,IF($C976&lt;16,O976/($D976^0.727399687532279)*'Hintergrund Berechnung'!$I$3165,O976/($D976^0.727399687532279)*'Hintergrund Berechnung'!$I$3166),IF($C976&lt;13,(O976/($D976^0.727399687532279)*'Hintergrund Berechnung'!$I$3165)*0.5,IF($C976&lt;16,(O976/($D976^0.727399687532279)*'Hintergrund Berechnung'!$I$3165)*0.67,O976/($D976^0.727399687532279)*'Hintergrund Berechnung'!$I$3166)))</f>
        <v>#DIV/0!</v>
      </c>
      <c r="AG976" s="16" t="str">
        <f t="shared" si="142"/>
        <v/>
      </c>
      <c r="AH976" s="16" t="e">
        <f t="shared" si="143"/>
        <v>#DIV/0!</v>
      </c>
      <c r="AI976" s="16" t="e">
        <f>ROUND(IF(C976&lt;16,$Q976/($D976^0.515518364833551)*'Hintergrund Berechnung'!$K$3165,$Q976/($D976^0.515518364833551)*'Hintergrund Berechnung'!$K$3166),0)</f>
        <v>#DIV/0!</v>
      </c>
      <c r="AJ976" s="16">
        <f>ROUND(IF(C976&lt;16,$R976*'Hintergrund Berechnung'!$L$3165,$R976*'Hintergrund Berechnung'!$L$3166),0)</f>
        <v>0</v>
      </c>
      <c r="AK976" s="16">
        <f>ROUND(IF(C976&lt;16,IF(S976&gt;0,(25-$S976)*'Hintergrund Berechnung'!$M$3165,0),IF(S976&gt;0,(25-$S976)*'Hintergrund Berechnung'!$M$3166,0)),0)</f>
        <v>0</v>
      </c>
      <c r="AL976" s="18" t="e">
        <f t="shared" si="144"/>
        <v>#DIV/0!</v>
      </c>
    </row>
    <row r="977" spans="21:38" x14ac:dyDescent="0.5">
      <c r="U977" s="16">
        <f t="shared" si="136"/>
        <v>0</v>
      </c>
      <c r="V977" s="16" t="e">
        <f>IF($A$3=FALSE,IF($C977&lt;16,E977/($D977^0.727399687532279)*'Hintergrund Berechnung'!$I$3165,E977/($D977^0.727399687532279)*'Hintergrund Berechnung'!$I$3166),IF($C977&lt;13,(E977/($D977^0.727399687532279)*'Hintergrund Berechnung'!$I$3165)*0.5,IF($C977&lt;16,(E977/($D977^0.727399687532279)*'Hintergrund Berechnung'!$I$3165)*0.67,E977/($D977^0.727399687532279)*'Hintergrund Berechnung'!$I$3166)))</f>
        <v>#DIV/0!</v>
      </c>
      <c r="W977" s="16" t="str">
        <f t="shared" si="137"/>
        <v/>
      </c>
      <c r="X977" s="16" t="e">
        <f>IF($A$3=FALSE,IF($C977&lt;16,G977/($D977^0.727399687532279)*'Hintergrund Berechnung'!$I$3165,G977/($D977^0.727399687532279)*'Hintergrund Berechnung'!$I$3166),IF($C977&lt;13,(G977/($D977^0.727399687532279)*'Hintergrund Berechnung'!$I$3165)*0.5,IF($C977&lt;16,(G977/($D977^0.727399687532279)*'Hintergrund Berechnung'!$I$3165)*0.67,G977/($D977^0.727399687532279)*'Hintergrund Berechnung'!$I$3166)))</f>
        <v>#DIV/0!</v>
      </c>
      <c r="Y977" s="16" t="str">
        <f t="shared" si="138"/>
        <v/>
      </c>
      <c r="Z977" s="16" t="e">
        <f>IF($A$3=FALSE,IF($C977&lt;16,I977/($D977^0.727399687532279)*'Hintergrund Berechnung'!$I$3165,I977/($D977^0.727399687532279)*'Hintergrund Berechnung'!$I$3166),IF($C977&lt;13,(I977/($D977^0.727399687532279)*'Hintergrund Berechnung'!$I$3165)*0.5,IF($C977&lt;16,(I977/($D977^0.727399687532279)*'Hintergrund Berechnung'!$I$3165)*0.67,I977/($D977^0.727399687532279)*'Hintergrund Berechnung'!$I$3166)))</f>
        <v>#DIV/0!</v>
      </c>
      <c r="AA977" s="16" t="str">
        <f t="shared" si="139"/>
        <v/>
      </c>
      <c r="AB977" s="16" t="e">
        <f>IF($A$3=FALSE,IF($C977&lt;16,K977/($D977^0.727399687532279)*'Hintergrund Berechnung'!$I$3165,K977/($D977^0.727399687532279)*'Hintergrund Berechnung'!$I$3166),IF($C977&lt;13,(K977/($D977^0.727399687532279)*'Hintergrund Berechnung'!$I$3165)*0.5,IF($C977&lt;16,(K977/($D977^0.727399687532279)*'Hintergrund Berechnung'!$I$3165)*0.67,K977/($D977^0.727399687532279)*'Hintergrund Berechnung'!$I$3166)))</f>
        <v>#DIV/0!</v>
      </c>
      <c r="AC977" s="16" t="str">
        <f t="shared" si="140"/>
        <v/>
      </c>
      <c r="AD977" s="16" t="e">
        <f>IF($A$3=FALSE,IF($C977&lt;16,M977/($D977^0.727399687532279)*'Hintergrund Berechnung'!$I$3165,M977/($D977^0.727399687532279)*'Hintergrund Berechnung'!$I$3166),IF($C977&lt;13,(M977/($D977^0.727399687532279)*'Hintergrund Berechnung'!$I$3165)*0.5,IF($C977&lt;16,(M977/($D977^0.727399687532279)*'Hintergrund Berechnung'!$I$3165)*0.67,M977/($D977^0.727399687532279)*'Hintergrund Berechnung'!$I$3166)))</f>
        <v>#DIV/0!</v>
      </c>
      <c r="AE977" s="16" t="str">
        <f t="shared" si="141"/>
        <v/>
      </c>
      <c r="AF977" s="16" t="e">
        <f>IF($A$3=FALSE,IF($C977&lt;16,O977/($D977^0.727399687532279)*'Hintergrund Berechnung'!$I$3165,O977/($D977^0.727399687532279)*'Hintergrund Berechnung'!$I$3166),IF($C977&lt;13,(O977/($D977^0.727399687532279)*'Hintergrund Berechnung'!$I$3165)*0.5,IF($C977&lt;16,(O977/($D977^0.727399687532279)*'Hintergrund Berechnung'!$I$3165)*0.67,O977/($D977^0.727399687532279)*'Hintergrund Berechnung'!$I$3166)))</f>
        <v>#DIV/0!</v>
      </c>
      <c r="AG977" s="16" t="str">
        <f t="shared" si="142"/>
        <v/>
      </c>
      <c r="AH977" s="16" t="e">
        <f t="shared" si="143"/>
        <v>#DIV/0!</v>
      </c>
      <c r="AI977" s="16" t="e">
        <f>ROUND(IF(C977&lt;16,$Q977/($D977^0.515518364833551)*'Hintergrund Berechnung'!$K$3165,$Q977/($D977^0.515518364833551)*'Hintergrund Berechnung'!$K$3166),0)</f>
        <v>#DIV/0!</v>
      </c>
      <c r="AJ977" s="16">
        <f>ROUND(IF(C977&lt;16,$R977*'Hintergrund Berechnung'!$L$3165,$R977*'Hintergrund Berechnung'!$L$3166),0)</f>
        <v>0</v>
      </c>
      <c r="AK977" s="16">
        <f>ROUND(IF(C977&lt;16,IF(S977&gt;0,(25-$S977)*'Hintergrund Berechnung'!$M$3165,0),IF(S977&gt;0,(25-$S977)*'Hintergrund Berechnung'!$M$3166,0)),0)</f>
        <v>0</v>
      </c>
      <c r="AL977" s="18" t="e">
        <f t="shared" si="144"/>
        <v>#DIV/0!</v>
      </c>
    </row>
    <row r="978" spans="21:38" x14ac:dyDescent="0.5">
      <c r="U978" s="16">
        <f t="shared" si="136"/>
        <v>0</v>
      </c>
      <c r="V978" s="16" t="e">
        <f>IF($A$3=FALSE,IF($C978&lt;16,E978/($D978^0.727399687532279)*'Hintergrund Berechnung'!$I$3165,E978/($D978^0.727399687532279)*'Hintergrund Berechnung'!$I$3166),IF($C978&lt;13,(E978/($D978^0.727399687532279)*'Hintergrund Berechnung'!$I$3165)*0.5,IF($C978&lt;16,(E978/($D978^0.727399687532279)*'Hintergrund Berechnung'!$I$3165)*0.67,E978/($D978^0.727399687532279)*'Hintergrund Berechnung'!$I$3166)))</f>
        <v>#DIV/0!</v>
      </c>
      <c r="W978" s="16" t="str">
        <f t="shared" si="137"/>
        <v/>
      </c>
      <c r="X978" s="16" t="e">
        <f>IF($A$3=FALSE,IF($C978&lt;16,G978/($D978^0.727399687532279)*'Hintergrund Berechnung'!$I$3165,G978/($D978^0.727399687532279)*'Hintergrund Berechnung'!$I$3166),IF($C978&lt;13,(G978/($D978^0.727399687532279)*'Hintergrund Berechnung'!$I$3165)*0.5,IF($C978&lt;16,(G978/($D978^0.727399687532279)*'Hintergrund Berechnung'!$I$3165)*0.67,G978/($D978^0.727399687532279)*'Hintergrund Berechnung'!$I$3166)))</f>
        <v>#DIV/0!</v>
      </c>
      <c r="Y978" s="16" t="str">
        <f t="shared" si="138"/>
        <v/>
      </c>
      <c r="Z978" s="16" t="e">
        <f>IF($A$3=FALSE,IF($C978&lt;16,I978/($D978^0.727399687532279)*'Hintergrund Berechnung'!$I$3165,I978/($D978^0.727399687532279)*'Hintergrund Berechnung'!$I$3166),IF($C978&lt;13,(I978/($D978^0.727399687532279)*'Hintergrund Berechnung'!$I$3165)*0.5,IF($C978&lt;16,(I978/($D978^0.727399687532279)*'Hintergrund Berechnung'!$I$3165)*0.67,I978/($D978^0.727399687532279)*'Hintergrund Berechnung'!$I$3166)))</f>
        <v>#DIV/0!</v>
      </c>
      <c r="AA978" s="16" t="str">
        <f t="shared" si="139"/>
        <v/>
      </c>
      <c r="AB978" s="16" t="e">
        <f>IF($A$3=FALSE,IF($C978&lt;16,K978/($D978^0.727399687532279)*'Hintergrund Berechnung'!$I$3165,K978/($D978^0.727399687532279)*'Hintergrund Berechnung'!$I$3166),IF($C978&lt;13,(K978/($D978^0.727399687532279)*'Hintergrund Berechnung'!$I$3165)*0.5,IF($C978&lt;16,(K978/($D978^0.727399687532279)*'Hintergrund Berechnung'!$I$3165)*0.67,K978/($D978^0.727399687532279)*'Hintergrund Berechnung'!$I$3166)))</f>
        <v>#DIV/0!</v>
      </c>
      <c r="AC978" s="16" t="str">
        <f t="shared" si="140"/>
        <v/>
      </c>
      <c r="AD978" s="16" t="e">
        <f>IF($A$3=FALSE,IF($C978&lt;16,M978/($D978^0.727399687532279)*'Hintergrund Berechnung'!$I$3165,M978/($D978^0.727399687532279)*'Hintergrund Berechnung'!$I$3166),IF($C978&lt;13,(M978/($D978^0.727399687532279)*'Hintergrund Berechnung'!$I$3165)*0.5,IF($C978&lt;16,(M978/($D978^0.727399687532279)*'Hintergrund Berechnung'!$I$3165)*0.67,M978/($D978^0.727399687532279)*'Hintergrund Berechnung'!$I$3166)))</f>
        <v>#DIV/0!</v>
      </c>
      <c r="AE978" s="16" t="str">
        <f t="shared" si="141"/>
        <v/>
      </c>
      <c r="AF978" s="16" t="e">
        <f>IF($A$3=FALSE,IF($C978&lt;16,O978/($D978^0.727399687532279)*'Hintergrund Berechnung'!$I$3165,O978/($D978^0.727399687532279)*'Hintergrund Berechnung'!$I$3166),IF($C978&lt;13,(O978/($D978^0.727399687532279)*'Hintergrund Berechnung'!$I$3165)*0.5,IF($C978&lt;16,(O978/($D978^0.727399687532279)*'Hintergrund Berechnung'!$I$3165)*0.67,O978/($D978^0.727399687532279)*'Hintergrund Berechnung'!$I$3166)))</f>
        <v>#DIV/0!</v>
      </c>
      <c r="AG978" s="16" t="str">
        <f t="shared" si="142"/>
        <v/>
      </c>
      <c r="AH978" s="16" t="e">
        <f t="shared" si="143"/>
        <v>#DIV/0!</v>
      </c>
      <c r="AI978" s="16" t="e">
        <f>ROUND(IF(C978&lt;16,$Q978/($D978^0.515518364833551)*'Hintergrund Berechnung'!$K$3165,$Q978/($D978^0.515518364833551)*'Hintergrund Berechnung'!$K$3166),0)</f>
        <v>#DIV/0!</v>
      </c>
      <c r="AJ978" s="16">
        <f>ROUND(IF(C978&lt;16,$R978*'Hintergrund Berechnung'!$L$3165,$R978*'Hintergrund Berechnung'!$L$3166),0)</f>
        <v>0</v>
      </c>
      <c r="AK978" s="16">
        <f>ROUND(IF(C978&lt;16,IF(S978&gt;0,(25-$S978)*'Hintergrund Berechnung'!$M$3165,0),IF(S978&gt;0,(25-$S978)*'Hintergrund Berechnung'!$M$3166,0)),0)</f>
        <v>0</v>
      </c>
      <c r="AL978" s="18" t="e">
        <f t="shared" si="144"/>
        <v>#DIV/0!</v>
      </c>
    </row>
    <row r="979" spans="21:38" x14ac:dyDescent="0.5">
      <c r="U979" s="16">
        <f t="shared" si="136"/>
        <v>0</v>
      </c>
      <c r="V979" s="16" t="e">
        <f>IF($A$3=FALSE,IF($C979&lt;16,E979/($D979^0.727399687532279)*'Hintergrund Berechnung'!$I$3165,E979/($D979^0.727399687532279)*'Hintergrund Berechnung'!$I$3166),IF($C979&lt;13,(E979/($D979^0.727399687532279)*'Hintergrund Berechnung'!$I$3165)*0.5,IF($C979&lt;16,(E979/($D979^0.727399687532279)*'Hintergrund Berechnung'!$I$3165)*0.67,E979/($D979^0.727399687532279)*'Hintergrund Berechnung'!$I$3166)))</f>
        <v>#DIV/0!</v>
      </c>
      <c r="W979" s="16" t="str">
        <f t="shared" si="137"/>
        <v/>
      </c>
      <c r="X979" s="16" t="e">
        <f>IF($A$3=FALSE,IF($C979&lt;16,G979/($D979^0.727399687532279)*'Hintergrund Berechnung'!$I$3165,G979/($D979^0.727399687532279)*'Hintergrund Berechnung'!$I$3166),IF($C979&lt;13,(G979/($D979^0.727399687532279)*'Hintergrund Berechnung'!$I$3165)*0.5,IF($C979&lt;16,(G979/($D979^0.727399687532279)*'Hintergrund Berechnung'!$I$3165)*0.67,G979/($D979^0.727399687532279)*'Hintergrund Berechnung'!$I$3166)))</f>
        <v>#DIV/0!</v>
      </c>
      <c r="Y979" s="16" t="str">
        <f t="shared" si="138"/>
        <v/>
      </c>
      <c r="Z979" s="16" t="e">
        <f>IF($A$3=FALSE,IF($C979&lt;16,I979/($D979^0.727399687532279)*'Hintergrund Berechnung'!$I$3165,I979/($D979^0.727399687532279)*'Hintergrund Berechnung'!$I$3166),IF($C979&lt;13,(I979/($D979^0.727399687532279)*'Hintergrund Berechnung'!$I$3165)*0.5,IF($C979&lt;16,(I979/($D979^0.727399687532279)*'Hintergrund Berechnung'!$I$3165)*0.67,I979/($D979^0.727399687532279)*'Hintergrund Berechnung'!$I$3166)))</f>
        <v>#DIV/0!</v>
      </c>
      <c r="AA979" s="16" t="str">
        <f t="shared" si="139"/>
        <v/>
      </c>
      <c r="AB979" s="16" t="e">
        <f>IF($A$3=FALSE,IF($C979&lt;16,K979/($D979^0.727399687532279)*'Hintergrund Berechnung'!$I$3165,K979/($D979^0.727399687532279)*'Hintergrund Berechnung'!$I$3166),IF($C979&lt;13,(K979/($D979^0.727399687532279)*'Hintergrund Berechnung'!$I$3165)*0.5,IF($C979&lt;16,(K979/($D979^0.727399687532279)*'Hintergrund Berechnung'!$I$3165)*0.67,K979/($D979^0.727399687532279)*'Hintergrund Berechnung'!$I$3166)))</f>
        <v>#DIV/0!</v>
      </c>
      <c r="AC979" s="16" t="str">
        <f t="shared" si="140"/>
        <v/>
      </c>
      <c r="AD979" s="16" t="e">
        <f>IF($A$3=FALSE,IF($C979&lt;16,M979/($D979^0.727399687532279)*'Hintergrund Berechnung'!$I$3165,M979/($D979^0.727399687532279)*'Hintergrund Berechnung'!$I$3166),IF($C979&lt;13,(M979/($D979^0.727399687532279)*'Hintergrund Berechnung'!$I$3165)*0.5,IF($C979&lt;16,(M979/($D979^0.727399687532279)*'Hintergrund Berechnung'!$I$3165)*0.67,M979/($D979^0.727399687532279)*'Hintergrund Berechnung'!$I$3166)))</f>
        <v>#DIV/0!</v>
      </c>
      <c r="AE979" s="16" t="str">
        <f t="shared" si="141"/>
        <v/>
      </c>
      <c r="AF979" s="16" t="e">
        <f>IF($A$3=FALSE,IF($C979&lt;16,O979/($D979^0.727399687532279)*'Hintergrund Berechnung'!$I$3165,O979/($D979^0.727399687532279)*'Hintergrund Berechnung'!$I$3166),IF($C979&lt;13,(O979/($D979^0.727399687532279)*'Hintergrund Berechnung'!$I$3165)*0.5,IF($C979&lt;16,(O979/($D979^0.727399687532279)*'Hintergrund Berechnung'!$I$3165)*0.67,O979/($D979^0.727399687532279)*'Hintergrund Berechnung'!$I$3166)))</f>
        <v>#DIV/0!</v>
      </c>
      <c r="AG979" s="16" t="str">
        <f t="shared" si="142"/>
        <v/>
      </c>
      <c r="AH979" s="16" t="e">
        <f t="shared" si="143"/>
        <v>#DIV/0!</v>
      </c>
      <c r="AI979" s="16" t="e">
        <f>ROUND(IF(C979&lt;16,$Q979/($D979^0.515518364833551)*'Hintergrund Berechnung'!$K$3165,$Q979/($D979^0.515518364833551)*'Hintergrund Berechnung'!$K$3166),0)</f>
        <v>#DIV/0!</v>
      </c>
      <c r="AJ979" s="16">
        <f>ROUND(IF(C979&lt;16,$R979*'Hintergrund Berechnung'!$L$3165,$R979*'Hintergrund Berechnung'!$L$3166),0)</f>
        <v>0</v>
      </c>
      <c r="AK979" s="16">
        <f>ROUND(IF(C979&lt;16,IF(S979&gt;0,(25-$S979)*'Hintergrund Berechnung'!$M$3165,0),IF(S979&gt;0,(25-$S979)*'Hintergrund Berechnung'!$M$3166,0)),0)</f>
        <v>0</v>
      </c>
      <c r="AL979" s="18" t="e">
        <f t="shared" si="144"/>
        <v>#DIV/0!</v>
      </c>
    </row>
    <row r="980" spans="21:38" x14ac:dyDescent="0.5">
      <c r="U980" s="16">
        <f t="shared" si="136"/>
        <v>0</v>
      </c>
      <c r="V980" s="16" t="e">
        <f>IF($A$3=FALSE,IF($C980&lt;16,E980/($D980^0.727399687532279)*'Hintergrund Berechnung'!$I$3165,E980/($D980^0.727399687532279)*'Hintergrund Berechnung'!$I$3166),IF($C980&lt;13,(E980/($D980^0.727399687532279)*'Hintergrund Berechnung'!$I$3165)*0.5,IF($C980&lt;16,(E980/($D980^0.727399687532279)*'Hintergrund Berechnung'!$I$3165)*0.67,E980/($D980^0.727399687532279)*'Hintergrund Berechnung'!$I$3166)))</f>
        <v>#DIV/0!</v>
      </c>
      <c r="W980" s="16" t="str">
        <f t="shared" si="137"/>
        <v/>
      </c>
      <c r="X980" s="16" t="e">
        <f>IF($A$3=FALSE,IF($C980&lt;16,G980/($D980^0.727399687532279)*'Hintergrund Berechnung'!$I$3165,G980/($D980^0.727399687532279)*'Hintergrund Berechnung'!$I$3166),IF($C980&lt;13,(G980/($D980^0.727399687532279)*'Hintergrund Berechnung'!$I$3165)*0.5,IF($C980&lt;16,(G980/($D980^0.727399687532279)*'Hintergrund Berechnung'!$I$3165)*0.67,G980/($D980^0.727399687532279)*'Hintergrund Berechnung'!$I$3166)))</f>
        <v>#DIV/0!</v>
      </c>
      <c r="Y980" s="16" t="str">
        <f t="shared" si="138"/>
        <v/>
      </c>
      <c r="Z980" s="16" t="e">
        <f>IF($A$3=FALSE,IF($C980&lt;16,I980/($D980^0.727399687532279)*'Hintergrund Berechnung'!$I$3165,I980/($D980^0.727399687532279)*'Hintergrund Berechnung'!$I$3166),IF($C980&lt;13,(I980/($D980^0.727399687532279)*'Hintergrund Berechnung'!$I$3165)*0.5,IF($C980&lt;16,(I980/($D980^0.727399687532279)*'Hintergrund Berechnung'!$I$3165)*0.67,I980/($D980^0.727399687532279)*'Hintergrund Berechnung'!$I$3166)))</f>
        <v>#DIV/0!</v>
      </c>
      <c r="AA980" s="16" t="str">
        <f t="shared" si="139"/>
        <v/>
      </c>
      <c r="AB980" s="16" t="e">
        <f>IF($A$3=FALSE,IF($C980&lt;16,K980/($D980^0.727399687532279)*'Hintergrund Berechnung'!$I$3165,K980/($D980^0.727399687532279)*'Hintergrund Berechnung'!$I$3166),IF($C980&lt;13,(K980/($D980^0.727399687532279)*'Hintergrund Berechnung'!$I$3165)*0.5,IF($C980&lt;16,(K980/($D980^0.727399687532279)*'Hintergrund Berechnung'!$I$3165)*0.67,K980/($D980^0.727399687532279)*'Hintergrund Berechnung'!$I$3166)))</f>
        <v>#DIV/0!</v>
      </c>
      <c r="AC980" s="16" t="str">
        <f t="shared" si="140"/>
        <v/>
      </c>
      <c r="AD980" s="16" t="e">
        <f>IF($A$3=FALSE,IF($C980&lt;16,M980/($D980^0.727399687532279)*'Hintergrund Berechnung'!$I$3165,M980/($D980^0.727399687532279)*'Hintergrund Berechnung'!$I$3166),IF($C980&lt;13,(M980/($D980^0.727399687532279)*'Hintergrund Berechnung'!$I$3165)*0.5,IF($C980&lt;16,(M980/($D980^0.727399687532279)*'Hintergrund Berechnung'!$I$3165)*0.67,M980/($D980^0.727399687532279)*'Hintergrund Berechnung'!$I$3166)))</f>
        <v>#DIV/0!</v>
      </c>
      <c r="AE980" s="16" t="str">
        <f t="shared" si="141"/>
        <v/>
      </c>
      <c r="AF980" s="16" t="e">
        <f>IF($A$3=FALSE,IF($C980&lt;16,O980/($D980^0.727399687532279)*'Hintergrund Berechnung'!$I$3165,O980/($D980^0.727399687532279)*'Hintergrund Berechnung'!$I$3166),IF($C980&lt;13,(O980/($D980^0.727399687532279)*'Hintergrund Berechnung'!$I$3165)*0.5,IF($C980&lt;16,(O980/($D980^0.727399687532279)*'Hintergrund Berechnung'!$I$3165)*0.67,O980/($D980^0.727399687532279)*'Hintergrund Berechnung'!$I$3166)))</f>
        <v>#DIV/0!</v>
      </c>
      <c r="AG980" s="16" t="str">
        <f t="shared" si="142"/>
        <v/>
      </c>
      <c r="AH980" s="16" t="e">
        <f t="shared" si="143"/>
        <v>#DIV/0!</v>
      </c>
      <c r="AI980" s="16" t="e">
        <f>ROUND(IF(C980&lt;16,$Q980/($D980^0.515518364833551)*'Hintergrund Berechnung'!$K$3165,$Q980/($D980^0.515518364833551)*'Hintergrund Berechnung'!$K$3166),0)</f>
        <v>#DIV/0!</v>
      </c>
      <c r="AJ980" s="16">
        <f>ROUND(IF(C980&lt;16,$R980*'Hintergrund Berechnung'!$L$3165,$R980*'Hintergrund Berechnung'!$L$3166),0)</f>
        <v>0</v>
      </c>
      <c r="AK980" s="16">
        <f>ROUND(IF(C980&lt;16,IF(S980&gt;0,(25-$S980)*'Hintergrund Berechnung'!$M$3165,0),IF(S980&gt;0,(25-$S980)*'Hintergrund Berechnung'!$M$3166,0)),0)</f>
        <v>0</v>
      </c>
      <c r="AL980" s="18" t="e">
        <f t="shared" si="144"/>
        <v>#DIV/0!</v>
      </c>
    </row>
    <row r="981" spans="21:38" x14ac:dyDescent="0.5">
      <c r="U981" s="16">
        <f t="shared" si="136"/>
        <v>0</v>
      </c>
      <c r="V981" s="16" t="e">
        <f>IF($A$3=FALSE,IF($C981&lt;16,E981/($D981^0.727399687532279)*'Hintergrund Berechnung'!$I$3165,E981/($D981^0.727399687532279)*'Hintergrund Berechnung'!$I$3166),IF($C981&lt;13,(E981/($D981^0.727399687532279)*'Hintergrund Berechnung'!$I$3165)*0.5,IF($C981&lt;16,(E981/($D981^0.727399687532279)*'Hintergrund Berechnung'!$I$3165)*0.67,E981/($D981^0.727399687532279)*'Hintergrund Berechnung'!$I$3166)))</f>
        <v>#DIV/0!</v>
      </c>
      <c r="W981" s="16" t="str">
        <f t="shared" si="137"/>
        <v/>
      </c>
      <c r="X981" s="16" t="e">
        <f>IF($A$3=FALSE,IF($C981&lt;16,G981/($D981^0.727399687532279)*'Hintergrund Berechnung'!$I$3165,G981/($D981^0.727399687532279)*'Hintergrund Berechnung'!$I$3166),IF($C981&lt;13,(G981/($D981^0.727399687532279)*'Hintergrund Berechnung'!$I$3165)*0.5,IF($C981&lt;16,(G981/($D981^0.727399687532279)*'Hintergrund Berechnung'!$I$3165)*0.67,G981/($D981^0.727399687532279)*'Hintergrund Berechnung'!$I$3166)))</f>
        <v>#DIV/0!</v>
      </c>
      <c r="Y981" s="16" t="str">
        <f t="shared" si="138"/>
        <v/>
      </c>
      <c r="Z981" s="16" t="e">
        <f>IF($A$3=FALSE,IF($C981&lt;16,I981/($D981^0.727399687532279)*'Hintergrund Berechnung'!$I$3165,I981/($D981^0.727399687532279)*'Hintergrund Berechnung'!$I$3166),IF($C981&lt;13,(I981/($D981^0.727399687532279)*'Hintergrund Berechnung'!$I$3165)*0.5,IF($C981&lt;16,(I981/($D981^0.727399687532279)*'Hintergrund Berechnung'!$I$3165)*0.67,I981/($D981^0.727399687532279)*'Hintergrund Berechnung'!$I$3166)))</f>
        <v>#DIV/0!</v>
      </c>
      <c r="AA981" s="16" t="str">
        <f t="shared" si="139"/>
        <v/>
      </c>
      <c r="AB981" s="16" t="e">
        <f>IF($A$3=FALSE,IF($C981&lt;16,K981/($D981^0.727399687532279)*'Hintergrund Berechnung'!$I$3165,K981/($D981^0.727399687532279)*'Hintergrund Berechnung'!$I$3166),IF($C981&lt;13,(K981/($D981^0.727399687532279)*'Hintergrund Berechnung'!$I$3165)*0.5,IF($C981&lt;16,(K981/($D981^0.727399687532279)*'Hintergrund Berechnung'!$I$3165)*0.67,K981/($D981^0.727399687532279)*'Hintergrund Berechnung'!$I$3166)))</f>
        <v>#DIV/0!</v>
      </c>
      <c r="AC981" s="16" t="str">
        <f t="shared" si="140"/>
        <v/>
      </c>
      <c r="AD981" s="16" t="e">
        <f>IF($A$3=FALSE,IF($C981&lt;16,M981/($D981^0.727399687532279)*'Hintergrund Berechnung'!$I$3165,M981/($D981^0.727399687532279)*'Hintergrund Berechnung'!$I$3166),IF($C981&lt;13,(M981/($D981^0.727399687532279)*'Hintergrund Berechnung'!$I$3165)*0.5,IF($C981&lt;16,(M981/($D981^0.727399687532279)*'Hintergrund Berechnung'!$I$3165)*0.67,M981/($D981^0.727399687532279)*'Hintergrund Berechnung'!$I$3166)))</f>
        <v>#DIV/0!</v>
      </c>
      <c r="AE981" s="16" t="str">
        <f t="shared" si="141"/>
        <v/>
      </c>
      <c r="AF981" s="16" t="e">
        <f>IF($A$3=FALSE,IF($C981&lt;16,O981/($D981^0.727399687532279)*'Hintergrund Berechnung'!$I$3165,O981/($D981^0.727399687532279)*'Hintergrund Berechnung'!$I$3166),IF($C981&lt;13,(O981/($D981^0.727399687532279)*'Hintergrund Berechnung'!$I$3165)*0.5,IF($C981&lt;16,(O981/($D981^0.727399687532279)*'Hintergrund Berechnung'!$I$3165)*0.67,O981/($D981^0.727399687532279)*'Hintergrund Berechnung'!$I$3166)))</f>
        <v>#DIV/0!</v>
      </c>
      <c r="AG981" s="16" t="str">
        <f t="shared" si="142"/>
        <v/>
      </c>
      <c r="AH981" s="16" t="e">
        <f t="shared" si="143"/>
        <v>#DIV/0!</v>
      </c>
      <c r="AI981" s="16" t="e">
        <f>ROUND(IF(C981&lt;16,$Q981/($D981^0.515518364833551)*'Hintergrund Berechnung'!$K$3165,$Q981/($D981^0.515518364833551)*'Hintergrund Berechnung'!$K$3166),0)</f>
        <v>#DIV/0!</v>
      </c>
      <c r="AJ981" s="16">
        <f>ROUND(IF(C981&lt;16,$R981*'Hintergrund Berechnung'!$L$3165,$R981*'Hintergrund Berechnung'!$L$3166),0)</f>
        <v>0</v>
      </c>
      <c r="AK981" s="16">
        <f>ROUND(IF(C981&lt;16,IF(S981&gt;0,(25-$S981)*'Hintergrund Berechnung'!$M$3165,0),IF(S981&gt;0,(25-$S981)*'Hintergrund Berechnung'!$M$3166,0)),0)</f>
        <v>0</v>
      </c>
      <c r="AL981" s="18" t="e">
        <f t="shared" si="144"/>
        <v>#DIV/0!</v>
      </c>
    </row>
    <row r="982" spans="21:38" x14ac:dyDescent="0.5">
      <c r="U982" s="16">
        <f t="shared" si="136"/>
        <v>0</v>
      </c>
      <c r="V982" s="16" t="e">
        <f>IF($A$3=FALSE,IF($C982&lt;16,E982/($D982^0.727399687532279)*'Hintergrund Berechnung'!$I$3165,E982/($D982^0.727399687532279)*'Hintergrund Berechnung'!$I$3166),IF($C982&lt;13,(E982/($D982^0.727399687532279)*'Hintergrund Berechnung'!$I$3165)*0.5,IF($C982&lt;16,(E982/($D982^0.727399687532279)*'Hintergrund Berechnung'!$I$3165)*0.67,E982/($D982^0.727399687532279)*'Hintergrund Berechnung'!$I$3166)))</f>
        <v>#DIV/0!</v>
      </c>
      <c r="W982" s="16" t="str">
        <f t="shared" si="137"/>
        <v/>
      </c>
      <c r="X982" s="16" t="e">
        <f>IF($A$3=FALSE,IF($C982&lt;16,G982/($D982^0.727399687532279)*'Hintergrund Berechnung'!$I$3165,G982/($D982^0.727399687532279)*'Hintergrund Berechnung'!$I$3166),IF($C982&lt;13,(G982/($D982^0.727399687532279)*'Hintergrund Berechnung'!$I$3165)*0.5,IF($C982&lt;16,(G982/($D982^0.727399687532279)*'Hintergrund Berechnung'!$I$3165)*0.67,G982/($D982^0.727399687532279)*'Hintergrund Berechnung'!$I$3166)))</f>
        <v>#DIV/0!</v>
      </c>
      <c r="Y982" s="16" t="str">
        <f t="shared" si="138"/>
        <v/>
      </c>
      <c r="Z982" s="16" t="e">
        <f>IF($A$3=FALSE,IF($C982&lt;16,I982/($D982^0.727399687532279)*'Hintergrund Berechnung'!$I$3165,I982/($D982^0.727399687532279)*'Hintergrund Berechnung'!$I$3166),IF($C982&lt;13,(I982/($D982^0.727399687532279)*'Hintergrund Berechnung'!$I$3165)*0.5,IF($C982&lt;16,(I982/($D982^0.727399687532279)*'Hintergrund Berechnung'!$I$3165)*0.67,I982/($D982^0.727399687532279)*'Hintergrund Berechnung'!$I$3166)))</f>
        <v>#DIV/0!</v>
      </c>
      <c r="AA982" s="16" t="str">
        <f t="shared" si="139"/>
        <v/>
      </c>
      <c r="AB982" s="16" t="e">
        <f>IF($A$3=FALSE,IF($C982&lt;16,K982/($D982^0.727399687532279)*'Hintergrund Berechnung'!$I$3165,K982/($D982^0.727399687532279)*'Hintergrund Berechnung'!$I$3166),IF($C982&lt;13,(K982/($D982^0.727399687532279)*'Hintergrund Berechnung'!$I$3165)*0.5,IF($C982&lt;16,(K982/($D982^0.727399687532279)*'Hintergrund Berechnung'!$I$3165)*0.67,K982/($D982^0.727399687532279)*'Hintergrund Berechnung'!$I$3166)))</f>
        <v>#DIV/0!</v>
      </c>
      <c r="AC982" s="16" t="str">
        <f t="shared" si="140"/>
        <v/>
      </c>
      <c r="AD982" s="16" t="e">
        <f>IF($A$3=FALSE,IF($C982&lt;16,M982/($D982^0.727399687532279)*'Hintergrund Berechnung'!$I$3165,M982/($D982^0.727399687532279)*'Hintergrund Berechnung'!$I$3166),IF($C982&lt;13,(M982/($D982^0.727399687532279)*'Hintergrund Berechnung'!$I$3165)*0.5,IF($C982&lt;16,(M982/($D982^0.727399687532279)*'Hintergrund Berechnung'!$I$3165)*0.67,M982/($D982^0.727399687532279)*'Hintergrund Berechnung'!$I$3166)))</f>
        <v>#DIV/0!</v>
      </c>
      <c r="AE982" s="16" t="str">
        <f t="shared" si="141"/>
        <v/>
      </c>
      <c r="AF982" s="16" t="e">
        <f>IF($A$3=FALSE,IF($C982&lt;16,O982/($D982^0.727399687532279)*'Hintergrund Berechnung'!$I$3165,O982/($D982^0.727399687532279)*'Hintergrund Berechnung'!$I$3166),IF($C982&lt;13,(O982/($D982^0.727399687532279)*'Hintergrund Berechnung'!$I$3165)*0.5,IF($C982&lt;16,(O982/($D982^0.727399687532279)*'Hintergrund Berechnung'!$I$3165)*0.67,O982/($D982^0.727399687532279)*'Hintergrund Berechnung'!$I$3166)))</f>
        <v>#DIV/0!</v>
      </c>
      <c r="AG982" s="16" t="str">
        <f t="shared" si="142"/>
        <v/>
      </c>
      <c r="AH982" s="16" t="e">
        <f t="shared" si="143"/>
        <v>#DIV/0!</v>
      </c>
      <c r="AI982" s="16" t="e">
        <f>ROUND(IF(C982&lt;16,$Q982/($D982^0.515518364833551)*'Hintergrund Berechnung'!$K$3165,$Q982/($D982^0.515518364833551)*'Hintergrund Berechnung'!$K$3166),0)</f>
        <v>#DIV/0!</v>
      </c>
      <c r="AJ982" s="16">
        <f>ROUND(IF(C982&lt;16,$R982*'Hintergrund Berechnung'!$L$3165,$R982*'Hintergrund Berechnung'!$L$3166),0)</f>
        <v>0</v>
      </c>
      <c r="AK982" s="16">
        <f>ROUND(IF(C982&lt;16,IF(S982&gt;0,(25-$S982)*'Hintergrund Berechnung'!$M$3165,0),IF(S982&gt;0,(25-$S982)*'Hintergrund Berechnung'!$M$3166,0)),0)</f>
        <v>0</v>
      </c>
      <c r="AL982" s="18" t="e">
        <f t="shared" si="144"/>
        <v>#DIV/0!</v>
      </c>
    </row>
    <row r="983" spans="21:38" x14ac:dyDescent="0.5">
      <c r="U983" s="16">
        <f t="shared" si="136"/>
        <v>0</v>
      </c>
      <c r="V983" s="16" t="e">
        <f>IF($A$3=FALSE,IF($C983&lt;16,E983/($D983^0.727399687532279)*'Hintergrund Berechnung'!$I$3165,E983/($D983^0.727399687532279)*'Hintergrund Berechnung'!$I$3166),IF($C983&lt;13,(E983/($D983^0.727399687532279)*'Hintergrund Berechnung'!$I$3165)*0.5,IF($C983&lt;16,(E983/($D983^0.727399687532279)*'Hintergrund Berechnung'!$I$3165)*0.67,E983/($D983^0.727399687532279)*'Hintergrund Berechnung'!$I$3166)))</f>
        <v>#DIV/0!</v>
      </c>
      <c r="W983" s="16" t="str">
        <f t="shared" si="137"/>
        <v/>
      </c>
      <c r="X983" s="16" t="e">
        <f>IF($A$3=FALSE,IF($C983&lt;16,G983/($D983^0.727399687532279)*'Hintergrund Berechnung'!$I$3165,G983/($D983^0.727399687532279)*'Hintergrund Berechnung'!$I$3166),IF($C983&lt;13,(G983/($D983^0.727399687532279)*'Hintergrund Berechnung'!$I$3165)*0.5,IF($C983&lt;16,(G983/($D983^0.727399687532279)*'Hintergrund Berechnung'!$I$3165)*0.67,G983/($D983^0.727399687532279)*'Hintergrund Berechnung'!$I$3166)))</f>
        <v>#DIV/0!</v>
      </c>
      <c r="Y983" s="16" t="str">
        <f t="shared" si="138"/>
        <v/>
      </c>
      <c r="Z983" s="16" t="e">
        <f>IF($A$3=FALSE,IF($C983&lt;16,I983/($D983^0.727399687532279)*'Hintergrund Berechnung'!$I$3165,I983/($D983^0.727399687532279)*'Hintergrund Berechnung'!$I$3166),IF($C983&lt;13,(I983/($D983^0.727399687532279)*'Hintergrund Berechnung'!$I$3165)*0.5,IF($C983&lt;16,(I983/($D983^0.727399687532279)*'Hintergrund Berechnung'!$I$3165)*0.67,I983/($D983^0.727399687532279)*'Hintergrund Berechnung'!$I$3166)))</f>
        <v>#DIV/0!</v>
      </c>
      <c r="AA983" s="16" t="str">
        <f t="shared" si="139"/>
        <v/>
      </c>
      <c r="AB983" s="16" t="e">
        <f>IF($A$3=FALSE,IF($C983&lt;16,K983/($D983^0.727399687532279)*'Hintergrund Berechnung'!$I$3165,K983/($D983^0.727399687532279)*'Hintergrund Berechnung'!$I$3166),IF($C983&lt;13,(K983/($D983^0.727399687532279)*'Hintergrund Berechnung'!$I$3165)*0.5,IF($C983&lt;16,(K983/($D983^0.727399687532279)*'Hintergrund Berechnung'!$I$3165)*0.67,K983/($D983^0.727399687532279)*'Hintergrund Berechnung'!$I$3166)))</f>
        <v>#DIV/0!</v>
      </c>
      <c r="AC983" s="16" t="str">
        <f t="shared" si="140"/>
        <v/>
      </c>
      <c r="AD983" s="16" t="e">
        <f>IF($A$3=FALSE,IF($C983&lt;16,M983/($D983^0.727399687532279)*'Hintergrund Berechnung'!$I$3165,M983/($D983^0.727399687532279)*'Hintergrund Berechnung'!$I$3166),IF($C983&lt;13,(M983/($D983^0.727399687532279)*'Hintergrund Berechnung'!$I$3165)*0.5,IF($C983&lt;16,(M983/($D983^0.727399687532279)*'Hintergrund Berechnung'!$I$3165)*0.67,M983/($D983^0.727399687532279)*'Hintergrund Berechnung'!$I$3166)))</f>
        <v>#DIV/0!</v>
      </c>
      <c r="AE983" s="16" t="str">
        <f t="shared" si="141"/>
        <v/>
      </c>
      <c r="AF983" s="16" t="e">
        <f>IF($A$3=FALSE,IF($C983&lt;16,O983/($D983^0.727399687532279)*'Hintergrund Berechnung'!$I$3165,O983/($D983^0.727399687532279)*'Hintergrund Berechnung'!$I$3166),IF($C983&lt;13,(O983/($D983^0.727399687532279)*'Hintergrund Berechnung'!$I$3165)*0.5,IF($C983&lt;16,(O983/($D983^0.727399687532279)*'Hintergrund Berechnung'!$I$3165)*0.67,O983/($D983^0.727399687532279)*'Hintergrund Berechnung'!$I$3166)))</f>
        <v>#DIV/0!</v>
      </c>
      <c r="AG983" s="16" t="str">
        <f t="shared" si="142"/>
        <v/>
      </c>
      <c r="AH983" s="16" t="e">
        <f t="shared" si="143"/>
        <v>#DIV/0!</v>
      </c>
      <c r="AI983" s="16" t="e">
        <f>ROUND(IF(C983&lt;16,$Q983/($D983^0.515518364833551)*'Hintergrund Berechnung'!$K$3165,$Q983/($D983^0.515518364833551)*'Hintergrund Berechnung'!$K$3166),0)</f>
        <v>#DIV/0!</v>
      </c>
      <c r="AJ983" s="16">
        <f>ROUND(IF(C983&lt;16,$R983*'Hintergrund Berechnung'!$L$3165,$R983*'Hintergrund Berechnung'!$L$3166),0)</f>
        <v>0</v>
      </c>
      <c r="AK983" s="16">
        <f>ROUND(IF(C983&lt;16,IF(S983&gt;0,(25-$S983)*'Hintergrund Berechnung'!$M$3165,0),IF(S983&gt;0,(25-$S983)*'Hintergrund Berechnung'!$M$3166,0)),0)</f>
        <v>0</v>
      </c>
      <c r="AL983" s="18" t="e">
        <f t="shared" si="144"/>
        <v>#DIV/0!</v>
      </c>
    </row>
    <row r="984" spans="21:38" x14ac:dyDescent="0.5">
      <c r="U984" s="16">
        <f t="shared" si="136"/>
        <v>0</v>
      </c>
      <c r="V984" s="16" t="e">
        <f>IF($A$3=FALSE,IF($C984&lt;16,E984/($D984^0.727399687532279)*'Hintergrund Berechnung'!$I$3165,E984/($D984^0.727399687532279)*'Hintergrund Berechnung'!$I$3166),IF($C984&lt;13,(E984/($D984^0.727399687532279)*'Hintergrund Berechnung'!$I$3165)*0.5,IF($C984&lt;16,(E984/($D984^0.727399687532279)*'Hintergrund Berechnung'!$I$3165)*0.67,E984/($D984^0.727399687532279)*'Hintergrund Berechnung'!$I$3166)))</f>
        <v>#DIV/0!</v>
      </c>
      <c r="W984" s="16" t="str">
        <f t="shared" si="137"/>
        <v/>
      </c>
      <c r="X984" s="16" t="e">
        <f>IF($A$3=FALSE,IF($C984&lt;16,G984/($D984^0.727399687532279)*'Hintergrund Berechnung'!$I$3165,G984/($D984^0.727399687532279)*'Hintergrund Berechnung'!$I$3166),IF($C984&lt;13,(G984/($D984^0.727399687532279)*'Hintergrund Berechnung'!$I$3165)*0.5,IF($C984&lt;16,(G984/($D984^0.727399687532279)*'Hintergrund Berechnung'!$I$3165)*0.67,G984/($D984^0.727399687532279)*'Hintergrund Berechnung'!$I$3166)))</f>
        <v>#DIV/0!</v>
      </c>
      <c r="Y984" s="16" t="str">
        <f t="shared" si="138"/>
        <v/>
      </c>
      <c r="Z984" s="16" t="e">
        <f>IF($A$3=FALSE,IF($C984&lt;16,I984/($D984^0.727399687532279)*'Hintergrund Berechnung'!$I$3165,I984/($D984^0.727399687532279)*'Hintergrund Berechnung'!$I$3166),IF($C984&lt;13,(I984/($D984^0.727399687532279)*'Hintergrund Berechnung'!$I$3165)*0.5,IF($C984&lt;16,(I984/($D984^0.727399687532279)*'Hintergrund Berechnung'!$I$3165)*0.67,I984/($D984^0.727399687532279)*'Hintergrund Berechnung'!$I$3166)))</f>
        <v>#DIV/0!</v>
      </c>
      <c r="AA984" s="16" t="str">
        <f t="shared" si="139"/>
        <v/>
      </c>
      <c r="AB984" s="16" t="e">
        <f>IF($A$3=FALSE,IF($C984&lt;16,K984/($D984^0.727399687532279)*'Hintergrund Berechnung'!$I$3165,K984/($D984^0.727399687532279)*'Hintergrund Berechnung'!$I$3166),IF($C984&lt;13,(K984/($D984^0.727399687532279)*'Hintergrund Berechnung'!$I$3165)*0.5,IF($C984&lt;16,(K984/($D984^0.727399687532279)*'Hintergrund Berechnung'!$I$3165)*0.67,K984/($D984^0.727399687532279)*'Hintergrund Berechnung'!$I$3166)))</f>
        <v>#DIV/0!</v>
      </c>
      <c r="AC984" s="16" t="str">
        <f t="shared" si="140"/>
        <v/>
      </c>
      <c r="AD984" s="16" t="e">
        <f>IF($A$3=FALSE,IF($C984&lt;16,M984/($D984^0.727399687532279)*'Hintergrund Berechnung'!$I$3165,M984/($D984^0.727399687532279)*'Hintergrund Berechnung'!$I$3166),IF($C984&lt;13,(M984/($D984^0.727399687532279)*'Hintergrund Berechnung'!$I$3165)*0.5,IF($C984&lt;16,(M984/($D984^0.727399687532279)*'Hintergrund Berechnung'!$I$3165)*0.67,M984/($D984^0.727399687532279)*'Hintergrund Berechnung'!$I$3166)))</f>
        <v>#DIV/0!</v>
      </c>
      <c r="AE984" s="16" t="str">
        <f t="shared" si="141"/>
        <v/>
      </c>
      <c r="AF984" s="16" t="e">
        <f>IF($A$3=FALSE,IF($C984&lt;16,O984/($D984^0.727399687532279)*'Hintergrund Berechnung'!$I$3165,O984/($D984^0.727399687532279)*'Hintergrund Berechnung'!$I$3166),IF($C984&lt;13,(O984/($D984^0.727399687532279)*'Hintergrund Berechnung'!$I$3165)*0.5,IF($C984&lt;16,(O984/($D984^0.727399687532279)*'Hintergrund Berechnung'!$I$3165)*0.67,O984/($D984^0.727399687532279)*'Hintergrund Berechnung'!$I$3166)))</f>
        <v>#DIV/0!</v>
      </c>
      <c r="AG984" s="16" t="str">
        <f t="shared" si="142"/>
        <v/>
      </c>
      <c r="AH984" s="16" t="e">
        <f t="shared" si="143"/>
        <v>#DIV/0!</v>
      </c>
      <c r="AI984" s="16" t="e">
        <f>ROUND(IF(C984&lt;16,$Q984/($D984^0.515518364833551)*'Hintergrund Berechnung'!$K$3165,$Q984/($D984^0.515518364833551)*'Hintergrund Berechnung'!$K$3166),0)</f>
        <v>#DIV/0!</v>
      </c>
      <c r="AJ984" s="16">
        <f>ROUND(IF(C984&lt;16,$R984*'Hintergrund Berechnung'!$L$3165,$R984*'Hintergrund Berechnung'!$L$3166),0)</f>
        <v>0</v>
      </c>
      <c r="AK984" s="16">
        <f>ROUND(IF(C984&lt;16,IF(S984&gt;0,(25-$S984)*'Hintergrund Berechnung'!$M$3165,0),IF(S984&gt;0,(25-$S984)*'Hintergrund Berechnung'!$M$3166,0)),0)</f>
        <v>0</v>
      </c>
      <c r="AL984" s="18" t="e">
        <f t="shared" si="144"/>
        <v>#DIV/0!</v>
      </c>
    </row>
    <row r="985" spans="21:38" x14ac:dyDescent="0.5">
      <c r="U985" s="16">
        <f t="shared" si="136"/>
        <v>0</v>
      </c>
      <c r="V985" s="16" t="e">
        <f>IF($A$3=FALSE,IF($C985&lt;16,E985/($D985^0.727399687532279)*'Hintergrund Berechnung'!$I$3165,E985/($D985^0.727399687532279)*'Hintergrund Berechnung'!$I$3166),IF($C985&lt;13,(E985/($D985^0.727399687532279)*'Hintergrund Berechnung'!$I$3165)*0.5,IF($C985&lt;16,(E985/($D985^0.727399687532279)*'Hintergrund Berechnung'!$I$3165)*0.67,E985/($D985^0.727399687532279)*'Hintergrund Berechnung'!$I$3166)))</f>
        <v>#DIV/0!</v>
      </c>
      <c r="W985" s="16" t="str">
        <f t="shared" si="137"/>
        <v/>
      </c>
      <c r="X985" s="16" t="e">
        <f>IF($A$3=FALSE,IF($C985&lt;16,G985/($D985^0.727399687532279)*'Hintergrund Berechnung'!$I$3165,G985/($D985^0.727399687532279)*'Hintergrund Berechnung'!$I$3166),IF($C985&lt;13,(G985/($D985^0.727399687532279)*'Hintergrund Berechnung'!$I$3165)*0.5,IF($C985&lt;16,(G985/($D985^0.727399687532279)*'Hintergrund Berechnung'!$I$3165)*0.67,G985/($D985^0.727399687532279)*'Hintergrund Berechnung'!$I$3166)))</f>
        <v>#DIV/0!</v>
      </c>
      <c r="Y985" s="16" t="str">
        <f t="shared" si="138"/>
        <v/>
      </c>
      <c r="Z985" s="16" t="e">
        <f>IF($A$3=FALSE,IF($C985&lt;16,I985/($D985^0.727399687532279)*'Hintergrund Berechnung'!$I$3165,I985/($D985^0.727399687532279)*'Hintergrund Berechnung'!$I$3166),IF($C985&lt;13,(I985/($D985^0.727399687532279)*'Hintergrund Berechnung'!$I$3165)*0.5,IF($C985&lt;16,(I985/($D985^0.727399687532279)*'Hintergrund Berechnung'!$I$3165)*0.67,I985/($D985^0.727399687532279)*'Hintergrund Berechnung'!$I$3166)))</f>
        <v>#DIV/0!</v>
      </c>
      <c r="AA985" s="16" t="str">
        <f t="shared" si="139"/>
        <v/>
      </c>
      <c r="AB985" s="16" t="e">
        <f>IF($A$3=FALSE,IF($C985&lt;16,K985/($D985^0.727399687532279)*'Hintergrund Berechnung'!$I$3165,K985/($D985^0.727399687532279)*'Hintergrund Berechnung'!$I$3166),IF($C985&lt;13,(K985/($D985^0.727399687532279)*'Hintergrund Berechnung'!$I$3165)*0.5,IF($C985&lt;16,(K985/($D985^0.727399687532279)*'Hintergrund Berechnung'!$I$3165)*0.67,K985/($D985^0.727399687532279)*'Hintergrund Berechnung'!$I$3166)))</f>
        <v>#DIV/0!</v>
      </c>
      <c r="AC985" s="16" t="str">
        <f t="shared" si="140"/>
        <v/>
      </c>
      <c r="AD985" s="16" t="e">
        <f>IF($A$3=FALSE,IF($C985&lt;16,M985/($D985^0.727399687532279)*'Hintergrund Berechnung'!$I$3165,M985/($D985^0.727399687532279)*'Hintergrund Berechnung'!$I$3166),IF($C985&lt;13,(M985/($D985^0.727399687532279)*'Hintergrund Berechnung'!$I$3165)*0.5,IF($C985&lt;16,(M985/($D985^0.727399687532279)*'Hintergrund Berechnung'!$I$3165)*0.67,M985/($D985^0.727399687532279)*'Hintergrund Berechnung'!$I$3166)))</f>
        <v>#DIV/0!</v>
      </c>
      <c r="AE985" s="16" t="str">
        <f t="shared" si="141"/>
        <v/>
      </c>
      <c r="AF985" s="16" t="e">
        <f>IF($A$3=FALSE,IF($C985&lt;16,O985/($D985^0.727399687532279)*'Hintergrund Berechnung'!$I$3165,O985/($D985^0.727399687532279)*'Hintergrund Berechnung'!$I$3166),IF($C985&lt;13,(O985/($D985^0.727399687532279)*'Hintergrund Berechnung'!$I$3165)*0.5,IF($C985&lt;16,(O985/($D985^0.727399687532279)*'Hintergrund Berechnung'!$I$3165)*0.67,O985/($D985^0.727399687532279)*'Hintergrund Berechnung'!$I$3166)))</f>
        <v>#DIV/0!</v>
      </c>
      <c r="AG985" s="16" t="str">
        <f t="shared" si="142"/>
        <v/>
      </c>
      <c r="AH985" s="16" t="e">
        <f t="shared" si="143"/>
        <v>#DIV/0!</v>
      </c>
      <c r="AI985" s="16" t="e">
        <f>ROUND(IF(C985&lt;16,$Q985/($D985^0.515518364833551)*'Hintergrund Berechnung'!$K$3165,$Q985/($D985^0.515518364833551)*'Hintergrund Berechnung'!$K$3166),0)</f>
        <v>#DIV/0!</v>
      </c>
      <c r="AJ985" s="16">
        <f>ROUND(IF(C985&lt;16,$R985*'Hintergrund Berechnung'!$L$3165,$R985*'Hintergrund Berechnung'!$L$3166),0)</f>
        <v>0</v>
      </c>
      <c r="AK985" s="16">
        <f>ROUND(IF(C985&lt;16,IF(S985&gt;0,(25-$S985)*'Hintergrund Berechnung'!$M$3165,0),IF(S985&gt;0,(25-$S985)*'Hintergrund Berechnung'!$M$3166,0)),0)</f>
        <v>0</v>
      </c>
      <c r="AL985" s="18" t="e">
        <f t="shared" si="144"/>
        <v>#DIV/0!</v>
      </c>
    </row>
    <row r="986" spans="21:38" x14ac:dyDescent="0.5">
      <c r="U986" s="16">
        <f t="shared" si="136"/>
        <v>0</v>
      </c>
      <c r="V986" s="16" t="e">
        <f>IF($A$3=FALSE,IF($C986&lt;16,E986/($D986^0.727399687532279)*'Hintergrund Berechnung'!$I$3165,E986/($D986^0.727399687532279)*'Hintergrund Berechnung'!$I$3166),IF($C986&lt;13,(E986/($D986^0.727399687532279)*'Hintergrund Berechnung'!$I$3165)*0.5,IF($C986&lt;16,(E986/($D986^0.727399687532279)*'Hintergrund Berechnung'!$I$3165)*0.67,E986/($D986^0.727399687532279)*'Hintergrund Berechnung'!$I$3166)))</f>
        <v>#DIV/0!</v>
      </c>
      <c r="W986" s="16" t="str">
        <f t="shared" si="137"/>
        <v/>
      </c>
      <c r="X986" s="16" t="e">
        <f>IF($A$3=FALSE,IF($C986&lt;16,G986/($D986^0.727399687532279)*'Hintergrund Berechnung'!$I$3165,G986/($D986^0.727399687532279)*'Hintergrund Berechnung'!$I$3166),IF($C986&lt;13,(G986/($D986^0.727399687532279)*'Hintergrund Berechnung'!$I$3165)*0.5,IF($C986&lt;16,(G986/($D986^0.727399687532279)*'Hintergrund Berechnung'!$I$3165)*0.67,G986/($D986^0.727399687532279)*'Hintergrund Berechnung'!$I$3166)))</f>
        <v>#DIV/0!</v>
      </c>
      <c r="Y986" s="16" t="str">
        <f t="shared" si="138"/>
        <v/>
      </c>
      <c r="Z986" s="16" t="e">
        <f>IF($A$3=FALSE,IF($C986&lt;16,I986/($D986^0.727399687532279)*'Hintergrund Berechnung'!$I$3165,I986/($D986^0.727399687532279)*'Hintergrund Berechnung'!$I$3166),IF($C986&lt;13,(I986/($D986^0.727399687532279)*'Hintergrund Berechnung'!$I$3165)*0.5,IF($C986&lt;16,(I986/($D986^0.727399687532279)*'Hintergrund Berechnung'!$I$3165)*0.67,I986/($D986^0.727399687532279)*'Hintergrund Berechnung'!$I$3166)))</f>
        <v>#DIV/0!</v>
      </c>
      <c r="AA986" s="16" t="str">
        <f t="shared" si="139"/>
        <v/>
      </c>
      <c r="AB986" s="16" t="e">
        <f>IF($A$3=FALSE,IF($C986&lt;16,K986/($D986^0.727399687532279)*'Hintergrund Berechnung'!$I$3165,K986/($D986^0.727399687532279)*'Hintergrund Berechnung'!$I$3166),IF($C986&lt;13,(K986/($D986^0.727399687532279)*'Hintergrund Berechnung'!$I$3165)*0.5,IF($C986&lt;16,(K986/($D986^0.727399687532279)*'Hintergrund Berechnung'!$I$3165)*0.67,K986/($D986^0.727399687532279)*'Hintergrund Berechnung'!$I$3166)))</f>
        <v>#DIV/0!</v>
      </c>
      <c r="AC986" s="16" t="str">
        <f t="shared" si="140"/>
        <v/>
      </c>
      <c r="AD986" s="16" t="e">
        <f>IF($A$3=FALSE,IF($C986&lt;16,M986/($D986^0.727399687532279)*'Hintergrund Berechnung'!$I$3165,M986/($D986^0.727399687532279)*'Hintergrund Berechnung'!$I$3166),IF($C986&lt;13,(M986/($D986^0.727399687532279)*'Hintergrund Berechnung'!$I$3165)*0.5,IF($C986&lt;16,(M986/($D986^0.727399687532279)*'Hintergrund Berechnung'!$I$3165)*0.67,M986/($D986^0.727399687532279)*'Hintergrund Berechnung'!$I$3166)))</f>
        <v>#DIV/0!</v>
      </c>
      <c r="AE986" s="16" t="str">
        <f t="shared" si="141"/>
        <v/>
      </c>
      <c r="AF986" s="16" t="e">
        <f>IF($A$3=FALSE,IF($C986&lt;16,O986/($D986^0.727399687532279)*'Hintergrund Berechnung'!$I$3165,O986/($D986^0.727399687532279)*'Hintergrund Berechnung'!$I$3166),IF($C986&lt;13,(O986/($D986^0.727399687532279)*'Hintergrund Berechnung'!$I$3165)*0.5,IF($C986&lt;16,(O986/($D986^0.727399687532279)*'Hintergrund Berechnung'!$I$3165)*0.67,O986/($D986^0.727399687532279)*'Hintergrund Berechnung'!$I$3166)))</f>
        <v>#DIV/0!</v>
      </c>
      <c r="AG986" s="16" t="str">
        <f t="shared" si="142"/>
        <v/>
      </c>
      <c r="AH986" s="16" t="e">
        <f t="shared" si="143"/>
        <v>#DIV/0!</v>
      </c>
      <c r="AI986" s="16" t="e">
        <f>ROUND(IF(C986&lt;16,$Q986/($D986^0.515518364833551)*'Hintergrund Berechnung'!$K$3165,$Q986/($D986^0.515518364833551)*'Hintergrund Berechnung'!$K$3166),0)</f>
        <v>#DIV/0!</v>
      </c>
      <c r="AJ986" s="16">
        <f>ROUND(IF(C986&lt;16,$R986*'Hintergrund Berechnung'!$L$3165,$R986*'Hintergrund Berechnung'!$L$3166),0)</f>
        <v>0</v>
      </c>
      <c r="AK986" s="16">
        <f>ROUND(IF(C986&lt;16,IF(S986&gt;0,(25-$S986)*'Hintergrund Berechnung'!$M$3165,0),IF(S986&gt;0,(25-$S986)*'Hintergrund Berechnung'!$M$3166,0)),0)</f>
        <v>0</v>
      </c>
      <c r="AL986" s="18" t="e">
        <f t="shared" si="144"/>
        <v>#DIV/0!</v>
      </c>
    </row>
    <row r="987" spans="21:38" x14ac:dyDescent="0.5">
      <c r="U987" s="16">
        <f t="shared" si="136"/>
        <v>0</v>
      </c>
      <c r="V987" s="16" t="e">
        <f>IF($A$3=FALSE,IF($C987&lt;16,E987/($D987^0.727399687532279)*'Hintergrund Berechnung'!$I$3165,E987/($D987^0.727399687532279)*'Hintergrund Berechnung'!$I$3166),IF($C987&lt;13,(E987/($D987^0.727399687532279)*'Hintergrund Berechnung'!$I$3165)*0.5,IF($C987&lt;16,(E987/($D987^0.727399687532279)*'Hintergrund Berechnung'!$I$3165)*0.67,E987/($D987^0.727399687532279)*'Hintergrund Berechnung'!$I$3166)))</f>
        <v>#DIV/0!</v>
      </c>
      <c r="W987" s="16" t="str">
        <f t="shared" si="137"/>
        <v/>
      </c>
      <c r="X987" s="16" t="e">
        <f>IF($A$3=FALSE,IF($C987&lt;16,G987/($D987^0.727399687532279)*'Hintergrund Berechnung'!$I$3165,G987/($D987^0.727399687532279)*'Hintergrund Berechnung'!$I$3166),IF($C987&lt;13,(G987/($D987^0.727399687532279)*'Hintergrund Berechnung'!$I$3165)*0.5,IF($C987&lt;16,(G987/($D987^0.727399687532279)*'Hintergrund Berechnung'!$I$3165)*0.67,G987/($D987^0.727399687532279)*'Hintergrund Berechnung'!$I$3166)))</f>
        <v>#DIV/0!</v>
      </c>
      <c r="Y987" s="16" t="str">
        <f t="shared" si="138"/>
        <v/>
      </c>
      <c r="Z987" s="16" t="e">
        <f>IF($A$3=FALSE,IF($C987&lt;16,I987/($D987^0.727399687532279)*'Hintergrund Berechnung'!$I$3165,I987/($D987^0.727399687532279)*'Hintergrund Berechnung'!$I$3166),IF($C987&lt;13,(I987/($D987^0.727399687532279)*'Hintergrund Berechnung'!$I$3165)*0.5,IF($C987&lt;16,(I987/($D987^0.727399687532279)*'Hintergrund Berechnung'!$I$3165)*0.67,I987/($D987^0.727399687532279)*'Hintergrund Berechnung'!$I$3166)))</f>
        <v>#DIV/0!</v>
      </c>
      <c r="AA987" s="16" t="str">
        <f t="shared" si="139"/>
        <v/>
      </c>
      <c r="AB987" s="16" t="e">
        <f>IF($A$3=FALSE,IF($C987&lt;16,K987/($D987^0.727399687532279)*'Hintergrund Berechnung'!$I$3165,K987/($D987^0.727399687532279)*'Hintergrund Berechnung'!$I$3166),IF($C987&lt;13,(K987/($D987^0.727399687532279)*'Hintergrund Berechnung'!$I$3165)*0.5,IF($C987&lt;16,(K987/($D987^0.727399687532279)*'Hintergrund Berechnung'!$I$3165)*0.67,K987/($D987^0.727399687532279)*'Hintergrund Berechnung'!$I$3166)))</f>
        <v>#DIV/0!</v>
      </c>
      <c r="AC987" s="16" t="str">
        <f t="shared" si="140"/>
        <v/>
      </c>
      <c r="AD987" s="16" t="e">
        <f>IF($A$3=FALSE,IF($C987&lt;16,M987/($D987^0.727399687532279)*'Hintergrund Berechnung'!$I$3165,M987/($D987^0.727399687532279)*'Hintergrund Berechnung'!$I$3166),IF($C987&lt;13,(M987/($D987^0.727399687532279)*'Hintergrund Berechnung'!$I$3165)*0.5,IF($C987&lt;16,(M987/($D987^0.727399687532279)*'Hintergrund Berechnung'!$I$3165)*0.67,M987/($D987^0.727399687532279)*'Hintergrund Berechnung'!$I$3166)))</f>
        <v>#DIV/0!</v>
      </c>
      <c r="AE987" s="16" t="str">
        <f t="shared" si="141"/>
        <v/>
      </c>
      <c r="AF987" s="16" t="e">
        <f>IF($A$3=FALSE,IF($C987&lt;16,O987/($D987^0.727399687532279)*'Hintergrund Berechnung'!$I$3165,O987/($D987^0.727399687532279)*'Hintergrund Berechnung'!$I$3166),IF($C987&lt;13,(O987/($D987^0.727399687532279)*'Hintergrund Berechnung'!$I$3165)*0.5,IF($C987&lt;16,(O987/($D987^0.727399687532279)*'Hintergrund Berechnung'!$I$3165)*0.67,O987/($D987^0.727399687532279)*'Hintergrund Berechnung'!$I$3166)))</f>
        <v>#DIV/0!</v>
      </c>
      <c r="AG987" s="16" t="str">
        <f t="shared" si="142"/>
        <v/>
      </c>
      <c r="AH987" s="16" t="e">
        <f t="shared" si="143"/>
        <v>#DIV/0!</v>
      </c>
      <c r="AI987" s="16" t="e">
        <f>ROUND(IF(C987&lt;16,$Q987/($D987^0.515518364833551)*'Hintergrund Berechnung'!$K$3165,$Q987/($D987^0.515518364833551)*'Hintergrund Berechnung'!$K$3166),0)</f>
        <v>#DIV/0!</v>
      </c>
      <c r="AJ987" s="16">
        <f>ROUND(IF(C987&lt;16,$R987*'Hintergrund Berechnung'!$L$3165,$R987*'Hintergrund Berechnung'!$L$3166),0)</f>
        <v>0</v>
      </c>
      <c r="AK987" s="16">
        <f>ROUND(IF(C987&lt;16,IF(S987&gt;0,(25-$S987)*'Hintergrund Berechnung'!$M$3165,0),IF(S987&gt;0,(25-$S987)*'Hintergrund Berechnung'!$M$3166,0)),0)</f>
        <v>0</v>
      </c>
      <c r="AL987" s="18" t="e">
        <f t="shared" si="144"/>
        <v>#DIV/0!</v>
      </c>
    </row>
    <row r="988" spans="21:38" x14ac:dyDescent="0.5">
      <c r="U988" s="16">
        <f t="shared" si="136"/>
        <v>0</v>
      </c>
      <c r="V988" s="16" t="e">
        <f>IF($A$3=FALSE,IF($C988&lt;16,E988/($D988^0.727399687532279)*'Hintergrund Berechnung'!$I$3165,E988/($D988^0.727399687532279)*'Hintergrund Berechnung'!$I$3166),IF($C988&lt;13,(E988/($D988^0.727399687532279)*'Hintergrund Berechnung'!$I$3165)*0.5,IF($C988&lt;16,(E988/($D988^0.727399687532279)*'Hintergrund Berechnung'!$I$3165)*0.67,E988/($D988^0.727399687532279)*'Hintergrund Berechnung'!$I$3166)))</f>
        <v>#DIV/0!</v>
      </c>
      <c r="W988" s="16" t="str">
        <f t="shared" si="137"/>
        <v/>
      </c>
      <c r="X988" s="16" t="e">
        <f>IF($A$3=FALSE,IF($C988&lt;16,G988/($D988^0.727399687532279)*'Hintergrund Berechnung'!$I$3165,G988/($D988^0.727399687532279)*'Hintergrund Berechnung'!$I$3166),IF($C988&lt;13,(G988/($D988^0.727399687532279)*'Hintergrund Berechnung'!$I$3165)*0.5,IF($C988&lt;16,(G988/($D988^0.727399687532279)*'Hintergrund Berechnung'!$I$3165)*0.67,G988/($D988^0.727399687532279)*'Hintergrund Berechnung'!$I$3166)))</f>
        <v>#DIV/0!</v>
      </c>
      <c r="Y988" s="16" t="str">
        <f t="shared" si="138"/>
        <v/>
      </c>
      <c r="Z988" s="16" t="e">
        <f>IF($A$3=FALSE,IF($C988&lt;16,I988/($D988^0.727399687532279)*'Hintergrund Berechnung'!$I$3165,I988/($D988^0.727399687532279)*'Hintergrund Berechnung'!$I$3166),IF($C988&lt;13,(I988/($D988^0.727399687532279)*'Hintergrund Berechnung'!$I$3165)*0.5,IF($C988&lt;16,(I988/($D988^0.727399687532279)*'Hintergrund Berechnung'!$I$3165)*0.67,I988/($D988^0.727399687532279)*'Hintergrund Berechnung'!$I$3166)))</f>
        <v>#DIV/0!</v>
      </c>
      <c r="AA988" s="16" t="str">
        <f t="shared" si="139"/>
        <v/>
      </c>
      <c r="AB988" s="16" t="e">
        <f>IF($A$3=FALSE,IF($C988&lt;16,K988/($D988^0.727399687532279)*'Hintergrund Berechnung'!$I$3165,K988/($D988^0.727399687532279)*'Hintergrund Berechnung'!$I$3166),IF($C988&lt;13,(K988/($D988^0.727399687532279)*'Hintergrund Berechnung'!$I$3165)*0.5,IF($C988&lt;16,(K988/($D988^0.727399687532279)*'Hintergrund Berechnung'!$I$3165)*0.67,K988/($D988^0.727399687532279)*'Hintergrund Berechnung'!$I$3166)))</f>
        <v>#DIV/0!</v>
      </c>
      <c r="AC988" s="16" t="str">
        <f t="shared" si="140"/>
        <v/>
      </c>
      <c r="AD988" s="16" t="e">
        <f>IF($A$3=FALSE,IF($C988&lt;16,M988/($D988^0.727399687532279)*'Hintergrund Berechnung'!$I$3165,M988/($D988^0.727399687532279)*'Hintergrund Berechnung'!$I$3166),IF($C988&lt;13,(M988/($D988^0.727399687532279)*'Hintergrund Berechnung'!$I$3165)*0.5,IF($C988&lt;16,(M988/($D988^0.727399687532279)*'Hintergrund Berechnung'!$I$3165)*0.67,M988/($D988^0.727399687532279)*'Hintergrund Berechnung'!$I$3166)))</f>
        <v>#DIV/0!</v>
      </c>
      <c r="AE988" s="16" t="str">
        <f t="shared" si="141"/>
        <v/>
      </c>
      <c r="AF988" s="16" t="e">
        <f>IF($A$3=FALSE,IF($C988&lt;16,O988/($D988^0.727399687532279)*'Hintergrund Berechnung'!$I$3165,O988/($D988^0.727399687532279)*'Hintergrund Berechnung'!$I$3166),IF($C988&lt;13,(O988/($D988^0.727399687532279)*'Hintergrund Berechnung'!$I$3165)*0.5,IF($C988&lt;16,(O988/($D988^0.727399687532279)*'Hintergrund Berechnung'!$I$3165)*0.67,O988/($D988^0.727399687532279)*'Hintergrund Berechnung'!$I$3166)))</f>
        <v>#DIV/0!</v>
      </c>
      <c r="AG988" s="16" t="str">
        <f t="shared" si="142"/>
        <v/>
      </c>
      <c r="AH988" s="16" t="e">
        <f t="shared" si="143"/>
        <v>#DIV/0!</v>
      </c>
      <c r="AI988" s="16" t="e">
        <f>ROUND(IF(C988&lt;16,$Q988/($D988^0.515518364833551)*'Hintergrund Berechnung'!$K$3165,$Q988/($D988^0.515518364833551)*'Hintergrund Berechnung'!$K$3166),0)</f>
        <v>#DIV/0!</v>
      </c>
      <c r="AJ988" s="16">
        <f>ROUND(IF(C988&lt;16,$R988*'Hintergrund Berechnung'!$L$3165,$R988*'Hintergrund Berechnung'!$L$3166),0)</f>
        <v>0</v>
      </c>
      <c r="AK988" s="16">
        <f>ROUND(IF(C988&lt;16,IF(S988&gt;0,(25-$S988)*'Hintergrund Berechnung'!$M$3165,0),IF(S988&gt;0,(25-$S988)*'Hintergrund Berechnung'!$M$3166,0)),0)</f>
        <v>0</v>
      </c>
      <c r="AL988" s="18" t="e">
        <f t="shared" si="144"/>
        <v>#DIV/0!</v>
      </c>
    </row>
    <row r="989" spans="21:38" x14ac:dyDescent="0.5">
      <c r="U989" s="16">
        <f t="shared" si="136"/>
        <v>0</v>
      </c>
      <c r="V989" s="16" t="e">
        <f>IF($A$3=FALSE,IF($C989&lt;16,E989/($D989^0.727399687532279)*'Hintergrund Berechnung'!$I$3165,E989/($D989^0.727399687532279)*'Hintergrund Berechnung'!$I$3166),IF($C989&lt;13,(E989/($D989^0.727399687532279)*'Hintergrund Berechnung'!$I$3165)*0.5,IF($C989&lt;16,(E989/($D989^0.727399687532279)*'Hintergrund Berechnung'!$I$3165)*0.67,E989/($D989^0.727399687532279)*'Hintergrund Berechnung'!$I$3166)))</f>
        <v>#DIV/0!</v>
      </c>
      <c r="W989" s="16" t="str">
        <f t="shared" si="137"/>
        <v/>
      </c>
      <c r="X989" s="16" t="e">
        <f>IF($A$3=FALSE,IF($C989&lt;16,G989/($D989^0.727399687532279)*'Hintergrund Berechnung'!$I$3165,G989/($D989^0.727399687532279)*'Hintergrund Berechnung'!$I$3166),IF($C989&lt;13,(G989/($D989^0.727399687532279)*'Hintergrund Berechnung'!$I$3165)*0.5,IF($C989&lt;16,(G989/($D989^0.727399687532279)*'Hintergrund Berechnung'!$I$3165)*0.67,G989/($D989^0.727399687532279)*'Hintergrund Berechnung'!$I$3166)))</f>
        <v>#DIV/0!</v>
      </c>
      <c r="Y989" s="16" t="str">
        <f t="shared" si="138"/>
        <v/>
      </c>
      <c r="Z989" s="16" t="e">
        <f>IF($A$3=FALSE,IF($C989&lt;16,I989/($D989^0.727399687532279)*'Hintergrund Berechnung'!$I$3165,I989/($D989^0.727399687532279)*'Hintergrund Berechnung'!$I$3166),IF($C989&lt;13,(I989/($D989^0.727399687532279)*'Hintergrund Berechnung'!$I$3165)*0.5,IF($C989&lt;16,(I989/($D989^0.727399687532279)*'Hintergrund Berechnung'!$I$3165)*0.67,I989/($D989^0.727399687532279)*'Hintergrund Berechnung'!$I$3166)))</f>
        <v>#DIV/0!</v>
      </c>
      <c r="AA989" s="16" t="str">
        <f t="shared" si="139"/>
        <v/>
      </c>
      <c r="AB989" s="16" t="e">
        <f>IF($A$3=FALSE,IF($C989&lt;16,K989/($D989^0.727399687532279)*'Hintergrund Berechnung'!$I$3165,K989/($D989^0.727399687532279)*'Hintergrund Berechnung'!$I$3166),IF($C989&lt;13,(K989/($D989^0.727399687532279)*'Hintergrund Berechnung'!$I$3165)*0.5,IF($C989&lt;16,(K989/($D989^0.727399687532279)*'Hintergrund Berechnung'!$I$3165)*0.67,K989/($D989^0.727399687532279)*'Hintergrund Berechnung'!$I$3166)))</f>
        <v>#DIV/0!</v>
      </c>
      <c r="AC989" s="16" t="str">
        <f t="shared" si="140"/>
        <v/>
      </c>
      <c r="AD989" s="16" t="e">
        <f>IF($A$3=FALSE,IF($C989&lt;16,M989/($D989^0.727399687532279)*'Hintergrund Berechnung'!$I$3165,M989/($D989^0.727399687532279)*'Hintergrund Berechnung'!$I$3166),IF($C989&lt;13,(M989/($D989^0.727399687532279)*'Hintergrund Berechnung'!$I$3165)*0.5,IF($C989&lt;16,(M989/($D989^0.727399687532279)*'Hintergrund Berechnung'!$I$3165)*0.67,M989/($D989^0.727399687532279)*'Hintergrund Berechnung'!$I$3166)))</f>
        <v>#DIV/0!</v>
      </c>
      <c r="AE989" s="16" t="str">
        <f t="shared" si="141"/>
        <v/>
      </c>
      <c r="AF989" s="16" t="e">
        <f>IF($A$3=FALSE,IF($C989&lt;16,O989/($D989^0.727399687532279)*'Hintergrund Berechnung'!$I$3165,O989/($D989^0.727399687532279)*'Hintergrund Berechnung'!$I$3166),IF($C989&lt;13,(O989/($D989^0.727399687532279)*'Hintergrund Berechnung'!$I$3165)*0.5,IF($C989&lt;16,(O989/($D989^0.727399687532279)*'Hintergrund Berechnung'!$I$3165)*0.67,O989/($D989^0.727399687532279)*'Hintergrund Berechnung'!$I$3166)))</f>
        <v>#DIV/0!</v>
      </c>
      <c r="AG989" s="16" t="str">
        <f t="shared" si="142"/>
        <v/>
      </c>
      <c r="AH989" s="16" t="e">
        <f t="shared" si="143"/>
        <v>#DIV/0!</v>
      </c>
      <c r="AI989" s="16" t="e">
        <f>ROUND(IF(C989&lt;16,$Q989/($D989^0.515518364833551)*'Hintergrund Berechnung'!$K$3165,$Q989/($D989^0.515518364833551)*'Hintergrund Berechnung'!$K$3166),0)</f>
        <v>#DIV/0!</v>
      </c>
      <c r="AJ989" s="16">
        <f>ROUND(IF(C989&lt;16,$R989*'Hintergrund Berechnung'!$L$3165,$R989*'Hintergrund Berechnung'!$L$3166),0)</f>
        <v>0</v>
      </c>
      <c r="AK989" s="16">
        <f>ROUND(IF(C989&lt;16,IF(S989&gt;0,(25-$S989)*'Hintergrund Berechnung'!$M$3165,0),IF(S989&gt;0,(25-$S989)*'Hintergrund Berechnung'!$M$3166,0)),0)</f>
        <v>0</v>
      </c>
      <c r="AL989" s="18" t="e">
        <f t="shared" si="144"/>
        <v>#DIV/0!</v>
      </c>
    </row>
    <row r="990" spans="21:38" x14ac:dyDescent="0.5">
      <c r="U990" s="16">
        <f t="shared" si="136"/>
        <v>0</v>
      </c>
      <c r="V990" s="16" t="e">
        <f>IF($A$3=FALSE,IF($C990&lt;16,E990/($D990^0.727399687532279)*'Hintergrund Berechnung'!$I$3165,E990/($D990^0.727399687532279)*'Hintergrund Berechnung'!$I$3166),IF($C990&lt;13,(E990/($D990^0.727399687532279)*'Hintergrund Berechnung'!$I$3165)*0.5,IF($C990&lt;16,(E990/($D990^0.727399687532279)*'Hintergrund Berechnung'!$I$3165)*0.67,E990/($D990^0.727399687532279)*'Hintergrund Berechnung'!$I$3166)))</f>
        <v>#DIV/0!</v>
      </c>
      <c r="W990" s="16" t="str">
        <f t="shared" si="137"/>
        <v/>
      </c>
      <c r="X990" s="16" t="e">
        <f>IF($A$3=FALSE,IF($C990&lt;16,G990/($D990^0.727399687532279)*'Hintergrund Berechnung'!$I$3165,G990/($D990^0.727399687532279)*'Hintergrund Berechnung'!$I$3166),IF($C990&lt;13,(G990/($D990^0.727399687532279)*'Hintergrund Berechnung'!$I$3165)*0.5,IF($C990&lt;16,(G990/($D990^0.727399687532279)*'Hintergrund Berechnung'!$I$3165)*0.67,G990/($D990^0.727399687532279)*'Hintergrund Berechnung'!$I$3166)))</f>
        <v>#DIV/0!</v>
      </c>
      <c r="Y990" s="16" t="str">
        <f t="shared" si="138"/>
        <v/>
      </c>
      <c r="Z990" s="16" t="e">
        <f>IF($A$3=FALSE,IF($C990&lt;16,I990/($D990^0.727399687532279)*'Hintergrund Berechnung'!$I$3165,I990/($D990^0.727399687532279)*'Hintergrund Berechnung'!$I$3166),IF($C990&lt;13,(I990/($D990^0.727399687532279)*'Hintergrund Berechnung'!$I$3165)*0.5,IF($C990&lt;16,(I990/($D990^0.727399687532279)*'Hintergrund Berechnung'!$I$3165)*0.67,I990/($D990^0.727399687532279)*'Hintergrund Berechnung'!$I$3166)))</f>
        <v>#DIV/0!</v>
      </c>
      <c r="AA990" s="16" t="str">
        <f t="shared" si="139"/>
        <v/>
      </c>
      <c r="AB990" s="16" t="e">
        <f>IF($A$3=FALSE,IF($C990&lt;16,K990/($D990^0.727399687532279)*'Hintergrund Berechnung'!$I$3165,K990/($D990^0.727399687532279)*'Hintergrund Berechnung'!$I$3166),IF($C990&lt;13,(K990/($D990^0.727399687532279)*'Hintergrund Berechnung'!$I$3165)*0.5,IF($C990&lt;16,(K990/($D990^0.727399687532279)*'Hintergrund Berechnung'!$I$3165)*0.67,K990/($D990^0.727399687532279)*'Hintergrund Berechnung'!$I$3166)))</f>
        <v>#DIV/0!</v>
      </c>
      <c r="AC990" s="16" t="str">
        <f t="shared" si="140"/>
        <v/>
      </c>
      <c r="AD990" s="16" t="e">
        <f>IF($A$3=FALSE,IF($C990&lt;16,M990/($D990^0.727399687532279)*'Hintergrund Berechnung'!$I$3165,M990/($D990^0.727399687532279)*'Hintergrund Berechnung'!$I$3166),IF($C990&lt;13,(M990/($D990^0.727399687532279)*'Hintergrund Berechnung'!$I$3165)*0.5,IF($C990&lt;16,(M990/($D990^0.727399687532279)*'Hintergrund Berechnung'!$I$3165)*0.67,M990/($D990^0.727399687532279)*'Hintergrund Berechnung'!$I$3166)))</f>
        <v>#DIV/0!</v>
      </c>
      <c r="AE990" s="16" t="str">
        <f t="shared" si="141"/>
        <v/>
      </c>
      <c r="AF990" s="16" t="e">
        <f>IF($A$3=FALSE,IF($C990&lt;16,O990/($D990^0.727399687532279)*'Hintergrund Berechnung'!$I$3165,O990/($D990^0.727399687532279)*'Hintergrund Berechnung'!$I$3166),IF($C990&lt;13,(O990/($D990^0.727399687532279)*'Hintergrund Berechnung'!$I$3165)*0.5,IF($C990&lt;16,(O990/($D990^0.727399687532279)*'Hintergrund Berechnung'!$I$3165)*0.67,O990/($D990^0.727399687532279)*'Hintergrund Berechnung'!$I$3166)))</f>
        <v>#DIV/0!</v>
      </c>
      <c r="AG990" s="16" t="str">
        <f t="shared" si="142"/>
        <v/>
      </c>
      <c r="AH990" s="16" t="e">
        <f t="shared" si="143"/>
        <v>#DIV/0!</v>
      </c>
      <c r="AI990" s="16" t="e">
        <f>ROUND(IF(C990&lt;16,$Q990/($D990^0.515518364833551)*'Hintergrund Berechnung'!$K$3165,$Q990/($D990^0.515518364833551)*'Hintergrund Berechnung'!$K$3166),0)</f>
        <v>#DIV/0!</v>
      </c>
      <c r="AJ990" s="16">
        <f>ROUND(IF(C990&lt;16,$R990*'Hintergrund Berechnung'!$L$3165,$R990*'Hintergrund Berechnung'!$L$3166),0)</f>
        <v>0</v>
      </c>
      <c r="AK990" s="16">
        <f>ROUND(IF(C990&lt;16,IF(S990&gt;0,(25-$S990)*'Hintergrund Berechnung'!$M$3165,0),IF(S990&gt;0,(25-$S990)*'Hintergrund Berechnung'!$M$3166,0)),0)</f>
        <v>0</v>
      </c>
      <c r="AL990" s="18" t="e">
        <f t="shared" si="144"/>
        <v>#DIV/0!</v>
      </c>
    </row>
    <row r="991" spans="21:38" x14ac:dyDescent="0.5">
      <c r="U991" s="16">
        <f t="shared" si="136"/>
        <v>0</v>
      </c>
      <c r="V991" s="16" t="e">
        <f>IF($A$3=FALSE,IF($C991&lt;16,E991/($D991^0.727399687532279)*'Hintergrund Berechnung'!$I$3165,E991/($D991^0.727399687532279)*'Hintergrund Berechnung'!$I$3166),IF($C991&lt;13,(E991/($D991^0.727399687532279)*'Hintergrund Berechnung'!$I$3165)*0.5,IF($C991&lt;16,(E991/($D991^0.727399687532279)*'Hintergrund Berechnung'!$I$3165)*0.67,E991/($D991^0.727399687532279)*'Hintergrund Berechnung'!$I$3166)))</f>
        <v>#DIV/0!</v>
      </c>
      <c r="W991" s="16" t="str">
        <f t="shared" si="137"/>
        <v/>
      </c>
      <c r="X991" s="16" t="e">
        <f>IF($A$3=FALSE,IF($C991&lt;16,G991/($D991^0.727399687532279)*'Hintergrund Berechnung'!$I$3165,G991/($D991^0.727399687532279)*'Hintergrund Berechnung'!$I$3166),IF($C991&lt;13,(G991/($D991^0.727399687532279)*'Hintergrund Berechnung'!$I$3165)*0.5,IF($C991&lt;16,(G991/($D991^0.727399687532279)*'Hintergrund Berechnung'!$I$3165)*0.67,G991/($D991^0.727399687532279)*'Hintergrund Berechnung'!$I$3166)))</f>
        <v>#DIV/0!</v>
      </c>
      <c r="Y991" s="16" t="str">
        <f t="shared" si="138"/>
        <v/>
      </c>
      <c r="Z991" s="16" t="e">
        <f>IF($A$3=FALSE,IF($C991&lt;16,I991/($D991^0.727399687532279)*'Hintergrund Berechnung'!$I$3165,I991/($D991^0.727399687532279)*'Hintergrund Berechnung'!$I$3166),IF($C991&lt;13,(I991/($D991^0.727399687532279)*'Hintergrund Berechnung'!$I$3165)*0.5,IF($C991&lt;16,(I991/($D991^0.727399687532279)*'Hintergrund Berechnung'!$I$3165)*0.67,I991/($D991^0.727399687532279)*'Hintergrund Berechnung'!$I$3166)))</f>
        <v>#DIV/0!</v>
      </c>
      <c r="AA991" s="16" t="str">
        <f t="shared" si="139"/>
        <v/>
      </c>
      <c r="AB991" s="16" t="e">
        <f>IF($A$3=FALSE,IF($C991&lt;16,K991/($D991^0.727399687532279)*'Hintergrund Berechnung'!$I$3165,K991/($D991^0.727399687532279)*'Hintergrund Berechnung'!$I$3166),IF($C991&lt;13,(K991/($D991^0.727399687532279)*'Hintergrund Berechnung'!$I$3165)*0.5,IF($C991&lt;16,(K991/($D991^0.727399687532279)*'Hintergrund Berechnung'!$I$3165)*0.67,K991/($D991^0.727399687532279)*'Hintergrund Berechnung'!$I$3166)))</f>
        <v>#DIV/0!</v>
      </c>
      <c r="AC991" s="16" t="str">
        <f t="shared" si="140"/>
        <v/>
      </c>
      <c r="AD991" s="16" t="e">
        <f>IF($A$3=FALSE,IF($C991&lt;16,M991/($D991^0.727399687532279)*'Hintergrund Berechnung'!$I$3165,M991/($D991^0.727399687532279)*'Hintergrund Berechnung'!$I$3166),IF($C991&lt;13,(M991/($D991^0.727399687532279)*'Hintergrund Berechnung'!$I$3165)*0.5,IF($C991&lt;16,(M991/($D991^0.727399687532279)*'Hintergrund Berechnung'!$I$3165)*0.67,M991/($D991^0.727399687532279)*'Hintergrund Berechnung'!$I$3166)))</f>
        <v>#DIV/0!</v>
      </c>
      <c r="AE991" s="16" t="str">
        <f t="shared" si="141"/>
        <v/>
      </c>
      <c r="AF991" s="16" t="e">
        <f>IF($A$3=FALSE,IF($C991&lt;16,O991/($D991^0.727399687532279)*'Hintergrund Berechnung'!$I$3165,O991/($D991^0.727399687532279)*'Hintergrund Berechnung'!$I$3166),IF($C991&lt;13,(O991/($D991^0.727399687532279)*'Hintergrund Berechnung'!$I$3165)*0.5,IF($C991&lt;16,(O991/($D991^0.727399687532279)*'Hintergrund Berechnung'!$I$3165)*0.67,O991/($D991^0.727399687532279)*'Hintergrund Berechnung'!$I$3166)))</f>
        <v>#DIV/0!</v>
      </c>
      <c r="AG991" s="16" t="str">
        <f t="shared" si="142"/>
        <v/>
      </c>
      <c r="AH991" s="16" t="e">
        <f t="shared" si="143"/>
        <v>#DIV/0!</v>
      </c>
      <c r="AI991" s="16" t="e">
        <f>ROUND(IF(C991&lt;16,$Q991/($D991^0.515518364833551)*'Hintergrund Berechnung'!$K$3165,$Q991/($D991^0.515518364833551)*'Hintergrund Berechnung'!$K$3166),0)</f>
        <v>#DIV/0!</v>
      </c>
      <c r="AJ991" s="16">
        <f>ROUND(IF(C991&lt;16,$R991*'Hintergrund Berechnung'!$L$3165,$R991*'Hintergrund Berechnung'!$L$3166),0)</f>
        <v>0</v>
      </c>
      <c r="AK991" s="16">
        <f>ROUND(IF(C991&lt;16,IF(S991&gt;0,(25-$S991)*'Hintergrund Berechnung'!$M$3165,0),IF(S991&gt;0,(25-$S991)*'Hintergrund Berechnung'!$M$3166,0)),0)</f>
        <v>0</v>
      </c>
      <c r="AL991" s="18" t="e">
        <f t="shared" si="144"/>
        <v>#DIV/0!</v>
      </c>
    </row>
    <row r="992" spans="21:38" x14ac:dyDescent="0.5">
      <c r="U992" s="16">
        <f t="shared" si="136"/>
        <v>0</v>
      </c>
      <c r="V992" s="16" t="e">
        <f>IF($A$3=FALSE,IF($C992&lt;16,E992/($D992^0.727399687532279)*'Hintergrund Berechnung'!$I$3165,E992/($D992^0.727399687532279)*'Hintergrund Berechnung'!$I$3166),IF($C992&lt;13,(E992/($D992^0.727399687532279)*'Hintergrund Berechnung'!$I$3165)*0.5,IF($C992&lt;16,(E992/($D992^0.727399687532279)*'Hintergrund Berechnung'!$I$3165)*0.67,E992/($D992^0.727399687532279)*'Hintergrund Berechnung'!$I$3166)))</f>
        <v>#DIV/0!</v>
      </c>
      <c r="W992" s="16" t="str">
        <f t="shared" si="137"/>
        <v/>
      </c>
      <c r="X992" s="16" t="e">
        <f>IF($A$3=FALSE,IF($C992&lt;16,G992/($D992^0.727399687532279)*'Hintergrund Berechnung'!$I$3165,G992/($D992^0.727399687532279)*'Hintergrund Berechnung'!$I$3166),IF($C992&lt;13,(G992/($D992^0.727399687532279)*'Hintergrund Berechnung'!$I$3165)*0.5,IF($C992&lt;16,(G992/($D992^0.727399687532279)*'Hintergrund Berechnung'!$I$3165)*0.67,G992/($D992^0.727399687532279)*'Hintergrund Berechnung'!$I$3166)))</f>
        <v>#DIV/0!</v>
      </c>
      <c r="Y992" s="16" t="str">
        <f t="shared" si="138"/>
        <v/>
      </c>
      <c r="Z992" s="16" t="e">
        <f>IF($A$3=FALSE,IF($C992&lt;16,I992/($D992^0.727399687532279)*'Hintergrund Berechnung'!$I$3165,I992/($D992^0.727399687532279)*'Hintergrund Berechnung'!$I$3166),IF($C992&lt;13,(I992/($D992^0.727399687532279)*'Hintergrund Berechnung'!$I$3165)*0.5,IF($C992&lt;16,(I992/($D992^0.727399687532279)*'Hintergrund Berechnung'!$I$3165)*0.67,I992/($D992^0.727399687532279)*'Hintergrund Berechnung'!$I$3166)))</f>
        <v>#DIV/0!</v>
      </c>
      <c r="AA992" s="16" t="str">
        <f t="shared" si="139"/>
        <v/>
      </c>
      <c r="AB992" s="16" t="e">
        <f>IF($A$3=FALSE,IF($C992&lt;16,K992/($D992^0.727399687532279)*'Hintergrund Berechnung'!$I$3165,K992/($D992^0.727399687532279)*'Hintergrund Berechnung'!$I$3166),IF($C992&lt;13,(K992/($D992^0.727399687532279)*'Hintergrund Berechnung'!$I$3165)*0.5,IF($C992&lt;16,(K992/($D992^0.727399687532279)*'Hintergrund Berechnung'!$I$3165)*0.67,K992/($D992^0.727399687532279)*'Hintergrund Berechnung'!$I$3166)))</f>
        <v>#DIV/0!</v>
      </c>
      <c r="AC992" s="16" t="str">
        <f t="shared" si="140"/>
        <v/>
      </c>
      <c r="AD992" s="16" t="e">
        <f>IF($A$3=FALSE,IF($C992&lt;16,M992/($D992^0.727399687532279)*'Hintergrund Berechnung'!$I$3165,M992/($D992^0.727399687532279)*'Hintergrund Berechnung'!$I$3166),IF($C992&lt;13,(M992/($D992^0.727399687532279)*'Hintergrund Berechnung'!$I$3165)*0.5,IF($C992&lt;16,(M992/($D992^0.727399687532279)*'Hintergrund Berechnung'!$I$3165)*0.67,M992/($D992^0.727399687532279)*'Hintergrund Berechnung'!$I$3166)))</f>
        <v>#DIV/0!</v>
      </c>
      <c r="AE992" s="16" t="str">
        <f t="shared" si="141"/>
        <v/>
      </c>
      <c r="AF992" s="16" t="e">
        <f>IF($A$3=FALSE,IF($C992&lt;16,O992/($D992^0.727399687532279)*'Hintergrund Berechnung'!$I$3165,O992/($D992^0.727399687532279)*'Hintergrund Berechnung'!$I$3166),IF($C992&lt;13,(O992/($D992^0.727399687532279)*'Hintergrund Berechnung'!$I$3165)*0.5,IF($C992&lt;16,(O992/($D992^0.727399687532279)*'Hintergrund Berechnung'!$I$3165)*0.67,O992/($D992^0.727399687532279)*'Hintergrund Berechnung'!$I$3166)))</f>
        <v>#DIV/0!</v>
      </c>
      <c r="AG992" s="16" t="str">
        <f t="shared" si="142"/>
        <v/>
      </c>
      <c r="AH992" s="16" t="e">
        <f t="shared" si="143"/>
        <v>#DIV/0!</v>
      </c>
      <c r="AI992" s="16" t="e">
        <f>ROUND(IF(C992&lt;16,$Q992/($D992^0.515518364833551)*'Hintergrund Berechnung'!$K$3165,$Q992/($D992^0.515518364833551)*'Hintergrund Berechnung'!$K$3166),0)</f>
        <v>#DIV/0!</v>
      </c>
      <c r="AJ992" s="16">
        <f>ROUND(IF(C992&lt;16,$R992*'Hintergrund Berechnung'!$L$3165,$R992*'Hintergrund Berechnung'!$L$3166),0)</f>
        <v>0</v>
      </c>
      <c r="AK992" s="16">
        <f>ROUND(IF(C992&lt;16,IF(S992&gt;0,(25-$S992)*'Hintergrund Berechnung'!$M$3165,0),IF(S992&gt;0,(25-$S992)*'Hintergrund Berechnung'!$M$3166,0)),0)</f>
        <v>0</v>
      </c>
      <c r="AL992" s="18" t="e">
        <f t="shared" si="144"/>
        <v>#DIV/0!</v>
      </c>
    </row>
    <row r="993" spans="21:38" x14ac:dyDescent="0.5">
      <c r="U993" s="16">
        <f t="shared" si="136"/>
        <v>0</v>
      </c>
      <c r="V993" s="16" t="e">
        <f>IF($A$3=FALSE,IF($C993&lt;16,E993/($D993^0.727399687532279)*'Hintergrund Berechnung'!$I$3165,E993/($D993^0.727399687532279)*'Hintergrund Berechnung'!$I$3166),IF($C993&lt;13,(E993/($D993^0.727399687532279)*'Hintergrund Berechnung'!$I$3165)*0.5,IF($C993&lt;16,(E993/($D993^0.727399687532279)*'Hintergrund Berechnung'!$I$3165)*0.67,E993/($D993^0.727399687532279)*'Hintergrund Berechnung'!$I$3166)))</f>
        <v>#DIV/0!</v>
      </c>
      <c r="W993" s="16" t="str">
        <f t="shared" si="137"/>
        <v/>
      </c>
      <c r="X993" s="16" t="e">
        <f>IF($A$3=FALSE,IF($C993&lt;16,G993/($D993^0.727399687532279)*'Hintergrund Berechnung'!$I$3165,G993/($D993^0.727399687532279)*'Hintergrund Berechnung'!$I$3166),IF($C993&lt;13,(G993/($D993^0.727399687532279)*'Hintergrund Berechnung'!$I$3165)*0.5,IF($C993&lt;16,(G993/($D993^0.727399687532279)*'Hintergrund Berechnung'!$I$3165)*0.67,G993/($D993^0.727399687532279)*'Hintergrund Berechnung'!$I$3166)))</f>
        <v>#DIV/0!</v>
      </c>
      <c r="Y993" s="16" t="str">
        <f t="shared" si="138"/>
        <v/>
      </c>
      <c r="Z993" s="16" t="e">
        <f>IF($A$3=FALSE,IF($C993&lt;16,I993/($D993^0.727399687532279)*'Hintergrund Berechnung'!$I$3165,I993/($D993^0.727399687532279)*'Hintergrund Berechnung'!$I$3166),IF($C993&lt;13,(I993/($D993^0.727399687532279)*'Hintergrund Berechnung'!$I$3165)*0.5,IF($C993&lt;16,(I993/($D993^0.727399687532279)*'Hintergrund Berechnung'!$I$3165)*0.67,I993/($D993^0.727399687532279)*'Hintergrund Berechnung'!$I$3166)))</f>
        <v>#DIV/0!</v>
      </c>
      <c r="AA993" s="16" t="str">
        <f t="shared" si="139"/>
        <v/>
      </c>
      <c r="AB993" s="16" t="e">
        <f>IF($A$3=FALSE,IF($C993&lt;16,K993/($D993^0.727399687532279)*'Hintergrund Berechnung'!$I$3165,K993/($D993^0.727399687532279)*'Hintergrund Berechnung'!$I$3166),IF($C993&lt;13,(K993/($D993^0.727399687532279)*'Hintergrund Berechnung'!$I$3165)*0.5,IF($C993&lt;16,(K993/($D993^0.727399687532279)*'Hintergrund Berechnung'!$I$3165)*0.67,K993/($D993^0.727399687532279)*'Hintergrund Berechnung'!$I$3166)))</f>
        <v>#DIV/0!</v>
      </c>
      <c r="AC993" s="16" t="str">
        <f t="shared" si="140"/>
        <v/>
      </c>
      <c r="AD993" s="16" t="e">
        <f>IF($A$3=FALSE,IF($C993&lt;16,M993/($D993^0.727399687532279)*'Hintergrund Berechnung'!$I$3165,M993/($D993^0.727399687532279)*'Hintergrund Berechnung'!$I$3166),IF($C993&lt;13,(M993/($D993^0.727399687532279)*'Hintergrund Berechnung'!$I$3165)*0.5,IF($C993&lt;16,(M993/($D993^0.727399687532279)*'Hintergrund Berechnung'!$I$3165)*0.67,M993/($D993^0.727399687532279)*'Hintergrund Berechnung'!$I$3166)))</f>
        <v>#DIV/0!</v>
      </c>
      <c r="AE993" s="16" t="str">
        <f t="shared" si="141"/>
        <v/>
      </c>
      <c r="AF993" s="16" t="e">
        <f>IF($A$3=FALSE,IF($C993&lt;16,O993/($D993^0.727399687532279)*'Hintergrund Berechnung'!$I$3165,O993/($D993^0.727399687532279)*'Hintergrund Berechnung'!$I$3166),IF($C993&lt;13,(O993/($D993^0.727399687532279)*'Hintergrund Berechnung'!$I$3165)*0.5,IF($C993&lt;16,(O993/($D993^0.727399687532279)*'Hintergrund Berechnung'!$I$3165)*0.67,O993/($D993^0.727399687532279)*'Hintergrund Berechnung'!$I$3166)))</f>
        <v>#DIV/0!</v>
      </c>
      <c r="AG993" s="16" t="str">
        <f t="shared" si="142"/>
        <v/>
      </c>
      <c r="AH993" s="16" t="e">
        <f t="shared" si="143"/>
        <v>#DIV/0!</v>
      </c>
      <c r="AI993" s="16" t="e">
        <f>ROUND(IF(C993&lt;16,$Q993/($D993^0.515518364833551)*'Hintergrund Berechnung'!$K$3165,$Q993/($D993^0.515518364833551)*'Hintergrund Berechnung'!$K$3166),0)</f>
        <v>#DIV/0!</v>
      </c>
      <c r="AJ993" s="16">
        <f>ROUND(IF(C993&lt;16,$R993*'Hintergrund Berechnung'!$L$3165,$R993*'Hintergrund Berechnung'!$L$3166),0)</f>
        <v>0</v>
      </c>
      <c r="AK993" s="16">
        <f>ROUND(IF(C993&lt;16,IF(S993&gt;0,(25-$S993)*'Hintergrund Berechnung'!$M$3165,0),IF(S993&gt;0,(25-$S993)*'Hintergrund Berechnung'!$M$3166,0)),0)</f>
        <v>0</v>
      </c>
      <c r="AL993" s="18" t="e">
        <f t="shared" si="144"/>
        <v>#DIV/0!</v>
      </c>
    </row>
    <row r="994" spans="21:38" x14ac:dyDescent="0.5">
      <c r="U994" s="16">
        <f t="shared" si="136"/>
        <v>0</v>
      </c>
      <c r="V994" s="16" t="e">
        <f>IF($A$3=FALSE,IF($C994&lt;16,E994/($D994^0.727399687532279)*'Hintergrund Berechnung'!$I$3165,E994/($D994^0.727399687532279)*'Hintergrund Berechnung'!$I$3166),IF($C994&lt;13,(E994/($D994^0.727399687532279)*'Hintergrund Berechnung'!$I$3165)*0.5,IF($C994&lt;16,(E994/($D994^0.727399687532279)*'Hintergrund Berechnung'!$I$3165)*0.67,E994/($D994^0.727399687532279)*'Hintergrund Berechnung'!$I$3166)))</f>
        <v>#DIV/0!</v>
      </c>
      <c r="W994" s="16" t="str">
        <f t="shared" si="137"/>
        <v/>
      </c>
      <c r="X994" s="16" t="e">
        <f>IF($A$3=FALSE,IF($C994&lt;16,G994/($D994^0.727399687532279)*'Hintergrund Berechnung'!$I$3165,G994/($D994^0.727399687532279)*'Hintergrund Berechnung'!$I$3166),IF($C994&lt;13,(G994/($D994^0.727399687532279)*'Hintergrund Berechnung'!$I$3165)*0.5,IF($C994&lt;16,(G994/($D994^0.727399687532279)*'Hintergrund Berechnung'!$I$3165)*0.67,G994/($D994^0.727399687532279)*'Hintergrund Berechnung'!$I$3166)))</f>
        <v>#DIV/0!</v>
      </c>
      <c r="Y994" s="16" t="str">
        <f t="shared" si="138"/>
        <v/>
      </c>
      <c r="Z994" s="16" t="e">
        <f>IF($A$3=FALSE,IF($C994&lt;16,I994/($D994^0.727399687532279)*'Hintergrund Berechnung'!$I$3165,I994/($D994^0.727399687532279)*'Hintergrund Berechnung'!$I$3166),IF($C994&lt;13,(I994/($D994^0.727399687532279)*'Hintergrund Berechnung'!$I$3165)*0.5,IF($C994&lt;16,(I994/($D994^0.727399687532279)*'Hintergrund Berechnung'!$I$3165)*0.67,I994/($D994^0.727399687532279)*'Hintergrund Berechnung'!$I$3166)))</f>
        <v>#DIV/0!</v>
      </c>
      <c r="AA994" s="16" t="str">
        <f t="shared" si="139"/>
        <v/>
      </c>
      <c r="AB994" s="16" t="e">
        <f>IF($A$3=FALSE,IF($C994&lt;16,K994/($D994^0.727399687532279)*'Hintergrund Berechnung'!$I$3165,K994/($D994^0.727399687532279)*'Hintergrund Berechnung'!$I$3166),IF($C994&lt;13,(K994/($D994^0.727399687532279)*'Hintergrund Berechnung'!$I$3165)*0.5,IF($C994&lt;16,(K994/($D994^0.727399687532279)*'Hintergrund Berechnung'!$I$3165)*0.67,K994/($D994^0.727399687532279)*'Hintergrund Berechnung'!$I$3166)))</f>
        <v>#DIV/0!</v>
      </c>
      <c r="AC994" s="16" t="str">
        <f t="shared" si="140"/>
        <v/>
      </c>
      <c r="AD994" s="16" t="e">
        <f>IF($A$3=FALSE,IF($C994&lt;16,M994/($D994^0.727399687532279)*'Hintergrund Berechnung'!$I$3165,M994/($D994^0.727399687532279)*'Hintergrund Berechnung'!$I$3166),IF($C994&lt;13,(M994/($D994^0.727399687532279)*'Hintergrund Berechnung'!$I$3165)*0.5,IF($C994&lt;16,(M994/($D994^0.727399687532279)*'Hintergrund Berechnung'!$I$3165)*0.67,M994/($D994^0.727399687532279)*'Hintergrund Berechnung'!$I$3166)))</f>
        <v>#DIV/0!</v>
      </c>
      <c r="AE994" s="16" t="str">
        <f t="shared" si="141"/>
        <v/>
      </c>
      <c r="AF994" s="16" t="e">
        <f>IF($A$3=FALSE,IF($C994&lt;16,O994/($D994^0.727399687532279)*'Hintergrund Berechnung'!$I$3165,O994/($D994^0.727399687532279)*'Hintergrund Berechnung'!$I$3166),IF($C994&lt;13,(O994/($D994^0.727399687532279)*'Hintergrund Berechnung'!$I$3165)*0.5,IF($C994&lt;16,(O994/($D994^0.727399687532279)*'Hintergrund Berechnung'!$I$3165)*0.67,O994/($D994^0.727399687532279)*'Hintergrund Berechnung'!$I$3166)))</f>
        <v>#DIV/0!</v>
      </c>
      <c r="AG994" s="16" t="str">
        <f t="shared" si="142"/>
        <v/>
      </c>
      <c r="AH994" s="16" t="e">
        <f t="shared" si="143"/>
        <v>#DIV/0!</v>
      </c>
      <c r="AI994" s="16" t="e">
        <f>ROUND(IF(C994&lt;16,$Q994/($D994^0.515518364833551)*'Hintergrund Berechnung'!$K$3165,$Q994/($D994^0.515518364833551)*'Hintergrund Berechnung'!$K$3166),0)</f>
        <v>#DIV/0!</v>
      </c>
      <c r="AJ994" s="16">
        <f>ROUND(IF(C994&lt;16,$R994*'Hintergrund Berechnung'!$L$3165,$R994*'Hintergrund Berechnung'!$L$3166),0)</f>
        <v>0</v>
      </c>
      <c r="AK994" s="16">
        <f>ROUND(IF(C994&lt;16,IF(S994&gt;0,(25-$S994)*'Hintergrund Berechnung'!$M$3165,0),IF(S994&gt;0,(25-$S994)*'Hintergrund Berechnung'!$M$3166,0)),0)</f>
        <v>0</v>
      </c>
      <c r="AL994" s="18" t="e">
        <f t="shared" si="144"/>
        <v>#DIV/0!</v>
      </c>
    </row>
    <row r="995" spans="21:38" x14ac:dyDescent="0.5">
      <c r="U995" s="16">
        <f t="shared" si="136"/>
        <v>0</v>
      </c>
      <c r="V995" s="16" t="e">
        <f>IF($A$3=FALSE,IF($C995&lt;16,E995/($D995^0.727399687532279)*'Hintergrund Berechnung'!$I$3165,E995/($D995^0.727399687532279)*'Hintergrund Berechnung'!$I$3166),IF($C995&lt;13,(E995/($D995^0.727399687532279)*'Hintergrund Berechnung'!$I$3165)*0.5,IF($C995&lt;16,(E995/($D995^0.727399687532279)*'Hintergrund Berechnung'!$I$3165)*0.67,E995/($D995^0.727399687532279)*'Hintergrund Berechnung'!$I$3166)))</f>
        <v>#DIV/0!</v>
      </c>
      <c r="W995" s="16" t="str">
        <f t="shared" si="137"/>
        <v/>
      </c>
      <c r="X995" s="16" t="e">
        <f>IF($A$3=FALSE,IF($C995&lt;16,G995/($D995^0.727399687532279)*'Hintergrund Berechnung'!$I$3165,G995/($D995^0.727399687532279)*'Hintergrund Berechnung'!$I$3166),IF($C995&lt;13,(G995/($D995^0.727399687532279)*'Hintergrund Berechnung'!$I$3165)*0.5,IF($C995&lt;16,(G995/($D995^0.727399687532279)*'Hintergrund Berechnung'!$I$3165)*0.67,G995/($D995^0.727399687532279)*'Hintergrund Berechnung'!$I$3166)))</f>
        <v>#DIV/0!</v>
      </c>
      <c r="Y995" s="16" t="str">
        <f t="shared" si="138"/>
        <v/>
      </c>
      <c r="Z995" s="16" t="e">
        <f>IF($A$3=FALSE,IF($C995&lt;16,I995/($D995^0.727399687532279)*'Hintergrund Berechnung'!$I$3165,I995/($D995^0.727399687532279)*'Hintergrund Berechnung'!$I$3166),IF($C995&lt;13,(I995/($D995^0.727399687532279)*'Hintergrund Berechnung'!$I$3165)*0.5,IF($C995&lt;16,(I995/($D995^0.727399687532279)*'Hintergrund Berechnung'!$I$3165)*0.67,I995/($D995^0.727399687532279)*'Hintergrund Berechnung'!$I$3166)))</f>
        <v>#DIV/0!</v>
      </c>
      <c r="AA995" s="16" t="str">
        <f t="shared" si="139"/>
        <v/>
      </c>
      <c r="AB995" s="16" t="e">
        <f>IF($A$3=FALSE,IF($C995&lt;16,K995/($D995^0.727399687532279)*'Hintergrund Berechnung'!$I$3165,K995/($D995^0.727399687532279)*'Hintergrund Berechnung'!$I$3166),IF($C995&lt;13,(K995/($D995^0.727399687532279)*'Hintergrund Berechnung'!$I$3165)*0.5,IF($C995&lt;16,(K995/($D995^0.727399687532279)*'Hintergrund Berechnung'!$I$3165)*0.67,K995/($D995^0.727399687532279)*'Hintergrund Berechnung'!$I$3166)))</f>
        <v>#DIV/0!</v>
      </c>
      <c r="AC995" s="16" t="str">
        <f t="shared" si="140"/>
        <v/>
      </c>
      <c r="AD995" s="16" t="e">
        <f>IF($A$3=FALSE,IF($C995&lt;16,M995/($D995^0.727399687532279)*'Hintergrund Berechnung'!$I$3165,M995/($D995^0.727399687532279)*'Hintergrund Berechnung'!$I$3166),IF($C995&lt;13,(M995/($D995^0.727399687532279)*'Hintergrund Berechnung'!$I$3165)*0.5,IF($C995&lt;16,(M995/($D995^0.727399687532279)*'Hintergrund Berechnung'!$I$3165)*0.67,M995/($D995^0.727399687532279)*'Hintergrund Berechnung'!$I$3166)))</f>
        <v>#DIV/0!</v>
      </c>
      <c r="AE995" s="16" t="str">
        <f t="shared" si="141"/>
        <v/>
      </c>
      <c r="AF995" s="16" t="e">
        <f>IF($A$3=FALSE,IF($C995&lt;16,O995/($D995^0.727399687532279)*'Hintergrund Berechnung'!$I$3165,O995/($D995^0.727399687532279)*'Hintergrund Berechnung'!$I$3166),IF($C995&lt;13,(O995/($D995^0.727399687532279)*'Hintergrund Berechnung'!$I$3165)*0.5,IF($C995&lt;16,(O995/($D995^0.727399687532279)*'Hintergrund Berechnung'!$I$3165)*0.67,O995/($D995^0.727399687532279)*'Hintergrund Berechnung'!$I$3166)))</f>
        <v>#DIV/0!</v>
      </c>
      <c r="AG995" s="16" t="str">
        <f t="shared" si="142"/>
        <v/>
      </c>
      <c r="AH995" s="16" t="e">
        <f t="shared" si="143"/>
        <v>#DIV/0!</v>
      </c>
      <c r="AI995" s="16" t="e">
        <f>ROUND(IF(C995&lt;16,$Q995/($D995^0.515518364833551)*'Hintergrund Berechnung'!$K$3165,$Q995/($D995^0.515518364833551)*'Hintergrund Berechnung'!$K$3166),0)</f>
        <v>#DIV/0!</v>
      </c>
      <c r="AJ995" s="16">
        <f>ROUND(IF(C995&lt;16,$R995*'Hintergrund Berechnung'!$L$3165,$R995*'Hintergrund Berechnung'!$L$3166),0)</f>
        <v>0</v>
      </c>
      <c r="AK995" s="16">
        <f>ROUND(IF(C995&lt;16,IF(S995&gt;0,(25-$S995)*'Hintergrund Berechnung'!$M$3165,0),IF(S995&gt;0,(25-$S995)*'Hintergrund Berechnung'!$M$3166,0)),0)</f>
        <v>0</v>
      </c>
      <c r="AL995" s="18" t="e">
        <f t="shared" si="144"/>
        <v>#DIV/0!</v>
      </c>
    </row>
    <row r="996" spans="21:38" x14ac:dyDescent="0.5">
      <c r="U996" s="16">
        <f t="shared" si="136"/>
        <v>0</v>
      </c>
      <c r="V996" s="16" t="e">
        <f>IF($A$3=FALSE,IF($C996&lt;16,E996/($D996^0.727399687532279)*'Hintergrund Berechnung'!$I$3165,E996/($D996^0.727399687532279)*'Hintergrund Berechnung'!$I$3166),IF($C996&lt;13,(E996/($D996^0.727399687532279)*'Hintergrund Berechnung'!$I$3165)*0.5,IF($C996&lt;16,(E996/($D996^0.727399687532279)*'Hintergrund Berechnung'!$I$3165)*0.67,E996/($D996^0.727399687532279)*'Hintergrund Berechnung'!$I$3166)))</f>
        <v>#DIV/0!</v>
      </c>
      <c r="W996" s="16" t="str">
        <f t="shared" si="137"/>
        <v/>
      </c>
      <c r="X996" s="16" t="e">
        <f>IF($A$3=FALSE,IF($C996&lt;16,G996/($D996^0.727399687532279)*'Hintergrund Berechnung'!$I$3165,G996/($D996^0.727399687532279)*'Hintergrund Berechnung'!$I$3166),IF($C996&lt;13,(G996/($D996^0.727399687532279)*'Hintergrund Berechnung'!$I$3165)*0.5,IF($C996&lt;16,(G996/($D996^0.727399687532279)*'Hintergrund Berechnung'!$I$3165)*0.67,G996/($D996^0.727399687532279)*'Hintergrund Berechnung'!$I$3166)))</f>
        <v>#DIV/0!</v>
      </c>
      <c r="Y996" s="16" t="str">
        <f t="shared" si="138"/>
        <v/>
      </c>
      <c r="Z996" s="16" t="e">
        <f>IF($A$3=FALSE,IF($C996&lt;16,I996/($D996^0.727399687532279)*'Hintergrund Berechnung'!$I$3165,I996/($D996^0.727399687532279)*'Hintergrund Berechnung'!$I$3166),IF($C996&lt;13,(I996/($D996^0.727399687532279)*'Hintergrund Berechnung'!$I$3165)*0.5,IF($C996&lt;16,(I996/($D996^0.727399687532279)*'Hintergrund Berechnung'!$I$3165)*0.67,I996/($D996^0.727399687532279)*'Hintergrund Berechnung'!$I$3166)))</f>
        <v>#DIV/0!</v>
      </c>
      <c r="AA996" s="16" t="str">
        <f t="shared" si="139"/>
        <v/>
      </c>
      <c r="AB996" s="16" t="e">
        <f>IF($A$3=FALSE,IF($C996&lt;16,K996/($D996^0.727399687532279)*'Hintergrund Berechnung'!$I$3165,K996/($D996^0.727399687532279)*'Hintergrund Berechnung'!$I$3166),IF($C996&lt;13,(K996/($D996^0.727399687532279)*'Hintergrund Berechnung'!$I$3165)*0.5,IF($C996&lt;16,(K996/($D996^0.727399687532279)*'Hintergrund Berechnung'!$I$3165)*0.67,K996/($D996^0.727399687532279)*'Hintergrund Berechnung'!$I$3166)))</f>
        <v>#DIV/0!</v>
      </c>
      <c r="AC996" s="16" t="str">
        <f t="shared" si="140"/>
        <v/>
      </c>
      <c r="AD996" s="16" t="e">
        <f>IF($A$3=FALSE,IF($C996&lt;16,M996/($D996^0.727399687532279)*'Hintergrund Berechnung'!$I$3165,M996/($D996^0.727399687532279)*'Hintergrund Berechnung'!$I$3166),IF($C996&lt;13,(M996/($D996^0.727399687532279)*'Hintergrund Berechnung'!$I$3165)*0.5,IF($C996&lt;16,(M996/($D996^0.727399687532279)*'Hintergrund Berechnung'!$I$3165)*0.67,M996/($D996^0.727399687532279)*'Hintergrund Berechnung'!$I$3166)))</f>
        <v>#DIV/0!</v>
      </c>
      <c r="AE996" s="16" t="str">
        <f t="shared" si="141"/>
        <v/>
      </c>
      <c r="AF996" s="16" t="e">
        <f>IF($A$3=FALSE,IF($C996&lt;16,O996/($D996^0.727399687532279)*'Hintergrund Berechnung'!$I$3165,O996/($D996^0.727399687532279)*'Hintergrund Berechnung'!$I$3166),IF($C996&lt;13,(O996/($D996^0.727399687532279)*'Hintergrund Berechnung'!$I$3165)*0.5,IF($C996&lt;16,(O996/($D996^0.727399687532279)*'Hintergrund Berechnung'!$I$3165)*0.67,O996/($D996^0.727399687532279)*'Hintergrund Berechnung'!$I$3166)))</f>
        <v>#DIV/0!</v>
      </c>
      <c r="AG996" s="16" t="str">
        <f t="shared" si="142"/>
        <v/>
      </c>
      <c r="AH996" s="16" t="e">
        <f t="shared" si="143"/>
        <v>#DIV/0!</v>
      </c>
      <c r="AI996" s="16" t="e">
        <f>ROUND(IF(C996&lt;16,$Q996/($D996^0.515518364833551)*'Hintergrund Berechnung'!$K$3165,$Q996/($D996^0.515518364833551)*'Hintergrund Berechnung'!$K$3166),0)</f>
        <v>#DIV/0!</v>
      </c>
      <c r="AJ996" s="16">
        <f>ROUND(IF(C996&lt;16,$R996*'Hintergrund Berechnung'!$L$3165,$R996*'Hintergrund Berechnung'!$L$3166),0)</f>
        <v>0</v>
      </c>
      <c r="AK996" s="16">
        <f>ROUND(IF(C996&lt;16,IF(S996&gt;0,(25-$S996)*'Hintergrund Berechnung'!$M$3165,0),IF(S996&gt;0,(25-$S996)*'Hintergrund Berechnung'!$M$3166,0)),0)</f>
        <v>0</v>
      </c>
      <c r="AL996" s="18" t="e">
        <f t="shared" si="144"/>
        <v>#DIV/0!</v>
      </c>
    </row>
  </sheetData>
  <sheetProtection algorithmName="SHA-512" hashValue="TrDH6sFPUI0PApNTNJ4f7KCOsXtZoHzEUHSZ9iAFZ+dkwE32vL/o5SbR9i+VCWw0ZMijD84AdvIyZZyNHvTABw==" saltValue="8Gy5o0xLrjEekiS/RGI8lw==" spinCount="100000" sheet="1" selectLockedCells="1"/>
  <mergeCells count="5">
    <mergeCell ref="A4:S4"/>
    <mergeCell ref="U4:AL4"/>
    <mergeCell ref="A1:AL1"/>
    <mergeCell ref="A2:AL2"/>
    <mergeCell ref="A3:AL3"/>
  </mergeCells>
  <conditionalFormatting sqref="U6:V996 AI6:AL996">
    <cfRule type="cellIs" dxfId="20" priority="30" operator="greaterThan">
      <formula>0</formula>
    </cfRule>
  </conditionalFormatting>
  <conditionalFormatting sqref="AH6:AH996">
    <cfRule type="cellIs" dxfId="19" priority="28" operator="greaterThan">
      <formula>0</formula>
    </cfRule>
  </conditionalFormatting>
  <conditionalFormatting sqref="X6:X996">
    <cfRule type="cellIs" dxfId="18" priority="26" operator="greaterThan">
      <formula>0</formula>
    </cfRule>
  </conditionalFormatting>
  <conditionalFormatting sqref="Z6:Z996">
    <cfRule type="cellIs" dxfId="17" priority="24" operator="greaterThan">
      <formula>0</formula>
    </cfRule>
  </conditionalFormatting>
  <conditionalFormatting sqref="AB6:AB996">
    <cfRule type="cellIs" dxfId="16" priority="22" operator="greaterThan">
      <formula>0</formula>
    </cfRule>
  </conditionalFormatting>
  <conditionalFormatting sqref="AD6:AD996">
    <cfRule type="cellIs" dxfId="15" priority="20" operator="greaterThan">
      <formula>0</formula>
    </cfRule>
  </conditionalFormatting>
  <conditionalFormatting sqref="AF6:AF996">
    <cfRule type="cellIs" dxfId="14" priority="18" operator="greaterThan">
      <formula>0</formula>
    </cfRule>
  </conditionalFormatting>
  <conditionalFormatting sqref="W6:W996">
    <cfRule type="cellIs" dxfId="13" priority="6" operator="greaterThan">
      <formula>0</formula>
    </cfRule>
  </conditionalFormatting>
  <conditionalFormatting sqref="Y6:Y996">
    <cfRule type="cellIs" dxfId="12" priority="5" operator="greaterThan">
      <formula>0</formula>
    </cfRule>
  </conditionalFormatting>
  <conditionalFormatting sqref="AA6:AA996">
    <cfRule type="cellIs" dxfId="11" priority="4" operator="greaterThan">
      <formula>0</formula>
    </cfRule>
  </conditionalFormatting>
  <conditionalFormatting sqref="AC6:AC996">
    <cfRule type="cellIs" dxfId="10" priority="3" operator="greaterThan">
      <formula>0</formula>
    </cfRule>
  </conditionalFormatting>
  <conditionalFormatting sqref="AE6:AE996">
    <cfRule type="cellIs" dxfId="9" priority="2" operator="greaterThan">
      <formula>0</formula>
    </cfRule>
  </conditionalFormatting>
  <conditionalFormatting sqref="AG6:AG996">
    <cfRule type="cellIs" dxfId="8" priority="1" operator="greaterThan">
      <formula>0</formula>
    </cfRule>
  </conditionalFormatting>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17</xdr:col>
                    <xdr:colOff>144780</xdr:colOff>
                    <xdr:row>1</xdr:row>
                    <xdr:rowOff>342900</xdr:rowOff>
                  </from>
                  <to>
                    <xdr:col>18</xdr:col>
                    <xdr:colOff>68580</xdr:colOff>
                    <xdr:row>2</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3183"/>
  <sheetViews>
    <sheetView topLeftCell="C1" zoomScaleNormal="100" workbookViewId="0">
      <pane ySplit="1" topLeftCell="A3137" activePane="bottomLeft" state="frozen"/>
      <selection activeCell="E1" sqref="E1"/>
      <selection pane="bottomLeft" activeCell="F3154" sqref="F3154"/>
    </sheetView>
  </sheetViews>
  <sheetFormatPr baseColWidth="10" defaultColWidth="9.109375" defaultRowHeight="14.4" x14ac:dyDescent="0.3"/>
  <cols>
    <col min="1" max="1" width="15.5546875" customWidth="1"/>
    <col min="4" max="4" width="13.109375" customWidth="1"/>
  </cols>
  <sheetData>
    <row r="1" spans="1:13" x14ac:dyDescent="0.3">
      <c r="A1" s="5" t="s">
        <v>2190</v>
      </c>
      <c r="B1" s="5" t="s">
        <v>2191</v>
      </c>
      <c r="C1" s="5" t="s">
        <v>2192</v>
      </c>
      <c r="D1" s="5" t="s">
        <v>2193</v>
      </c>
      <c r="E1" s="5" t="s">
        <v>2199</v>
      </c>
      <c r="F1" s="5" t="s">
        <v>2194</v>
      </c>
      <c r="G1" s="5" t="s">
        <v>2200</v>
      </c>
      <c r="H1" s="5" t="s">
        <v>2195</v>
      </c>
      <c r="I1" s="5" t="s">
        <v>2201</v>
      </c>
      <c r="J1" s="5" t="s">
        <v>2197</v>
      </c>
      <c r="K1" s="5" t="s">
        <v>2202</v>
      </c>
      <c r="L1" s="5" t="s">
        <v>2198</v>
      </c>
      <c r="M1" s="5" t="s">
        <v>2196</v>
      </c>
    </row>
    <row r="2" spans="1:13" ht="15" x14ac:dyDescent="0.25">
      <c r="A2" t="s">
        <v>1543</v>
      </c>
      <c r="B2" t="s">
        <v>312</v>
      </c>
      <c r="C2">
        <v>58.4</v>
      </c>
      <c r="D2">
        <v>57</v>
      </c>
      <c r="E2">
        <f t="shared" ref="E2:E65" si="0">IF(AND($C2&gt;0,D2&gt;0),D2/($C2^0.727399687532279),"")</f>
        <v>2.9579218985477587</v>
      </c>
      <c r="F2">
        <v>75</v>
      </c>
      <c r="G2">
        <f t="shared" ref="G2:G65" si="1">IF(AND($C2&gt;0,F2&gt;0),F2/($C2^0.727399687532279),"")</f>
        <v>3.8920024980891559</v>
      </c>
      <c r="H2">
        <f t="shared" ref="H2:H23" si="2">D2+F2</f>
        <v>132</v>
      </c>
      <c r="I2">
        <f t="shared" ref="I2:I65" si="3">IF(AND($C2&gt;0,H2&gt;0),H2/($C2^0.727399687532279),"")</f>
        <v>6.849924396636915</v>
      </c>
      <c r="J2">
        <v>10.69</v>
      </c>
      <c r="K2">
        <f t="shared" ref="K2:K65" si="4">IF(AND($C2&gt;0,J2&gt;0),J2/($C2^0.515518364833551),"")</f>
        <v>1.3132863872421332</v>
      </c>
      <c r="L2">
        <v>7.41</v>
      </c>
    </row>
    <row r="3" spans="1:13" ht="15" x14ac:dyDescent="0.25">
      <c r="A3" t="s">
        <v>1542</v>
      </c>
      <c r="B3" t="s">
        <v>312</v>
      </c>
      <c r="C3">
        <v>56.4</v>
      </c>
      <c r="D3">
        <v>64</v>
      </c>
      <c r="E3">
        <f t="shared" si="0"/>
        <v>3.406434957757198</v>
      </c>
      <c r="F3">
        <v>74</v>
      </c>
      <c r="G3">
        <f t="shared" si="1"/>
        <v>3.9386904199067603</v>
      </c>
      <c r="H3">
        <f t="shared" si="2"/>
        <v>138</v>
      </c>
      <c r="I3">
        <f t="shared" si="3"/>
        <v>7.3451253776639582</v>
      </c>
      <c r="J3">
        <v>9.31</v>
      </c>
      <c r="K3">
        <f t="shared" si="4"/>
        <v>1.1644829682791442</v>
      </c>
      <c r="L3">
        <v>7.33</v>
      </c>
    </row>
    <row r="4" spans="1:13" ht="15" x14ac:dyDescent="0.25">
      <c r="A4" t="s">
        <v>2183</v>
      </c>
      <c r="B4" t="s">
        <v>2184</v>
      </c>
      <c r="C4">
        <v>66.599999999999994</v>
      </c>
      <c r="D4">
        <v>80</v>
      </c>
      <c r="E4">
        <f t="shared" si="0"/>
        <v>3.7730746908365567</v>
      </c>
      <c r="F4">
        <v>95</v>
      </c>
      <c r="G4">
        <f t="shared" si="1"/>
        <v>4.4805261953684106</v>
      </c>
      <c r="H4">
        <f t="shared" si="2"/>
        <v>175</v>
      </c>
      <c r="I4">
        <f t="shared" si="3"/>
        <v>8.2536008862049677</v>
      </c>
      <c r="J4">
        <v>10.5</v>
      </c>
      <c r="K4">
        <f t="shared" si="4"/>
        <v>1.2054656681967328</v>
      </c>
      <c r="L4">
        <v>8.36</v>
      </c>
      <c r="M4">
        <v>14.1213337175649</v>
      </c>
    </row>
    <row r="5" spans="1:13" ht="15" x14ac:dyDescent="0.25">
      <c r="A5" t="s">
        <v>1618</v>
      </c>
      <c r="B5" t="s">
        <v>1619</v>
      </c>
      <c r="C5">
        <v>58.6</v>
      </c>
      <c r="D5">
        <v>20</v>
      </c>
      <c r="E5">
        <f t="shared" si="0"/>
        <v>1.0352895305224716</v>
      </c>
      <c r="F5">
        <v>25</v>
      </c>
      <c r="G5">
        <f t="shared" si="1"/>
        <v>1.2941119131530894</v>
      </c>
      <c r="H5">
        <f t="shared" si="2"/>
        <v>45</v>
      </c>
      <c r="I5">
        <f t="shared" si="3"/>
        <v>2.329401443675561</v>
      </c>
      <c r="J5">
        <v>4.55</v>
      </c>
      <c r="K5">
        <f t="shared" si="4"/>
        <v>0.55799166081371265</v>
      </c>
      <c r="L5">
        <v>4.2</v>
      </c>
      <c r="M5">
        <v>17.149999999999999</v>
      </c>
    </row>
    <row r="6" spans="1:13" ht="15" x14ac:dyDescent="0.25">
      <c r="A6" t="s">
        <v>1755</v>
      </c>
      <c r="B6" t="s">
        <v>47</v>
      </c>
      <c r="C6">
        <v>69</v>
      </c>
      <c r="D6">
        <v>56</v>
      </c>
      <c r="E6">
        <f t="shared" si="0"/>
        <v>2.5740072925095441</v>
      </c>
      <c r="F6">
        <v>68</v>
      </c>
      <c r="G6">
        <f t="shared" si="1"/>
        <v>3.1255802837615891</v>
      </c>
      <c r="H6">
        <f t="shared" si="2"/>
        <v>124</v>
      </c>
      <c r="I6">
        <f t="shared" si="3"/>
        <v>5.6995875762711332</v>
      </c>
      <c r="J6">
        <v>10.77</v>
      </c>
      <c r="K6">
        <f t="shared" si="4"/>
        <v>1.214102146311459</v>
      </c>
    </row>
    <row r="7" spans="1:13" ht="15" x14ac:dyDescent="0.25">
      <c r="A7" t="s">
        <v>681</v>
      </c>
      <c r="B7" t="s">
        <v>47</v>
      </c>
      <c r="C7">
        <v>54.3</v>
      </c>
      <c r="E7" t="str">
        <f t="shared" si="0"/>
        <v/>
      </c>
      <c r="G7" t="str">
        <f t="shared" si="1"/>
        <v/>
      </c>
      <c r="H7">
        <f t="shared" si="2"/>
        <v>0</v>
      </c>
      <c r="I7" t="str">
        <f t="shared" si="3"/>
        <v/>
      </c>
      <c r="J7">
        <v>9.09</v>
      </c>
      <c r="K7">
        <f t="shared" si="4"/>
        <v>1.1594251366509529</v>
      </c>
      <c r="L7">
        <v>5.46</v>
      </c>
      <c r="M7">
        <v>15</v>
      </c>
    </row>
    <row r="8" spans="1:13" ht="15" x14ac:dyDescent="0.25">
      <c r="A8" t="s">
        <v>681</v>
      </c>
      <c r="B8" t="s">
        <v>47</v>
      </c>
      <c r="C8">
        <v>61.6</v>
      </c>
      <c r="D8">
        <v>42</v>
      </c>
      <c r="E8">
        <f t="shared" si="0"/>
        <v>2.0965674530335097</v>
      </c>
      <c r="F8">
        <v>55</v>
      </c>
      <c r="G8">
        <f t="shared" si="1"/>
        <v>2.7455049980200723</v>
      </c>
      <c r="H8">
        <f t="shared" si="2"/>
        <v>97</v>
      </c>
      <c r="I8">
        <f t="shared" si="3"/>
        <v>4.842072451053582</v>
      </c>
      <c r="J8">
        <v>8.67</v>
      </c>
      <c r="K8">
        <f t="shared" si="4"/>
        <v>1.0362328955837583</v>
      </c>
      <c r="L8">
        <v>6.2</v>
      </c>
    </row>
    <row r="9" spans="1:13" ht="15" x14ac:dyDescent="0.25">
      <c r="A9" t="s">
        <v>59</v>
      </c>
      <c r="B9" t="s">
        <v>60</v>
      </c>
      <c r="C9">
        <v>38.4</v>
      </c>
      <c r="D9">
        <v>21</v>
      </c>
      <c r="E9">
        <f t="shared" si="0"/>
        <v>1.4783499712137738</v>
      </c>
      <c r="F9">
        <v>29</v>
      </c>
      <c r="G9">
        <f t="shared" si="1"/>
        <v>2.0415309126285446</v>
      </c>
      <c r="H9">
        <f t="shared" si="2"/>
        <v>50</v>
      </c>
      <c r="I9">
        <f t="shared" si="3"/>
        <v>3.5198808838423181</v>
      </c>
      <c r="J9">
        <v>4.7</v>
      </c>
      <c r="K9">
        <f t="shared" si="4"/>
        <v>0.71671421109045552</v>
      </c>
      <c r="L9">
        <v>5.35</v>
      </c>
      <c r="M9">
        <v>15.4</v>
      </c>
    </row>
    <row r="10" spans="1:13" ht="15" x14ac:dyDescent="0.25">
      <c r="A10" t="s">
        <v>59</v>
      </c>
      <c r="B10" t="s">
        <v>906</v>
      </c>
      <c r="C10">
        <v>70.099999999999994</v>
      </c>
      <c r="D10">
        <v>30</v>
      </c>
      <c r="E10">
        <f t="shared" si="0"/>
        <v>1.3631590939096891</v>
      </c>
      <c r="F10">
        <v>40</v>
      </c>
      <c r="G10">
        <f t="shared" si="1"/>
        <v>1.817545458546252</v>
      </c>
      <c r="H10">
        <f t="shared" si="2"/>
        <v>70</v>
      </c>
      <c r="I10">
        <f t="shared" si="3"/>
        <v>3.1807045524559414</v>
      </c>
      <c r="J10">
        <v>8.0299999999999994</v>
      </c>
      <c r="K10">
        <f t="shared" si="4"/>
        <v>0.8978711365358909</v>
      </c>
      <c r="L10">
        <v>6.6</v>
      </c>
      <c r="M10">
        <v>13.8</v>
      </c>
    </row>
    <row r="11" spans="1:13" ht="15" x14ac:dyDescent="0.25">
      <c r="A11" t="s">
        <v>716</v>
      </c>
      <c r="B11" t="s">
        <v>485</v>
      </c>
      <c r="C11">
        <v>41</v>
      </c>
      <c r="D11">
        <v>24</v>
      </c>
      <c r="E11">
        <f t="shared" si="0"/>
        <v>1.6109155297579234</v>
      </c>
      <c r="F11">
        <v>32</v>
      </c>
      <c r="G11">
        <f t="shared" si="1"/>
        <v>2.1478873730105645</v>
      </c>
      <c r="H11">
        <f t="shared" si="2"/>
        <v>56</v>
      </c>
      <c r="I11">
        <f t="shared" si="3"/>
        <v>3.7588029027684882</v>
      </c>
      <c r="J11">
        <v>6.92</v>
      </c>
      <c r="K11">
        <f t="shared" si="4"/>
        <v>1.0202025337758798</v>
      </c>
    </row>
    <row r="12" spans="1:13" ht="15" x14ac:dyDescent="0.25">
      <c r="A12" t="s">
        <v>716</v>
      </c>
      <c r="B12" t="s">
        <v>3</v>
      </c>
      <c r="C12">
        <v>44.1</v>
      </c>
      <c r="D12">
        <v>28</v>
      </c>
      <c r="E12">
        <f t="shared" si="0"/>
        <v>1.7823537951133563</v>
      </c>
      <c r="F12">
        <v>32</v>
      </c>
      <c r="G12">
        <f t="shared" si="1"/>
        <v>2.0369757658438359</v>
      </c>
      <c r="H12">
        <f t="shared" si="2"/>
        <v>60</v>
      </c>
      <c r="I12">
        <f t="shared" si="3"/>
        <v>3.819329560957192</v>
      </c>
      <c r="J12">
        <v>6.42</v>
      </c>
      <c r="K12">
        <f t="shared" si="4"/>
        <v>0.91158408702540827</v>
      </c>
    </row>
    <row r="13" spans="1:13" ht="15" x14ac:dyDescent="0.25">
      <c r="A13" t="s">
        <v>1793</v>
      </c>
      <c r="B13" t="s">
        <v>485</v>
      </c>
      <c r="C13">
        <v>57</v>
      </c>
      <c r="D13">
        <v>61</v>
      </c>
      <c r="E13">
        <f t="shared" si="0"/>
        <v>3.2218625863015591</v>
      </c>
      <c r="F13">
        <v>80</v>
      </c>
      <c r="G13">
        <f t="shared" si="1"/>
        <v>4.2253935558053231</v>
      </c>
      <c r="H13">
        <f t="shared" si="2"/>
        <v>141</v>
      </c>
      <c r="I13">
        <f t="shared" si="3"/>
        <v>7.4472561421068821</v>
      </c>
      <c r="J13">
        <v>9.8000000000000007</v>
      </c>
      <c r="K13">
        <f t="shared" si="4"/>
        <v>1.2191028350877389</v>
      </c>
      <c r="L13">
        <v>8.02</v>
      </c>
    </row>
    <row r="14" spans="1:13" ht="15" x14ac:dyDescent="0.25">
      <c r="A14" t="s">
        <v>1793</v>
      </c>
      <c r="B14" t="s">
        <v>3</v>
      </c>
      <c r="C14">
        <v>55.9</v>
      </c>
      <c r="D14">
        <v>70</v>
      </c>
      <c r="E14">
        <f t="shared" si="0"/>
        <v>3.7499997343945646</v>
      </c>
      <c r="F14">
        <v>82</v>
      </c>
      <c r="G14">
        <f t="shared" si="1"/>
        <v>4.3928568317193468</v>
      </c>
      <c r="H14">
        <f t="shared" si="2"/>
        <v>152</v>
      </c>
      <c r="I14">
        <f t="shared" si="3"/>
        <v>8.1428565661139114</v>
      </c>
      <c r="J14">
        <v>10.08</v>
      </c>
      <c r="K14">
        <f t="shared" si="4"/>
        <v>1.2665946644332586</v>
      </c>
      <c r="L14">
        <v>7.8100000000000005</v>
      </c>
    </row>
    <row r="15" spans="1:13" ht="15" x14ac:dyDescent="0.25">
      <c r="A15" t="s">
        <v>716</v>
      </c>
      <c r="B15" t="s">
        <v>485</v>
      </c>
      <c r="C15">
        <v>62.3</v>
      </c>
      <c r="D15">
        <v>73</v>
      </c>
      <c r="E15">
        <f t="shared" si="0"/>
        <v>3.6142052772740434</v>
      </c>
      <c r="F15">
        <v>94</v>
      </c>
      <c r="G15">
        <f t="shared" si="1"/>
        <v>4.653908165256988</v>
      </c>
      <c r="H15">
        <f t="shared" si="2"/>
        <v>167</v>
      </c>
      <c r="I15">
        <f t="shared" si="3"/>
        <v>8.2681134425310319</v>
      </c>
      <c r="J15">
        <v>9.61</v>
      </c>
      <c r="K15">
        <f t="shared" si="4"/>
        <v>1.1419099157047645</v>
      </c>
      <c r="L15">
        <v>8.06</v>
      </c>
    </row>
    <row r="16" spans="1:13" ht="15" x14ac:dyDescent="0.25">
      <c r="A16" t="s">
        <v>716</v>
      </c>
      <c r="B16" t="s">
        <v>3</v>
      </c>
      <c r="C16">
        <v>61.7</v>
      </c>
      <c r="D16">
        <v>78</v>
      </c>
      <c r="E16">
        <f t="shared" si="0"/>
        <v>3.8890339443191402</v>
      </c>
      <c r="F16">
        <v>97</v>
      </c>
      <c r="G16">
        <f t="shared" si="1"/>
        <v>4.8363627256276489</v>
      </c>
      <c r="H16">
        <f t="shared" si="2"/>
        <v>175</v>
      </c>
      <c r="I16">
        <f t="shared" si="3"/>
        <v>8.7253966699467895</v>
      </c>
      <c r="J16">
        <v>10.029999999999999</v>
      </c>
      <c r="K16">
        <f t="shared" si="4"/>
        <v>1.1977772296582321</v>
      </c>
      <c r="L16">
        <v>7.81</v>
      </c>
    </row>
    <row r="17" spans="1:13" ht="15" x14ac:dyDescent="0.25">
      <c r="A17" t="s">
        <v>1375</v>
      </c>
      <c r="B17" t="s">
        <v>485</v>
      </c>
      <c r="C17">
        <v>46.6</v>
      </c>
      <c r="D17">
        <v>37</v>
      </c>
      <c r="E17">
        <f t="shared" si="0"/>
        <v>2.2626549476616522</v>
      </c>
      <c r="F17">
        <v>47</v>
      </c>
      <c r="G17">
        <f t="shared" si="1"/>
        <v>2.874183311894531</v>
      </c>
      <c r="H17">
        <f t="shared" si="2"/>
        <v>84</v>
      </c>
      <c r="I17">
        <f t="shared" si="3"/>
        <v>5.1368382595561828</v>
      </c>
      <c r="J17">
        <v>6.74</v>
      </c>
      <c r="K17">
        <f t="shared" si="4"/>
        <v>0.930199960753476</v>
      </c>
    </row>
    <row r="18" spans="1:13" ht="15" x14ac:dyDescent="0.25">
      <c r="A18" t="s">
        <v>1375</v>
      </c>
      <c r="B18" t="s">
        <v>3</v>
      </c>
      <c r="C18">
        <v>47</v>
      </c>
      <c r="D18">
        <v>38</v>
      </c>
      <c r="E18">
        <f t="shared" si="0"/>
        <v>2.3094051886588636</v>
      </c>
      <c r="F18">
        <v>48</v>
      </c>
      <c r="G18">
        <f t="shared" si="1"/>
        <v>2.9171433962006699</v>
      </c>
      <c r="H18">
        <f t="shared" si="2"/>
        <v>86</v>
      </c>
      <c r="I18">
        <f t="shared" si="3"/>
        <v>5.2265485848595334</v>
      </c>
      <c r="J18">
        <v>6.82</v>
      </c>
      <c r="K18">
        <f t="shared" si="4"/>
        <v>0.93710276885940436</v>
      </c>
    </row>
    <row r="19" spans="1:13" ht="15" x14ac:dyDescent="0.25">
      <c r="A19" t="s">
        <v>626</v>
      </c>
      <c r="C19">
        <v>46.9</v>
      </c>
      <c r="D19">
        <v>35</v>
      </c>
      <c r="E19">
        <f t="shared" si="0"/>
        <v>2.1303817877765061</v>
      </c>
      <c r="F19">
        <v>42</v>
      </c>
      <c r="G19">
        <f t="shared" si="1"/>
        <v>2.5564581453318072</v>
      </c>
      <c r="H19">
        <f t="shared" si="2"/>
        <v>77</v>
      </c>
      <c r="I19">
        <f t="shared" si="3"/>
        <v>4.6868399331083133</v>
      </c>
      <c r="J19">
        <v>8.92</v>
      </c>
      <c r="K19">
        <f t="shared" si="4"/>
        <v>1.2270000011820996</v>
      </c>
      <c r="L19">
        <v>6.1400000000000006</v>
      </c>
    </row>
    <row r="20" spans="1:13" ht="15" x14ac:dyDescent="0.25">
      <c r="A20" t="s">
        <v>626</v>
      </c>
      <c r="B20" t="s">
        <v>64</v>
      </c>
      <c r="C20">
        <v>69.3</v>
      </c>
      <c r="D20">
        <v>93</v>
      </c>
      <c r="E20">
        <f t="shared" si="0"/>
        <v>4.2612220816327051</v>
      </c>
      <c r="F20">
        <v>108</v>
      </c>
      <c r="G20">
        <f t="shared" si="1"/>
        <v>4.9485159657670117</v>
      </c>
      <c r="H20">
        <f t="shared" si="2"/>
        <v>201</v>
      </c>
      <c r="I20">
        <f t="shared" si="3"/>
        <v>9.2097380473997159</v>
      </c>
      <c r="J20">
        <v>12.46</v>
      </c>
      <c r="K20">
        <f t="shared" si="4"/>
        <v>1.4014779044859504</v>
      </c>
      <c r="L20">
        <v>8.82</v>
      </c>
    </row>
    <row r="21" spans="1:13" ht="15" x14ac:dyDescent="0.25">
      <c r="A21" t="s">
        <v>626</v>
      </c>
      <c r="B21" t="s">
        <v>64</v>
      </c>
      <c r="C21">
        <v>79.400000000000006</v>
      </c>
      <c r="D21">
        <v>112</v>
      </c>
      <c r="E21">
        <f t="shared" si="0"/>
        <v>4.6482468412330356</v>
      </c>
      <c r="F21">
        <v>135</v>
      </c>
      <c r="G21">
        <f t="shared" si="1"/>
        <v>5.6027975318433914</v>
      </c>
      <c r="H21">
        <f t="shared" si="2"/>
        <v>247</v>
      </c>
      <c r="I21">
        <f t="shared" si="3"/>
        <v>10.251044373076427</v>
      </c>
      <c r="J21">
        <v>13.94</v>
      </c>
      <c r="K21">
        <f t="shared" si="4"/>
        <v>1.4617409539733006</v>
      </c>
      <c r="L21">
        <v>8.8800000000000008</v>
      </c>
      <c r="M21">
        <v>14.2678939098972</v>
      </c>
    </row>
    <row r="22" spans="1:13" ht="15" x14ac:dyDescent="0.25">
      <c r="A22" t="s">
        <v>626</v>
      </c>
      <c r="B22" t="s">
        <v>64</v>
      </c>
      <c r="C22">
        <v>65.400000000000006</v>
      </c>
      <c r="D22">
        <v>80</v>
      </c>
      <c r="E22">
        <f t="shared" si="0"/>
        <v>3.8233081287523794</v>
      </c>
      <c r="F22">
        <v>94</v>
      </c>
      <c r="G22">
        <f t="shared" si="1"/>
        <v>4.4923870512840454</v>
      </c>
      <c r="H22">
        <f t="shared" si="2"/>
        <v>174</v>
      </c>
      <c r="I22">
        <f t="shared" si="3"/>
        <v>8.3156951800364247</v>
      </c>
      <c r="J22">
        <v>12.47</v>
      </c>
      <c r="K22">
        <f t="shared" si="4"/>
        <v>1.4451162394553994</v>
      </c>
      <c r="L22">
        <v>8.1999999999999993</v>
      </c>
      <c r="M22">
        <v>11.7</v>
      </c>
    </row>
    <row r="23" spans="1:13" ht="15" x14ac:dyDescent="0.25">
      <c r="A23" t="s">
        <v>626</v>
      </c>
      <c r="B23" t="s">
        <v>64</v>
      </c>
      <c r="C23">
        <v>76.3</v>
      </c>
      <c r="D23">
        <v>101</v>
      </c>
      <c r="E23">
        <f t="shared" si="0"/>
        <v>4.3149285935492507</v>
      </c>
      <c r="F23">
        <v>120</v>
      </c>
      <c r="G23">
        <f t="shared" si="1"/>
        <v>5.1266478339199022</v>
      </c>
      <c r="H23">
        <f t="shared" si="2"/>
        <v>221</v>
      </c>
      <c r="I23">
        <f t="shared" si="3"/>
        <v>9.4415764274691529</v>
      </c>
      <c r="J23">
        <v>12.85</v>
      </c>
      <c r="K23">
        <f t="shared" si="4"/>
        <v>1.3753940970735792</v>
      </c>
      <c r="L23">
        <v>8.4600000000000009</v>
      </c>
    </row>
    <row r="24" spans="1:13" ht="15" x14ac:dyDescent="0.25">
      <c r="A24" t="s">
        <v>1201</v>
      </c>
      <c r="B24" t="s">
        <v>64</v>
      </c>
      <c r="C24">
        <v>55.4</v>
      </c>
      <c r="E24" t="str">
        <f t="shared" si="0"/>
        <v/>
      </c>
      <c r="G24" t="str">
        <f t="shared" si="1"/>
        <v/>
      </c>
      <c r="I24" t="str">
        <f t="shared" si="3"/>
        <v/>
      </c>
      <c r="J24">
        <v>9.3000000000000007</v>
      </c>
      <c r="K24">
        <f t="shared" si="4"/>
        <v>1.1740095928959116</v>
      </c>
      <c r="L24">
        <v>7.05</v>
      </c>
    </row>
    <row r="25" spans="1:13" x14ac:dyDescent="0.3">
      <c r="A25" t="s">
        <v>225</v>
      </c>
      <c r="B25" t="s">
        <v>395</v>
      </c>
      <c r="C25">
        <v>41.4</v>
      </c>
      <c r="D25">
        <v>19</v>
      </c>
      <c r="E25">
        <f t="shared" si="0"/>
        <v>1.2663333894540472</v>
      </c>
      <c r="F25">
        <v>28</v>
      </c>
      <c r="G25">
        <f t="shared" si="1"/>
        <v>1.866175521300701</v>
      </c>
      <c r="H25">
        <f>D25+F25</f>
        <v>47</v>
      </c>
      <c r="I25">
        <f t="shared" si="3"/>
        <v>3.1325089107547481</v>
      </c>
      <c r="J25">
        <v>5.43</v>
      </c>
      <c r="K25">
        <f t="shared" si="4"/>
        <v>0.79653792392112122</v>
      </c>
      <c r="L25">
        <v>5.71</v>
      </c>
      <c r="M25">
        <v>14.96</v>
      </c>
    </row>
    <row r="26" spans="1:13" x14ac:dyDescent="0.3">
      <c r="A26" t="s">
        <v>225</v>
      </c>
      <c r="B26" t="s">
        <v>158</v>
      </c>
      <c r="C26">
        <v>24.6</v>
      </c>
      <c r="D26">
        <v>20</v>
      </c>
      <c r="E26">
        <f t="shared" si="0"/>
        <v>1.9465440374273539</v>
      </c>
      <c r="G26" t="str">
        <f t="shared" si="1"/>
        <v/>
      </c>
      <c r="I26" t="str">
        <f t="shared" si="3"/>
        <v/>
      </c>
      <c r="J26">
        <v>5.34</v>
      </c>
      <c r="K26">
        <f t="shared" si="4"/>
        <v>1.0244450422077345</v>
      </c>
      <c r="L26">
        <v>5.88</v>
      </c>
      <c r="M26">
        <v>13.1</v>
      </c>
    </row>
    <row r="27" spans="1:13" x14ac:dyDescent="0.3">
      <c r="A27" t="s">
        <v>225</v>
      </c>
      <c r="B27" t="s">
        <v>158</v>
      </c>
      <c r="C27">
        <v>28</v>
      </c>
      <c r="D27">
        <v>29</v>
      </c>
      <c r="E27">
        <f t="shared" si="0"/>
        <v>2.5688319732773497</v>
      </c>
      <c r="F27">
        <v>40</v>
      </c>
      <c r="G27">
        <f t="shared" si="1"/>
        <v>3.5432165148653101</v>
      </c>
      <c r="H27">
        <f t="shared" ref="H27:H58" si="5">D27+F27</f>
        <v>69</v>
      </c>
      <c r="I27">
        <f t="shared" si="3"/>
        <v>6.1120484881426602</v>
      </c>
      <c r="J27">
        <v>6.05</v>
      </c>
      <c r="K27">
        <f t="shared" si="4"/>
        <v>1.0857224866113262</v>
      </c>
      <c r="L27">
        <v>6.4</v>
      </c>
      <c r="M27">
        <v>12.55</v>
      </c>
    </row>
    <row r="28" spans="1:13" ht="15" x14ac:dyDescent="0.25">
      <c r="A28" t="s">
        <v>1405</v>
      </c>
      <c r="B28" t="s">
        <v>775</v>
      </c>
      <c r="C28">
        <v>60.9</v>
      </c>
      <c r="D28">
        <v>37</v>
      </c>
      <c r="E28">
        <f t="shared" si="0"/>
        <v>1.8623944254794749</v>
      </c>
      <c r="F28">
        <v>50</v>
      </c>
      <c r="G28">
        <f t="shared" si="1"/>
        <v>2.5167492236209119</v>
      </c>
      <c r="H28">
        <f t="shared" si="5"/>
        <v>87</v>
      </c>
      <c r="I28">
        <f t="shared" si="3"/>
        <v>4.3791436491003868</v>
      </c>
      <c r="J28">
        <v>7.38</v>
      </c>
      <c r="K28">
        <f t="shared" si="4"/>
        <v>0.88726504710558385</v>
      </c>
      <c r="L28">
        <v>6.5</v>
      </c>
    </row>
    <row r="29" spans="1:13" ht="15" x14ac:dyDescent="0.25">
      <c r="A29" t="s">
        <v>2052</v>
      </c>
      <c r="B29" t="s">
        <v>2053</v>
      </c>
      <c r="C29">
        <v>88.2</v>
      </c>
      <c r="D29">
        <v>57</v>
      </c>
      <c r="E29">
        <f t="shared" si="0"/>
        <v>2.1915007052137043</v>
      </c>
      <c r="F29">
        <v>65</v>
      </c>
      <c r="G29">
        <f t="shared" si="1"/>
        <v>2.4990797515594876</v>
      </c>
      <c r="H29">
        <f t="shared" si="5"/>
        <v>122</v>
      </c>
      <c r="I29">
        <f t="shared" si="3"/>
        <v>4.6905804567731915</v>
      </c>
      <c r="J29">
        <v>9.1</v>
      </c>
      <c r="K29">
        <f t="shared" si="4"/>
        <v>0.90389213703635263</v>
      </c>
      <c r="L29">
        <v>7.18</v>
      </c>
      <c r="M29">
        <v>13.22</v>
      </c>
    </row>
    <row r="30" spans="1:13" ht="15" x14ac:dyDescent="0.25">
      <c r="A30" t="s">
        <v>914</v>
      </c>
      <c r="B30" t="s">
        <v>157</v>
      </c>
      <c r="C30">
        <v>70.8</v>
      </c>
      <c r="D30">
        <v>42</v>
      </c>
      <c r="E30">
        <f t="shared" si="0"/>
        <v>1.894679153842161</v>
      </c>
      <c r="F30">
        <v>54</v>
      </c>
      <c r="G30">
        <f t="shared" si="1"/>
        <v>2.4360160549399215</v>
      </c>
      <c r="H30">
        <f t="shared" si="5"/>
        <v>96</v>
      </c>
      <c r="I30">
        <f t="shared" si="3"/>
        <v>4.3306952087820827</v>
      </c>
      <c r="J30">
        <v>6.86</v>
      </c>
      <c r="K30">
        <f t="shared" si="4"/>
        <v>0.76312906700370386</v>
      </c>
      <c r="L30">
        <v>6.04</v>
      </c>
    </row>
    <row r="31" spans="1:13" ht="15" x14ac:dyDescent="0.25">
      <c r="A31" t="s">
        <v>914</v>
      </c>
      <c r="B31" t="s">
        <v>157</v>
      </c>
      <c r="C31">
        <v>57.4</v>
      </c>
      <c r="D31">
        <v>27</v>
      </c>
      <c r="E31">
        <f t="shared" si="0"/>
        <v>1.4188347061965541</v>
      </c>
      <c r="F31">
        <v>29</v>
      </c>
      <c r="G31">
        <f t="shared" si="1"/>
        <v>1.5239335733222248</v>
      </c>
      <c r="H31">
        <f t="shared" si="5"/>
        <v>56</v>
      </c>
      <c r="I31">
        <f t="shared" si="3"/>
        <v>2.9427682795187788</v>
      </c>
      <c r="J31">
        <v>5.4</v>
      </c>
      <c r="K31">
        <f t="shared" si="4"/>
        <v>0.6693332152997874</v>
      </c>
      <c r="L31">
        <v>5.5</v>
      </c>
      <c r="M31">
        <v>14</v>
      </c>
    </row>
    <row r="32" spans="1:13" ht="15" x14ac:dyDescent="0.25">
      <c r="A32" t="s">
        <v>822</v>
      </c>
      <c r="B32" t="s">
        <v>215</v>
      </c>
      <c r="C32">
        <v>68.5</v>
      </c>
      <c r="D32">
        <v>102</v>
      </c>
      <c r="E32">
        <f t="shared" si="0"/>
        <v>4.7132385770789371</v>
      </c>
      <c r="F32">
        <v>131</v>
      </c>
      <c r="G32">
        <f t="shared" si="1"/>
        <v>6.0532769960523609</v>
      </c>
      <c r="H32">
        <f t="shared" si="5"/>
        <v>233</v>
      </c>
      <c r="I32">
        <f t="shared" si="3"/>
        <v>10.766515573131299</v>
      </c>
      <c r="J32">
        <v>12.27</v>
      </c>
      <c r="K32">
        <f t="shared" si="4"/>
        <v>1.3883928260632661</v>
      </c>
      <c r="L32">
        <v>8.3699999999999992</v>
      </c>
      <c r="M32">
        <v>14.171645425380399</v>
      </c>
    </row>
    <row r="33" spans="1:13" ht="15" x14ac:dyDescent="0.25">
      <c r="A33" t="s">
        <v>822</v>
      </c>
      <c r="B33" t="s">
        <v>215</v>
      </c>
      <c r="C33">
        <v>55</v>
      </c>
      <c r="D33">
        <v>59</v>
      </c>
      <c r="E33">
        <f t="shared" si="0"/>
        <v>3.1982524048126693</v>
      </c>
      <c r="F33">
        <v>73</v>
      </c>
      <c r="G33">
        <f t="shared" si="1"/>
        <v>3.9571597551072011</v>
      </c>
      <c r="H33">
        <f t="shared" si="5"/>
        <v>132</v>
      </c>
      <c r="I33">
        <f t="shared" si="3"/>
        <v>7.1554121599198703</v>
      </c>
      <c r="J33">
        <v>9.0400000000000009</v>
      </c>
      <c r="K33">
        <f t="shared" si="4"/>
        <v>1.1454588778590573</v>
      </c>
      <c r="L33">
        <v>7.29</v>
      </c>
      <c r="M33">
        <v>12.89</v>
      </c>
    </row>
    <row r="34" spans="1:13" ht="15" x14ac:dyDescent="0.25">
      <c r="A34" t="s">
        <v>1988</v>
      </c>
      <c r="B34" t="s">
        <v>690</v>
      </c>
      <c r="C34">
        <v>61.9</v>
      </c>
      <c r="D34">
        <v>75</v>
      </c>
      <c r="E34">
        <f t="shared" si="0"/>
        <v>3.7306632166455542</v>
      </c>
      <c r="F34">
        <v>89</v>
      </c>
      <c r="G34">
        <f t="shared" si="1"/>
        <v>4.4270536837527246</v>
      </c>
      <c r="H34">
        <f t="shared" si="5"/>
        <v>164</v>
      </c>
      <c r="I34">
        <f t="shared" si="3"/>
        <v>8.1577169003982792</v>
      </c>
      <c r="J34">
        <v>9.9499999999999993</v>
      </c>
      <c r="K34">
        <f t="shared" si="4"/>
        <v>1.1862429573811231</v>
      </c>
      <c r="L34">
        <v>7.3</v>
      </c>
    </row>
    <row r="35" spans="1:13" ht="15" x14ac:dyDescent="0.25">
      <c r="A35" t="s">
        <v>1988</v>
      </c>
      <c r="B35" t="s">
        <v>690</v>
      </c>
      <c r="C35">
        <v>66.7</v>
      </c>
      <c r="D35">
        <v>77</v>
      </c>
      <c r="E35">
        <f t="shared" si="0"/>
        <v>3.6276231403010279</v>
      </c>
      <c r="F35">
        <v>95</v>
      </c>
      <c r="G35">
        <f t="shared" si="1"/>
        <v>4.4756389393324376</v>
      </c>
      <c r="H35">
        <f t="shared" si="5"/>
        <v>172</v>
      </c>
      <c r="I35">
        <f t="shared" si="3"/>
        <v>8.1032620796334651</v>
      </c>
      <c r="J35">
        <v>10.96</v>
      </c>
      <c r="K35">
        <f t="shared" si="4"/>
        <v>1.2573036808856155</v>
      </c>
      <c r="L35">
        <v>7.44</v>
      </c>
    </row>
    <row r="36" spans="1:13" ht="15" x14ac:dyDescent="0.25">
      <c r="A36" t="s">
        <v>897</v>
      </c>
      <c r="B36" t="s">
        <v>902</v>
      </c>
      <c r="C36">
        <v>63.5</v>
      </c>
      <c r="D36">
        <v>50</v>
      </c>
      <c r="E36">
        <f t="shared" si="0"/>
        <v>2.4413663813963624</v>
      </c>
      <c r="F36">
        <v>70</v>
      </c>
      <c r="G36">
        <f t="shared" si="1"/>
        <v>3.4179129339549075</v>
      </c>
      <c r="H36">
        <f t="shared" si="5"/>
        <v>120</v>
      </c>
      <c r="I36">
        <f t="shared" si="3"/>
        <v>5.8592793153512694</v>
      </c>
      <c r="J36">
        <v>8.9600000000000009</v>
      </c>
      <c r="K36">
        <f t="shared" si="4"/>
        <v>1.0542534881970735</v>
      </c>
      <c r="L36">
        <v>6.71</v>
      </c>
      <c r="M36">
        <v>13.7</v>
      </c>
    </row>
    <row r="37" spans="1:13" ht="15" x14ac:dyDescent="0.25">
      <c r="A37" t="s">
        <v>152</v>
      </c>
      <c r="B37" t="s">
        <v>569</v>
      </c>
      <c r="C37">
        <v>56.5</v>
      </c>
      <c r="D37">
        <v>27</v>
      </c>
      <c r="E37">
        <f t="shared" si="0"/>
        <v>1.4352391442645205</v>
      </c>
      <c r="F37">
        <v>39</v>
      </c>
      <c r="G37">
        <f t="shared" si="1"/>
        <v>2.0731232083820852</v>
      </c>
      <c r="H37">
        <f t="shared" si="5"/>
        <v>66</v>
      </c>
      <c r="I37">
        <f t="shared" si="3"/>
        <v>3.5083623526466052</v>
      </c>
      <c r="J37">
        <v>5.93</v>
      </c>
      <c r="K37">
        <f t="shared" si="4"/>
        <v>0.74103981468119551</v>
      </c>
      <c r="L37">
        <v>5.15</v>
      </c>
      <c r="M37">
        <v>15.57</v>
      </c>
    </row>
    <row r="38" spans="1:13" x14ac:dyDescent="0.3">
      <c r="A38" t="s">
        <v>152</v>
      </c>
      <c r="B38" t="s">
        <v>930</v>
      </c>
      <c r="C38">
        <v>55.5</v>
      </c>
      <c r="D38">
        <v>34</v>
      </c>
      <c r="E38">
        <f t="shared" si="0"/>
        <v>1.8309679662367866</v>
      </c>
      <c r="F38">
        <v>46</v>
      </c>
      <c r="G38">
        <f t="shared" si="1"/>
        <v>2.4771919543203582</v>
      </c>
      <c r="H38">
        <f t="shared" si="5"/>
        <v>80</v>
      </c>
      <c r="I38">
        <f t="shared" si="3"/>
        <v>4.308159920557145</v>
      </c>
      <c r="J38">
        <v>5.7</v>
      </c>
      <c r="K38">
        <f t="shared" si="4"/>
        <v>0.71888560807468882</v>
      </c>
      <c r="L38">
        <v>5.43</v>
      </c>
      <c r="M38">
        <v>14.7</v>
      </c>
    </row>
    <row r="39" spans="1:13" ht="15" x14ac:dyDescent="0.25">
      <c r="A39" t="s">
        <v>152</v>
      </c>
      <c r="B39" t="s">
        <v>213</v>
      </c>
      <c r="C39">
        <v>35</v>
      </c>
      <c r="D39">
        <v>23</v>
      </c>
      <c r="E39">
        <f t="shared" si="0"/>
        <v>1.7321010422727108</v>
      </c>
      <c r="F39">
        <v>34</v>
      </c>
      <c r="G39">
        <f t="shared" si="1"/>
        <v>2.5604971929248768</v>
      </c>
      <c r="H39">
        <f t="shared" si="5"/>
        <v>57</v>
      </c>
      <c r="I39">
        <f t="shared" si="3"/>
        <v>4.2925982351975875</v>
      </c>
      <c r="J39">
        <v>5.28</v>
      </c>
      <c r="K39">
        <f t="shared" si="4"/>
        <v>0.8445755197313034</v>
      </c>
      <c r="L39">
        <v>5.16</v>
      </c>
      <c r="M39">
        <v>14.5</v>
      </c>
    </row>
    <row r="40" spans="1:13" ht="15" x14ac:dyDescent="0.25">
      <c r="A40" t="s">
        <v>152</v>
      </c>
      <c r="B40" t="s">
        <v>213</v>
      </c>
      <c r="C40">
        <v>38.6</v>
      </c>
      <c r="D40">
        <v>25</v>
      </c>
      <c r="E40">
        <f t="shared" si="0"/>
        <v>1.7533026895516723</v>
      </c>
      <c r="F40">
        <v>39</v>
      </c>
      <c r="G40">
        <f t="shared" si="1"/>
        <v>2.7351521957006089</v>
      </c>
      <c r="H40">
        <f t="shared" si="5"/>
        <v>64</v>
      </c>
      <c r="I40">
        <f t="shared" si="3"/>
        <v>4.4884548852522812</v>
      </c>
      <c r="J40">
        <v>6.36</v>
      </c>
      <c r="K40">
        <f t="shared" si="4"/>
        <v>0.96725776014524878</v>
      </c>
      <c r="L40">
        <v>5.43</v>
      </c>
      <c r="M40">
        <v>14.22</v>
      </c>
    </row>
    <row r="41" spans="1:13" x14ac:dyDescent="0.3">
      <c r="A41" t="s">
        <v>152</v>
      </c>
      <c r="B41" t="s">
        <v>534</v>
      </c>
      <c r="C41">
        <v>64.5</v>
      </c>
      <c r="D41">
        <v>62</v>
      </c>
      <c r="E41">
        <f t="shared" si="0"/>
        <v>2.9930813338734064</v>
      </c>
      <c r="F41">
        <v>77</v>
      </c>
      <c r="G41">
        <f t="shared" si="1"/>
        <v>3.7172139146492302</v>
      </c>
      <c r="H41">
        <f t="shared" si="5"/>
        <v>139</v>
      </c>
      <c r="I41">
        <f t="shared" si="3"/>
        <v>6.7102952485226366</v>
      </c>
      <c r="J41">
        <v>11.02</v>
      </c>
      <c r="K41">
        <f t="shared" si="4"/>
        <v>1.2862350185875595</v>
      </c>
      <c r="L41">
        <v>7.07</v>
      </c>
      <c r="M41">
        <v>13.56</v>
      </c>
    </row>
    <row r="42" spans="1:13" ht="15" x14ac:dyDescent="0.25">
      <c r="A42" t="s">
        <v>152</v>
      </c>
      <c r="B42" t="s">
        <v>531</v>
      </c>
      <c r="C42">
        <v>37.5</v>
      </c>
      <c r="D42">
        <v>34</v>
      </c>
      <c r="E42">
        <f t="shared" si="0"/>
        <v>2.4351687657734757</v>
      </c>
      <c r="F42">
        <v>40</v>
      </c>
      <c r="G42">
        <f t="shared" si="1"/>
        <v>2.8649044303217361</v>
      </c>
      <c r="H42">
        <f t="shared" si="5"/>
        <v>74</v>
      </c>
      <c r="I42">
        <f t="shared" si="3"/>
        <v>5.3000731960952123</v>
      </c>
      <c r="J42">
        <v>5.39</v>
      </c>
      <c r="K42">
        <f t="shared" si="4"/>
        <v>0.83204485575562181</v>
      </c>
      <c r="L42">
        <v>6.05</v>
      </c>
      <c r="M42">
        <v>13.1</v>
      </c>
    </row>
    <row r="43" spans="1:13" ht="15" x14ac:dyDescent="0.25">
      <c r="A43" t="s">
        <v>152</v>
      </c>
      <c r="B43" t="s">
        <v>876</v>
      </c>
      <c r="C43">
        <v>62.1</v>
      </c>
      <c r="D43">
        <v>58</v>
      </c>
      <c r="E43">
        <f t="shared" si="0"/>
        <v>2.8782845326450017</v>
      </c>
      <c r="F43">
        <v>78</v>
      </c>
      <c r="G43">
        <f t="shared" si="1"/>
        <v>3.8707964404536228</v>
      </c>
      <c r="H43">
        <f t="shared" si="5"/>
        <v>136</v>
      </c>
      <c r="I43">
        <f t="shared" si="3"/>
        <v>6.749080973098625</v>
      </c>
      <c r="J43">
        <v>10.67</v>
      </c>
      <c r="K43">
        <f t="shared" si="4"/>
        <v>1.2699679758450348</v>
      </c>
      <c r="L43">
        <v>7.56</v>
      </c>
      <c r="M43">
        <v>12.8</v>
      </c>
    </row>
    <row r="44" spans="1:13" ht="15" x14ac:dyDescent="0.25">
      <c r="A44" t="s">
        <v>152</v>
      </c>
      <c r="B44" t="s">
        <v>874</v>
      </c>
      <c r="C44">
        <v>54.9</v>
      </c>
      <c r="D44">
        <v>40</v>
      </c>
      <c r="E44">
        <f t="shared" si="0"/>
        <v>2.1711789088462035</v>
      </c>
      <c r="F44">
        <v>53</v>
      </c>
      <c r="G44">
        <f t="shared" si="1"/>
        <v>2.8768120542212197</v>
      </c>
      <c r="H44">
        <f t="shared" si="5"/>
        <v>93</v>
      </c>
      <c r="I44">
        <f t="shared" si="3"/>
        <v>5.0479909630674236</v>
      </c>
      <c r="J44">
        <v>7.85</v>
      </c>
      <c r="K44">
        <f t="shared" si="4"/>
        <v>0.99560751535215375</v>
      </c>
      <c r="L44">
        <v>6.5</v>
      </c>
      <c r="M44">
        <v>12.7</v>
      </c>
    </row>
    <row r="45" spans="1:13" ht="15" x14ac:dyDescent="0.25">
      <c r="A45" t="s">
        <v>152</v>
      </c>
      <c r="B45" t="s">
        <v>1840</v>
      </c>
      <c r="C45">
        <v>63.4</v>
      </c>
      <c r="D45">
        <v>50</v>
      </c>
      <c r="E45">
        <f t="shared" si="0"/>
        <v>2.4441668035070907</v>
      </c>
      <c r="F45">
        <v>60</v>
      </c>
      <c r="G45">
        <f t="shared" si="1"/>
        <v>2.9330001642085088</v>
      </c>
      <c r="H45">
        <f t="shared" si="5"/>
        <v>110</v>
      </c>
      <c r="I45">
        <f t="shared" si="3"/>
        <v>5.3771669677156</v>
      </c>
      <c r="J45">
        <v>7.68</v>
      </c>
      <c r="K45">
        <f t="shared" si="4"/>
        <v>0.90438033941760809</v>
      </c>
      <c r="L45">
        <v>7.2</v>
      </c>
      <c r="M45">
        <v>12.65</v>
      </c>
    </row>
    <row r="46" spans="1:13" ht="15" x14ac:dyDescent="0.25">
      <c r="A46" t="s">
        <v>152</v>
      </c>
      <c r="C46">
        <v>48.6</v>
      </c>
      <c r="D46">
        <v>40</v>
      </c>
      <c r="E46">
        <f t="shared" si="0"/>
        <v>2.3724730953800885</v>
      </c>
      <c r="F46">
        <v>53</v>
      </c>
      <c r="G46">
        <f t="shared" si="1"/>
        <v>3.1435268513786174</v>
      </c>
      <c r="H46">
        <f t="shared" si="5"/>
        <v>93</v>
      </c>
      <c r="I46">
        <f t="shared" si="3"/>
        <v>5.515999946758706</v>
      </c>
      <c r="J46">
        <v>8.39</v>
      </c>
      <c r="K46">
        <f t="shared" si="4"/>
        <v>1.1331045650342464</v>
      </c>
    </row>
    <row r="47" spans="1:13" ht="15" x14ac:dyDescent="0.25">
      <c r="A47" t="s">
        <v>1837</v>
      </c>
      <c r="B47" t="s">
        <v>830</v>
      </c>
      <c r="C47">
        <v>77</v>
      </c>
      <c r="D47">
        <v>64</v>
      </c>
      <c r="E47">
        <f t="shared" si="0"/>
        <v>2.7161090960504644</v>
      </c>
      <c r="F47">
        <v>73</v>
      </c>
      <c r="G47">
        <f t="shared" si="1"/>
        <v>3.0980619376825609</v>
      </c>
      <c r="H47">
        <f t="shared" si="5"/>
        <v>137</v>
      </c>
      <c r="I47">
        <f t="shared" si="3"/>
        <v>5.8141710337330252</v>
      </c>
      <c r="J47">
        <v>10.220000000000001</v>
      </c>
      <c r="K47">
        <f t="shared" si="4"/>
        <v>1.0887552993531207</v>
      </c>
      <c r="L47">
        <v>6.88</v>
      </c>
    </row>
    <row r="48" spans="1:13" ht="15" x14ac:dyDescent="0.25">
      <c r="A48" t="s">
        <v>1829</v>
      </c>
      <c r="B48" t="s">
        <v>1830</v>
      </c>
      <c r="C48">
        <v>56</v>
      </c>
      <c r="D48">
        <v>48</v>
      </c>
      <c r="E48">
        <f t="shared" si="0"/>
        <v>2.5680874753557412</v>
      </c>
      <c r="F48">
        <v>60</v>
      </c>
      <c r="G48">
        <f t="shared" si="1"/>
        <v>3.2101093441946769</v>
      </c>
      <c r="H48">
        <f t="shared" si="5"/>
        <v>108</v>
      </c>
      <c r="I48">
        <f t="shared" si="3"/>
        <v>5.7781968195504181</v>
      </c>
      <c r="J48">
        <v>7.72</v>
      </c>
      <c r="K48">
        <f t="shared" si="4"/>
        <v>0.96915729080601398</v>
      </c>
      <c r="L48">
        <v>6.94</v>
      </c>
      <c r="M48">
        <v>12.9</v>
      </c>
    </row>
    <row r="49" spans="1:13" ht="15" x14ac:dyDescent="0.25">
      <c r="A49" t="s">
        <v>238</v>
      </c>
      <c r="B49" t="s">
        <v>239</v>
      </c>
      <c r="C49">
        <v>50</v>
      </c>
      <c r="D49">
        <v>20</v>
      </c>
      <c r="E49">
        <f t="shared" si="0"/>
        <v>1.1619829226260352</v>
      </c>
      <c r="F49">
        <v>22</v>
      </c>
      <c r="G49">
        <f t="shared" si="1"/>
        <v>1.2781812148886387</v>
      </c>
      <c r="H49">
        <f t="shared" si="5"/>
        <v>42</v>
      </c>
      <c r="I49">
        <f t="shared" si="3"/>
        <v>2.4401641375146736</v>
      </c>
      <c r="J49">
        <v>6.26</v>
      </c>
      <c r="K49">
        <f t="shared" si="4"/>
        <v>0.83315171892349393</v>
      </c>
      <c r="L49">
        <v>4.87</v>
      </c>
    </row>
    <row r="50" spans="1:13" ht="15" x14ac:dyDescent="0.25">
      <c r="A50" t="s">
        <v>2025</v>
      </c>
      <c r="B50" t="s">
        <v>1453</v>
      </c>
      <c r="C50">
        <v>74.5</v>
      </c>
      <c r="D50">
        <v>105</v>
      </c>
      <c r="E50">
        <f t="shared" si="0"/>
        <v>4.5643970000914953</v>
      </c>
      <c r="F50">
        <v>125</v>
      </c>
      <c r="G50">
        <f t="shared" si="1"/>
        <v>5.4338059524898759</v>
      </c>
      <c r="H50">
        <f t="shared" si="5"/>
        <v>230</v>
      </c>
      <c r="I50">
        <f t="shared" si="3"/>
        <v>9.9982029525813712</v>
      </c>
      <c r="J50">
        <v>14.1</v>
      </c>
      <c r="K50">
        <f t="shared" si="4"/>
        <v>1.52787622233745</v>
      </c>
      <c r="L50">
        <v>8.9600000000000009</v>
      </c>
      <c r="M50">
        <v>11.5</v>
      </c>
    </row>
    <row r="51" spans="1:13" ht="15" x14ac:dyDescent="0.25">
      <c r="A51" s="1" t="s">
        <v>736</v>
      </c>
      <c r="B51" s="1" t="s">
        <v>737</v>
      </c>
      <c r="C51" s="1">
        <v>35.200000000000003</v>
      </c>
      <c r="D51" s="1">
        <v>15</v>
      </c>
      <c r="E51">
        <f t="shared" si="0"/>
        <v>1.1249587781357795</v>
      </c>
      <c r="F51" s="1">
        <v>21</v>
      </c>
      <c r="G51">
        <f t="shared" si="1"/>
        <v>1.5749422893900913</v>
      </c>
      <c r="H51">
        <f t="shared" si="5"/>
        <v>36</v>
      </c>
      <c r="I51">
        <f t="shared" si="3"/>
        <v>2.6999010675258708</v>
      </c>
      <c r="J51" s="1">
        <v>4.3500000000000005</v>
      </c>
      <c r="K51">
        <f t="shared" si="4"/>
        <v>0.69377414668111925</v>
      </c>
      <c r="L51" s="1">
        <v>5.1000000000000005</v>
      </c>
    </row>
    <row r="52" spans="1:13" ht="15" x14ac:dyDescent="0.25">
      <c r="A52" t="s">
        <v>2156</v>
      </c>
      <c r="B52" t="s">
        <v>2157</v>
      </c>
      <c r="C52">
        <v>65.400000000000006</v>
      </c>
      <c r="D52">
        <v>84</v>
      </c>
      <c r="E52">
        <f t="shared" si="0"/>
        <v>4.0144735351899978</v>
      </c>
      <c r="F52">
        <v>90</v>
      </c>
      <c r="G52">
        <f t="shared" si="1"/>
        <v>4.3012216448464269</v>
      </c>
      <c r="H52">
        <f t="shared" si="5"/>
        <v>174</v>
      </c>
      <c r="I52">
        <f t="shared" si="3"/>
        <v>8.3156951800364247</v>
      </c>
      <c r="J52">
        <v>9.85</v>
      </c>
      <c r="K52">
        <f t="shared" si="4"/>
        <v>1.1414911755120836</v>
      </c>
      <c r="L52">
        <v>8.5</v>
      </c>
      <c r="M52">
        <v>14.21101980541</v>
      </c>
    </row>
    <row r="53" spans="1:13" ht="15" x14ac:dyDescent="0.25">
      <c r="A53" t="s">
        <v>949</v>
      </c>
      <c r="B53" t="s">
        <v>950</v>
      </c>
      <c r="C53">
        <v>45.3</v>
      </c>
      <c r="D53">
        <v>21</v>
      </c>
      <c r="E53">
        <f t="shared" si="0"/>
        <v>1.3109133314025416</v>
      </c>
      <c r="F53">
        <v>30</v>
      </c>
      <c r="G53">
        <f t="shared" si="1"/>
        <v>1.8727333305750595</v>
      </c>
      <c r="H53">
        <f t="shared" si="5"/>
        <v>51</v>
      </c>
      <c r="I53">
        <f t="shared" si="3"/>
        <v>3.1836466619776012</v>
      </c>
      <c r="J53">
        <v>5.01</v>
      </c>
      <c r="K53">
        <f t="shared" si="4"/>
        <v>0.70159855963347018</v>
      </c>
      <c r="L53">
        <v>5</v>
      </c>
      <c r="M53">
        <v>15.78</v>
      </c>
    </row>
    <row r="54" spans="1:13" ht="15" x14ac:dyDescent="0.25">
      <c r="A54" t="s">
        <v>2069</v>
      </c>
      <c r="B54" t="s">
        <v>141</v>
      </c>
      <c r="C54">
        <v>67.099999999999994</v>
      </c>
      <c r="D54">
        <v>54</v>
      </c>
      <c r="E54">
        <f t="shared" si="0"/>
        <v>2.5330068802760302</v>
      </c>
      <c r="F54">
        <v>80</v>
      </c>
      <c r="G54">
        <f t="shared" si="1"/>
        <v>3.7526027855941191</v>
      </c>
      <c r="H54">
        <f t="shared" si="5"/>
        <v>134</v>
      </c>
      <c r="I54">
        <f t="shared" si="3"/>
        <v>6.2856096658701492</v>
      </c>
      <c r="J54">
        <v>10.35</v>
      </c>
      <c r="K54">
        <f t="shared" si="4"/>
        <v>1.1836719149121468</v>
      </c>
      <c r="L54">
        <v>7</v>
      </c>
    </row>
    <row r="55" spans="1:13" ht="15" x14ac:dyDescent="0.25">
      <c r="A55" t="s">
        <v>2069</v>
      </c>
      <c r="B55" t="s">
        <v>141</v>
      </c>
      <c r="C55">
        <v>66.5</v>
      </c>
      <c r="D55">
        <v>35</v>
      </c>
      <c r="E55">
        <f t="shared" si="0"/>
        <v>1.6525254214402527</v>
      </c>
      <c r="F55">
        <v>55</v>
      </c>
      <c r="G55">
        <f t="shared" si="1"/>
        <v>2.596825662263254</v>
      </c>
      <c r="H55">
        <f t="shared" si="5"/>
        <v>90</v>
      </c>
      <c r="I55">
        <f t="shared" si="3"/>
        <v>4.2493510837035071</v>
      </c>
      <c r="J55">
        <v>9.3000000000000007</v>
      </c>
      <c r="K55">
        <f t="shared" si="4"/>
        <v>1.0685255582351449</v>
      </c>
      <c r="L55">
        <v>6.68</v>
      </c>
      <c r="M55">
        <v>13</v>
      </c>
    </row>
    <row r="56" spans="1:13" ht="15" x14ac:dyDescent="0.25">
      <c r="A56" t="s">
        <v>35</v>
      </c>
      <c r="B56" t="s">
        <v>937</v>
      </c>
      <c r="C56">
        <v>81.599999999999994</v>
      </c>
      <c r="D56">
        <v>42</v>
      </c>
      <c r="E56">
        <f t="shared" si="0"/>
        <v>1.7087812353809051</v>
      </c>
      <c r="F56">
        <v>58</v>
      </c>
      <c r="G56">
        <f t="shared" si="1"/>
        <v>2.3597455155260119</v>
      </c>
      <c r="H56">
        <f t="shared" si="5"/>
        <v>100</v>
      </c>
      <c r="I56">
        <f t="shared" si="3"/>
        <v>4.0685267509069174</v>
      </c>
      <c r="J56">
        <v>6.6</v>
      </c>
      <c r="K56">
        <f t="shared" si="4"/>
        <v>0.68238983806813569</v>
      </c>
      <c r="L56">
        <v>4.78</v>
      </c>
      <c r="M56">
        <v>15.4</v>
      </c>
    </row>
    <row r="57" spans="1:13" x14ac:dyDescent="0.3">
      <c r="A57" t="s">
        <v>542</v>
      </c>
      <c r="B57" t="s">
        <v>543</v>
      </c>
      <c r="C57">
        <v>36.4</v>
      </c>
      <c r="D57">
        <v>17</v>
      </c>
      <c r="E57">
        <f t="shared" si="0"/>
        <v>1.2442402971415498</v>
      </c>
      <c r="F57">
        <v>27</v>
      </c>
      <c r="G57">
        <f t="shared" si="1"/>
        <v>1.9761463542836379</v>
      </c>
      <c r="H57">
        <f t="shared" si="5"/>
        <v>44</v>
      </c>
      <c r="I57">
        <f t="shared" si="3"/>
        <v>3.220386651425188</v>
      </c>
      <c r="J57">
        <v>5.3</v>
      </c>
      <c r="K57">
        <f t="shared" si="4"/>
        <v>0.83080564161034853</v>
      </c>
      <c r="L57">
        <v>5</v>
      </c>
      <c r="M57">
        <v>15.6</v>
      </c>
    </row>
    <row r="58" spans="1:13" ht="15" x14ac:dyDescent="0.25">
      <c r="A58" t="s">
        <v>656</v>
      </c>
      <c r="B58" t="s">
        <v>521</v>
      </c>
      <c r="C58">
        <v>31.7</v>
      </c>
      <c r="D58">
        <v>15</v>
      </c>
      <c r="E58">
        <f t="shared" si="0"/>
        <v>1.2140070834409564</v>
      </c>
      <c r="F58">
        <v>20</v>
      </c>
      <c r="G58">
        <f t="shared" si="1"/>
        <v>1.6186761112546084</v>
      </c>
      <c r="H58">
        <f t="shared" si="5"/>
        <v>35</v>
      </c>
      <c r="I58">
        <f t="shared" si="3"/>
        <v>2.8326831946955648</v>
      </c>
      <c r="J58">
        <v>4.59</v>
      </c>
      <c r="K58">
        <f t="shared" si="4"/>
        <v>0.77266113759748223</v>
      </c>
      <c r="L58">
        <v>4.67</v>
      </c>
      <c r="M58">
        <v>16.5</v>
      </c>
    </row>
    <row r="59" spans="1:13" ht="15" x14ac:dyDescent="0.25">
      <c r="A59" t="s">
        <v>656</v>
      </c>
      <c r="B59" t="s">
        <v>1831</v>
      </c>
      <c r="C59">
        <v>55</v>
      </c>
      <c r="D59">
        <v>46</v>
      </c>
      <c r="E59">
        <f t="shared" si="0"/>
        <v>2.4935527223963185</v>
      </c>
      <c r="F59">
        <v>68</v>
      </c>
      <c r="G59">
        <f t="shared" si="1"/>
        <v>3.6861214157162969</v>
      </c>
      <c r="H59">
        <f t="shared" ref="H59:H90" si="6">D59+F59</f>
        <v>114</v>
      </c>
      <c r="I59">
        <f t="shared" si="3"/>
        <v>6.1796741381126159</v>
      </c>
      <c r="J59">
        <v>8.5299999999999994</v>
      </c>
      <c r="K59">
        <f t="shared" si="4"/>
        <v>1.0808367509001944</v>
      </c>
      <c r="L59">
        <v>7.11</v>
      </c>
      <c r="M59">
        <v>13.4</v>
      </c>
    </row>
    <row r="60" spans="1:13" ht="15" x14ac:dyDescent="0.25">
      <c r="A60" t="s">
        <v>146</v>
      </c>
      <c r="B60" t="s">
        <v>147</v>
      </c>
      <c r="C60">
        <v>32.5</v>
      </c>
      <c r="D60">
        <v>14</v>
      </c>
      <c r="E60">
        <f t="shared" si="0"/>
        <v>1.1127165595762198</v>
      </c>
      <c r="F60">
        <v>20</v>
      </c>
      <c r="G60">
        <f t="shared" si="1"/>
        <v>1.5895950851088856</v>
      </c>
      <c r="H60">
        <f t="shared" si="6"/>
        <v>34</v>
      </c>
      <c r="I60">
        <f t="shared" si="3"/>
        <v>2.7023116446851057</v>
      </c>
      <c r="J60">
        <v>5.47</v>
      </c>
      <c r="K60">
        <f t="shared" si="4"/>
        <v>0.90904145388240665</v>
      </c>
      <c r="L60">
        <v>5.2</v>
      </c>
      <c r="M60">
        <v>15.5</v>
      </c>
    </row>
    <row r="61" spans="1:13" ht="15" x14ac:dyDescent="0.25">
      <c r="A61" t="s">
        <v>1541</v>
      </c>
      <c r="B61" t="s">
        <v>221</v>
      </c>
      <c r="C61">
        <v>68.7</v>
      </c>
      <c r="D61">
        <v>61</v>
      </c>
      <c r="E61">
        <f t="shared" si="0"/>
        <v>2.8127302147520545</v>
      </c>
      <c r="F61">
        <v>74</v>
      </c>
      <c r="G61">
        <f t="shared" si="1"/>
        <v>3.4121645228139679</v>
      </c>
      <c r="H61">
        <f t="shared" si="6"/>
        <v>135</v>
      </c>
      <c r="I61">
        <f t="shared" si="3"/>
        <v>6.2248947375660224</v>
      </c>
      <c r="J61">
        <v>12.6</v>
      </c>
      <c r="K61">
        <f t="shared" si="4"/>
        <v>1.4235922392107108</v>
      </c>
      <c r="L61">
        <v>7.22</v>
      </c>
    </row>
    <row r="62" spans="1:13" ht="15" x14ac:dyDescent="0.25">
      <c r="A62" t="s">
        <v>1541</v>
      </c>
      <c r="B62" t="s">
        <v>221</v>
      </c>
      <c r="C62">
        <v>104</v>
      </c>
      <c r="D62">
        <v>104</v>
      </c>
      <c r="E62">
        <f t="shared" si="0"/>
        <v>3.5468589547060354</v>
      </c>
      <c r="F62">
        <v>120</v>
      </c>
      <c r="G62">
        <f t="shared" si="1"/>
        <v>4.0925295631223486</v>
      </c>
      <c r="H62">
        <f t="shared" si="6"/>
        <v>224</v>
      </c>
      <c r="I62">
        <f t="shared" si="3"/>
        <v>7.639388517828384</v>
      </c>
      <c r="J62">
        <v>13</v>
      </c>
      <c r="K62">
        <f t="shared" si="4"/>
        <v>1.1861117915949717</v>
      </c>
      <c r="L62">
        <v>8.32</v>
      </c>
    </row>
    <row r="63" spans="1:13" ht="15" x14ac:dyDescent="0.25">
      <c r="A63" t="s">
        <v>1541</v>
      </c>
      <c r="B63" t="s">
        <v>221</v>
      </c>
      <c r="C63">
        <v>97.2</v>
      </c>
      <c r="D63">
        <v>98</v>
      </c>
      <c r="E63">
        <f t="shared" si="0"/>
        <v>3.5107366710306795</v>
      </c>
      <c r="F63">
        <v>112</v>
      </c>
      <c r="G63">
        <f t="shared" si="1"/>
        <v>4.0122704811779197</v>
      </c>
      <c r="H63">
        <f t="shared" si="6"/>
        <v>210</v>
      </c>
      <c r="I63">
        <f t="shared" si="3"/>
        <v>7.5230071522085993</v>
      </c>
      <c r="J63">
        <v>12.31</v>
      </c>
      <c r="K63">
        <f t="shared" si="4"/>
        <v>1.1629996665290945</v>
      </c>
      <c r="L63">
        <v>8.26</v>
      </c>
    </row>
    <row r="64" spans="1:13" ht="15" x14ac:dyDescent="0.25">
      <c r="A64" t="s">
        <v>1541</v>
      </c>
      <c r="B64" t="s">
        <v>221</v>
      </c>
      <c r="C64">
        <v>77.599999999999994</v>
      </c>
      <c r="D64">
        <v>73</v>
      </c>
      <c r="E64">
        <f t="shared" si="0"/>
        <v>3.0806193188947915</v>
      </c>
      <c r="F64">
        <v>94</v>
      </c>
      <c r="G64">
        <f t="shared" si="1"/>
        <v>3.9668248763850738</v>
      </c>
      <c r="H64">
        <f t="shared" si="6"/>
        <v>167</v>
      </c>
      <c r="I64">
        <f t="shared" si="3"/>
        <v>7.0474441952798648</v>
      </c>
      <c r="J64">
        <v>12.82</v>
      </c>
      <c r="K64">
        <f t="shared" si="4"/>
        <v>1.3602840346712524</v>
      </c>
      <c r="L64">
        <v>8.1199999999999992</v>
      </c>
      <c r="M64">
        <v>12.13</v>
      </c>
    </row>
    <row r="65" spans="1:13" ht="15" x14ac:dyDescent="0.25">
      <c r="A65" t="s">
        <v>888</v>
      </c>
      <c r="B65" t="s">
        <v>221</v>
      </c>
      <c r="C65">
        <v>53.7</v>
      </c>
      <c r="D65">
        <v>39</v>
      </c>
      <c r="E65">
        <f t="shared" si="0"/>
        <v>2.1512052651614426</v>
      </c>
      <c r="F65">
        <v>50</v>
      </c>
      <c r="G65">
        <f t="shared" si="1"/>
        <v>2.7579554681556959</v>
      </c>
      <c r="H65">
        <f t="shared" si="6"/>
        <v>89</v>
      </c>
      <c r="I65">
        <f t="shared" si="3"/>
        <v>4.9091607333171385</v>
      </c>
      <c r="J65">
        <v>9.67</v>
      </c>
      <c r="K65">
        <f t="shared" si="4"/>
        <v>1.2404891187760256</v>
      </c>
      <c r="L65">
        <v>6.62</v>
      </c>
      <c r="M65">
        <v>13.29</v>
      </c>
    </row>
    <row r="66" spans="1:13" ht="15" x14ac:dyDescent="0.25">
      <c r="A66" t="s">
        <v>1921</v>
      </c>
      <c r="B66" t="s">
        <v>150</v>
      </c>
      <c r="C66">
        <v>87.4</v>
      </c>
      <c r="D66">
        <v>95</v>
      </c>
      <c r="E66">
        <f t="shared" ref="E66:E129" si="7">IF(AND($C66&gt;0,D66&gt;0),D66/($C66^0.727399687532279),"")</f>
        <v>3.6767897461755874</v>
      </c>
      <c r="F66">
        <v>112</v>
      </c>
      <c r="G66">
        <f t="shared" ref="G66:G129" si="8">IF(AND($C66&gt;0,F66&gt;0),F66/($C66^0.727399687532279),"")</f>
        <v>4.3347415954912192</v>
      </c>
      <c r="H66">
        <f t="shared" si="6"/>
        <v>207</v>
      </c>
      <c r="I66">
        <f t="shared" ref="I66:I129" si="9">IF(AND($C66&gt;0,H66&gt;0),H66/($C66^0.727399687532279),"")</f>
        <v>8.0115313416668066</v>
      </c>
      <c r="J66">
        <v>11.43</v>
      </c>
      <c r="K66">
        <f t="shared" ref="K66:K129" si="10">IF(AND($C66&gt;0,J66&gt;0),J66/($C66^0.515518364833551),"")</f>
        <v>1.1406737078994833</v>
      </c>
      <c r="L66">
        <v>7.9</v>
      </c>
      <c r="M66">
        <v>13.1</v>
      </c>
    </row>
    <row r="67" spans="1:13" ht="15" x14ac:dyDescent="0.25">
      <c r="A67" t="s">
        <v>1921</v>
      </c>
      <c r="B67" t="s">
        <v>150</v>
      </c>
      <c r="C67">
        <v>90.6</v>
      </c>
      <c r="D67">
        <v>87</v>
      </c>
      <c r="E67">
        <f t="shared" si="7"/>
        <v>3.2802339045106881</v>
      </c>
      <c r="F67">
        <v>103</v>
      </c>
      <c r="G67">
        <f t="shared" si="8"/>
        <v>3.8834953122367919</v>
      </c>
      <c r="H67">
        <f t="shared" si="6"/>
        <v>190</v>
      </c>
      <c r="I67">
        <f t="shared" si="9"/>
        <v>7.1637292167474804</v>
      </c>
      <c r="J67">
        <v>11.6</v>
      </c>
      <c r="K67">
        <f t="shared" si="10"/>
        <v>1.1363770676863996</v>
      </c>
      <c r="L67">
        <v>7.6000000000000005</v>
      </c>
      <c r="M67">
        <v>12.7</v>
      </c>
    </row>
    <row r="68" spans="1:13" x14ac:dyDescent="0.3">
      <c r="A68" t="s">
        <v>1855</v>
      </c>
      <c r="B68" t="s">
        <v>106</v>
      </c>
      <c r="C68">
        <v>59.1</v>
      </c>
      <c r="D68">
        <v>59</v>
      </c>
      <c r="E68">
        <f t="shared" si="7"/>
        <v>3.0352874876160771</v>
      </c>
      <c r="F68">
        <v>78</v>
      </c>
      <c r="G68">
        <f t="shared" si="8"/>
        <v>4.0127529497297285</v>
      </c>
      <c r="H68">
        <f t="shared" si="6"/>
        <v>137</v>
      </c>
      <c r="I68">
        <f t="shared" si="9"/>
        <v>7.0480404373458061</v>
      </c>
      <c r="J68">
        <v>10.1</v>
      </c>
      <c r="K68">
        <f t="shared" si="10"/>
        <v>1.2332056121653845</v>
      </c>
      <c r="L68">
        <v>8.11</v>
      </c>
    </row>
    <row r="69" spans="1:13" x14ac:dyDescent="0.3">
      <c r="A69" t="s">
        <v>990</v>
      </c>
      <c r="B69" t="s">
        <v>106</v>
      </c>
      <c r="C69">
        <v>46.9</v>
      </c>
      <c r="D69">
        <v>40</v>
      </c>
      <c r="E69">
        <f t="shared" si="7"/>
        <v>2.4347220431731498</v>
      </c>
      <c r="F69">
        <v>60</v>
      </c>
      <c r="G69">
        <f t="shared" si="8"/>
        <v>3.6520830647597244</v>
      </c>
      <c r="H69">
        <f t="shared" si="6"/>
        <v>100</v>
      </c>
      <c r="I69">
        <f t="shared" si="9"/>
        <v>6.0868051079328742</v>
      </c>
      <c r="J69">
        <v>8</v>
      </c>
      <c r="K69">
        <f t="shared" si="10"/>
        <v>1.1004484315534524</v>
      </c>
      <c r="L69">
        <v>7.41</v>
      </c>
    </row>
    <row r="70" spans="1:13" ht="15" x14ac:dyDescent="0.25">
      <c r="A70" t="s">
        <v>636</v>
      </c>
      <c r="C70">
        <v>54.1</v>
      </c>
      <c r="D70">
        <v>25</v>
      </c>
      <c r="E70">
        <f t="shared" si="7"/>
        <v>1.3715538374931482</v>
      </c>
      <c r="F70">
        <v>30</v>
      </c>
      <c r="G70">
        <f t="shared" si="8"/>
        <v>1.6458646049917778</v>
      </c>
      <c r="H70">
        <f t="shared" si="6"/>
        <v>55</v>
      </c>
      <c r="I70">
        <f t="shared" si="9"/>
        <v>3.0174184424849262</v>
      </c>
      <c r="J70">
        <v>7.21</v>
      </c>
      <c r="K70">
        <f t="shared" si="10"/>
        <v>0.92138310533196099</v>
      </c>
      <c r="L70">
        <v>4.9800000000000004</v>
      </c>
    </row>
    <row r="71" spans="1:13" ht="15" x14ac:dyDescent="0.25">
      <c r="A71" t="s">
        <v>749</v>
      </c>
      <c r="B71" t="s">
        <v>39</v>
      </c>
      <c r="C71">
        <v>40.6</v>
      </c>
      <c r="D71">
        <v>28</v>
      </c>
      <c r="E71">
        <f t="shared" si="7"/>
        <v>1.8928521692979099</v>
      </c>
      <c r="F71">
        <v>32</v>
      </c>
      <c r="G71">
        <f t="shared" si="8"/>
        <v>2.1632596220547544</v>
      </c>
      <c r="H71">
        <f t="shared" si="6"/>
        <v>60</v>
      </c>
      <c r="I71">
        <f t="shared" si="9"/>
        <v>4.0561117913526639</v>
      </c>
      <c r="J71">
        <v>7.17</v>
      </c>
      <c r="K71">
        <f t="shared" si="10"/>
        <v>1.0624156146868806</v>
      </c>
      <c r="L71">
        <v>6.28</v>
      </c>
    </row>
    <row r="72" spans="1:13" ht="15" x14ac:dyDescent="0.25">
      <c r="A72" t="s">
        <v>932</v>
      </c>
      <c r="B72" t="s">
        <v>1315</v>
      </c>
      <c r="C72">
        <v>75.3</v>
      </c>
      <c r="D72">
        <v>75</v>
      </c>
      <c r="E72">
        <f t="shared" si="7"/>
        <v>3.2350513911288106</v>
      </c>
      <c r="F72">
        <v>92</v>
      </c>
      <c r="G72">
        <f t="shared" si="8"/>
        <v>3.9683297064513408</v>
      </c>
      <c r="H72">
        <f t="shared" si="6"/>
        <v>167</v>
      </c>
      <c r="I72">
        <f t="shared" si="9"/>
        <v>7.2033810975801513</v>
      </c>
      <c r="J72">
        <v>13.61</v>
      </c>
      <c r="K72">
        <f t="shared" si="10"/>
        <v>1.4666816144983492</v>
      </c>
      <c r="L72">
        <v>7.62</v>
      </c>
      <c r="M72">
        <v>12.37</v>
      </c>
    </row>
    <row r="73" spans="1:13" ht="15" x14ac:dyDescent="0.25">
      <c r="A73" t="s">
        <v>932</v>
      </c>
      <c r="B73" t="s">
        <v>1315</v>
      </c>
      <c r="C73">
        <v>83.3</v>
      </c>
      <c r="D73">
        <v>98</v>
      </c>
      <c r="E73">
        <f t="shared" si="7"/>
        <v>3.9278012300917577</v>
      </c>
      <c r="F73">
        <v>125</v>
      </c>
      <c r="G73">
        <f t="shared" si="8"/>
        <v>5.009950548586426</v>
      </c>
      <c r="H73">
        <f t="shared" si="6"/>
        <v>223</v>
      </c>
      <c r="I73">
        <f t="shared" si="9"/>
        <v>8.9377517786781837</v>
      </c>
      <c r="J73">
        <v>13.86</v>
      </c>
      <c r="K73">
        <f t="shared" si="10"/>
        <v>1.417866885857251</v>
      </c>
      <c r="L73">
        <v>8.48</v>
      </c>
      <c r="M73">
        <v>12.28</v>
      </c>
    </row>
    <row r="74" spans="1:13" ht="15" x14ac:dyDescent="0.25">
      <c r="A74" t="s">
        <v>1752</v>
      </c>
      <c r="B74" t="s">
        <v>415</v>
      </c>
      <c r="C74">
        <v>69.2</v>
      </c>
      <c r="D74">
        <v>50</v>
      </c>
      <c r="E74">
        <f t="shared" si="7"/>
        <v>2.2933873158351763</v>
      </c>
      <c r="F74">
        <v>65</v>
      </c>
      <c r="G74">
        <f t="shared" si="8"/>
        <v>2.9814035105857295</v>
      </c>
      <c r="H74">
        <f t="shared" si="6"/>
        <v>115</v>
      </c>
      <c r="I74">
        <f t="shared" si="9"/>
        <v>5.2747908264209062</v>
      </c>
      <c r="J74">
        <v>9.86</v>
      </c>
      <c r="K74">
        <f t="shared" si="10"/>
        <v>1.1098605891947761</v>
      </c>
    </row>
    <row r="75" spans="1:13" ht="15" x14ac:dyDescent="0.25">
      <c r="A75" t="s">
        <v>17</v>
      </c>
      <c r="B75" t="s">
        <v>115</v>
      </c>
      <c r="C75">
        <v>24.8</v>
      </c>
      <c r="D75">
        <v>12</v>
      </c>
      <c r="E75">
        <f t="shared" si="7"/>
        <v>1.1610676616157991</v>
      </c>
      <c r="F75">
        <v>17</v>
      </c>
      <c r="G75">
        <f t="shared" si="8"/>
        <v>1.6448458539557156</v>
      </c>
      <c r="H75">
        <f t="shared" si="6"/>
        <v>29</v>
      </c>
      <c r="I75">
        <f t="shared" si="9"/>
        <v>2.8059135155715147</v>
      </c>
      <c r="J75">
        <v>2.74</v>
      </c>
      <c r="K75">
        <f t="shared" si="10"/>
        <v>0.52346194254218603</v>
      </c>
      <c r="L75">
        <v>5.18</v>
      </c>
      <c r="M75">
        <v>14.63</v>
      </c>
    </row>
    <row r="76" spans="1:13" ht="15" x14ac:dyDescent="0.25">
      <c r="A76" t="s">
        <v>1548</v>
      </c>
      <c r="B76" t="s">
        <v>312</v>
      </c>
      <c r="C76">
        <v>63.9</v>
      </c>
      <c r="D76">
        <v>65</v>
      </c>
      <c r="E76">
        <f t="shared" si="7"/>
        <v>3.1593125784016207</v>
      </c>
      <c r="F76">
        <v>80</v>
      </c>
      <c r="G76">
        <f t="shared" si="8"/>
        <v>3.8883847118789179</v>
      </c>
      <c r="H76">
        <f t="shared" si="6"/>
        <v>145</v>
      </c>
      <c r="I76">
        <f t="shared" si="9"/>
        <v>7.0476972902805386</v>
      </c>
      <c r="J76">
        <v>12.22</v>
      </c>
      <c r="K76">
        <f t="shared" si="10"/>
        <v>1.4331853356063164</v>
      </c>
      <c r="L76">
        <v>7.82</v>
      </c>
    </row>
    <row r="77" spans="1:13" ht="15" x14ac:dyDescent="0.25">
      <c r="A77" t="s">
        <v>1548</v>
      </c>
      <c r="B77" t="s">
        <v>312</v>
      </c>
      <c r="C77">
        <v>68.3</v>
      </c>
      <c r="D77">
        <v>80</v>
      </c>
      <c r="E77">
        <f t="shared" si="7"/>
        <v>3.7045285004093684</v>
      </c>
      <c r="F77">
        <v>100</v>
      </c>
      <c r="G77">
        <f t="shared" si="8"/>
        <v>4.6306606255117106</v>
      </c>
      <c r="H77">
        <f t="shared" si="6"/>
        <v>180</v>
      </c>
      <c r="I77">
        <f t="shared" si="9"/>
        <v>8.3351891259210795</v>
      </c>
      <c r="J77">
        <v>12.72</v>
      </c>
      <c r="K77">
        <f t="shared" si="10"/>
        <v>1.4414830822884817</v>
      </c>
      <c r="L77">
        <v>7.58</v>
      </c>
    </row>
    <row r="78" spans="1:13" ht="15" x14ac:dyDescent="0.25">
      <c r="A78" t="s">
        <v>867</v>
      </c>
      <c r="B78" t="s">
        <v>312</v>
      </c>
      <c r="C78">
        <v>51.1</v>
      </c>
      <c r="D78">
        <v>48</v>
      </c>
      <c r="E78">
        <f t="shared" si="7"/>
        <v>2.7449624537536095</v>
      </c>
      <c r="F78">
        <v>63</v>
      </c>
      <c r="G78">
        <f t="shared" si="8"/>
        <v>3.6027632205516125</v>
      </c>
      <c r="H78">
        <f t="shared" si="6"/>
        <v>111</v>
      </c>
      <c r="I78">
        <f t="shared" si="9"/>
        <v>6.3477256743052219</v>
      </c>
      <c r="J78">
        <v>10</v>
      </c>
      <c r="K78">
        <f t="shared" si="10"/>
        <v>1.3160659444142544</v>
      </c>
      <c r="L78">
        <v>7.33</v>
      </c>
      <c r="M78">
        <v>12.48</v>
      </c>
    </row>
    <row r="79" spans="1:13" ht="15" x14ac:dyDescent="0.25">
      <c r="A79" t="s">
        <v>1951</v>
      </c>
      <c r="B79" t="s">
        <v>1952</v>
      </c>
      <c r="C79">
        <v>48.6</v>
      </c>
      <c r="D79">
        <v>50</v>
      </c>
      <c r="E79">
        <f t="shared" si="7"/>
        <v>2.9655913692251108</v>
      </c>
      <c r="F79">
        <v>59</v>
      </c>
      <c r="G79">
        <f t="shared" si="8"/>
        <v>3.4993978156856307</v>
      </c>
      <c r="H79">
        <f t="shared" si="6"/>
        <v>109</v>
      </c>
      <c r="I79">
        <f t="shared" si="9"/>
        <v>6.4649891849107419</v>
      </c>
      <c r="J79">
        <v>8.8000000000000007</v>
      </c>
      <c r="K79">
        <f t="shared" si="10"/>
        <v>1.188476778581808</v>
      </c>
      <c r="L79">
        <v>7.51</v>
      </c>
      <c r="M79">
        <v>13.8</v>
      </c>
    </row>
    <row r="80" spans="1:13" ht="15" x14ac:dyDescent="0.25">
      <c r="A80" t="s">
        <v>2098</v>
      </c>
      <c r="B80" t="s">
        <v>99</v>
      </c>
      <c r="C80">
        <v>61.2</v>
      </c>
      <c r="D80">
        <v>75</v>
      </c>
      <c r="E80">
        <f t="shared" si="7"/>
        <v>3.7616539214751623</v>
      </c>
      <c r="F80">
        <v>93</v>
      </c>
      <c r="G80">
        <f t="shared" si="8"/>
        <v>4.6644508626292014</v>
      </c>
      <c r="H80">
        <f t="shared" si="6"/>
        <v>168</v>
      </c>
      <c r="I80">
        <f t="shared" si="9"/>
        <v>8.4261047841043641</v>
      </c>
      <c r="J80">
        <v>11.65</v>
      </c>
      <c r="K80">
        <f t="shared" si="10"/>
        <v>1.3970847556438328</v>
      </c>
      <c r="L80">
        <v>8.15</v>
      </c>
      <c r="M80">
        <v>11.5</v>
      </c>
    </row>
    <row r="81" spans="1:13" ht="15" x14ac:dyDescent="0.25">
      <c r="A81" t="s">
        <v>1952</v>
      </c>
      <c r="B81" t="s">
        <v>1679</v>
      </c>
      <c r="C81">
        <v>48.5</v>
      </c>
      <c r="D81">
        <v>50</v>
      </c>
      <c r="E81">
        <f t="shared" si="7"/>
        <v>2.9700378940347814</v>
      </c>
      <c r="F81">
        <v>60</v>
      </c>
      <c r="G81">
        <f t="shared" si="8"/>
        <v>3.5640454728417379</v>
      </c>
      <c r="H81">
        <f t="shared" si="6"/>
        <v>110</v>
      </c>
      <c r="I81">
        <f t="shared" si="9"/>
        <v>6.5340833668765192</v>
      </c>
      <c r="J81">
        <v>8.49</v>
      </c>
      <c r="K81">
        <f t="shared" si="10"/>
        <v>1.1478281346654258</v>
      </c>
      <c r="L81">
        <v>7.55</v>
      </c>
      <c r="M81">
        <v>13</v>
      </c>
    </row>
    <row r="82" spans="1:13" ht="15" x14ac:dyDescent="0.25">
      <c r="A82" t="s">
        <v>1678</v>
      </c>
      <c r="B82" t="s">
        <v>1679</v>
      </c>
      <c r="C82">
        <v>48.9</v>
      </c>
      <c r="D82">
        <v>48</v>
      </c>
      <c r="E82">
        <f t="shared" si="7"/>
        <v>2.8342522566932291</v>
      </c>
      <c r="F82">
        <v>60</v>
      </c>
      <c r="G82">
        <f t="shared" si="8"/>
        <v>3.5428153208665365</v>
      </c>
      <c r="H82">
        <f t="shared" si="6"/>
        <v>108</v>
      </c>
      <c r="I82">
        <f t="shared" si="9"/>
        <v>6.3770675775597656</v>
      </c>
      <c r="J82">
        <v>8.64</v>
      </c>
      <c r="K82">
        <f t="shared" si="10"/>
        <v>1.1631721673049613</v>
      </c>
      <c r="L82">
        <v>7.22</v>
      </c>
      <c r="M82">
        <v>12.3</v>
      </c>
    </row>
    <row r="83" spans="1:13" ht="15" x14ac:dyDescent="0.25">
      <c r="A83" t="s">
        <v>98</v>
      </c>
      <c r="B83" t="s">
        <v>84</v>
      </c>
      <c r="C83">
        <v>51.7</v>
      </c>
      <c r="D83">
        <v>48</v>
      </c>
      <c r="E83">
        <f t="shared" si="7"/>
        <v>2.7217532597966843</v>
      </c>
      <c r="F83">
        <v>60</v>
      </c>
      <c r="G83">
        <f t="shared" si="8"/>
        <v>3.4021915747458555</v>
      </c>
      <c r="H83">
        <f t="shared" si="6"/>
        <v>108</v>
      </c>
      <c r="I83">
        <f t="shared" si="9"/>
        <v>6.1239448345425398</v>
      </c>
      <c r="J83">
        <v>9.18</v>
      </c>
      <c r="K83">
        <f t="shared" si="10"/>
        <v>1.2008999818685644</v>
      </c>
      <c r="L83">
        <v>7.85</v>
      </c>
    </row>
    <row r="84" spans="1:13" ht="15" x14ac:dyDescent="0.25">
      <c r="A84" t="s">
        <v>98</v>
      </c>
      <c r="B84" t="s">
        <v>84</v>
      </c>
      <c r="C84">
        <v>61.6</v>
      </c>
      <c r="D84">
        <v>70</v>
      </c>
      <c r="E84">
        <f t="shared" si="7"/>
        <v>3.4942790883891828</v>
      </c>
      <c r="F84">
        <v>87</v>
      </c>
      <c r="G84">
        <f t="shared" si="8"/>
        <v>4.342889724140842</v>
      </c>
      <c r="H84">
        <f t="shared" si="6"/>
        <v>157</v>
      </c>
      <c r="I84">
        <f t="shared" si="9"/>
        <v>7.8371688125300247</v>
      </c>
      <c r="J84">
        <v>11.8</v>
      </c>
      <c r="K84">
        <f t="shared" si="10"/>
        <v>1.4103285084069608</v>
      </c>
      <c r="L84">
        <v>8.42</v>
      </c>
      <c r="M84">
        <v>12.2</v>
      </c>
    </row>
    <row r="85" spans="1:13" ht="15" x14ac:dyDescent="0.25">
      <c r="A85" t="s">
        <v>98</v>
      </c>
      <c r="B85" t="s">
        <v>200</v>
      </c>
      <c r="C85">
        <v>52.9</v>
      </c>
      <c r="D85">
        <v>58</v>
      </c>
      <c r="E85">
        <f t="shared" si="7"/>
        <v>3.2343489696891834</v>
      </c>
      <c r="F85">
        <v>75</v>
      </c>
      <c r="G85">
        <f t="shared" si="8"/>
        <v>4.1823478056325643</v>
      </c>
      <c r="H85">
        <f t="shared" si="6"/>
        <v>133</v>
      </c>
      <c r="I85">
        <f t="shared" si="9"/>
        <v>7.4166967753217481</v>
      </c>
      <c r="J85">
        <v>10.15</v>
      </c>
      <c r="K85">
        <f t="shared" si="10"/>
        <v>1.3121787258778195</v>
      </c>
      <c r="L85">
        <v>7.8</v>
      </c>
    </row>
    <row r="86" spans="1:13" ht="15" x14ac:dyDescent="0.25">
      <c r="A86" t="s">
        <v>98</v>
      </c>
      <c r="B86" t="s">
        <v>84</v>
      </c>
      <c r="C86">
        <v>68.400000000000006</v>
      </c>
      <c r="D86">
        <v>87</v>
      </c>
      <c r="E86">
        <f t="shared" si="7"/>
        <v>4.0243895964431058</v>
      </c>
      <c r="F86">
        <v>107</v>
      </c>
      <c r="G86">
        <f t="shared" si="8"/>
        <v>4.949536630108188</v>
      </c>
      <c r="H86">
        <f t="shared" si="6"/>
        <v>194</v>
      </c>
      <c r="I86">
        <f t="shared" si="9"/>
        <v>8.9739262265512938</v>
      </c>
      <c r="J86">
        <v>14.15</v>
      </c>
      <c r="K86">
        <f t="shared" si="10"/>
        <v>1.6023276201934513</v>
      </c>
      <c r="L86">
        <v>8.75</v>
      </c>
    </row>
    <row r="87" spans="1:13" ht="15" x14ac:dyDescent="0.25">
      <c r="A87" t="s">
        <v>98</v>
      </c>
      <c r="B87" t="s">
        <v>99</v>
      </c>
      <c r="C87">
        <v>64</v>
      </c>
      <c r="D87">
        <v>82</v>
      </c>
      <c r="E87">
        <f t="shared" si="7"/>
        <v>3.9810634892035148</v>
      </c>
      <c r="F87">
        <v>100</v>
      </c>
      <c r="G87">
        <f t="shared" si="8"/>
        <v>4.854955474638432</v>
      </c>
      <c r="H87">
        <f t="shared" si="6"/>
        <v>182</v>
      </c>
      <c r="I87">
        <f t="shared" si="9"/>
        <v>8.8360189638419477</v>
      </c>
      <c r="J87">
        <v>12.12</v>
      </c>
      <c r="K87">
        <f t="shared" si="10"/>
        <v>1.4203117275631327</v>
      </c>
      <c r="L87">
        <v>8.39</v>
      </c>
      <c r="M87">
        <v>14.3072682899267</v>
      </c>
    </row>
    <row r="88" spans="1:13" ht="15" x14ac:dyDescent="0.25">
      <c r="A88" t="s">
        <v>98</v>
      </c>
      <c r="B88" t="s">
        <v>99</v>
      </c>
      <c r="C88">
        <v>29.7</v>
      </c>
      <c r="D88">
        <v>13</v>
      </c>
      <c r="E88">
        <f t="shared" si="7"/>
        <v>1.1032165574654378</v>
      </c>
      <c r="F88">
        <v>18</v>
      </c>
      <c r="G88">
        <f t="shared" si="8"/>
        <v>1.5275306180290678</v>
      </c>
      <c r="H88">
        <f t="shared" si="6"/>
        <v>31</v>
      </c>
      <c r="I88">
        <f t="shared" si="9"/>
        <v>2.6307471754945055</v>
      </c>
      <c r="J88">
        <v>5.22</v>
      </c>
      <c r="K88">
        <f t="shared" si="10"/>
        <v>0.90873552560302584</v>
      </c>
      <c r="L88">
        <v>5.8</v>
      </c>
      <c r="M88">
        <v>13.91</v>
      </c>
    </row>
    <row r="89" spans="1:13" ht="15" x14ac:dyDescent="0.25">
      <c r="A89" t="s">
        <v>98</v>
      </c>
      <c r="B89" t="s">
        <v>84</v>
      </c>
      <c r="C89">
        <v>38.5</v>
      </c>
      <c r="D89">
        <v>16</v>
      </c>
      <c r="E89">
        <f t="shared" si="7"/>
        <v>1.1242330369570568</v>
      </c>
      <c r="F89">
        <v>18</v>
      </c>
      <c r="G89">
        <f t="shared" si="8"/>
        <v>1.2647621665766888</v>
      </c>
      <c r="H89">
        <f t="shared" si="6"/>
        <v>34</v>
      </c>
      <c r="I89">
        <f t="shared" si="9"/>
        <v>2.3889952035337454</v>
      </c>
      <c r="J89">
        <v>6.13</v>
      </c>
      <c r="K89">
        <f t="shared" si="10"/>
        <v>0.93352585721647519</v>
      </c>
      <c r="L89">
        <v>5.53</v>
      </c>
      <c r="M89">
        <v>13.2</v>
      </c>
    </row>
    <row r="90" spans="1:13" ht="15" x14ac:dyDescent="0.25">
      <c r="A90" t="s">
        <v>98</v>
      </c>
      <c r="B90" t="s">
        <v>200</v>
      </c>
      <c r="C90">
        <v>37.4</v>
      </c>
      <c r="D90">
        <v>28</v>
      </c>
      <c r="E90">
        <f t="shared" si="7"/>
        <v>2.0093320862184707</v>
      </c>
      <c r="F90">
        <v>40</v>
      </c>
      <c r="G90">
        <f t="shared" si="8"/>
        <v>2.8704744088835294</v>
      </c>
      <c r="H90">
        <f t="shared" si="6"/>
        <v>68</v>
      </c>
      <c r="I90">
        <f t="shared" si="9"/>
        <v>4.8798064951020006</v>
      </c>
      <c r="J90">
        <v>8.6999999999999993</v>
      </c>
      <c r="K90">
        <f t="shared" si="10"/>
        <v>1.3448537433698511</v>
      </c>
      <c r="L90">
        <v>6.6</v>
      </c>
      <c r="M90">
        <v>12.97</v>
      </c>
    </row>
    <row r="91" spans="1:13" ht="15" x14ac:dyDescent="0.25">
      <c r="A91" t="s">
        <v>98</v>
      </c>
      <c r="B91" t="s">
        <v>84</v>
      </c>
      <c r="C91">
        <v>44.9</v>
      </c>
      <c r="D91">
        <v>28</v>
      </c>
      <c r="E91">
        <f t="shared" si="7"/>
        <v>1.7591973379470613</v>
      </c>
      <c r="F91">
        <v>37</v>
      </c>
      <c r="G91">
        <f t="shared" si="8"/>
        <v>2.324653625144331</v>
      </c>
      <c r="H91">
        <f t="shared" ref="H91:H99" si="11">D91+F91</f>
        <v>65</v>
      </c>
      <c r="I91">
        <f t="shared" si="9"/>
        <v>4.0838509630913924</v>
      </c>
      <c r="J91">
        <v>7.52</v>
      </c>
      <c r="K91">
        <f t="shared" si="10"/>
        <v>1.0579240948901134</v>
      </c>
      <c r="L91">
        <v>6.78</v>
      </c>
      <c r="M91">
        <v>12.85</v>
      </c>
    </row>
    <row r="92" spans="1:13" ht="15" x14ac:dyDescent="0.25">
      <c r="A92" t="s">
        <v>98</v>
      </c>
      <c r="B92" t="s">
        <v>99</v>
      </c>
      <c r="C92">
        <v>38.299999999999997</v>
      </c>
      <c r="D92">
        <v>27</v>
      </c>
      <c r="E92">
        <f t="shared" si="7"/>
        <v>1.9043443014287422</v>
      </c>
      <c r="F92">
        <v>35</v>
      </c>
      <c r="G92">
        <f t="shared" si="8"/>
        <v>2.4685944648150362</v>
      </c>
      <c r="H92">
        <f t="shared" si="11"/>
        <v>62</v>
      </c>
      <c r="I92">
        <f t="shared" si="9"/>
        <v>4.3729387662437782</v>
      </c>
      <c r="J92">
        <v>8.08</v>
      </c>
      <c r="K92">
        <f t="shared" si="10"/>
        <v>1.2337958854995887</v>
      </c>
      <c r="L92">
        <v>6.4</v>
      </c>
      <c r="M92">
        <v>12.7</v>
      </c>
    </row>
    <row r="93" spans="1:13" ht="15" x14ac:dyDescent="0.25">
      <c r="A93" t="s">
        <v>98</v>
      </c>
      <c r="B93" t="s">
        <v>200</v>
      </c>
      <c r="C93">
        <v>45.3</v>
      </c>
      <c r="D93">
        <v>42</v>
      </c>
      <c r="E93">
        <f t="shared" si="7"/>
        <v>2.6218266628050833</v>
      </c>
      <c r="F93">
        <v>57</v>
      </c>
      <c r="G93">
        <f t="shared" si="8"/>
        <v>3.5581933280926132</v>
      </c>
      <c r="H93">
        <f t="shared" si="11"/>
        <v>99</v>
      </c>
      <c r="I93">
        <f t="shared" si="9"/>
        <v>6.1800199908976969</v>
      </c>
      <c r="J93">
        <v>9.68</v>
      </c>
      <c r="K93">
        <f t="shared" si="10"/>
        <v>1.3555836441620741</v>
      </c>
      <c r="L93">
        <v>7.33</v>
      </c>
      <c r="M93">
        <v>12.6</v>
      </c>
    </row>
    <row r="94" spans="1:13" ht="15" x14ac:dyDescent="0.25">
      <c r="A94" t="s">
        <v>98</v>
      </c>
      <c r="B94" t="s">
        <v>99</v>
      </c>
      <c r="C94">
        <v>41.5</v>
      </c>
      <c r="D94">
        <v>42</v>
      </c>
      <c r="E94">
        <f t="shared" si="7"/>
        <v>2.7943552032205496</v>
      </c>
      <c r="F94">
        <v>52</v>
      </c>
      <c r="G94">
        <f t="shared" si="8"/>
        <v>3.4596778706540139</v>
      </c>
      <c r="H94">
        <f t="shared" si="11"/>
        <v>94</v>
      </c>
      <c r="I94">
        <f t="shared" si="9"/>
        <v>6.254033073874564</v>
      </c>
      <c r="J94">
        <v>7.53</v>
      </c>
      <c r="K94">
        <f t="shared" si="10"/>
        <v>1.1032183252250389</v>
      </c>
      <c r="L94">
        <v>6.8900000000000006</v>
      </c>
      <c r="M94">
        <v>12.6</v>
      </c>
    </row>
    <row r="95" spans="1:13" ht="15" x14ac:dyDescent="0.25">
      <c r="A95" t="s">
        <v>98</v>
      </c>
      <c r="B95" t="s">
        <v>99</v>
      </c>
      <c r="C95">
        <v>55.1</v>
      </c>
      <c r="D95">
        <v>58</v>
      </c>
      <c r="E95">
        <f t="shared" si="7"/>
        <v>3.1398931156608083</v>
      </c>
      <c r="F95">
        <v>73</v>
      </c>
      <c r="G95">
        <f t="shared" si="8"/>
        <v>3.9519344386765347</v>
      </c>
      <c r="H95">
        <f t="shared" si="11"/>
        <v>131</v>
      </c>
      <c r="I95">
        <f t="shared" si="9"/>
        <v>7.0918275543373435</v>
      </c>
      <c r="J95">
        <v>9.14</v>
      </c>
      <c r="K95">
        <f t="shared" si="10"/>
        <v>1.1570458542155897</v>
      </c>
      <c r="L95">
        <v>7.8500000000000005</v>
      </c>
      <c r="M95">
        <v>11.8</v>
      </c>
    </row>
    <row r="96" spans="1:13" ht="15" x14ac:dyDescent="0.25">
      <c r="A96" t="s">
        <v>1009</v>
      </c>
      <c r="B96" t="s">
        <v>84</v>
      </c>
      <c r="C96">
        <v>39.200000000000003</v>
      </c>
      <c r="D96">
        <v>25</v>
      </c>
      <c r="E96">
        <f t="shared" si="7"/>
        <v>1.7337410069661019</v>
      </c>
      <c r="F96">
        <v>32</v>
      </c>
      <c r="G96">
        <f t="shared" si="8"/>
        <v>2.2191884889166102</v>
      </c>
      <c r="H96">
        <f t="shared" si="11"/>
        <v>57</v>
      </c>
      <c r="I96">
        <f t="shared" si="9"/>
        <v>3.9529294958827124</v>
      </c>
      <c r="J96">
        <v>6.37</v>
      </c>
      <c r="K96">
        <f t="shared" si="10"/>
        <v>0.9611058138322085</v>
      </c>
      <c r="L96">
        <v>6.13</v>
      </c>
    </row>
    <row r="97" spans="1:13" ht="15" x14ac:dyDescent="0.25">
      <c r="A97" t="s">
        <v>1009</v>
      </c>
      <c r="B97" t="s">
        <v>200</v>
      </c>
      <c r="C97">
        <v>43.9</v>
      </c>
      <c r="D97">
        <v>32</v>
      </c>
      <c r="E97">
        <f t="shared" si="7"/>
        <v>2.0437219036080547</v>
      </c>
      <c r="F97">
        <v>51</v>
      </c>
      <c r="G97">
        <f t="shared" si="8"/>
        <v>3.2571817838753367</v>
      </c>
      <c r="H97">
        <f t="shared" si="11"/>
        <v>83</v>
      </c>
      <c r="I97">
        <f t="shared" si="9"/>
        <v>5.3009036874833919</v>
      </c>
      <c r="J97">
        <v>8.65</v>
      </c>
      <c r="K97">
        <f t="shared" si="10"/>
        <v>1.2311061014003255</v>
      </c>
      <c r="L97">
        <v>6.93</v>
      </c>
      <c r="M97">
        <v>13.03</v>
      </c>
    </row>
    <row r="98" spans="1:13" ht="15" x14ac:dyDescent="0.25">
      <c r="A98" t="s">
        <v>1009</v>
      </c>
      <c r="B98" t="s">
        <v>99</v>
      </c>
      <c r="C98">
        <v>39.6</v>
      </c>
      <c r="D98">
        <v>35</v>
      </c>
      <c r="E98">
        <f t="shared" si="7"/>
        <v>2.4093786926412326</v>
      </c>
      <c r="F98">
        <v>41</v>
      </c>
      <c r="G98">
        <f t="shared" si="8"/>
        <v>2.8224150399511583</v>
      </c>
      <c r="H98">
        <f t="shared" si="11"/>
        <v>76</v>
      </c>
      <c r="I98">
        <f t="shared" si="9"/>
        <v>5.2317937325923909</v>
      </c>
      <c r="J98">
        <v>6.71</v>
      </c>
      <c r="K98">
        <f t="shared" si="10"/>
        <v>1.0071202084336275</v>
      </c>
      <c r="L98">
        <v>6.92</v>
      </c>
      <c r="M98">
        <v>12.8</v>
      </c>
    </row>
    <row r="99" spans="1:13" ht="15" x14ac:dyDescent="0.25">
      <c r="A99" t="s">
        <v>1897</v>
      </c>
      <c r="C99">
        <v>62.9</v>
      </c>
      <c r="D99">
        <v>35</v>
      </c>
      <c r="E99">
        <f t="shared" si="7"/>
        <v>1.7207989281785261</v>
      </c>
      <c r="F99">
        <v>53</v>
      </c>
      <c r="G99">
        <f t="shared" si="8"/>
        <v>2.6057812340989108</v>
      </c>
      <c r="H99">
        <f t="shared" si="11"/>
        <v>88</v>
      </c>
      <c r="I99">
        <f t="shared" si="9"/>
        <v>4.3265801622774367</v>
      </c>
      <c r="J99">
        <v>5.83</v>
      </c>
      <c r="K99">
        <f t="shared" si="10"/>
        <v>0.68933624659157233</v>
      </c>
      <c r="L99">
        <v>5.5200000000000005</v>
      </c>
    </row>
    <row r="100" spans="1:13" ht="15" x14ac:dyDescent="0.25">
      <c r="A100" t="s">
        <v>1912</v>
      </c>
      <c r="B100" t="s">
        <v>1913</v>
      </c>
      <c r="C100">
        <v>59.6</v>
      </c>
      <c r="E100" t="str">
        <f t="shared" si="7"/>
        <v/>
      </c>
      <c r="G100" t="str">
        <f t="shared" si="8"/>
        <v/>
      </c>
      <c r="I100" t="str">
        <f t="shared" si="9"/>
        <v/>
      </c>
      <c r="J100">
        <v>9.5399999999999991</v>
      </c>
      <c r="K100">
        <f t="shared" si="10"/>
        <v>1.1597818973473117</v>
      </c>
      <c r="L100">
        <v>8.7200000000000006</v>
      </c>
    </row>
    <row r="101" spans="1:13" ht="15" x14ac:dyDescent="0.25">
      <c r="A101" t="s">
        <v>223</v>
      </c>
      <c r="B101" t="s">
        <v>224</v>
      </c>
      <c r="C101">
        <v>29.1</v>
      </c>
      <c r="D101">
        <v>17</v>
      </c>
      <c r="E101">
        <f t="shared" si="7"/>
        <v>1.4642445580058887</v>
      </c>
      <c r="F101">
        <v>18</v>
      </c>
      <c r="G101">
        <f t="shared" si="8"/>
        <v>1.5503765908297644</v>
      </c>
      <c r="H101">
        <f>D101+F101</f>
        <v>35</v>
      </c>
      <c r="I101">
        <f t="shared" si="9"/>
        <v>3.0146211488356531</v>
      </c>
      <c r="J101">
        <v>3.75</v>
      </c>
      <c r="K101">
        <f t="shared" si="10"/>
        <v>0.65973199682074612</v>
      </c>
      <c r="L101">
        <v>4.78</v>
      </c>
      <c r="M101">
        <v>15.3</v>
      </c>
    </row>
    <row r="102" spans="1:13" ht="15" x14ac:dyDescent="0.25">
      <c r="A102" t="s">
        <v>1510</v>
      </c>
      <c r="B102" t="s">
        <v>1511</v>
      </c>
      <c r="C102">
        <v>38.299999999999997</v>
      </c>
      <c r="D102">
        <v>30</v>
      </c>
      <c r="E102">
        <f t="shared" si="7"/>
        <v>2.1159381126986023</v>
      </c>
      <c r="F102">
        <v>40</v>
      </c>
      <c r="G102">
        <f t="shared" si="8"/>
        <v>2.8212508169314701</v>
      </c>
      <c r="H102">
        <f>D102+F102</f>
        <v>70</v>
      </c>
      <c r="I102">
        <f t="shared" si="9"/>
        <v>4.9371889296300724</v>
      </c>
      <c r="J102">
        <v>5.86</v>
      </c>
      <c r="K102">
        <f t="shared" si="10"/>
        <v>0.89480741200836511</v>
      </c>
      <c r="L102">
        <v>5.53</v>
      </c>
    </row>
    <row r="103" spans="1:13" ht="15" x14ac:dyDescent="0.25">
      <c r="A103" t="s">
        <v>179</v>
      </c>
      <c r="B103" t="s">
        <v>180</v>
      </c>
      <c r="C103">
        <v>46.8</v>
      </c>
      <c r="D103">
        <v>29</v>
      </c>
      <c r="E103">
        <f t="shared" si="7"/>
        <v>1.7679162441839911</v>
      </c>
      <c r="F103">
        <v>36</v>
      </c>
      <c r="G103">
        <f t="shared" si="8"/>
        <v>2.1946546479525404</v>
      </c>
      <c r="H103">
        <f>D103+F103</f>
        <v>65</v>
      </c>
      <c r="I103">
        <f t="shared" si="9"/>
        <v>3.9625708921365317</v>
      </c>
      <c r="J103">
        <v>6.79</v>
      </c>
      <c r="K103">
        <f t="shared" si="10"/>
        <v>0.93503391414222514</v>
      </c>
      <c r="L103">
        <v>4.5</v>
      </c>
    </row>
    <row r="104" spans="1:13" ht="15" x14ac:dyDescent="0.25">
      <c r="A104" t="s">
        <v>1904</v>
      </c>
      <c r="B104" t="s">
        <v>1905</v>
      </c>
      <c r="E104" t="str">
        <f t="shared" si="7"/>
        <v/>
      </c>
      <c r="G104" t="str">
        <f t="shared" si="8"/>
        <v/>
      </c>
      <c r="I104" t="str">
        <f t="shared" si="9"/>
        <v/>
      </c>
      <c r="J104">
        <v>10.73</v>
      </c>
      <c r="K104" t="str">
        <f t="shared" si="10"/>
        <v/>
      </c>
      <c r="L104">
        <v>6.79</v>
      </c>
    </row>
    <row r="105" spans="1:13" ht="15" x14ac:dyDescent="0.25">
      <c r="A105" t="s">
        <v>60</v>
      </c>
      <c r="B105" t="s">
        <v>59</v>
      </c>
      <c r="C105">
        <v>60.3</v>
      </c>
      <c r="D105">
        <v>65</v>
      </c>
      <c r="E105">
        <f t="shared" si="7"/>
        <v>3.2954224809920318</v>
      </c>
      <c r="F105">
        <v>83</v>
      </c>
      <c r="G105">
        <f t="shared" si="8"/>
        <v>4.2080010141898248</v>
      </c>
      <c r="H105">
        <f>D105+F105</f>
        <v>148</v>
      </c>
      <c r="I105">
        <f t="shared" si="9"/>
        <v>7.503423495181857</v>
      </c>
      <c r="J105">
        <v>8.69</v>
      </c>
      <c r="K105">
        <f t="shared" si="10"/>
        <v>1.050106887125803</v>
      </c>
      <c r="L105">
        <v>7.58</v>
      </c>
      <c r="M105">
        <v>12.3</v>
      </c>
    </row>
    <row r="106" spans="1:13" ht="15" x14ac:dyDescent="0.25">
      <c r="A106" t="s">
        <v>1052</v>
      </c>
      <c r="B106" t="s">
        <v>59</v>
      </c>
      <c r="C106">
        <v>58.7</v>
      </c>
      <c r="D106">
        <v>62</v>
      </c>
      <c r="E106">
        <f t="shared" si="7"/>
        <v>3.2054195936271279</v>
      </c>
      <c r="F106">
        <v>77</v>
      </c>
      <c r="G106">
        <f t="shared" si="8"/>
        <v>3.9809243340207878</v>
      </c>
      <c r="H106">
        <f>D106+F106</f>
        <v>139</v>
      </c>
      <c r="I106">
        <f t="shared" si="9"/>
        <v>7.1863439276479157</v>
      </c>
      <c r="J106">
        <v>6.73</v>
      </c>
      <c r="K106">
        <f t="shared" si="10"/>
        <v>0.82461198441555039</v>
      </c>
      <c r="L106">
        <v>7.37</v>
      </c>
      <c r="M106">
        <v>12.62</v>
      </c>
    </row>
    <row r="107" spans="1:13" ht="15" x14ac:dyDescent="0.25">
      <c r="A107" t="s">
        <v>1877</v>
      </c>
      <c r="B107" t="s">
        <v>1878</v>
      </c>
      <c r="C107">
        <v>60.3</v>
      </c>
      <c r="E107" t="str">
        <f t="shared" si="7"/>
        <v/>
      </c>
      <c r="G107" t="str">
        <f t="shared" si="8"/>
        <v/>
      </c>
      <c r="I107" t="str">
        <f t="shared" si="9"/>
        <v/>
      </c>
      <c r="K107" t="str">
        <f t="shared" si="10"/>
        <v/>
      </c>
      <c r="L107">
        <v>6.45</v>
      </c>
    </row>
    <row r="108" spans="1:13" ht="15" x14ac:dyDescent="0.25">
      <c r="A108" t="s">
        <v>1877</v>
      </c>
      <c r="C108">
        <v>67.5</v>
      </c>
      <c r="E108" t="str">
        <f t="shared" si="7"/>
        <v/>
      </c>
      <c r="F108">
        <v>84</v>
      </c>
      <c r="G108">
        <f t="shared" si="8"/>
        <v>3.9232347321676815</v>
      </c>
      <c r="H108">
        <f t="shared" ref="H108:H119" si="12">D108+F108</f>
        <v>84</v>
      </c>
      <c r="I108">
        <f t="shared" si="9"/>
        <v>3.9232347321676815</v>
      </c>
      <c r="J108" s="3">
        <v>9.9500000000000011</v>
      </c>
      <c r="K108">
        <f t="shared" si="10"/>
        <v>1.1344448580647311</v>
      </c>
      <c r="L108" s="3">
        <v>7.45</v>
      </c>
    </row>
    <row r="109" spans="1:13" x14ac:dyDescent="0.3">
      <c r="A109" t="s">
        <v>1941</v>
      </c>
      <c r="B109" t="s">
        <v>13</v>
      </c>
      <c r="C109">
        <v>54.4</v>
      </c>
      <c r="D109">
        <v>56</v>
      </c>
      <c r="E109">
        <f t="shared" si="7"/>
        <v>3.0599471786946397</v>
      </c>
      <c r="F109">
        <v>70</v>
      </c>
      <c r="G109">
        <f t="shared" si="8"/>
        <v>3.8249339733682999</v>
      </c>
      <c r="H109">
        <f t="shared" si="12"/>
        <v>126</v>
      </c>
      <c r="I109">
        <f t="shared" si="9"/>
        <v>6.88488115206294</v>
      </c>
      <c r="J109">
        <v>8.8000000000000007</v>
      </c>
      <c r="K109">
        <f t="shared" si="10"/>
        <v>1.1213716321891047</v>
      </c>
      <c r="L109">
        <v>8.15</v>
      </c>
      <c r="M109">
        <v>12.3</v>
      </c>
    </row>
    <row r="110" spans="1:13" x14ac:dyDescent="0.3">
      <c r="A110" t="s">
        <v>1941</v>
      </c>
      <c r="B110" t="s">
        <v>13</v>
      </c>
      <c r="C110">
        <v>56</v>
      </c>
      <c r="D110">
        <v>60</v>
      </c>
      <c r="E110">
        <f t="shared" si="7"/>
        <v>3.2101093441946769</v>
      </c>
      <c r="F110">
        <v>64</v>
      </c>
      <c r="G110">
        <f t="shared" si="8"/>
        <v>3.424116633807655</v>
      </c>
      <c r="H110">
        <f t="shared" si="12"/>
        <v>124</v>
      </c>
      <c r="I110">
        <f t="shared" si="9"/>
        <v>6.6342259780023323</v>
      </c>
      <c r="J110">
        <v>9.07</v>
      </c>
      <c r="K110">
        <f t="shared" si="10"/>
        <v>1.1386342781878949</v>
      </c>
      <c r="L110">
        <v>8.17</v>
      </c>
      <c r="M110">
        <v>12</v>
      </c>
    </row>
    <row r="111" spans="1:13" ht="15" x14ac:dyDescent="0.25">
      <c r="A111" t="s">
        <v>439</v>
      </c>
      <c r="B111" t="s">
        <v>440</v>
      </c>
      <c r="C111">
        <v>32.299999999999997</v>
      </c>
      <c r="D111">
        <v>15</v>
      </c>
      <c r="E111">
        <f t="shared" si="7"/>
        <v>1.1975614732971469</v>
      </c>
      <c r="F111">
        <v>15</v>
      </c>
      <c r="G111">
        <f t="shared" si="8"/>
        <v>1.1975614732971469</v>
      </c>
      <c r="H111">
        <f t="shared" si="12"/>
        <v>30</v>
      </c>
      <c r="I111">
        <f t="shared" si="9"/>
        <v>2.3951229465942938</v>
      </c>
      <c r="J111">
        <v>4.9400000000000004</v>
      </c>
      <c r="K111">
        <f t="shared" si="10"/>
        <v>0.82357912926384003</v>
      </c>
      <c r="L111">
        <v>5.4</v>
      </c>
    </row>
    <row r="112" spans="1:13" ht="15" x14ac:dyDescent="0.25">
      <c r="A112" t="s">
        <v>700</v>
      </c>
      <c r="B112" t="s">
        <v>440</v>
      </c>
      <c r="C112">
        <v>32.799999999999997</v>
      </c>
      <c r="D112">
        <v>21</v>
      </c>
      <c r="E112">
        <f t="shared" si="7"/>
        <v>1.6579565105038512</v>
      </c>
      <c r="F112">
        <v>22</v>
      </c>
      <c r="G112">
        <f t="shared" si="8"/>
        <v>1.7369068205278442</v>
      </c>
      <c r="H112">
        <f t="shared" si="12"/>
        <v>43</v>
      </c>
      <c r="I112">
        <f t="shared" si="9"/>
        <v>3.3948633310316954</v>
      </c>
      <c r="J112">
        <v>5.53</v>
      </c>
      <c r="K112">
        <f t="shared" si="10"/>
        <v>0.91466977060827848</v>
      </c>
      <c r="L112">
        <v>6.08</v>
      </c>
    </row>
    <row r="113" spans="1:13" ht="15" x14ac:dyDescent="0.25">
      <c r="A113" t="s">
        <v>439</v>
      </c>
      <c r="B113" t="s">
        <v>440</v>
      </c>
      <c r="C113">
        <v>40.1</v>
      </c>
      <c r="D113">
        <v>33</v>
      </c>
      <c r="E113">
        <f t="shared" si="7"/>
        <v>2.2510607944758845</v>
      </c>
      <c r="F113">
        <v>41</v>
      </c>
      <c r="G113">
        <f t="shared" si="8"/>
        <v>2.796772502227614</v>
      </c>
      <c r="H113">
        <f t="shared" si="12"/>
        <v>74</v>
      </c>
      <c r="I113">
        <f t="shared" si="9"/>
        <v>5.047833296703498</v>
      </c>
      <c r="J113">
        <v>7.33</v>
      </c>
      <c r="K113">
        <f t="shared" si="10"/>
        <v>1.0930841804770624</v>
      </c>
      <c r="L113">
        <v>6.6400000000000006</v>
      </c>
    </row>
    <row r="114" spans="1:13" ht="15" x14ac:dyDescent="0.25">
      <c r="A114" t="s">
        <v>700</v>
      </c>
      <c r="B114" t="s">
        <v>440</v>
      </c>
      <c r="C114">
        <v>53.9</v>
      </c>
      <c r="D114">
        <v>58</v>
      </c>
      <c r="E114">
        <f t="shared" si="7"/>
        <v>3.1905890239589172</v>
      </c>
      <c r="F114">
        <v>78</v>
      </c>
      <c r="G114">
        <f t="shared" si="8"/>
        <v>4.2907921356688892</v>
      </c>
      <c r="H114">
        <f t="shared" si="12"/>
        <v>136</v>
      </c>
      <c r="I114">
        <f t="shared" si="9"/>
        <v>7.4813811596278059</v>
      </c>
      <c r="J114">
        <v>9.49</v>
      </c>
      <c r="K114">
        <f t="shared" si="10"/>
        <v>1.215067496918822</v>
      </c>
      <c r="L114">
        <v>7.8</v>
      </c>
    </row>
    <row r="115" spans="1:13" ht="15" x14ac:dyDescent="0.25">
      <c r="A115" t="s">
        <v>1392</v>
      </c>
      <c r="B115" t="s">
        <v>440</v>
      </c>
      <c r="C115">
        <v>36.799999999999997</v>
      </c>
      <c r="D115">
        <v>27</v>
      </c>
      <c r="E115">
        <f t="shared" si="7"/>
        <v>1.9604986615191975</v>
      </c>
      <c r="F115">
        <v>36</v>
      </c>
      <c r="G115">
        <f t="shared" si="8"/>
        <v>2.6139982153589303</v>
      </c>
      <c r="H115">
        <f t="shared" si="12"/>
        <v>63</v>
      </c>
      <c r="I115">
        <f t="shared" si="9"/>
        <v>4.5744968768781273</v>
      </c>
      <c r="J115">
        <v>5.43</v>
      </c>
      <c r="K115">
        <f t="shared" si="10"/>
        <v>0.8464016913361464</v>
      </c>
      <c r="L115">
        <v>6.3100000000000005</v>
      </c>
    </row>
    <row r="116" spans="1:13" ht="15" x14ac:dyDescent="0.25">
      <c r="A116" t="s">
        <v>1782</v>
      </c>
      <c r="B116" t="s">
        <v>440</v>
      </c>
      <c r="C116">
        <v>45.7</v>
      </c>
      <c r="D116">
        <v>42</v>
      </c>
      <c r="E116">
        <f t="shared" si="7"/>
        <v>2.6051141938964903</v>
      </c>
      <c r="F116">
        <v>55</v>
      </c>
      <c r="G116">
        <f t="shared" si="8"/>
        <v>3.4114590634358803</v>
      </c>
      <c r="H116">
        <f t="shared" si="12"/>
        <v>97</v>
      </c>
      <c r="I116">
        <f t="shared" si="9"/>
        <v>6.0165732573323707</v>
      </c>
      <c r="J116">
        <v>7.8500000000000005</v>
      </c>
      <c r="K116">
        <f t="shared" si="10"/>
        <v>1.0943402464518572</v>
      </c>
      <c r="L116">
        <v>6.93</v>
      </c>
    </row>
    <row r="117" spans="1:13" ht="15" x14ac:dyDescent="0.25">
      <c r="A117" t="s">
        <v>776</v>
      </c>
      <c r="B117" t="s">
        <v>777</v>
      </c>
      <c r="C117">
        <v>49.7</v>
      </c>
      <c r="D117">
        <v>33</v>
      </c>
      <c r="E117">
        <f t="shared" si="7"/>
        <v>1.9256831610295606</v>
      </c>
      <c r="F117">
        <v>38</v>
      </c>
      <c r="G117">
        <f t="shared" si="8"/>
        <v>2.2174533369431302</v>
      </c>
      <c r="H117">
        <f t="shared" si="12"/>
        <v>71</v>
      </c>
      <c r="I117">
        <f t="shared" si="9"/>
        <v>4.1431364979726908</v>
      </c>
      <c r="J117">
        <v>11.42</v>
      </c>
      <c r="K117">
        <f t="shared" si="10"/>
        <v>1.5246256859316432</v>
      </c>
      <c r="L117">
        <v>6.82</v>
      </c>
    </row>
    <row r="118" spans="1:13" ht="15" x14ac:dyDescent="0.25">
      <c r="A118" t="s">
        <v>171</v>
      </c>
      <c r="B118" t="s">
        <v>172</v>
      </c>
      <c r="C118">
        <v>42</v>
      </c>
      <c r="D118">
        <v>13</v>
      </c>
      <c r="E118">
        <f t="shared" si="7"/>
        <v>0.85741746528005458</v>
      </c>
      <c r="F118">
        <v>17</v>
      </c>
      <c r="G118">
        <f t="shared" si="8"/>
        <v>1.1212382238277638</v>
      </c>
      <c r="H118">
        <f t="shared" si="12"/>
        <v>30</v>
      </c>
      <c r="I118">
        <f t="shared" si="9"/>
        <v>1.9786556891078184</v>
      </c>
      <c r="J118">
        <v>7</v>
      </c>
      <c r="K118">
        <f t="shared" si="10"/>
        <v>1.0192558672608178</v>
      </c>
      <c r="L118">
        <v>4.9000000000000004</v>
      </c>
    </row>
    <row r="119" spans="1:13" ht="15" x14ac:dyDescent="0.25">
      <c r="A119" t="s">
        <v>465</v>
      </c>
      <c r="B119" t="s">
        <v>466</v>
      </c>
      <c r="C119">
        <v>37.9</v>
      </c>
      <c r="D119">
        <v>28</v>
      </c>
      <c r="E119">
        <f t="shared" si="7"/>
        <v>1.990015060995096</v>
      </c>
      <c r="F119">
        <v>32</v>
      </c>
      <c r="G119">
        <f t="shared" si="8"/>
        <v>2.2743029268515382</v>
      </c>
      <c r="H119">
        <f t="shared" si="12"/>
        <v>60</v>
      </c>
      <c r="I119">
        <f t="shared" si="9"/>
        <v>4.264317987846634</v>
      </c>
      <c r="J119">
        <v>7.82</v>
      </c>
      <c r="K119">
        <f t="shared" si="10"/>
        <v>1.2005748707059873</v>
      </c>
      <c r="L119">
        <v>5.26</v>
      </c>
    </row>
    <row r="120" spans="1:13" x14ac:dyDescent="0.3">
      <c r="A120" t="s">
        <v>171</v>
      </c>
      <c r="B120" t="s">
        <v>494</v>
      </c>
      <c r="C120">
        <v>55.3</v>
      </c>
      <c r="E120" t="str">
        <f t="shared" si="7"/>
        <v/>
      </c>
      <c r="F120">
        <v>28</v>
      </c>
      <c r="G120">
        <f t="shared" si="8"/>
        <v>1.5118207972164108</v>
      </c>
      <c r="I120" t="str">
        <f t="shared" si="9"/>
        <v/>
      </c>
      <c r="J120">
        <v>5.25</v>
      </c>
      <c r="K120">
        <f t="shared" si="10"/>
        <v>0.66336490761207023</v>
      </c>
      <c r="L120">
        <v>4.92</v>
      </c>
    </row>
    <row r="121" spans="1:13" ht="15" x14ac:dyDescent="0.25">
      <c r="A121" t="s">
        <v>171</v>
      </c>
      <c r="B121" t="s">
        <v>466</v>
      </c>
      <c r="C121">
        <v>39.1</v>
      </c>
      <c r="D121">
        <v>30</v>
      </c>
      <c r="E121">
        <f t="shared" si="7"/>
        <v>2.0843583138023067</v>
      </c>
      <c r="F121">
        <v>38</v>
      </c>
      <c r="G121">
        <f t="shared" si="8"/>
        <v>2.6401871974829216</v>
      </c>
      <c r="H121">
        <f t="shared" ref="H121:H144" si="13">D121+F121</f>
        <v>68</v>
      </c>
      <c r="I121">
        <f t="shared" si="9"/>
        <v>4.7245455112852284</v>
      </c>
      <c r="J121">
        <v>8.52</v>
      </c>
      <c r="K121">
        <f t="shared" si="10"/>
        <v>1.287191716485683</v>
      </c>
      <c r="L121">
        <v>5.66</v>
      </c>
    </row>
    <row r="122" spans="1:13" ht="15" x14ac:dyDescent="0.25">
      <c r="A122" t="s">
        <v>1445</v>
      </c>
      <c r="B122" t="s">
        <v>466</v>
      </c>
      <c r="C122">
        <v>50.8</v>
      </c>
      <c r="D122">
        <v>43</v>
      </c>
      <c r="E122">
        <f t="shared" si="7"/>
        <v>2.4695835537630777</v>
      </c>
      <c r="F122">
        <v>50</v>
      </c>
      <c r="G122">
        <f t="shared" si="8"/>
        <v>2.8716087834454394</v>
      </c>
      <c r="H122">
        <f t="shared" si="13"/>
        <v>93</v>
      </c>
      <c r="I122">
        <f t="shared" si="9"/>
        <v>5.3411923372085166</v>
      </c>
      <c r="J122">
        <v>9.14</v>
      </c>
      <c r="K122">
        <f t="shared" si="10"/>
        <v>1.2065411102961794</v>
      </c>
      <c r="L122">
        <v>6.62</v>
      </c>
    </row>
    <row r="123" spans="1:13" x14ac:dyDescent="0.3">
      <c r="A123" t="s">
        <v>1584</v>
      </c>
      <c r="B123" t="s">
        <v>1583</v>
      </c>
      <c r="C123">
        <v>79.400000000000006</v>
      </c>
      <c r="D123">
        <v>78</v>
      </c>
      <c r="E123">
        <f t="shared" si="7"/>
        <v>3.2371719072872929</v>
      </c>
      <c r="F123">
        <v>100</v>
      </c>
      <c r="G123">
        <f t="shared" si="8"/>
        <v>4.150220393958068</v>
      </c>
      <c r="H123">
        <f t="shared" si="13"/>
        <v>178</v>
      </c>
      <c r="I123">
        <f t="shared" si="9"/>
        <v>7.3873923012453604</v>
      </c>
      <c r="J123">
        <v>10.7</v>
      </c>
      <c r="K123">
        <f t="shared" si="10"/>
        <v>1.1219962846136524</v>
      </c>
      <c r="L123">
        <v>7.26</v>
      </c>
    </row>
    <row r="124" spans="1:13" ht="15" x14ac:dyDescent="0.25">
      <c r="A124" t="s">
        <v>1620</v>
      </c>
      <c r="B124" t="s">
        <v>257</v>
      </c>
      <c r="C124">
        <v>48.1</v>
      </c>
      <c r="D124">
        <v>25</v>
      </c>
      <c r="E124">
        <f t="shared" si="7"/>
        <v>1.4939917722690945</v>
      </c>
      <c r="F124">
        <v>38</v>
      </c>
      <c r="G124">
        <f t="shared" si="8"/>
        <v>2.2708674938490239</v>
      </c>
      <c r="H124">
        <f t="shared" si="13"/>
        <v>63</v>
      </c>
      <c r="I124">
        <f t="shared" si="9"/>
        <v>3.7648592661181186</v>
      </c>
      <c r="J124">
        <v>7.62</v>
      </c>
      <c r="K124">
        <f t="shared" si="10"/>
        <v>1.0346138602438681</v>
      </c>
      <c r="L124">
        <v>7.05</v>
      </c>
      <c r="M124">
        <v>12.8</v>
      </c>
    </row>
    <row r="125" spans="1:13" ht="15" x14ac:dyDescent="0.25">
      <c r="A125" t="s">
        <v>90</v>
      </c>
      <c r="B125" t="s">
        <v>1010</v>
      </c>
      <c r="C125">
        <v>38.299999999999997</v>
      </c>
      <c r="D125">
        <v>22</v>
      </c>
      <c r="E125">
        <f t="shared" si="7"/>
        <v>1.5516879493123084</v>
      </c>
      <c r="F125">
        <v>27</v>
      </c>
      <c r="G125">
        <f t="shared" si="8"/>
        <v>1.9043443014287422</v>
      </c>
      <c r="H125">
        <f t="shared" si="13"/>
        <v>49</v>
      </c>
      <c r="I125">
        <f t="shared" si="9"/>
        <v>3.4560322507410506</v>
      </c>
      <c r="J125">
        <v>4.9800000000000004</v>
      </c>
      <c r="K125">
        <f t="shared" si="10"/>
        <v>0.76043360269652871</v>
      </c>
      <c r="L125">
        <v>5.26</v>
      </c>
    </row>
    <row r="126" spans="1:13" ht="15" x14ac:dyDescent="0.25">
      <c r="A126" t="s">
        <v>90</v>
      </c>
      <c r="B126" t="s">
        <v>350</v>
      </c>
      <c r="C126">
        <v>46.9</v>
      </c>
      <c r="D126">
        <v>43</v>
      </c>
      <c r="E126">
        <f t="shared" si="7"/>
        <v>2.6173261964111361</v>
      </c>
      <c r="F126">
        <v>56</v>
      </c>
      <c r="G126">
        <f t="shared" si="8"/>
        <v>3.4086108604424097</v>
      </c>
      <c r="H126">
        <f t="shared" si="13"/>
        <v>99</v>
      </c>
      <c r="I126">
        <f t="shared" si="9"/>
        <v>6.0259370568535457</v>
      </c>
      <c r="K126" t="str">
        <f t="shared" si="10"/>
        <v/>
      </c>
      <c r="L126">
        <v>7.1</v>
      </c>
      <c r="M126">
        <v>13.78</v>
      </c>
    </row>
    <row r="127" spans="1:13" ht="15" x14ac:dyDescent="0.25">
      <c r="A127" t="s">
        <v>90</v>
      </c>
      <c r="B127" t="s">
        <v>1464</v>
      </c>
      <c r="C127">
        <v>61.4</v>
      </c>
      <c r="D127">
        <v>47</v>
      </c>
      <c r="E127">
        <f t="shared" si="7"/>
        <v>2.3517152938526142</v>
      </c>
      <c r="F127">
        <v>57</v>
      </c>
      <c r="G127">
        <f t="shared" si="8"/>
        <v>2.8520802499914684</v>
      </c>
      <c r="H127">
        <f t="shared" si="13"/>
        <v>104</v>
      </c>
      <c r="I127">
        <f t="shared" si="9"/>
        <v>5.2037955438440822</v>
      </c>
      <c r="J127">
        <v>7.92</v>
      </c>
      <c r="K127">
        <f t="shared" si="10"/>
        <v>0.94818165134385557</v>
      </c>
      <c r="L127">
        <v>8.86</v>
      </c>
      <c r="M127">
        <v>12.45</v>
      </c>
    </row>
    <row r="128" spans="1:13" x14ac:dyDescent="0.3">
      <c r="A128" t="s">
        <v>90</v>
      </c>
      <c r="B128" t="s">
        <v>608</v>
      </c>
      <c r="C128">
        <v>59.9</v>
      </c>
      <c r="D128">
        <v>50</v>
      </c>
      <c r="E128">
        <f t="shared" si="7"/>
        <v>2.5472424819552488</v>
      </c>
      <c r="F128">
        <v>62</v>
      </c>
      <c r="G128">
        <f t="shared" si="8"/>
        <v>3.1585806776245082</v>
      </c>
      <c r="H128">
        <f t="shared" si="13"/>
        <v>112</v>
      </c>
      <c r="I128">
        <f t="shared" si="9"/>
        <v>5.7058231595797571</v>
      </c>
      <c r="J128">
        <v>9.6999999999999993</v>
      </c>
      <c r="K128">
        <f t="shared" si="10"/>
        <v>1.1761848068319003</v>
      </c>
      <c r="L128">
        <v>6.68</v>
      </c>
      <c r="M128">
        <v>12.02</v>
      </c>
    </row>
    <row r="129" spans="1:13" ht="15" x14ac:dyDescent="0.25">
      <c r="A129" t="s">
        <v>45</v>
      </c>
      <c r="B129" t="s">
        <v>118</v>
      </c>
      <c r="C129">
        <v>71</v>
      </c>
      <c r="D129">
        <v>76</v>
      </c>
      <c r="E129">
        <f t="shared" si="7"/>
        <v>3.4214393656241513</v>
      </c>
      <c r="F129">
        <v>104</v>
      </c>
      <c r="G129">
        <f t="shared" si="8"/>
        <v>4.6819696582225232</v>
      </c>
      <c r="H129">
        <f t="shared" si="13"/>
        <v>180</v>
      </c>
      <c r="I129">
        <f t="shared" si="9"/>
        <v>8.1034090238466749</v>
      </c>
      <c r="J129">
        <v>10.3</v>
      </c>
      <c r="K129">
        <f t="shared" si="10"/>
        <v>1.1441409978300037</v>
      </c>
      <c r="L129">
        <v>8.1300000000000008</v>
      </c>
    </row>
    <row r="130" spans="1:13" ht="15" x14ac:dyDescent="0.25">
      <c r="A130" t="s">
        <v>45</v>
      </c>
      <c r="B130" t="s">
        <v>118</v>
      </c>
      <c r="C130">
        <v>57</v>
      </c>
      <c r="D130">
        <v>52</v>
      </c>
      <c r="E130">
        <f t="shared" ref="E130:E193" si="14">IF(AND($C130&gt;0,D130&gt;0),D130/($C130^0.727399687532279),"")</f>
        <v>2.7465058112734599</v>
      </c>
      <c r="F130">
        <v>61</v>
      </c>
      <c r="G130">
        <f t="shared" ref="G130:G193" si="15">IF(AND($C130&gt;0,F130&gt;0),F130/($C130^0.727399687532279),"")</f>
        <v>3.2218625863015591</v>
      </c>
      <c r="H130">
        <f t="shared" si="13"/>
        <v>113</v>
      </c>
      <c r="I130">
        <f t="shared" ref="I130:I193" si="16">IF(AND($C130&gt;0,H130&gt;0),H130/($C130^0.727399687532279),"")</f>
        <v>5.968368397575019</v>
      </c>
      <c r="J130">
        <v>6.75</v>
      </c>
      <c r="K130">
        <f t="shared" ref="K130:K193" si="17">IF(AND($C130&gt;0,J130&gt;0),J130/($C130^0.515518364833551),"")</f>
        <v>0.83968817722879974</v>
      </c>
      <c r="L130">
        <v>7.1</v>
      </c>
    </row>
    <row r="131" spans="1:13" ht="15" x14ac:dyDescent="0.25">
      <c r="A131" t="s">
        <v>45</v>
      </c>
      <c r="B131" t="s">
        <v>46</v>
      </c>
      <c r="C131">
        <v>43</v>
      </c>
      <c r="D131">
        <v>18</v>
      </c>
      <c r="E131">
        <f t="shared" si="14"/>
        <v>1.1670462324258448</v>
      </c>
      <c r="F131">
        <v>19</v>
      </c>
      <c r="G131">
        <f t="shared" si="15"/>
        <v>1.2318821342272808</v>
      </c>
      <c r="H131">
        <f t="shared" si="13"/>
        <v>37</v>
      </c>
      <c r="I131">
        <f t="shared" si="16"/>
        <v>2.3989283666531258</v>
      </c>
      <c r="J131">
        <v>5.95</v>
      </c>
      <c r="K131">
        <f t="shared" si="17"/>
        <v>0.8559215845278314</v>
      </c>
      <c r="L131">
        <v>4.9800000000000004</v>
      </c>
      <c r="M131">
        <v>16.66</v>
      </c>
    </row>
    <row r="132" spans="1:13" ht="15" x14ac:dyDescent="0.25">
      <c r="A132" t="s">
        <v>45</v>
      </c>
      <c r="B132" t="s">
        <v>46</v>
      </c>
      <c r="C132">
        <v>56.5</v>
      </c>
      <c r="D132">
        <v>30</v>
      </c>
      <c r="E132">
        <f t="shared" si="14"/>
        <v>1.5947101602939115</v>
      </c>
      <c r="F132">
        <v>42</v>
      </c>
      <c r="G132">
        <f t="shared" si="15"/>
        <v>2.2325942244114763</v>
      </c>
      <c r="H132">
        <f t="shared" si="13"/>
        <v>72</v>
      </c>
      <c r="I132">
        <f t="shared" si="16"/>
        <v>3.8273043847053878</v>
      </c>
      <c r="J132">
        <v>7.51</v>
      </c>
      <c r="K132">
        <f t="shared" si="17"/>
        <v>0.93848381252205371</v>
      </c>
      <c r="L132">
        <v>6</v>
      </c>
      <c r="M132">
        <v>14.6</v>
      </c>
    </row>
    <row r="133" spans="1:13" ht="15" x14ac:dyDescent="0.25">
      <c r="A133" t="s">
        <v>45</v>
      </c>
      <c r="B133" t="s">
        <v>85</v>
      </c>
      <c r="C133">
        <v>43</v>
      </c>
      <c r="D133">
        <v>22</v>
      </c>
      <c r="E133">
        <f t="shared" si="14"/>
        <v>1.4263898396315882</v>
      </c>
      <c r="F133">
        <v>31</v>
      </c>
      <c r="G133">
        <f t="shared" si="15"/>
        <v>2.0099129558445106</v>
      </c>
      <c r="H133">
        <f t="shared" si="13"/>
        <v>53</v>
      </c>
      <c r="I133">
        <f t="shared" si="16"/>
        <v>3.4363027954760987</v>
      </c>
      <c r="J133">
        <v>6.35</v>
      </c>
      <c r="K133">
        <f t="shared" si="17"/>
        <v>0.91346253138684519</v>
      </c>
      <c r="L133">
        <v>5.32</v>
      </c>
      <c r="M133">
        <v>14.37</v>
      </c>
    </row>
    <row r="134" spans="1:13" ht="15" x14ac:dyDescent="0.25">
      <c r="A134" t="s">
        <v>45</v>
      </c>
      <c r="B134" t="s">
        <v>85</v>
      </c>
      <c r="C134">
        <v>55.6</v>
      </c>
      <c r="D134">
        <v>36</v>
      </c>
      <c r="E134">
        <f t="shared" si="14"/>
        <v>1.9361350301774334</v>
      </c>
      <c r="F134">
        <v>47</v>
      </c>
      <c r="G134">
        <f t="shared" si="15"/>
        <v>2.527731844953871</v>
      </c>
      <c r="H134">
        <f t="shared" si="13"/>
        <v>83</v>
      </c>
      <c r="I134">
        <f t="shared" si="16"/>
        <v>4.4638668751313046</v>
      </c>
      <c r="J134">
        <v>8.42</v>
      </c>
      <c r="K134">
        <f t="shared" si="17"/>
        <v>1.0609477312381421</v>
      </c>
      <c r="L134">
        <v>5.8</v>
      </c>
      <c r="M134">
        <v>13.3</v>
      </c>
    </row>
    <row r="135" spans="1:13" ht="15" x14ac:dyDescent="0.25">
      <c r="A135" t="s">
        <v>45</v>
      </c>
      <c r="B135" t="s">
        <v>85</v>
      </c>
      <c r="C135">
        <v>66.900000000000006</v>
      </c>
      <c r="D135">
        <v>53</v>
      </c>
      <c r="E135">
        <f t="shared" si="14"/>
        <v>2.4915033871551855</v>
      </c>
      <c r="F135">
        <v>68</v>
      </c>
      <c r="G135">
        <f t="shared" si="15"/>
        <v>3.196645855217974</v>
      </c>
      <c r="H135">
        <f t="shared" si="13"/>
        <v>121</v>
      </c>
      <c r="I135">
        <f t="shared" si="16"/>
        <v>5.6881492423731599</v>
      </c>
      <c r="J135">
        <v>9.7000000000000011</v>
      </c>
      <c r="K135">
        <f t="shared" si="17"/>
        <v>1.1110434589978995</v>
      </c>
      <c r="L135">
        <v>6.65</v>
      </c>
      <c r="M135">
        <v>13.3</v>
      </c>
    </row>
    <row r="136" spans="1:13" ht="15" x14ac:dyDescent="0.25">
      <c r="A136" t="s">
        <v>45</v>
      </c>
      <c r="B136" t="s">
        <v>1361</v>
      </c>
      <c r="C136">
        <v>66.400000000000006</v>
      </c>
      <c r="D136">
        <v>62</v>
      </c>
      <c r="E136">
        <f t="shared" si="14"/>
        <v>2.9305369252516384</v>
      </c>
      <c r="F136">
        <v>78</v>
      </c>
      <c r="G136">
        <f t="shared" si="15"/>
        <v>3.6868045188649647</v>
      </c>
      <c r="H136">
        <f t="shared" si="13"/>
        <v>140</v>
      </c>
      <c r="I136">
        <f t="shared" si="16"/>
        <v>6.6173414441166036</v>
      </c>
      <c r="J136">
        <v>10.1</v>
      </c>
      <c r="K136">
        <f t="shared" si="17"/>
        <v>1.1613423541763839</v>
      </c>
      <c r="L136">
        <v>7.57</v>
      </c>
    </row>
    <row r="137" spans="1:13" ht="15" x14ac:dyDescent="0.25">
      <c r="A137" t="s">
        <v>2003</v>
      </c>
      <c r="B137" t="s">
        <v>1361</v>
      </c>
      <c r="C137">
        <v>74.5</v>
      </c>
      <c r="D137">
        <v>80</v>
      </c>
      <c r="E137">
        <f t="shared" si="14"/>
        <v>3.4776358095935205</v>
      </c>
      <c r="F137">
        <v>100</v>
      </c>
      <c r="G137">
        <f t="shared" si="15"/>
        <v>4.3470447619919002</v>
      </c>
      <c r="H137">
        <f t="shared" si="13"/>
        <v>180</v>
      </c>
      <c r="I137">
        <f t="shared" si="16"/>
        <v>7.8246805715854206</v>
      </c>
      <c r="J137">
        <v>12.1</v>
      </c>
      <c r="K137">
        <f t="shared" si="17"/>
        <v>1.3111561908002232</v>
      </c>
      <c r="L137">
        <v>8.1999999999999993</v>
      </c>
    </row>
    <row r="138" spans="1:13" ht="15" x14ac:dyDescent="0.25">
      <c r="A138" t="s">
        <v>1360</v>
      </c>
      <c r="B138" t="s">
        <v>1361</v>
      </c>
      <c r="C138">
        <v>64.099999999999994</v>
      </c>
      <c r="D138">
        <v>46</v>
      </c>
      <c r="E138">
        <f t="shared" si="14"/>
        <v>2.2307446782740787</v>
      </c>
      <c r="F138">
        <v>57</v>
      </c>
      <c r="G138">
        <f t="shared" si="15"/>
        <v>2.76418362307875</v>
      </c>
      <c r="H138">
        <f t="shared" si="13"/>
        <v>103</v>
      </c>
      <c r="I138">
        <f t="shared" si="16"/>
        <v>4.9949283013528287</v>
      </c>
      <c r="J138">
        <v>7.54</v>
      </c>
      <c r="K138">
        <f t="shared" si="17"/>
        <v>0.88288237892395149</v>
      </c>
    </row>
    <row r="139" spans="1:13" ht="15" x14ac:dyDescent="0.25">
      <c r="A139" t="s">
        <v>851</v>
      </c>
      <c r="B139" t="s">
        <v>741</v>
      </c>
      <c r="C139">
        <v>53.2</v>
      </c>
      <c r="D139">
        <v>29</v>
      </c>
      <c r="E139">
        <f t="shared" si="14"/>
        <v>1.6105359217319615</v>
      </c>
      <c r="F139">
        <v>35</v>
      </c>
      <c r="G139">
        <f t="shared" si="15"/>
        <v>1.9437502503661606</v>
      </c>
      <c r="H139">
        <f t="shared" si="13"/>
        <v>64</v>
      </c>
      <c r="I139">
        <f t="shared" si="16"/>
        <v>3.5542861720981223</v>
      </c>
      <c r="J139">
        <v>8.06</v>
      </c>
      <c r="K139">
        <f t="shared" si="17"/>
        <v>1.0389529947949661</v>
      </c>
      <c r="L139">
        <v>6.05</v>
      </c>
      <c r="M139">
        <v>13.91</v>
      </c>
    </row>
    <row r="140" spans="1:13" ht="15" x14ac:dyDescent="0.25">
      <c r="A140" t="s">
        <v>1968</v>
      </c>
      <c r="B140" t="s">
        <v>118</v>
      </c>
      <c r="C140">
        <v>81.5</v>
      </c>
      <c r="D140">
        <v>60</v>
      </c>
      <c r="E140">
        <f t="shared" si="14"/>
        <v>2.4432944189432457</v>
      </c>
      <c r="F140">
        <v>80</v>
      </c>
      <c r="G140">
        <f t="shared" si="15"/>
        <v>3.2577258919243275</v>
      </c>
      <c r="H140">
        <f t="shared" si="13"/>
        <v>140</v>
      </c>
      <c r="I140">
        <f t="shared" si="16"/>
        <v>5.7010203108675732</v>
      </c>
      <c r="J140">
        <v>8.99</v>
      </c>
      <c r="K140">
        <f t="shared" si="17"/>
        <v>0.93008544120099756</v>
      </c>
    </row>
    <row r="141" spans="1:13" ht="15" x14ac:dyDescent="0.25">
      <c r="A141" t="s">
        <v>1270</v>
      </c>
      <c r="B141" t="s">
        <v>118</v>
      </c>
      <c r="C141">
        <v>69.8</v>
      </c>
      <c r="D141">
        <v>48</v>
      </c>
      <c r="E141">
        <f t="shared" si="14"/>
        <v>2.1878693239969729</v>
      </c>
      <c r="F141">
        <v>68</v>
      </c>
      <c r="G141">
        <f t="shared" si="15"/>
        <v>3.0994815423290452</v>
      </c>
      <c r="H141">
        <f t="shared" si="13"/>
        <v>116</v>
      </c>
      <c r="I141">
        <f t="shared" si="16"/>
        <v>5.287350866326018</v>
      </c>
      <c r="J141">
        <v>10.3</v>
      </c>
      <c r="K141">
        <f t="shared" si="17"/>
        <v>1.1542393929911989</v>
      </c>
      <c r="L141">
        <v>6.8</v>
      </c>
      <c r="M141">
        <v>13.2</v>
      </c>
    </row>
    <row r="142" spans="1:13" ht="15" x14ac:dyDescent="0.25">
      <c r="A142" t="s">
        <v>1270</v>
      </c>
      <c r="B142" t="s">
        <v>118</v>
      </c>
      <c r="C142">
        <v>61.3</v>
      </c>
      <c r="D142">
        <v>35</v>
      </c>
      <c r="E142">
        <f t="shared" si="14"/>
        <v>1.7533549901146275</v>
      </c>
      <c r="F142">
        <v>54</v>
      </c>
      <c r="G142">
        <f t="shared" si="15"/>
        <v>2.7051762704625681</v>
      </c>
      <c r="H142">
        <f t="shared" si="13"/>
        <v>89</v>
      </c>
      <c r="I142">
        <f t="shared" si="16"/>
        <v>4.4585312605771961</v>
      </c>
      <c r="J142">
        <v>10.24</v>
      </c>
      <c r="K142">
        <f t="shared" si="17"/>
        <v>1.2269624043562881</v>
      </c>
      <c r="L142">
        <v>6.4</v>
      </c>
      <c r="M142">
        <v>13</v>
      </c>
    </row>
    <row r="143" spans="1:13" ht="15" x14ac:dyDescent="0.25">
      <c r="A143" t="s">
        <v>1276</v>
      </c>
      <c r="B143" t="s">
        <v>118</v>
      </c>
      <c r="C143">
        <v>61.1</v>
      </c>
      <c r="D143">
        <v>38</v>
      </c>
      <c r="E143">
        <f t="shared" si="14"/>
        <v>1.9081731402903475</v>
      </c>
      <c r="F143">
        <v>50</v>
      </c>
      <c r="G143">
        <f t="shared" si="15"/>
        <v>2.5107541319609834</v>
      </c>
      <c r="H143">
        <f t="shared" si="13"/>
        <v>88</v>
      </c>
      <c r="I143">
        <f t="shared" si="16"/>
        <v>4.4189272722513309</v>
      </c>
      <c r="J143">
        <v>9.6</v>
      </c>
      <c r="K143">
        <f t="shared" si="17"/>
        <v>1.1522167618058274</v>
      </c>
      <c r="L143">
        <v>6.46</v>
      </c>
      <c r="M143">
        <v>13.3</v>
      </c>
    </row>
    <row r="144" spans="1:13" x14ac:dyDescent="0.3">
      <c r="A144" t="s">
        <v>926</v>
      </c>
      <c r="B144" t="s">
        <v>152</v>
      </c>
      <c r="C144">
        <v>57.5</v>
      </c>
      <c r="D144">
        <v>40</v>
      </c>
      <c r="E144">
        <f t="shared" si="14"/>
        <v>2.0993176201405621</v>
      </c>
      <c r="F144">
        <v>47</v>
      </c>
      <c r="G144">
        <f t="shared" si="15"/>
        <v>2.4666982036651603</v>
      </c>
      <c r="H144">
        <f t="shared" si="13"/>
        <v>87</v>
      </c>
      <c r="I144">
        <f t="shared" si="16"/>
        <v>4.5660158238057225</v>
      </c>
      <c r="J144">
        <v>6.8100000000000005</v>
      </c>
      <c r="K144">
        <f t="shared" si="17"/>
        <v>0.84334645160456456</v>
      </c>
      <c r="L144">
        <v>5.43</v>
      </c>
      <c r="M144">
        <v>14.38</v>
      </c>
    </row>
    <row r="145" spans="1:13" ht="15" x14ac:dyDescent="0.25">
      <c r="A145" t="s">
        <v>63</v>
      </c>
      <c r="B145" t="s">
        <v>157</v>
      </c>
      <c r="C145">
        <v>74.099999999999994</v>
      </c>
      <c r="E145" t="str">
        <f t="shared" si="14"/>
        <v/>
      </c>
      <c r="G145" t="str">
        <f t="shared" si="15"/>
        <v/>
      </c>
      <c r="I145" t="str">
        <f t="shared" si="16"/>
        <v/>
      </c>
      <c r="J145">
        <v>7.59</v>
      </c>
      <c r="K145">
        <f t="shared" si="17"/>
        <v>0.8247382763772626</v>
      </c>
      <c r="L145">
        <v>6.38</v>
      </c>
    </row>
    <row r="146" spans="1:13" ht="15" x14ac:dyDescent="0.25">
      <c r="A146" t="s">
        <v>63</v>
      </c>
      <c r="B146" t="s">
        <v>188</v>
      </c>
      <c r="C146">
        <v>33.5</v>
      </c>
      <c r="D146">
        <v>18</v>
      </c>
      <c r="E146">
        <f t="shared" si="14"/>
        <v>1.3994435634478795</v>
      </c>
      <c r="F146">
        <v>24</v>
      </c>
      <c r="G146">
        <f t="shared" si="15"/>
        <v>1.8659247512638393</v>
      </c>
      <c r="H146">
        <f t="shared" ref="H146:H177" si="18">D146+F146</f>
        <v>42</v>
      </c>
      <c r="I146">
        <f t="shared" si="16"/>
        <v>3.2653683147117185</v>
      </c>
      <c r="J146">
        <v>7.2</v>
      </c>
      <c r="K146">
        <f t="shared" si="17"/>
        <v>1.1779962046405834</v>
      </c>
      <c r="L146">
        <v>5.0999999999999996</v>
      </c>
    </row>
    <row r="147" spans="1:13" ht="15" x14ac:dyDescent="0.25">
      <c r="A147" t="s">
        <v>63</v>
      </c>
      <c r="B147" t="s">
        <v>157</v>
      </c>
      <c r="C147">
        <v>82.4</v>
      </c>
      <c r="D147">
        <v>73</v>
      </c>
      <c r="E147">
        <f t="shared" si="14"/>
        <v>2.9490219494327077</v>
      </c>
      <c r="F147">
        <v>85</v>
      </c>
      <c r="G147">
        <f t="shared" si="15"/>
        <v>3.4337926808463033</v>
      </c>
      <c r="H147">
        <f t="shared" si="18"/>
        <v>158</v>
      </c>
      <c r="I147">
        <f t="shared" si="16"/>
        <v>6.382814630279011</v>
      </c>
      <c r="J147">
        <v>9.08</v>
      </c>
      <c r="K147">
        <f t="shared" si="17"/>
        <v>0.93409314555674383</v>
      </c>
      <c r="L147">
        <v>6.98</v>
      </c>
    </row>
    <row r="148" spans="1:13" ht="15" x14ac:dyDescent="0.25">
      <c r="A148" t="s">
        <v>370</v>
      </c>
      <c r="B148" t="s">
        <v>434</v>
      </c>
      <c r="C148">
        <v>41.9</v>
      </c>
      <c r="D148">
        <v>28</v>
      </c>
      <c r="E148">
        <f t="shared" si="14"/>
        <v>1.8499502869753464</v>
      </c>
      <c r="F148">
        <v>32</v>
      </c>
      <c r="G148">
        <f t="shared" si="15"/>
        <v>2.1142288994003962</v>
      </c>
      <c r="H148">
        <f t="shared" si="18"/>
        <v>60</v>
      </c>
      <c r="I148">
        <f t="shared" si="16"/>
        <v>3.9641791863757425</v>
      </c>
      <c r="J148">
        <v>6.09</v>
      </c>
      <c r="K148">
        <f t="shared" si="17"/>
        <v>0.88784299419434787</v>
      </c>
      <c r="L148">
        <v>5.6</v>
      </c>
    </row>
    <row r="149" spans="1:13" ht="15" x14ac:dyDescent="0.25">
      <c r="A149" t="s">
        <v>370</v>
      </c>
      <c r="C149">
        <v>39.200000000000003</v>
      </c>
      <c r="D149">
        <v>27</v>
      </c>
      <c r="E149">
        <f t="shared" si="14"/>
        <v>1.8724402875233901</v>
      </c>
      <c r="F149">
        <v>30</v>
      </c>
      <c r="G149">
        <f t="shared" si="15"/>
        <v>2.0804892083593223</v>
      </c>
      <c r="H149">
        <f t="shared" si="18"/>
        <v>57</v>
      </c>
      <c r="I149">
        <f t="shared" si="16"/>
        <v>3.9529294958827124</v>
      </c>
      <c r="J149">
        <v>5.74</v>
      </c>
      <c r="K149">
        <f t="shared" si="17"/>
        <v>0.86605139268396814</v>
      </c>
      <c r="L149">
        <v>5.16</v>
      </c>
    </row>
    <row r="150" spans="1:13" ht="15" x14ac:dyDescent="0.25">
      <c r="A150" t="s">
        <v>370</v>
      </c>
      <c r="B150" t="s">
        <v>434</v>
      </c>
      <c r="C150">
        <v>58.7</v>
      </c>
      <c r="D150">
        <v>52</v>
      </c>
      <c r="E150">
        <f t="shared" si="14"/>
        <v>2.6884164333646878</v>
      </c>
      <c r="F150">
        <v>61</v>
      </c>
      <c r="G150">
        <f t="shared" si="15"/>
        <v>3.1537192776008838</v>
      </c>
      <c r="H150">
        <f t="shared" si="18"/>
        <v>113</v>
      </c>
      <c r="I150">
        <f t="shared" si="16"/>
        <v>5.8421357109655716</v>
      </c>
      <c r="J150">
        <v>9.3800000000000008</v>
      </c>
      <c r="K150">
        <f t="shared" si="17"/>
        <v>1.1493106112656557</v>
      </c>
      <c r="L150">
        <v>6.67</v>
      </c>
    </row>
    <row r="151" spans="1:13" ht="15" x14ac:dyDescent="0.25">
      <c r="A151" t="s">
        <v>1954</v>
      </c>
      <c r="B151" t="s">
        <v>434</v>
      </c>
      <c r="C151">
        <v>67.7</v>
      </c>
      <c r="D151">
        <v>60</v>
      </c>
      <c r="E151">
        <f t="shared" si="14"/>
        <v>2.796286234617599</v>
      </c>
      <c r="F151">
        <v>78</v>
      </c>
      <c r="G151">
        <f t="shared" si="15"/>
        <v>3.6351721050028782</v>
      </c>
      <c r="H151">
        <f t="shared" si="18"/>
        <v>138</v>
      </c>
      <c r="I151">
        <f t="shared" si="16"/>
        <v>6.4314583396204776</v>
      </c>
      <c r="J151">
        <v>9.65</v>
      </c>
      <c r="K151">
        <f t="shared" si="17"/>
        <v>1.0985636790393944</v>
      </c>
      <c r="L151">
        <v>7.46</v>
      </c>
    </row>
    <row r="152" spans="1:13" ht="15" x14ac:dyDescent="0.25">
      <c r="A152" t="s">
        <v>1222</v>
      </c>
      <c r="B152" t="s">
        <v>434</v>
      </c>
      <c r="C152">
        <v>52.5</v>
      </c>
      <c r="D152">
        <v>41</v>
      </c>
      <c r="E152">
        <f t="shared" si="14"/>
        <v>2.2990081821193491</v>
      </c>
      <c r="F152">
        <v>49</v>
      </c>
      <c r="G152">
        <f t="shared" si="15"/>
        <v>2.7475951444840998</v>
      </c>
      <c r="H152">
        <f t="shared" si="18"/>
        <v>90</v>
      </c>
      <c r="I152">
        <f t="shared" si="16"/>
        <v>5.0466033266034493</v>
      </c>
      <c r="J152">
        <v>7.57</v>
      </c>
      <c r="K152">
        <f t="shared" si="17"/>
        <v>0.98247649307065033</v>
      </c>
      <c r="L152">
        <v>6.42</v>
      </c>
      <c r="M152">
        <v>12.7</v>
      </c>
    </row>
    <row r="153" spans="1:13" ht="15" x14ac:dyDescent="0.25">
      <c r="A153" t="s">
        <v>1696</v>
      </c>
      <c r="B153" t="s">
        <v>434</v>
      </c>
      <c r="C153">
        <v>57.9</v>
      </c>
      <c r="D153">
        <v>51</v>
      </c>
      <c r="E153">
        <f t="shared" si="14"/>
        <v>2.6631666253092128</v>
      </c>
      <c r="F153">
        <v>62</v>
      </c>
      <c r="G153">
        <f t="shared" si="15"/>
        <v>3.2375751131210038</v>
      </c>
      <c r="H153">
        <f t="shared" si="18"/>
        <v>113</v>
      </c>
      <c r="I153">
        <f t="shared" si="16"/>
        <v>5.9007417384302165</v>
      </c>
      <c r="J153">
        <v>9.33</v>
      </c>
      <c r="K153">
        <f t="shared" si="17"/>
        <v>1.1512999156582107</v>
      </c>
      <c r="L153">
        <v>6.77</v>
      </c>
      <c r="M153">
        <v>13</v>
      </c>
    </row>
    <row r="154" spans="1:13" ht="15" x14ac:dyDescent="0.25">
      <c r="A154" t="s">
        <v>499</v>
      </c>
      <c r="B154" t="s">
        <v>152</v>
      </c>
      <c r="C154">
        <v>38.700000000000003</v>
      </c>
      <c r="D154">
        <v>24</v>
      </c>
      <c r="E154">
        <f t="shared" si="14"/>
        <v>1.6800058030637575</v>
      </c>
      <c r="F154">
        <v>35</v>
      </c>
      <c r="G154">
        <f t="shared" si="15"/>
        <v>2.4500084628013128</v>
      </c>
      <c r="H154">
        <f t="shared" si="18"/>
        <v>59</v>
      </c>
      <c r="I154">
        <f t="shared" si="16"/>
        <v>4.1300142658650705</v>
      </c>
      <c r="J154">
        <v>4.57</v>
      </c>
      <c r="K154">
        <f t="shared" si="17"/>
        <v>0.69409999225283547</v>
      </c>
      <c r="L154">
        <v>5.32</v>
      </c>
    </row>
    <row r="155" spans="1:13" ht="15" x14ac:dyDescent="0.25">
      <c r="A155" t="s">
        <v>843</v>
      </c>
      <c r="B155" t="s">
        <v>230</v>
      </c>
      <c r="C155">
        <v>61.4</v>
      </c>
      <c r="D155">
        <v>45</v>
      </c>
      <c r="E155">
        <f t="shared" si="14"/>
        <v>2.2516423026248433</v>
      </c>
      <c r="F155">
        <v>53</v>
      </c>
      <c r="G155">
        <f t="shared" si="15"/>
        <v>2.6519342675359265</v>
      </c>
      <c r="H155">
        <f t="shared" si="18"/>
        <v>98</v>
      </c>
      <c r="I155">
        <f t="shared" si="16"/>
        <v>4.9035765701607703</v>
      </c>
      <c r="J155">
        <v>6.95</v>
      </c>
      <c r="K155">
        <f t="shared" si="17"/>
        <v>0.83205334303532785</v>
      </c>
      <c r="L155">
        <v>5.21</v>
      </c>
      <c r="M155">
        <v>13.34</v>
      </c>
    </row>
    <row r="156" spans="1:13" x14ac:dyDescent="0.3">
      <c r="A156" t="s">
        <v>1754</v>
      </c>
      <c r="B156" t="s">
        <v>26</v>
      </c>
      <c r="C156">
        <v>69.099999999999994</v>
      </c>
      <c r="D156">
        <v>56</v>
      </c>
      <c r="E156">
        <f t="shared" si="14"/>
        <v>2.5712971598817673</v>
      </c>
      <c r="F156">
        <v>68</v>
      </c>
      <c r="G156">
        <f t="shared" si="15"/>
        <v>3.1222894084278603</v>
      </c>
      <c r="H156">
        <f t="shared" si="18"/>
        <v>124</v>
      </c>
      <c r="I156">
        <f t="shared" si="16"/>
        <v>5.6935865683096276</v>
      </c>
      <c r="J156">
        <v>11.57</v>
      </c>
      <c r="K156">
        <f t="shared" si="17"/>
        <v>1.3033127498287098</v>
      </c>
    </row>
    <row r="157" spans="1:13" x14ac:dyDescent="0.3">
      <c r="A157" t="s">
        <v>1325</v>
      </c>
      <c r="B157" t="s">
        <v>26</v>
      </c>
      <c r="C157">
        <v>63.6</v>
      </c>
      <c r="D157">
        <v>45</v>
      </c>
      <c r="E157">
        <f t="shared" si="14"/>
        <v>2.1947162102711508</v>
      </c>
      <c r="F157">
        <v>55</v>
      </c>
      <c r="G157">
        <f t="shared" si="15"/>
        <v>2.6824309236647395</v>
      </c>
      <c r="H157">
        <f t="shared" si="18"/>
        <v>100</v>
      </c>
      <c r="I157">
        <f t="shared" si="16"/>
        <v>4.8771471339358898</v>
      </c>
      <c r="J157">
        <v>9.1199999999999992</v>
      </c>
      <c r="K157">
        <f t="shared" si="17"/>
        <v>1.0722093128011851</v>
      </c>
      <c r="L157">
        <v>6.6</v>
      </c>
    </row>
    <row r="158" spans="1:13" x14ac:dyDescent="0.3">
      <c r="A158" t="s">
        <v>1754</v>
      </c>
      <c r="B158" t="s">
        <v>26</v>
      </c>
      <c r="C158">
        <v>71.599999999999994</v>
      </c>
      <c r="D158">
        <v>64</v>
      </c>
      <c r="E158">
        <f t="shared" si="14"/>
        <v>2.8636294568472906</v>
      </c>
      <c r="F158">
        <v>91</v>
      </c>
      <c r="G158">
        <f t="shared" si="15"/>
        <v>4.0717231339547411</v>
      </c>
      <c r="H158">
        <f t="shared" si="18"/>
        <v>155</v>
      </c>
      <c r="I158">
        <f t="shared" si="16"/>
        <v>6.9353525908020313</v>
      </c>
      <c r="J158">
        <v>11.68</v>
      </c>
      <c r="K158">
        <f t="shared" si="17"/>
        <v>1.2918173544212337</v>
      </c>
      <c r="L158">
        <v>7.65</v>
      </c>
    </row>
    <row r="159" spans="1:13" x14ac:dyDescent="0.3">
      <c r="A159" t="s">
        <v>1754</v>
      </c>
      <c r="B159" t="s">
        <v>26</v>
      </c>
      <c r="C159">
        <v>76.7</v>
      </c>
      <c r="D159">
        <v>70</v>
      </c>
      <c r="E159">
        <f t="shared" si="14"/>
        <v>2.9791919185057432</v>
      </c>
      <c r="F159">
        <v>99</v>
      </c>
      <c r="G159">
        <f t="shared" si="15"/>
        <v>4.213428570458122</v>
      </c>
      <c r="H159">
        <f t="shared" si="18"/>
        <v>169</v>
      </c>
      <c r="I159">
        <f t="shared" si="16"/>
        <v>7.1926204889638647</v>
      </c>
      <c r="J159">
        <v>13.24</v>
      </c>
      <c r="K159">
        <f t="shared" si="17"/>
        <v>1.4133227866471734</v>
      </c>
      <c r="L159">
        <v>7.67</v>
      </c>
    </row>
    <row r="160" spans="1:13" ht="15" x14ac:dyDescent="0.25">
      <c r="A160" t="s">
        <v>1649</v>
      </c>
      <c r="B160" t="s">
        <v>152</v>
      </c>
      <c r="C160">
        <v>54.2</v>
      </c>
      <c r="D160">
        <v>30</v>
      </c>
      <c r="E160">
        <f t="shared" si="14"/>
        <v>1.6436551904104983</v>
      </c>
      <c r="F160">
        <v>42</v>
      </c>
      <c r="G160">
        <f t="shared" si="15"/>
        <v>2.3011172665746975</v>
      </c>
      <c r="H160">
        <f t="shared" si="18"/>
        <v>72</v>
      </c>
      <c r="I160">
        <f t="shared" si="16"/>
        <v>3.9447724569851959</v>
      </c>
      <c r="J160">
        <v>7.46</v>
      </c>
      <c r="K160">
        <f t="shared" si="17"/>
        <v>0.95242404398539648</v>
      </c>
      <c r="L160">
        <v>5.93</v>
      </c>
      <c r="M160">
        <v>13.1</v>
      </c>
    </row>
    <row r="161" spans="1:13" ht="15" x14ac:dyDescent="0.25">
      <c r="A161" t="s">
        <v>1649</v>
      </c>
      <c r="B161" t="s">
        <v>789</v>
      </c>
      <c r="C161">
        <v>54.8</v>
      </c>
      <c r="D161">
        <v>73</v>
      </c>
      <c r="E161">
        <f t="shared" si="14"/>
        <v>3.9676597810751577</v>
      </c>
      <c r="F161">
        <v>85</v>
      </c>
      <c r="G161">
        <f t="shared" si="15"/>
        <v>4.6198778272792929</v>
      </c>
      <c r="H161">
        <f t="shared" si="18"/>
        <v>158</v>
      </c>
      <c r="I161">
        <f t="shared" si="16"/>
        <v>8.5875376083544506</v>
      </c>
      <c r="J161">
        <v>8.6999999999999993</v>
      </c>
      <c r="K161">
        <f t="shared" si="17"/>
        <v>1.1044497018786861</v>
      </c>
      <c r="L161">
        <v>7.5</v>
      </c>
      <c r="M161">
        <v>12.1</v>
      </c>
    </row>
    <row r="162" spans="1:13" ht="15" x14ac:dyDescent="0.25">
      <c r="A162" t="s">
        <v>774</v>
      </c>
      <c r="B162" t="s">
        <v>775</v>
      </c>
      <c r="C162">
        <v>45.9</v>
      </c>
      <c r="D162">
        <v>30</v>
      </c>
      <c r="E162">
        <f t="shared" si="14"/>
        <v>1.8548945556990175</v>
      </c>
      <c r="F162">
        <v>33</v>
      </c>
      <c r="G162">
        <f t="shared" si="15"/>
        <v>2.0403840112689196</v>
      </c>
      <c r="H162">
        <f t="shared" si="18"/>
        <v>63</v>
      </c>
      <c r="I162">
        <f t="shared" si="16"/>
        <v>3.8952785669679368</v>
      </c>
      <c r="J162">
        <v>8.0500000000000007</v>
      </c>
      <c r="K162">
        <f t="shared" si="17"/>
        <v>1.1196980504961855</v>
      </c>
      <c r="L162">
        <v>6.92</v>
      </c>
    </row>
    <row r="163" spans="1:13" ht="15" x14ac:dyDescent="0.25">
      <c r="A163" t="s">
        <v>135</v>
      </c>
      <c r="B163" t="s">
        <v>136</v>
      </c>
      <c r="C163">
        <v>39</v>
      </c>
      <c r="D163">
        <v>22</v>
      </c>
      <c r="E163">
        <f t="shared" si="14"/>
        <v>1.531379336976789</v>
      </c>
      <c r="F163">
        <v>32</v>
      </c>
      <c r="G163">
        <f t="shared" si="15"/>
        <v>2.2274608537844203</v>
      </c>
      <c r="H163">
        <f t="shared" si="18"/>
        <v>54</v>
      </c>
      <c r="I163">
        <f t="shared" si="16"/>
        <v>3.7588401907612097</v>
      </c>
      <c r="J163">
        <v>8.2100000000000009</v>
      </c>
      <c r="K163">
        <f t="shared" si="17"/>
        <v>1.241995815303391</v>
      </c>
      <c r="L163">
        <v>5.47</v>
      </c>
      <c r="M163">
        <v>13.71</v>
      </c>
    </row>
    <row r="164" spans="1:13" ht="15" x14ac:dyDescent="0.25">
      <c r="A164" t="s">
        <v>1957</v>
      </c>
      <c r="B164" t="s">
        <v>800</v>
      </c>
      <c r="C164">
        <v>60.3</v>
      </c>
      <c r="D164">
        <v>58</v>
      </c>
      <c r="E164">
        <f t="shared" si="14"/>
        <v>2.9405308291928898</v>
      </c>
      <c r="F164">
        <v>68</v>
      </c>
      <c r="G164">
        <f t="shared" si="15"/>
        <v>3.4475189031916642</v>
      </c>
      <c r="H164">
        <f t="shared" si="18"/>
        <v>126</v>
      </c>
      <c r="I164">
        <f t="shared" si="16"/>
        <v>6.3880497323845535</v>
      </c>
      <c r="J164">
        <v>8.33</v>
      </c>
      <c r="K164">
        <f t="shared" si="17"/>
        <v>1.0066041852425707</v>
      </c>
      <c r="L164">
        <v>6.98</v>
      </c>
      <c r="M164">
        <v>13.9</v>
      </c>
    </row>
    <row r="165" spans="1:13" ht="15" x14ac:dyDescent="0.25">
      <c r="A165" t="s">
        <v>635</v>
      </c>
      <c r="C165">
        <v>46.5</v>
      </c>
      <c r="D165">
        <v>26</v>
      </c>
      <c r="E165">
        <f t="shared" si="14"/>
        <v>1.5924602151998033</v>
      </c>
      <c r="F165">
        <v>40</v>
      </c>
      <c r="G165">
        <f t="shared" si="15"/>
        <v>2.449938792615082</v>
      </c>
      <c r="H165">
        <f t="shared" si="18"/>
        <v>66</v>
      </c>
      <c r="I165">
        <f t="shared" si="16"/>
        <v>4.0423990078148853</v>
      </c>
      <c r="J165">
        <v>6.93</v>
      </c>
      <c r="K165">
        <f t="shared" si="17"/>
        <v>0.9574819925478838</v>
      </c>
      <c r="L165">
        <v>5.07</v>
      </c>
    </row>
    <row r="166" spans="1:13" ht="15" x14ac:dyDescent="0.25">
      <c r="A166" t="s">
        <v>1190</v>
      </c>
      <c r="B166" t="s">
        <v>152</v>
      </c>
      <c r="C166">
        <v>53.8</v>
      </c>
      <c r="D166">
        <v>32</v>
      </c>
      <c r="E166">
        <f t="shared" si="14"/>
        <v>1.7627044131143947</v>
      </c>
      <c r="F166">
        <v>45</v>
      </c>
      <c r="G166">
        <f t="shared" si="15"/>
        <v>2.4788030809421175</v>
      </c>
      <c r="H166">
        <f t="shared" si="18"/>
        <v>77</v>
      </c>
      <c r="I166">
        <f t="shared" si="16"/>
        <v>4.2415074940565125</v>
      </c>
      <c r="J166">
        <v>6.8</v>
      </c>
      <c r="K166">
        <f t="shared" si="17"/>
        <v>0.87148288826137588</v>
      </c>
      <c r="L166">
        <v>5.25</v>
      </c>
      <c r="M166">
        <v>15.3</v>
      </c>
    </row>
    <row r="167" spans="1:13" ht="15" x14ac:dyDescent="0.25">
      <c r="A167" t="s">
        <v>94</v>
      </c>
      <c r="C167">
        <v>42.8</v>
      </c>
      <c r="D167">
        <v>33</v>
      </c>
      <c r="E167">
        <f t="shared" si="14"/>
        <v>2.1468527220204914</v>
      </c>
      <c r="F167">
        <v>42</v>
      </c>
      <c r="G167">
        <f t="shared" si="15"/>
        <v>2.7323580098442615</v>
      </c>
      <c r="H167">
        <f t="shared" si="18"/>
        <v>75</v>
      </c>
      <c r="I167">
        <f t="shared" si="16"/>
        <v>4.8792107318647524</v>
      </c>
      <c r="J167">
        <v>7.94</v>
      </c>
      <c r="K167">
        <f t="shared" si="17"/>
        <v>1.1449361773856068</v>
      </c>
    </row>
    <row r="168" spans="1:13" x14ac:dyDescent="0.3">
      <c r="A168" t="s">
        <v>300</v>
      </c>
      <c r="B168" t="s">
        <v>301</v>
      </c>
      <c r="C168">
        <v>45.9</v>
      </c>
      <c r="D168">
        <v>16</v>
      </c>
      <c r="E168">
        <f t="shared" si="14"/>
        <v>0.98927709637280936</v>
      </c>
      <c r="F168">
        <v>21</v>
      </c>
      <c r="G168">
        <f t="shared" si="15"/>
        <v>1.2984261889893123</v>
      </c>
      <c r="H168">
        <f t="shared" si="18"/>
        <v>37</v>
      </c>
      <c r="I168">
        <f t="shared" si="16"/>
        <v>2.2877032853621215</v>
      </c>
      <c r="J168">
        <v>5.39</v>
      </c>
      <c r="K168">
        <f t="shared" si="17"/>
        <v>0.7497108685930981</v>
      </c>
      <c r="L168">
        <v>5.08</v>
      </c>
    </row>
    <row r="169" spans="1:13" ht="15" x14ac:dyDescent="0.25">
      <c r="A169" t="s">
        <v>300</v>
      </c>
      <c r="B169" t="s">
        <v>53</v>
      </c>
      <c r="C169">
        <v>37.700000000000003</v>
      </c>
      <c r="D169">
        <v>20</v>
      </c>
      <c r="E169">
        <f t="shared" si="14"/>
        <v>1.4269205418650446</v>
      </c>
      <c r="F169">
        <v>24</v>
      </c>
      <c r="G169">
        <f t="shared" si="15"/>
        <v>1.7123046502380537</v>
      </c>
      <c r="H169">
        <f t="shared" si="18"/>
        <v>44</v>
      </c>
      <c r="I169">
        <f t="shared" si="16"/>
        <v>3.1392251921030985</v>
      </c>
      <c r="J169">
        <v>5.97</v>
      </c>
      <c r="K169">
        <f t="shared" si="17"/>
        <v>0.91905481744514561</v>
      </c>
      <c r="L169">
        <v>5.97</v>
      </c>
    </row>
    <row r="170" spans="1:13" ht="15" x14ac:dyDescent="0.25">
      <c r="A170" t="s">
        <v>300</v>
      </c>
      <c r="B170" t="s">
        <v>53</v>
      </c>
      <c r="C170">
        <v>53.7</v>
      </c>
      <c r="D170">
        <v>37</v>
      </c>
      <c r="E170">
        <f t="shared" si="14"/>
        <v>2.0408870464352149</v>
      </c>
      <c r="F170">
        <v>50</v>
      </c>
      <c r="G170">
        <f t="shared" si="15"/>
        <v>2.7579554681556959</v>
      </c>
      <c r="H170">
        <f t="shared" si="18"/>
        <v>87</v>
      </c>
      <c r="I170">
        <f t="shared" si="16"/>
        <v>4.7988425145909108</v>
      </c>
      <c r="J170">
        <v>9.18</v>
      </c>
      <c r="K170">
        <f t="shared" si="17"/>
        <v>1.1776308283726904</v>
      </c>
      <c r="L170">
        <v>7.1</v>
      </c>
      <c r="M170">
        <v>12.7</v>
      </c>
    </row>
    <row r="171" spans="1:13" ht="15" x14ac:dyDescent="0.25">
      <c r="A171" t="s">
        <v>1721</v>
      </c>
      <c r="B171" t="s">
        <v>53</v>
      </c>
      <c r="C171">
        <v>60.4</v>
      </c>
      <c r="D171">
        <v>45</v>
      </c>
      <c r="E171">
        <f t="shared" si="14"/>
        <v>2.2786981573236109</v>
      </c>
      <c r="F171">
        <v>62</v>
      </c>
      <c r="G171">
        <f t="shared" si="15"/>
        <v>3.1395396834236418</v>
      </c>
      <c r="H171">
        <f t="shared" si="18"/>
        <v>107</v>
      </c>
      <c r="I171">
        <f t="shared" si="16"/>
        <v>5.4182378407472527</v>
      </c>
      <c r="J171">
        <v>9.01</v>
      </c>
      <c r="K171">
        <f t="shared" si="17"/>
        <v>1.0878463043175459</v>
      </c>
      <c r="L171">
        <v>7.41</v>
      </c>
    </row>
    <row r="172" spans="1:13" ht="15" x14ac:dyDescent="0.25">
      <c r="A172" t="s">
        <v>300</v>
      </c>
      <c r="B172" t="s">
        <v>1813</v>
      </c>
      <c r="C172">
        <v>85.6</v>
      </c>
      <c r="D172">
        <v>66</v>
      </c>
      <c r="E172">
        <f t="shared" si="14"/>
        <v>2.5933618807108991</v>
      </c>
      <c r="F172">
        <v>80</v>
      </c>
      <c r="G172">
        <f t="shared" si="15"/>
        <v>3.1434689463162417</v>
      </c>
      <c r="H172">
        <f t="shared" si="18"/>
        <v>146</v>
      </c>
      <c r="I172">
        <f t="shared" si="16"/>
        <v>5.7368308270271413</v>
      </c>
      <c r="J172">
        <v>12.84</v>
      </c>
      <c r="K172">
        <f t="shared" si="17"/>
        <v>1.2952073744860932</v>
      </c>
      <c r="L172">
        <v>7.45</v>
      </c>
    </row>
    <row r="173" spans="1:13" ht="15" x14ac:dyDescent="0.25">
      <c r="A173" t="s">
        <v>1395</v>
      </c>
      <c r="B173" t="s">
        <v>1396</v>
      </c>
      <c r="C173">
        <v>79.599999999999994</v>
      </c>
      <c r="D173">
        <v>33</v>
      </c>
      <c r="E173">
        <f t="shared" si="14"/>
        <v>1.3670687895274587</v>
      </c>
      <c r="F173">
        <v>41</v>
      </c>
      <c r="G173">
        <f t="shared" si="15"/>
        <v>1.698479405170479</v>
      </c>
      <c r="H173">
        <f t="shared" si="18"/>
        <v>74</v>
      </c>
      <c r="I173">
        <f t="shared" si="16"/>
        <v>3.0655481946979375</v>
      </c>
      <c r="J173">
        <v>7.3500000000000005</v>
      </c>
      <c r="K173">
        <f t="shared" si="17"/>
        <v>0.76971817719351976</v>
      </c>
      <c r="L173">
        <v>5.45</v>
      </c>
    </row>
    <row r="174" spans="1:13" ht="15" x14ac:dyDescent="0.25">
      <c r="A174" t="s">
        <v>1274</v>
      </c>
      <c r="B174" t="s">
        <v>1658</v>
      </c>
      <c r="C174">
        <v>69.2</v>
      </c>
      <c r="D174">
        <v>33</v>
      </c>
      <c r="E174">
        <f t="shared" si="14"/>
        <v>1.5136356284512165</v>
      </c>
      <c r="G174" t="str">
        <f t="shared" si="15"/>
        <v/>
      </c>
      <c r="H174">
        <f t="shared" si="18"/>
        <v>33</v>
      </c>
      <c r="I174">
        <f t="shared" si="16"/>
        <v>1.5136356284512165</v>
      </c>
      <c r="J174">
        <v>7.44</v>
      </c>
      <c r="K174">
        <f t="shared" si="17"/>
        <v>0.83746072856076414</v>
      </c>
      <c r="L174">
        <v>5.44</v>
      </c>
    </row>
    <row r="175" spans="1:13" ht="15" x14ac:dyDescent="0.25">
      <c r="A175" t="s">
        <v>1274</v>
      </c>
      <c r="B175" t="s">
        <v>1930</v>
      </c>
      <c r="C175">
        <v>70.099999999999994</v>
      </c>
      <c r="D175">
        <v>50</v>
      </c>
      <c r="E175">
        <f t="shared" si="14"/>
        <v>2.2719318231828152</v>
      </c>
      <c r="F175">
        <v>60</v>
      </c>
      <c r="G175">
        <f t="shared" si="15"/>
        <v>2.7263181878193783</v>
      </c>
      <c r="H175">
        <f t="shared" si="18"/>
        <v>110</v>
      </c>
      <c r="I175">
        <f t="shared" si="16"/>
        <v>4.9982500110021935</v>
      </c>
      <c r="J175">
        <v>9.32</v>
      </c>
      <c r="K175">
        <f t="shared" si="17"/>
        <v>1.0421119542359283</v>
      </c>
      <c r="L175">
        <v>7.39</v>
      </c>
    </row>
    <row r="176" spans="1:13" ht="15" x14ac:dyDescent="0.25">
      <c r="A176" t="s">
        <v>1274</v>
      </c>
      <c r="B176" t="s">
        <v>1658</v>
      </c>
      <c r="C176">
        <v>78.099999999999994</v>
      </c>
      <c r="D176">
        <v>70</v>
      </c>
      <c r="E176">
        <f t="shared" si="14"/>
        <v>2.9402500725714056</v>
      </c>
      <c r="F176">
        <v>80</v>
      </c>
      <c r="G176">
        <f t="shared" si="15"/>
        <v>3.360285797224464</v>
      </c>
      <c r="H176">
        <f t="shared" si="18"/>
        <v>150</v>
      </c>
      <c r="I176">
        <f t="shared" si="16"/>
        <v>6.3005358697958691</v>
      </c>
      <c r="J176">
        <v>10.93</v>
      </c>
      <c r="K176">
        <f t="shared" si="17"/>
        <v>1.1559094007468615</v>
      </c>
      <c r="L176">
        <v>7.64</v>
      </c>
    </row>
    <row r="177" spans="1:13" ht="15" x14ac:dyDescent="0.25">
      <c r="A177" t="s">
        <v>1727</v>
      </c>
      <c r="B177" t="s">
        <v>1275</v>
      </c>
      <c r="C177">
        <v>66.2</v>
      </c>
      <c r="D177">
        <v>70</v>
      </c>
      <c r="E177">
        <f t="shared" si="14"/>
        <v>3.3159388074617628</v>
      </c>
      <c r="F177">
        <v>88</v>
      </c>
      <c r="G177">
        <f t="shared" si="15"/>
        <v>4.1686087865233592</v>
      </c>
      <c r="H177">
        <f t="shared" si="18"/>
        <v>158</v>
      </c>
      <c r="I177">
        <f t="shared" si="16"/>
        <v>7.4845475939851216</v>
      </c>
      <c r="J177">
        <v>10.84</v>
      </c>
      <c r="K177">
        <f t="shared" si="17"/>
        <v>1.2483706480529997</v>
      </c>
    </row>
    <row r="178" spans="1:13" ht="15" x14ac:dyDescent="0.25">
      <c r="A178" t="s">
        <v>1274</v>
      </c>
      <c r="B178" t="s">
        <v>1275</v>
      </c>
      <c r="C178">
        <v>48.4</v>
      </c>
      <c r="D178">
        <v>37</v>
      </c>
      <c r="E178">
        <f t="shared" si="14"/>
        <v>2.2011302102056782</v>
      </c>
      <c r="F178">
        <v>53</v>
      </c>
      <c r="G178">
        <f t="shared" si="15"/>
        <v>3.1529703011054311</v>
      </c>
      <c r="H178">
        <f t="shared" ref="H178:H198" si="19">D178+F178</f>
        <v>90</v>
      </c>
      <c r="I178">
        <f t="shared" si="16"/>
        <v>5.3541005113111098</v>
      </c>
      <c r="J178">
        <v>8.24</v>
      </c>
      <c r="K178">
        <f t="shared" si="17"/>
        <v>1.1152147012821525</v>
      </c>
      <c r="L178">
        <v>6.84</v>
      </c>
      <c r="M178">
        <v>13.12</v>
      </c>
    </row>
    <row r="179" spans="1:13" ht="15" x14ac:dyDescent="0.25">
      <c r="A179" t="s">
        <v>1274</v>
      </c>
      <c r="B179" t="s">
        <v>61</v>
      </c>
      <c r="C179">
        <v>57.1</v>
      </c>
      <c r="D179">
        <v>50</v>
      </c>
      <c r="E179">
        <f t="shared" si="14"/>
        <v>2.6375059503036988</v>
      </c>
      <c r="F179">
        <v>70</v>
      </c>
      <c r="G179">
        <f t="shared" si="15"/>
        <v>3.6925083304251785</v>
      </c>
      <c r="H179">
        <f t="shared" si="19"/>
        <v>120</v>
      </c>
      <c r="I179">
        <f t="shared" si="16"/>
        <v>6.3300142807288777</v>
      </c>
      <c r="J179">
        <v>9.11</v>
      </c>
      <c r="K179">
        <f t="shared" si="17"/>
        <v>1.1322444559787233</v>
      </c>
      <c r="L179">
        <v>7.65</v>
      </c>
      <c r="M179">
        <v>11.8</v>
      </c>
    </row>
    <row r="180" spans="1:13" ht="15" x14ac:dyDescent="0.25">
      <c r="A180" t="s">
        <v>1727</v>
      </c>
      <c r="B180" t="s">
        <v>1275</v>
      </c>
      <c r="C180">
        <v>58.8</v>
      </c>
      <c r="D180">
        <v>55</v>
      </c>
      <c r="E180">
        <f t="shared" si="14"/>
        <v>2.8399989231846243</v>
      </c>
      <c r="F180">
        <v>75</v>
      </c>
      <c r="G180">
        <f t="shared" si="15"/>
        <v>3.8727258043426693</v>
      </c>
      <c r="H180">
        <f t="shared" si="19"/>
        <v>130</v>
      </c>
      <c r="I180">
        <f t="shared" si="16"/>
        <v>6.7127247275272932</v>
      </c>
      <c r="J180">
        <v>10.61</v>
      </c>
      <c r="K180">
        <f t="shared" si="17"/>
        <v>1.298879546453467</v>
      </c>
    </row>
    <row r="181" spans="1:13" ht="15" x14ac:dyDescent="0.25">
      <c r="A181" t="s">
        <v>1159</v>
      </c>
      <c r="C181">
        <v>62.9</v>
      </c>
      <c r="D181">
        <v>27</v>
      </c>
      <c r="E181">
        <f t="shared" si="14"/>
        <v>1.3274734588805772</v>
      </c>
      <c r="F181">
        <v>34</v>
      </c>
      <c r="G181">
        <f t="shared" si="15"/>
        <v>1.6716332445162825</v>
      </c>
      <c r="H181">
        <f t="shared" si="19"/>
        <v>61</v>
      </c>
      <c r="I181">
        <f t="shared" si="16"/>
        <v>2.9991067033968597</v>
      </c>
      <c r="J181">
        <v>5.84</v>
      </c>
      <c r="K181">
        <f t="shared" si="17"/>
        <v>0.69051864152569165</v>
      </c>
      <c r="L181">
        <v>4.8600000000000003</v>
      </c>
    </row>
    <row r="182" spans="1:13" ht="15" x14ac:dyDescent="0.25">
      <c r="A182" t="s">
        <v>2185</v>
      </c>
      <c r="B182" t="s">
        <v>314</v>
      </c>
      <c r="C182">
        <v>74.3</v>
      </c>
      <c r="D182">
        <v>75</v>
      </c>
      <c r="E182">
        <f t="shared" si="14"/>
        <v>3.2666648908734239</v>
      </c>
      <c r="F182">
        <v>95</v>
      </c>
      <c r="G182">
        <f t="shared" si="15"/>
        <v>4.1377755284396702</v>
      </c>
      <c r="H182">
        <f t="shared" si="19"/>
        <v>170</v>
      </c>
      <c r="I182">
        <f t="shared" si="16"/>
        <v>7.4044404193130946</v>
      </c>
      <c r="J182">
        <v>9.25</v>
      </c>
      <c r="K182">
        <f t="shared" si="17"/>
        <v>1.0037201407801002</v>
      </c>
      <c r="L182">
        <v>7.15</v>
      </c>
      <c r="M182">
        <v>14.119146252007701</v>
      </c>
    </row>
    <row r="183" spans="1:13" ht="15" x14ac:dyDescent="0.25">
      <c r="A183" t="s">
        <v>678</v>
      </c>
      <c r="B183" t="s">
        <v>679</v>
      </c>
      <c r="C183">
        <v>38.700000000000003</v>
      </c>
      <c r="D183">
        <v>26</v>
      </c>
      <c r="E183">
        <f t="shared" si="14"/>
        <v>1.8200062866524038</v>
      </c>
      <c r="F183">
        <v>32</v>
      </c>
      <c r="G183">
        <f t="shared" si="15"/>
        <v>2.2400077374183431</v>
      </c>
      <c r="H183">
        <f t="shared" si="19"/>
        <v>58</v>
      </c>
      <c r="I183">
        <f t="shared" si="16"/>
        <v>4.060014024070747</v>
      </c>
      <c r="J183">
        <v>5.8</v>
      </c>
      <c r="K183">
        <f t="shared" si="17"/>
        <v>0.88091465099922217</v>
      </c>
      <c r="L183">
        <v>5.68</v>
      </c>
    </row>
    <row r="184" spans="1:13" ht="15" x14ac:dyDescent="0.25">
      <c r="A184" t="s">
        <v>678</v>
      </c>
      <c r="B184" t="s">
        <v>314</v>
      </c>
      <c r="C184">
        <v>65.900000000000006</v>
      </c>
      <c r="D184">
        <v>70</v>
      </c>
      <c r="E184">
        <f t="shared" si="14"/>
        <v>3.3269123390893292</v>
      </c>
      <c r="F184">
        <v>90</v>
      </c>
      <c r="G184">
        <f t="shared" si="15"/>
        <v>4.2774587216862807</v>
      </c>
      <c r="H184">
        <f t="shared" si="19"/>
        <v>160</v>
      </c>
      <c r="I184">
        <f t="shared" si="16"/>
        <v>7.6043710607756099</v>
      </c>
      <c r="J184">
        <v>9.15</v>
      </c>
      <c r="K184">
        <f t="shared" si="17"/>
        <v>1.056214825913488</v>
      </c>
      <c r="L184">
        <v>7.22</v>
      </c>
    </row>
    <row r="185" spans="1:13" ht="15" x14ac:dyDescent="0.25">
      <c r="A185" t="s">
        <v>678</v>
      </c>
      <c r="B185" t="s">
        <v>314</v>
      </c>
      <c r="C185">
        <v>49</v>
      </c>
      <c r="D185">
        <v>22</v>
      </c>
      <c r="E185">
        <f t="shared" si="14"/>
        <v>1.2971033481000807</v>
      </c>
      <c r="F185">
        <v>25</v>
      </c>
      <c r="G185">
        <f t="shared" si="15"/>
        <v>1.4739810773864552</v>
      </c>
      <c r="H185">
        <f t="shared" si="19"/>
        <v>47</v>
      </c>
      <c r="I185">
        <f t="shared" si="16"/>
        <v>2.7710844254865359</v>
      </c>
      <c r="J185">
        <v>5.5</v>
      </c>
      <c r="K185">
        <f t="shared" si="17"/>
        <v>0.7396658535131323</v>
      </c>
      <c r="L185">
        <v>4.9000000000000004</v>
      </c>
      <c r="M185">
        <v>14.6</v>
      </c>
    </row>
    <row r="186" spans="1:13" ht="15" x14ac:dyDescent="0.25">
      <c r="A186" t="s">
        <v>678</v>
      </c>
      <c r="B186" t="s">
        <v>314</v>
      </c>
      <c r="C186">
        <v>58.1</v>
      </c>
      <c r="D186">
        <v>56</v>
      </c>
      <c r="E186">
        <f t="shared" si="14"/>
        <v>2.9169357253569763</v>
      </c>
      <c r="F186">
        <v>65</v>
      </c>
      <c r="G186">
        <f t="shared" si="15"/>
        <v>3.3857289669322044</v>
      </c>
      <c r="H186">
        <f t="shared" si="19"/>
        <v>121</v>
      </c>
      <c r="I186">
        <f t="shared" si="16"/>
        <v>6.3026646922891807</v>
      </c>
      <c r="J186">
        <v>7.39</v>
      </c>
      <c r="K186">
        <f t="shared" si="17"/>
        <v>0.9102888923286454</v>
      </c>
      <c r="L186">
        <v>6.68</v>
      </c>
      <c r="M186">
        <v>12.59</v>
      </c>
    </row>
    <row r="187" spans="1:13" ht="15" x14ac:dyDescent="0.25">
      <c r="A187" t="s">
        <v>678</v>
      </c>
      <c r="B187" t="s">
        <v>679</v>
      </c>
      <c r="C187">
        <v>42.3</v>
      </c>
      <c r="D187">
        <v>34</v>
      </c>
      <c r="E187">
        <f t="shared" si="14"/>
        <v>2.2308966020081171</v>
      </c>
      <c r="F187">
        <v>39</v>
      </c>
      <c r="G187">
        <f t="shared" si="15"/>
        <v>2.5589696317151929</v>
      </c>
      <c r="H187">
        <f t="shared" si="19"/>
        <v>73</v>
      </c>
      <c r="I187">
        <f t="shared" si="16"/>
        <v>4.78986623372331</v>
      </c>
      <c r="J187">
        <v>5.9</v>
      </c>
      <c r="K187">
        <f t="shared" si="17"/>
        <v>0.85594071420966933</v>
      </c>
      <c r="L187">
        <v>5.82</v>
      </c>
    </row>
    <row r="188" spans="1:13" ht="15" x14ac:dyDescent="0.25">
      <c r="A188" t="s">
        <v>678</v>
      </c>
      <c r="B188" t="s">
        <v>679</v>
      </c>
      <c r="C188">
        <v>59.9</v>
      </c>
      <c r="D188">
        <v>48</v>
      </c>
      <c r="E188">
        <f t="shared" si="14"/>
        <v>2.4453527826770389</v>
      </c>
      <c r="F188">
        <v>56</v>
      </c>
      <c r="G188">
        <f t="shared" si="15"/>
        <v>2.8529115797898785</v>
      </c>
      <c r="H188">
        <f t="shared" si="19"/>
        <v>104</v>
      </c>
      <c r="I188">
        <f t="shared" si="16"/>
        <v>5.2982643624669175</v>
      </c>
      <c r="J188">
        <v>7.57</v>
      </c>
      <c r="K188">
        <f t="shared" si="17"/>
        <v>0.91790917399149352</v>
      </c>
      <c r="L188">
        <v>6.54</v>
      </c>
    </row>
    <row r="189" spans="1:13" ht="15" x14ac:dyDescent="0.25">
      <c r="A189" t="s">
        <v>1172</v>
      </c>
      <c r="C189">
        <v>28.6</v>
      </c>
      <c r="D189">
        <v>17</v>
      </c>
      <c r="E189">
        <f t="shared" si="14"/>
        <v>1.4828209862860655</v>
      </c>
      <c r="F189">
        <v>19</v>
      </c>
      <c r="G189">
        <f t="shared" si="15"/>
        <v>1.6572705140844262</v>
      </c>
      <c r="H189">
        <f t="shared" si="19"/>
        <v>36</v>
      </c>
      <c r="I189">
        <f t="shared" si="16"/>
        <v>3.1400915003704917</v>
      </c>
      <c r="J189">
        <v>4.43</v>
      </c>
      <c r="K189">
        <f t="shared" si="17"/>
        <v>0.78635796522093349</v>
      </c>
      <c r="L189">
        <v>5.13</v>
      </c>
    </row>
    <row r="190" spans="1:13" ht="15" x14ac:dyDescent="0.25">
      <c r="A190" t="s">
        <v>1353</v>
      </c>
      <c r="B190" t="s">
        <v>679</v>
      </c>
      <c r="C190">
        <v>41</v>
      </c>
      <c r="D190">
        <v>30</v>
      </c>
      <c r="E190">
        <f t="shared" si="14"/>
        <v>2.0136444121974044</v>
      </c>
      <c r="F190">
        <v>36</v>
      </c>
      <c r="G190">
        <f t="shared" si="15"/>
        <v>2.4163732946368852</v>
      </c>
      <c r="H190">
        <f t="shared" si="19"/>
        <v>66</v>
      </c>
      <c r="I190">
        <f t="shared" si="16"/>
        <v>4.4300177068342892</v>
      </c>
      <c r="J190">
        <v>5.23</v>
      </c>
      <c r="K190">
        <f t="shared" si="17"/>
        <v>0.7710490248046028</v>
      </c>
      <c r="L190">
        <v>5.62</v>
      </c>
    </row>
    <row r="191" spans="1:13" ht="15" x14ac:dyDescent="0.25">
      <c r="A191" t="s">
        <v>1675</v>
      </c>
      <c r="B191" t="s">
        <v>485</v>
      </c>
      <c r="C191">
        <v>66.599999999999994</v>
      </c>
      <c r="D191">
        <v>48</v>
      </c>
      <c r="E191">
        <f t="shared" si="14"/>
        <v>2.2638448145019341</v>
      </c>
      <c r="F191">
        <v>58</v>
      </c>
      <c r="G191">
        <f t="shared" si="15"/>
        <v>2.7354791508565035</v>
      </c>
      <c r="H191">
        <f t="shared" si="19"/>
        <v>106</v>
      </c>
      <c r="I191">
        <f t="shared" si="16"/>
        <v>4.9993239653584371</v>
      </c>
      <c r="J191">
        <v>6.72</v>
      </c>
      <c r="K191">
        <f t="shared" si="17"/>
        <v>0.77149802764590902</v>
      </c>
      <c r="L191">
        <v>5.75</v>
      </c>
      <c r="M191">
        <v>13.9</v>
      </c>
    </row>
    <row r="192" spans="1:13" ht="15" x14ac:dyDescent="0.25">
      <c r="A192" t="s">
        <v>1675</v>
      </c>
      <c r="B192" t="s">
        <v>485</v>
      </c>
      <c r="C192">
        <v>73.099999999999994</v>
      </c>
      <c r="D192">
        <v>44</v>
      </c>
      <c r="E192">
        <f t="shared" si="14"/>
        <v>1.9392766078737849</v>
      </c>
      <c r="F192">
        <v>59</v>
      </c>
      <c r="G192">
        <f t="shared" si="15"/>
        <v>2.6003936332853024</v>
      </c>
      <c r="H192">
        <f t="shared" si="19"/>
        <v>103</v>
      </c>
      <c r="I192">
        <f t="shared" si="16"/>
        <v>4.5396702411590875</v>
      </c>
      <c r="J192">
        <v>6.12</v>
      </c>
      <c r="K192">
        <f t="shared" si="17"/>
        <v>0.66968070140873803</v>
      </c>
      <c r="L192">
        <v>5.76</v>
      </c>
      <c r="M192">
        <v>13.6</v>
      </c>
    </row>
    <row r="193" spans="1:13" ht="15" x14ac:dyDescent="0.25">
      <c r="A193" t="s">
        <v>1041</v>
      </c>
      <c r="B193" t="s">
        <v>157</v>
      </c>
      <c r="C193">
        <v>49.2</v>
      </c>
      <c r="D193">
        <v>25</v>
      </c>
      <c r="E193">
        <f t="shared" si="14"/>
        <v>1.4696202300029628</v>
      </c>
      <c r="F193">
        <v>40</v>
      </c>
      <c r="G193">
        <f t="shared" si="15"/>
        <v>2.3513923680047406</v>
      </c>
      <c r="H193">
        <f t="shared" si="19"/>
        <v>65</v>
      </c>
      <c r="I193">
        <f t="shared" si="16"/>
        <v>3.8210125980077034</v>
      </c>
      <c r="J193">
        <v>5.51</v>
      </c>
      <c r="K193">
        <f t="shared" si="17"/>
        <v>0.7394563039733667</v>
      </c>
      <c r="L193">
        <v>7</v>
      </c>
    </row>
    <row r="194" spans="1:13" ht="15" x14ac:dyDescent="0.25">
      <c r="A194" t="s">
        <v>1041</v>
      </c>
      <c r="B194" t="s">
        <v>157</v>
      </c>
      <c r="C194">
        <v>64.5</v>
      </c>
      <c r="D194">
        <v>76</v>
      </c>
      <c r="E194">
        <f t="shared" ref="E194:E257" si="20">IF(AND($C194&gt;0,D194&gt;0),D194/($C194^0.727399687532279),"")</f>
        <v>3.6689384092641752</v>
      </c>
      <c r="F194">
        <v>97</v>
      </c>
      <c r="G194">
        <f t="shared" ref="G194:G257" si="21">IF(AND($C194&gt;0,F194&gt;0),F194/($C194^0.727399687532279),"")</f>
        <v>4.682724022350329</v>
      </c>
      <c r="H194">
        <f t="shared" si="19"/>
        <v>173</v>
      </c>
      <c r="I194">
        <f t="shared" ref="I194:I257" si="22">IF(AND($C194&gt;0,H194&gt;0),H194/($C194^0.727399687532279),"")</f>
        <v>8.3516624316145052</v>
      </c>
      <c r="J194">
        <v>9.9499999999999993</v>
      </c>
      <c r="K194">
        <f t="shared" ref="K194:K257" si="23">IF(AND($C194&gt;0,J194&gt;0),J194/($C194^0.515518364833551),"")</f>
        <v>1.1613465004488399</v>
      </c>
      <c r="L194">
        <v>8.7200000000000006</v>
      </c>
    </row>
    <row r="195" spans="1:13" ht="15" x14ac:dyDescent="0.25">
      <c r="A195" t="s">
        <v>1041</v>
      </c>
      <c r="B195" t="s">
        <v>1872</v>
      </c>
      <c r="C195">
        <v>63.4</v>
      </c>
      <c r="D195">
        <v>67</v>
      </c>
      <c r="E195">
        <f t="shared" si="20"/>
        <v>3.2751835166995016</v>
      </c>
      <c r="F195">
        <v>90</v>
      </c>
      <c r="G195">
        <f t="shared" si="21"/>
        <v>4.3995002463127637</v>
      </c>
      <c r="H195">
        <f t="shared" si="19"/>
        <v>157</v>
      </c>
      <c r="I195">
        <f t="shared" si="22"/>
        <v>7.6746837630122648</v>
      </c>
      <c r="J195">
        <v>10.84</v>
      </c>
      <c r="K195">
        <f t="shared" si="23"/>
        <v>1.2764951665738116</v>
      </c>
      <c r="L195">
        <v>8.75</v>
      </c>
    </row>
    <row r="196" spans="1:13" ht="15" x14ac:dyDescent="0.25">
      <c r="A196" t="s">
        <v>1041</v>
      </c>
      <c r="B196" t="s">
        <v>157</v>
      </c>
      <c r="C196">
        <v>68</v>
      </c>
      <c r="D196">
        <v>87</v>
      </c>
      <c r="E196">
        <f t="shared" si="20"/>
        <v>4.0415954701586863</v>
      </c>
      <c r="F196">
        <v>112</v>
      </c>
      <c r="G196">
        <f t="shared" si="21"/>
        <v>5.2029734788249753</v>
      </c>
      <c r="H196">
        <f t="shared" si="19"/>
        <v>199</v>
      </c>
      <c r="I196">
        <f t="shared" si="22"/>
        <v>9.2445689489836607</v>
      </c>
      <c r="J196">
        <v>13</v>
      </c>
      <c r="K196">
        <f t="shared" si="23"/>
        <v>1.4765608665485528</v>
      </c>
      <c r="L196">
        <v>9</v>
      </c>
    </row>
    <row r="197" spans="1:13" ht="15" x14ac:dyDescent="0.25">
      <c r="A197" t="s">
        <v>1041</v>
      </c>
      <c r="B197" t="s">
        <v>157</v>
      </c>
      <c r="C197">
        <v>58.7</v>
      </c>
      <c r="D197">
        <v>55</v>
      </c>
      <c r="E197">
        <f t="shared" si="20"/>
        <v>2.8435173814434198</v>
      </c>
      <c r="F197">
        <v>73</v>
      </c>
      <c r="G197">
        <f t="shared" si="21"/>
        <v>3.7741230699158117</v>
      </c>
      <c r="H197">
        <f t="shared" si="19"/>
        <v>128</v>
      </c>
      <c r="I197">
        <f t="shared" si="22"/>
        <v>6.6176404513592315</v>
      </c>
      <c r="J197">
        <v>10.53</v>
      </c>
      <c r="K197">
        <f t="shared" si="23"/>
        <v>1.2902175625402295</v>
      </c>
      <c r="L197">
        <v>8.0500000000000007</v>
      </c>
    </row>
    <row r="198" spans="1:13" ht="15" x14ac:dyDescent="0.25">
      <c r="A198" t="s">
        <v>634</v>
      </c>
      <c r="C198">
        <v>46.3</v>
      </c>
      <c r="D198">
        <v>25</v>
      </c>
      <c r="E198">
        <f t="shared" si="20"/>
        <v>1.5360201616719011</v>
      </c>
      <c r="F198">
        <v>29</v>
      </c>
      <c r="G198">
        <f t="shared" si="21"/>
        <v>1.7817833875394053</v>
      </c>
      <c r="H198">
        <f t="shared" si="19"/>
        <v>54</v>
      </c>
      <c r="I198">
        <f t="shared" si="22"/>
        <v>3.3178035492113067</v>
      </c>
      <c r="J198">
        <v>5.78</v>
      </c>
      <c r="K198">
        <f t="shared" si="23"/>
        <v>0.80036898211559093</v>
      </c>
      <c r="L198">
        <v>5.2</v>
      </c>
    </row>
    <row r="199" spans="1:13" ht="15" x14ac:dyDescent="0.25">
      <c r="A199" t="s">
        <v>1198</v>
      </c>
      <c r="B199" t="s">
        <v>1199</v>
      </c>
      <c r="C199">
        <v>57.1</v>
      </c>
      <c r="E199" t="str">
        <f t="shared" si="20"/>
        <v/>
      </c>
      <c r="G199" t="str">
        <f t="shared" si="21"/>
        <v/>
      </c>
      <c r="I199" t="str">
        <f t="shared" si="22"/>
        <v/>
      </c>
      <c r="J199">
        <v>7.14</v>
      </c>
      <c r="K199">
        <f t="shared" si="23"/>
        <v>0.88740125309419149</v>
      </c>
      <c r="L199">
        <v>5.84</v>
      </c>
    </row>
    <row r="200" spans="1:13" ht="15" x14ac:dyDescent="0.25">
      <c r="A200" t="s">
        <v>1016</v>
      </c>
      <c r="B200" t="s">
        <v>314</v>
      </c>
      <c r="C200">
        <v>60.25</v>
      </c>
      <c r="D200">
        <v>33</v>
      </c>
      <c r="E200">
        <f t="shared" si="20"/>
        <v>1.6740704750528672</v>
      </c>
      <c r="F200">
        <v>53</v>
      </c>
      <c r="G200">
        <f t="shared" si="21"/>
        <v>2.6886586417515748</v>
      </c>
      <c r="H200">
        <f>D200+F200</f>
        <v>86</v>
      </c>
      <c r="I200">
        <f t="shared" si="22"/>
        <v>4.3627291168044415</v>
      </c>
      <c r="J200">
        <v>7.3</v>
      </c>
      <c r="K200">
        <f t="shared" si="23"/>
        <v>0.88251543854975611</v>
      </c>
      <c r="L200">
        <v>5.56</v>
      </c>
      <c r="M200">
        <v>12.32</v>
      </c>
    </row>
    <row r="201" spans="1:13" ht="15" x14ac:dyDescent="0.25">
      <c r="A201" t="s">
        <v>2071</v>
      </c>
      <c r="B201" t="s">
        <v>664</v>
      </c>
      <c r="C201">
        <v>63.1</v>
      </c>
      <c r="D201">
        <v>76</v>
      </c>
      <c r="E201">
        <f t="shared" si="20"/>
        <v>3.7279733478248427</v>
      </c>
      <c r="F201">
        <v>97</v>
      </c>
      <c r="G201">
        <f t="shared" si="21"/>
        <v>4.7580712465659172</v>
      </c>
      <c r="H201">
        <f>D201+F201</f>
        <v>173</v>
      </c>
      <c r="I201">
        <f t="shared" si="22"/>
        <v>8.4860445943907603</v>
      </c>
      <c r="J201">
        <v>7.94</v>
      </c>
      <c r="K201">
        <f t="shared" si="23"/>
        <v>0.93728638926570751</v>
      </c>
      <c r="L201">
        <v>6.94</v>
      </c>
    </row>
    <row r="202" spans="1:13" ht="15" x14ac:dyDescent="0.25">
      <c r="A202" t="s">
        <v>2071</v>
      </c>
      <c r="B202" t="s">
        <v>664</v>
      </c>
      <c r="C202">
        <v>66.2</v>
      </c>
      <c r="D202">
        <v>81</v>
      </c>
      <c r="E202">
        <f t="shared" si="20"/>
        <v>3.8370149057771825</v>
      </c>
      <c r="F202">
        <v>98</v>
      </c>
      <c r="G202">
        <f t="shared" si="21"/>
        <v>4.6423143304464674</v>
      </c>
      <c r="H202">
        <f>D202+F202</f>
        <v>179</v>
      </c>
      <c r="I202">
        <f t="shared" si="22"/>
        <v>8.4793292362236503</v>
      </c>
      <c r="J202">
        <v>8.5500000000000007</v>
      </c>
      <c r="K202">
        <f t="shared" si="23"/>
        <v>0.98464659048460779</v>
      </c>
      <c r="L202">
        <v>6.95</v>
      </c>
    </row>
    <row r="203" spans="1:13" ht="15" x14ac:dyDescent="0.25">
      <c r="A203" t="s">
        <v>796</v>
      </c>
      <c r="B203" t="s">
        <v>21</v>
      </c>
      <c r="C203">
        <v>43.3</v>
      </c>
      <c r="D203">
        <v>11</v>
      </c>
      <c r="E203">
        <f t="shared" si="20"/>
        <v>0.70959721234617701</v>
      </c>
      <c r="F203">
        <v>12</v>
      </c>
      <c r="G203">
        <f t="shared" si="21"/>
        <v>0.77410604983219311</v>
      </c>
      <c r="H203">
        <f>D203+F203</f>
        <v>23</v>
      </c>
      <c r="I203">
        <f t="shared" si="22"/>
        <v>1.4837032621783701</v>
      </c>
      <c r="J203">
        <v>5.61</v>
      </c>
      <c r="K203">
        <f t="shared" si="23"/>
        <v>0.804124504613147</v>
      </c>
      <c r="L203">
        <v>5.0199999999999996</v>
      </c>
    </row>
    <row r="204" spans="1:13" ht="15" x14ac:dyDescent="0.25">
      <c r="A204" t="s">
        <v>588</v>
      </c>
      <c r="B204" t="s">
        <v>21</v>
      </c>
      <c r="C204">
        <v>38.299999999999997</v>
      </c>
      <c r="D204">
        <v>24</v>
      </c>
      <c r="E204">
        <f t="shared" si="20"/>
        <v>1.6927504901588819</v>
      </c>
      <c r="F204">
        <v>30</v>
      </c>
      <c r="G204">
        <f t="shared" si="21"/>
        <v>2.1159381126986023</v>
      </c>
      <c r="H204">
        <f>D204+F204</f>
        <v>54</v>
      </c>
      <c r="I204">
        <f t="shared" si="22"/>
        <v>3.8086886028574845</v>
      </c>
      <c r="J204">
        <v>7.7</v>
      </c>
      <c r="K204">
        <f t="shared" si="23"/>
        <v>1.1757708314785684</v>
      </c>
      <c r="L204">
        <v>6.3</v>
      </c>
    </row>
    <row r="205" spans="1:13" ht="15" x14ac:dyDescent="0.25">
      <c r="A205" t="s">
        <v>588</v>
      </c>
      <c r="B205">
        <v>58.4</v>
      </c>
      <c r="C205">
        <v>61</v>
      </c>
      <c r="D205">
        <v>74</v>
      </c>
      <c r="E205">
        <f t="shared" si="20"/>
        <v>3.7203462016702122</v>
      </c>
      <c r="G205" t="str">
        <f t="shared" si="21"/>
        <v/>
      </c>
      <c r="I205" t="str">
        <f t="shared" si="22"/>
        <v/>
      </c>
      <c r="J205">
        <v>12.02</v>
      </c>
      <c r="K205">
        <f t="shared" si="23"/>
        <v>1.4438901390867187</v>
      </c>
      <c r="L205">
        <v>7.16</v>
      </c>
    </row>
    <row r="206" spans="1:13" ht="15" x14ac:dyDescent="0.25">
      <c r="A206" t="s">
        <v>588</v>
      </c>
      <c r="B206" t="s">
        <v>21</v>
      </c>
      <c r="C206">
        <v>50.5</v>
      </c>
      <c r="D206">
        <v>55</v>
      </c>
      <c r="E206">
        <f t="shared" si="20"/>
        <v>3.1724082694566396</v>
      </c>
      <c r="F206">
        <v>67</v>
      </c>
      <c r="G206">
        <f t="shared" si="21"/>
        <v>3.8645700737017243</v>
      </c>
      <c r="H206">
        <f t="shared" ref="H206:H237" si="24">D206+F206</f>
        <v>122</v>
      </c>
      <c r="I206">
        <f t="shared" si="22"/>
        <v>7.0369783431583635</v>
      </c>
      <c r="J206">
        <v>11.42</v>
      </c>
      <c r="K206">
        <f t="shared" si="23"/>
        <v>1.51212647687727</v>
      </c>
      <c r="L206">
        <v>7.7</v>
      </c>
      <c r="M206">
        <v>12.2</v>
      </c>
    </row>
    <row r="207" spans="1:13" ht="15" x14ac:dyDescent="0.25">
      <c r="A207" t="s">
        <v>1088</v>
      </c>
      <c r="B207" t="s">
        <v>21</v>
      </c>
      <c r="C207">
        <v>43.5</v>
      </c>
      <c r="D207">
        <v>36</v>
      </c>
      <c r="E207">
        <f t="shared" si="20"/>
        <v>2.3145465901107842</v>
      </c>
      <c r="F207">
        <v>45</v>
      </c>
      <c r="G207">
        <f t="shared" si="21"/>
        <v>2.8931832376384801</v>
      </c>
      <c r="H207">
        <f t="shared" si="24"/>
        <v>81</v>
      </c>
      <c r="I207">
        <f t="shared" si="22"/>
        <v>5.2077298277492643</v>
      </c>
      <c r="J207">
        <v>8</v>
      </c>
      <c r="K207">
        <f t="shared" si="23"/>
        <v>1.1439806654282967</v>
      </c>
      <c r="L207">
        <v>6.67</v>
      </c>
      <c r="M207">
        <v>12.7</v>
      </c>
    </row>
    <row r="208" spans="1:13" ht="15" x14ac:dyDescent="0.25">
      <c r="A208" t="s">
        <v>1132</v>
      </c>
      <c r="B208" t="s">
        <v>21</v>
      </c>
      <c r="C208">
        <v>45.5</v>
      </c>
      <c r="D208">
        <v>42</v>
      </c>
      <c r="E208">
        <f t="shared" si="20"/>
        <v>2.6134387040121827</v>
      </c>
      <c r="F208">
        <v>51</v>
      </c>
      <c r="G208">
        <f t="shared" si="21"/>
        <v>3.1734612834433644</v>
      </c>
      <c r="H208">
        <f t="shared" si="24"/>
        <v>93</v>
      </c>
      <c r="I208">
        <f t="shared" si="22"/>
        <v>5.7868999874555467</v>
      </c>
      <c r="J208">
        <v>7.82</v>
      </c>
      <c r="K208">
        <f t="shared" si="23"/>
        <v>1.0926257440303588</v>
      </c>
      <c r="L208">
        <v>6.61</v>
      </c>
    </row>
    <row r="209" spans="1:13" ht="15" x14ac:dyDescent="0.25">
      <c r="A209" t="s">
        <v>224</v>
      </c>
      <c r="B209" t="s">
        <v>223</v>
      </c>
      <c r="C209">
        <v>35</v>
      </c>
      <c r="D209">
        <v>20</v>
      </c>
      <c r="E209">
        <f t="shared" si="20"/>
        <v>1.5061748193675746</v>
      </c>
      <c r="F209">
        <v>30</v>
      </c>
      <c r="G209">
        <f t="shared" si="21"/>
        <v>2.259262229051362</v>
      </c>
      <c r="H209">
        <f t="shared" si="24"/>
        <v>50</v>
      </c>
      <c r="I209">
        <f t="shared" si="22"/>
        <v>3.7654370484189363</v>
      </c>
      <c r="J209">
        <v>5.55</v>
      </c>
      <c r="K209">
        <f t="shared" si="23"/>
        <v>0.88776404062665404</v>
      </c>
      <c r="L209">
        <v>5.7</v>
      </c>
      <c r="M209">
        <v>14.16</v>
      </c>
    </row>
    <row r="210" spans="1:13" ht="15" x14ac:dyDescent="0.25">
      <c r="A210" t="s">
        <v>224</v>
      </c>
      <c r="B210" t="s">
        <v>223</v>
      </c>
      <c r="C210">
        <v>42.1</v>
      </c>
      <c r="D210">
        <v>30</v>
      </c>
      <c r="E210">
        <f t="shared" si="20"/>
        <v>1.9752358792034244</v>
      </c>
      <c r="F210">
        <v>38</v>
      </c>
      <c r="G210">
        <f t="shared" si="21"/>
        <v>2.501965446991004</v>
      </c>
      <c r="H210">
        <f t="shared" si="24"/>
        <v>68</v>
      </c>
      <c r="I210">
        <f t="shared" si="22"/>
        <v>4.4772013261944288</v>
      </c>
      <c r="J210">
        <v>6.75</v>
      </c>
      <c r="K210">
        <f t="shared" si="23"/>
        <v>0.98164966510304286</v>
      </c>
      <c r="L210">
        <v>6.1000000000000005</v>
      </c>
      <c r="M210">
        <v>14.16</v>
      </c>
    </row>
    <row r="211" spans="1:13" ht="15" x14ac:dyDescent="0.25">
      <c r="A211" t="s">
        <v>644</v>
      </c>
      <c r="B211" t="s">
        <v>645</v>
      </c>
      <c r="C211">
        <v>36.5</v>
      </c>
      <c r="D211">
        <v>22</v>
      </c>
      <c r="E211">
        <f t="shared" si="20"/>
        <v>1.6069832106255593</v>
      </c>
      <c r="F211">
        <v>31</v>
      </c>
      <c r="G211">
        <f t="shared" si="21"/>
        <v>2.2643854331541973</v>
      </c>
      <c r="H211">
        <f t="shared" si="24"/>
        <v>53</v>
      </c>
      <c r="I211">
        <f t="shared" si="22"/>
        <v>3.8713686437797565</v>
      </c>
      <c r="J211">
        <v>6.7</v>
      </c>
      <c r="K211">
        <f t="shared" si="23"/>
        <v>1.0487793792795441</v>
      </c>
      <c r="L211">
        <v>5.92</v>
      </c>
      <c r="M211">
        <v>13.83</v>
      </c>
    </row>
    <row r="212" spans="1:13" ht="15" x14ac:dyDescent="0.25">
      <c r="A212" t="s">
        <v>1589</v>
      </c>
      <c r="C212">
        <v>57.6</v>
      </c>
      <c r="D212">
        <v>55</v>
      </c>
      <c r="E212">
        <f t="shared" si="20"/>
        <v>2.8829155795718493</v>
      </c>
      <c r="F212">
        <v>67</v>
      </c>
      <c r="G212">
        <f t="shared" si="21"/>
        <v>3.5119153423875251</v>
      </c>
      <c r="H212">
        <f t="shared" si="24"/>
        <v>122</v>
      </c>
      <c r="I212">
        <f t="shared" si="22"/>
        <v>6.3948309219593744</v>
      </c>
      <c r="J212">
        <v>7.48</v>
      </c>
      <c r="K212">
        <f t="shared" si="23"/>
        <v>0.9254894614261322</v>
      </c>
      <c r="L212">
        <v>6.8100000000000005</v>
      </c>
    </row>
    <row r="213" spans="1:13" ht="15" x14ac:dyDescent="0.25">
      <c r="A213" t="s">
        <v>1589</v>
      </c>
      <c r="B213" t="s">
        <v>230</v>
      </c>
      <c r="C213">
        <v>110.8</v>
      </c>
      <c r="D213">
        <v>100</v>
      </c>
      <c r="E213">
        <f t="shared" si="20"/>
        <v>3.2568849487391338</v>
      </c>
      <c r="F213">
        <v>132</v>
      </c>
      <c r="G213">
        <f t="shared" si="21"/>
        <v>4.2990881323356565</v>
      </c>
      <c r="H213">
        <f t="shared" si="24"/>
        <v>232</v>
      </c>
      <c r="I213">
        <f t="shared" si="22"/>
        <v>7.5559730810747903</v>
      </c>
      <c r="J213">
        <v>12.85</v>
      </c>
      <c r="K213">
        <f t="shared" si="23"/>
        <v>1.1347634357575334</v>
      </c>
      <c r="L213">
        <v>7.28</v>
      </c>
    </row>
    <row r="214" spans="1:13" ht="15" x14ac:dyDescent="0.25">
      <c r="A214" t="s">
        <v>1589</v>
      </c>
      <c r="B214" t="s">
        <v>244</v>
      </c>
      <c r="C214">
        <v>60</v>
      </c>
      <c r="D214">
        <v>39</v>
      </c>
      <c r="E214">
        <f t="shared" si="20"/>
        <v>1.9844398659547273</v>
      </c>
      <c r="F214">
        <v>50</v>
      </c>
      <c r="G214">
        <f t="shared" si="21"/>
        <v>2.5441536743009325</v>
      </c>
      <c r="H214">
        <f t="shared" si="24"/>
        <v>89</v>
      </c>
      <c r="I214">
        <f t="shared" si="22"/>
        <v>4.5285935402556596</v>
      </c>
      <c r="J214">
        <v>7.14</v>
      </c>
      <c r="K214">
        <f t="shared" si="23"/>
        <v>0.86502485580329902</v>
      </c>
      <c r="L214">
        <v>6.4</v>
      </c>
      <c r="M214">
        <v>13.6</v>
      </c>
    </row>
    <row r="215" spans="1:13" ht="15" x14ac:dyDescent="0.25">
      <c r="A215" t="s">
        <v>1589</v>
      </c>
      <c r="B215" t="s">
        <v>230</v>
      </c>
      <c r="D215">
        <v>93</v>
      </c>
      <c r="E215" t="str">
        <f t="shared" si="20"/>
        <v/>
      </c>
      <c r="F215">
        <v>117</v>
      </c>
      <c r="G215" t="str">
        <f t="shared" si="21"/>
        <v/>
      </c>
      <c r="H215">
        <f t="shared" si="24"/>
        <v>210</v>
      </c>
      <c r="I215" t="str">
        <f t="shared" si="22"/>
        <v/>
      </c>
      <c r="J215">
        <v>12.86</v>
      </c>
      <c r="K215" t="str">
        <f t="shared" si="23"/>
        <v/>
      </c>
      <c r="L215">
        <v>7.3</v>
      </c>
      <c r="M215">
        <v>13.5</v>
      </c>
    </row>
    <row r="216" spans="1:13" ht="15" x14ac:dyDescent="0.25">
      <c r="A216" t="s">
        <v>1589</v>
      </c>
      <c r="B216" t="s">
        <v>230</v>
      </c>
      <c r="C216">
        <v>96.8</v>
      </c>
      <c r="D216">
        <v>78</v>
      </c>
      <c r="E216">
        <f t="shared" si="20"/>
        <v>2.8026540181106636</v>
      </c>
      <c r="F216">
        <v>108</v>
      </c>
      <c r="G216">
        <f t="shared" si="21"/>
        <v>3.8805978712301497</v>
      </c>
      <c r="H216">
        <f t="shared" si="24"/>
        <v>186</v>
      </c>
      <c r="I216">
        <f t="shared" si="22"/>
        <v>6.6832518893408128</v>
      </c>
      <c r="J216">
        <v>14.280000000000001</v>
      </c>
      <c r="K216">
        <f t="shared" si="23"/>
        <v>1.351988478084833</v>
      </c>
      <c r="L216">
        <v>7.3100000000000005</v>
      </c>
      <c r="M216">
        <v>12.06</v>
      </c>
    </row>
    <row r="217" spans="1:13" ht="15" x14ac:dyDescent="0.25">
      <c r="A217" t="s">
        <v>1903</v>
      </c>
      <c r="B217" t="s">
        <v>157</v>
      </c>
      <c r="C217">
        <v>55.5</v>
      </c>
      <c r="D217">
        <v>58</v>
      </c>
      <c r="E217">
        <f t="shared" si="20"/>
        <v>3.1234159424039301</v>
      </c>
      <c r="F217">
        <v>72</v>
      </c>
      <c r="G217">
        <f t="shared" si="21"/>
        <v>3.8773439285014306</v>
      </c>
      <c r="H217">
        <f t="shared" si="24"/>
        <v>130</v>
      </c>
      <c r="I217">
        <f t="shared" si="22"/>
        <v>7.0007598709053607</v>
      </c>
      <c r="J217">
        <v>8.3000000000000007</v>
      </c>
      <c r="K217">
        <f t="shared" si="23"/>
        <v>1.0467983415824418</v>
      </c>
      <c r="L217">
        <v>6.8</v>
      </c>
    </row>
    <row r="218" spans="1:13" ht="15" x14ac:dyDescent="0.25">
      <c r="A218" t="s">
        <v>1599</v>
      </c>
      <c r="B218" t="s">
        <v>90</v>
      </c>
      <c r="C218">
        <v>45.2</v>
      </c>
      <c r="D218">
        <v>37</v>
      </c>
      <c r="E218">
        <f t="shared" si="20"/>
        <v>2.313420308603674</v>
      </c>
      <c r="F218">
        <v>50</v>
      </c>
      <c r="G218">
        <f t="shared" si="21"/>
        <v>3.126243660275235</v>
      </c>
      <c r="H218">
        <f t="shared" si="24"/>
        <v>87</v>
      </c>
      <c r="I218">
        <f t="shared" si="22"/>
        <v>5.439663968878909</v>
      </c>
      <c r="J218">
        <v>6.7700000000000005</v>
      </c>
      <c r="K218">
        <f t="shared" si="23"/>
        <v>0.94914903209627555</v>
      </c>
      <c r="L218">
        <v>5.98</v>
      </c>
    </row>
    <row r="219" spans="1:13" x14ac:dyDescent="0.3">
      <c r="A219" t="s">
        <v>301</v>
      </c>
      <c r="B219" t="s">
        <v>1571</v>
      </c>
      <c r="C219">
        <v>82.4</v>
      </c>
      <c r="D219">
        <v>100</v>
      </c>
      <c r="E219">
        <f t="shared" si="20"/>
        <v>4.0397560951132983</v>
      </c>
      <c r="F219">
        <v>120</v>
      </c>
      <c r="G219">
        <f t="shared" si="21"/>
        <v>4.8477073141359579</v>
      </c>
      <c r="H219">
        <f t="shared" si="24"/>
        <v>220</v>
      </c>
      <c r="I219">
        <f t="shared" si="22"/>
        <v>8.8874634092492553</v>
      </c>
      <c r="J219" s="3">
        <v>14.77</v>
      </c>
      <c r="K219">
        <f t="shared" si="23"/>
        <v>1.5194444669463774</v>
      </c>
      <c r="L219" s="3">
        <v>8.74</v>
      </c>
      <c r="M219">
        <v>13.41</v>
      </c>
    </row>
    <row r="220" spans="1:13" ht="15" x14ac:dyDescent="0.25">
      <c r="A220" t="s">
        <v>165</v>
      </c>
      <c r="B220" t="s">
        <v>166</v>
      </c>
      <c r="C220">
        <v>31.3</v>
      </c>
      <c r="D220">
        <v>16</v>
      </c>
      <c r="E220">
        <f t="shared" si="20"/>
        <v>1.306957600904767</v>
      </c>
      <c r="F220">
        <v>24</v>
      </c>
      <c r="G220">
        <f t="shared" si="21"/>
        <v>1.9604364013571505</v>
      </c>
      <c r="H220">
        <f t="shared" si="24"/>
        <v>40</v>
      </c>
      <c r="I220">
        <f t="shared" si="22"/>
        <v>3.2673940022619177</v>
      </c>
      <c r="J220">
        <v>5.07</v>
      </c>
      <c r="K220">
        <f t="shared" si="23"/>
        <v>0.85906769516823311</v>
      </c>
      <c r="L220">
        <v>4.6000000000000005</v>
      </c>
    </row>
    <row r="221" spans="1:13" x14ac:dyDescent="0.3">
      <c r="A221" t="s">
        <v>2136</v>
      </c>
      <c r="B221" t="s">
        <v>94</v>
      </c>
      <c r="C221">
        <v>109.5</v>
      </c>
      <c r="D221">
        <v>122</v>
      </c>
      <c r="E221">
        <f t="shared" si="20"/>
        <v>4.0076578562388532</v>
      </c>
      <c r="F221">
        <v>145</v>
      </c>
      <c r="G221">
        <f t="shared" si="21"/>
        <v>4.7631999111035555</v>
      </c>
      <c r="H221">
        <f t="shared" si="24"/>
        <v>267</v>
      </c>
      <c r="I221">
        <f t="shared" si="22"/>
        <v>8.7708577673424077</v>
      </c>
      <c r="J221">
        <v>12.3</v>
      </c>
      <c r="K221">
        <f t="shared" si="23"/>
        <v>1.0928226294225518</v>
      </c>
      <c r="L221">
        <v>8.17</v>
      </c>
    </row>
    <row r="222" spans="1:13" x14ac:dyDescent="0.3">
      <c r="A222" t="s">
        <v>1611</v>
      </c>
      <c r="B222" t="s">
        <v>94</v>
      </c>
      <c r="C222">
        <v>81.400000000000006</v>
      </c>
      <c r="D222">
        <v>63</v>
      </c>
      <c r="E222">
        <f t="shared" si="20"/>
        <v>2.5677512797775544</v>
      </c>
      <c r="F222">
        <v>82</v>
      </c>
      <c r="G222">
        <f t="shared" si="21"/>
        <v>3.3421524593930072</v>
      </c>
      <c r="H222">
        <f t="shared" si="24"/>
        <v>145</v>
      </c>
      <c r="I222">
        <f t="shared" si="22"/>
        <v>5.909903739170562</v>
      </c>
      <c r="J222">
        <v>10.210000000000001</v>
      </c>
      <c r="K222">
        <f t="shared" si="23"/>
        <v>1.056972706771063</v>
      </c>
      <c r="L222">
        <v>6.55</v>
      </c>
    </row>
    <row r="223" spans="1:13" x14ac:dyDescent="0.3">
      <c r="A223" t="s">
        <v>1079</v>
      </c>
      <c r="B223" t="s">
        <v>94</v>
      </c>
      <c r="C223">
        <v>61.2</v>
      </c>
      <c r="D223">
        <v>37</v>
      </c>
      <c r="E223">
        <f t="shared" si="20"/>
        <v>1.8557492679277467</v>
      </c>
      <c r="F223">
        <v>45</v>
      </c>
      <c r="G223">
        <f t="shared" si="21"/>
        <v>2.2569923528850975</v>
      </c>
      <c r="H223">
        <f t="shared" si="24"/>
        <v>82</v>
      </c>
      <c r="I223">
        <f t="shared" si="22"/>
        <v>4.1127416208128444</v>
      </c>
      <c r="J223">
        <v>6.54</v>
      </c>
      <c r="K223">
        <f t="shared" si="23"/>
        <v>0.78428620617258937</v>
      </c>
      <c r="L223">
        <v>5.56</v>
      </c>
    </row>
    <row r="224" spans="1:13" ht="15" x14ac:dyDescent="0.25">
      <c r="A224" t="s">
        <v>1665</v>
      </c>
      <c r="B224" t="s">
        <v>1666</v>
      </c>
      <c r="C224">
        <v>50.6</v>
      </c>
      <c r="D224">
        <v>38</v>
      </c>
      <c r="E224">
        <f t="shared" si="20"/>
        <v>2.1886939788307953</v>
      </c>
      <c r="G224" t="str">
        <f t="shared" si="21"/>
        <v/>
      </c>
      <c r="H224">
        <f t="shared" si="24"/>
        <v>38</v>
      </c>
      <c r="I224">
        <f t="shared" si="22"/>
        <v>2.1886939788307953</v>
      </c>
      <c r="J224">
        <v>6.87</v>
      </c>
      <c r="K224">
        <f t="shared" si="23"/>
        <v>0.90873205788241596</v>
      </c>
      <c r="L224">
        <v>5.67</v>
      </c>
    </row>
    <row r="225" spans="1:13" ht="15" x14ac:dyDescent="0.25">
      <c r="A225" t="s">
        <v>1665</v>
      </c>
      <c r="B225" t="s">
        <v>1666</v>
      </c>
      <c r="C225">
        <v>66</v>
      </c>
      <c r="D225">
        <v>77</v>
      </c>
      <c r="E225">
        <f t="shared" si="20"/>
        <v>3.6555694145256004</v>
      </c>
      <c r="F225">
        <v>98</v>
      </c>
      <c r="G225">
        <f t="shared" si="21"/>
        <v>4.6525428912144005</v>
      </c>
      <c r="H225">
        <f t="shared" si="24"/>
        <v>175</v>
      </c>
      <c r="I225">
        <f t="shared" si="22"/>
        <v>8.3081123057400017</v>
      </c>
      <c r="J225">
        <v>12</v>
      </c>
      <c r="K225">
        <f t="shared" si="23"/>
        <v>1.3841174107599947</v>
      </c>
      <c r="L225">
        <v>7.31</v>
      </c>
    </row>
    <row r="226" spans="1:13" ht="15" x14ac:dyDescent="0.25">
      <c r="A226" t="s">
        <v>1665</v>
      </c>
      <c r="B226" t="s">
        <v>1666</v>
      </c>
      <c r="C226">
        <v>68.8</v>
      </c>
      <c r="D226">
        <v>79</v>
      </c>
      <c r="E226">
        <f t="shared" si="20"/>
        <v>3.6388640927392646</v>
      </c>
      <c r="F226">
        <v>101</v>
      </c>
      <c r="G226">
        <f t="shared" si="21"/>
        <v>4.6522186502109584</v>
      </c>
      <c r="H226">
        <f t="shared" si="24"/>
        <v>180</v>
      </c>
      <c r="I226">
        <f t="shared" si="22"/>
        <v>8.2910827429502234</v>
      </c>
      <c r="J226">
        <v>10.199999999999999</v>
      </c>
      <c r="K226">
        <f t="shared" si="23"/>
        <v>1.1515679913377959</v>
      </c>
      <c r="L226">
        <v>7.05</v>
      </c>
      <c r="M226">
        <v>14.305080824369499</v>
      </c>
    </row>
    <row r="227" spans="1:13" ht="15" x14ac:dyDescent="0.25">
      <c r="A227" t="s">
        <v>1665</v>
      </c>
      <c r="B227" t="s">
        <v>1666</v>
      </c>
      <c r="C227">
        <v>58.1</v>
      </c>
      <c r="D227">
        <v>63</v>
      </c>
      <c r="E227">
        <f t="shared" si="20"/>
        <v>3.2815526910265982</v>
      </c>
      <c r="F227">
        <v>80</v>
      </c>
      <c r="G227">
        <f t="shared" si="21"/>
        <v>4.1670510362242519</v>
      </c>
      <c r="H227">
        <f t="shared" si="24"/>
        <v>143</v>
      </c>
      <c r="I227">
        <f t="shared" si="22"/>
        <v>7.4486037272508501</v>
      </c>
      <c r="J227">
        <v>9.77</v>
      </c>
      <c r="K227">
        <f t="shared" si="23"/>
        <v>1.203453650615814</v>
      </c>
      <c r="L227">
        <v>6.98</v>
      </c>
      <c r="M227">
        <v>12.25</v>
      </c>
    </row>
    <row r="228" spans="1:13" ht="15" x14ac:dyDescent="0.25">
      <c r="A228" t="s">
        <v>1166</v>
      </c>
      <c r="C228">
        <v>42.2</v>
      </c>
      <c r="D228">
        <v>26</v>
      </c>
      <c r="E228">
        <f t="shared" si="20"/>
        <v>1.70891939604022</v>
      </c>
      <c r="F228">
        <v>34</v>
      </c>
      <c r="G228">
        <f t="shared" si="21"/>
        <v>2.23474074866798</v>
      </c>
      <c r="H228">
        <f t="shared" si="24"/>
        <v>60</v>
      </c>
      <c r="I228">
        <f t="shared" si="22"/>
        <v>3.9436601447082</v>
      </c>
      <c r="J228">
        <v>5.94</v>
      </c>
      <c r="K228">
        <f t="shared" si="23"/>
        <v>0.86279581109038705</v>
      </c>
      <c r="L228">
        <v>5.1000000000000005</v>
      </c>
    </row>
    <row r="229" spans="1:13" ht="15" x14ac:dyDescent="0.25">
      <c r="A229" t="s">
        <v>1846</v>
      </c>
      <c r="B229" t="s">
        <v>215</v>
      </c>
      <c r="C229">
        <v>93</v>
      </c>
      <c r="D229">
        <v>45</v>
      </c>
      <c r="E229">
        <f t="shared" si="20"/>
        <v>1.664710167558938</v>
      </c>
      <c r="F229">
        <v>57</v>
      </c>
      <c r="G229">
        <f t="shared" si="21"/>
        <v>2.1086328789079878</v>
      </c>
      <c r="H229">
        <f t="shared" si="24"/>
        <v>102</v>
      </c>
      <c r="I229">
        <f t="shared" si="22"/>
        <v>3.773343046466926</v>
      </c>
      <c r="J229">
        <v>7.08</v>
      </c>
      <c r="K229">
        <f t="shared" si="23"/>
        <v>0.68429622922557976</v>
      </c>
      <c r="L229">
        <v>5.12</v>
      </c>
      <c r="M229">
        <v>15.16</v>
      </c>
    </row>
    <row r="230" spans="1:13" ht="15" x14ac:dyDescent="0.25">
      <c r="A230" t="s">
        <v>361</v>
      </c>
      <c r="B230" t="s">
        <v>360</v>
      </c>
      <c r="C230">
        <v>31.2</v>
      </c>
      <c r="D230">
        <v>24</v>
      </c>
      <c r="E230">
        <f t="shared" si="20"/>
        <v>1.9650049869357602</v>
      </c>
      <c r="F230">
        <v>33</v>
      </c>
      <c r="G230">
        <f t="shared" si="21"/>
        <v>2.7018818570366703</v>
      </c>
      <c r="H230">
        <f t="shared" si="24"/>
        <v>57</v>
      </c>
      <c r="I230">
        <f t="shared" si="22"/>
        <v>4.6668868439724305</v>
      </c>
      <c r="J230">
        <v>5.48</v>
      </c>
      <c r="K230">
        <f t="shared" si="23"/>
        <v>0.93007169014994096</v>
      </c>
      <c r="L230">
        <v>5.9</v>
      </c>
      <c r="M230">
        <v>13.6</v>
      </c>
    </row>
    <row r="231" spans="1:13" ht="15" x14ac:dyDescent="0.25">
      <c r="A231" t="s">
        <v>361</v>
      </c>
      <c r="B231" t="s">
        <v>360</v>
      </c>
      <c r="C231">
        <v>58.6</v>
      </c>
      <c r="D231">
        <v>65</v>
      </c>
      <c r="E231">
        <f t="shared" si="20"/>
        <v>3.3646909741980324</v>
      </c>
      <c r="F231">
        <v>85</v>
      </c>
      <c r="G231">
        <f t="shared" si="21"/>
        <v>4.3999805047205038</v>
      </c>
      <c r="H231">
        <f t="shared" si="24"/>
        <v>150</v>
      </c>
      <c r="I231">
        <f t="shared" si="22"/>
        <v>7.7646714789185367</v>
      </c>
      <c r="J231">
        <v>11.16</v>
      </c>
      <c r="K231">
        <f t="shared" si="23"/>
        <v>1.3686125131167106</v>
      </c>
      <c r="L231">
        <v>7.68</v>
      </c>
      <c r="M231">
        <v>12.47</v>
      </c>
    </row>
    <row r="232" spans="1:13" ht="15" x14ac:dyDescent="0.25">
      <c r="A232" t="s">
        <v>361</v>
      </c>
      <c r="B232" t="s">
        <v>196</v>
      </c>
      <c r="C232">
        <v>59.7</v>
      </c>
      <c r="D232">
        <v>53</v>
      </c>
      <c r="E232">
        <f t="shared" si="20"/>
        <v>2.7066537131133614</v>
      </c>
      <c r="F232">
        <v>65</v>
      </c>
      <c r="G232">
        <f t="shared" si="21"/>
        <v>3.3194809689126132</v>
      </c>
      <c r="H232">
        <f t="shared" si="24"/>
        <v>118</v>
      </c>
      <c r="I232">
        <f t="shared" si="22"/>
        <v>6.0261346820259751</v>
      </c>
      <c r="J232">
        <v>8.81</v>
      </c>
      <c r="K232">
        <f t="shared" si="23"/>
        <v>1.0701102531907876</v>
      </c>
      <c r="L232">
        <v>7.6</v>
      </c>
      <c r="M232">
        <v>12.2</v>
      </c>
    </row>
    <row r="233" spans="1:13" ht="15" x14ac:dyDescent="0.25">
      <c r="A233" t="s">
        <v>361</v>
      </c>
      <c r="B233" t="s">
        <v>360</v>
      </c>
      <c r="C233">
        <v>61.5</v>
      </c>
      <c r="D233">
        <v>76</v>
      </c>
      <c r="E233">
        <f t="shared" si="20"/>
        <v>3.7982748864136391</v>
      </c>
      <c r="F233">
        <v>97</v>
      </c>
      <c r="G233">
        <f t="shared" si="21"/>
        <v>4.8477982102910921</v>
      </c>
      <c r="H233">
        <f t="shared" si="24"/>
        <v>173</v>
      </c>
      <c r="I233">
        <f t="shared" si="22"/>
        <v>8.6460730967047308</v>
      </c>
      <c r="J233">
        <v>12.53</v>
      </c>
      <c r="K233">
        <f t="shared" si="23"/>
        <v>1.4988324822296375</v>
      </c>
      <c r="L233">
        <v>8.43</v>
      </c>
      <c r="M233">
        <v>12.03</v>
      </c>
    </row>
    <row r="234" spans="1:13" ht="15" x14ac:dyDescent="0.25">
      <c r="A234" t="s">
        <v>1058</v>
      </c>
      <c r="B234" t="s">
        <v>196</v>
      </c>
      <c r="C234">
        <v>58.5</v>
      </c>
      <c r="D234">
        <v>43</v>
      </c>
      <c r="E234">
        <f t="shared" si="20"/>
        <v>2.2286395367614253</v>
      </c>
      <c r="F234">
        <v>53</v>
      </c>
      <c r="G234">
        <f t="shared" si="21"/>
        <v>2.7469278011245475</v>
      </c>
      <c r="H234">
        <f t="shared" si="24"/>
        <v>96</v>
      </c>
      <c r="I234">
        <f t="shared" si="22"/>
        <v>4.9755673378859733</v>
      </c>
      <c r="J234">
        <v>7.03</v>
      </c>
      <c r="K234">
        <f t="shared" si="23"/>
        <v>0.86288719162320726</v>
      </c>
      <c r="L234">
        <v>6.9</v>
      </c>
      <c r="M234">
        <v>13.1</v>
      </c>
    </row>
    <row r="235" spans="1:13" ht="15" x14ac:dyDescent="0.25">
      <c r="A235" t="s">
        <v>902</v>
      </c>
      <c r="B235" t="s">
        <v>897</v>
      </c>
      <c r="C235">
        <v>70.599999999999994</v>
      </c>
      <c r="D235">
        <v>75</v>
      </c>
      <c r="E235">
        <f t="shared" si="20"/>
        <v>3.3903247613499756</v>
      </c>
      <c r="F235">
        <v>92</v>
      </c>
      <c r="G235">
        <f t="shared" si="21"/>
        <v>4.1587983739226368</v>
      </c>
      <c r="H235">
        <f t="shared" si="24"/>
        <v>167</v>
      </c>
      <c r="I235">
        <f t="shared" si="22"/>
        <v>7.5491231352726125</v>
      </c>
      <c r="J235">
        <v>12</v>
      </c>
      <c r="K235">
        <f t="shared" si="23"/>
        <v>1.3368678207252733</v>
      </c>
      <c r="L235">
        <v>7.33</v>
      </c>
    </row>
    <row r="236" spans="1:13" ht="15" x14ac:dyDescent="0.25">
      <c r="A236" t="s">
        <v>902</v>
      </c>
      <c r="B236" t="s">
        <v>152</v>
      </c>
      <c r="C236">
        <v>76.599999999999994</v>
      </c>
      <c r="D236">
        <v>90</v>
      </c>
      <c r="E236">
        <f t="shared" si="20"/>
        <v>3.8340263310550982</v>
      </c>
      <c r="F236">
        <v>115</v>
      </c>
      <c r="G236">
        <f t="shared" si="21"/>
        <v>4.8990336452370693</v>
      </c>
      <c r="H236">
        <f t="shared" si="24"/>
        <v>205</v>
      </c>
      <c r="I236">
        <f t="shared" si="22"/>
        <v>8.7330599762921679</v>
      </c>
      <c r="J236">
        <v>11.7</v>
      </c>
      <c r="K236">
        <f t="shared" si="23"/>
        <v>1.2497735452820453</v>
      </c>
      <c r="L236">
        <v>7.93</v>
      </c>
    </row>
    <row r="237" spans="1:13" ht="15" x14ac:dyDescent="0.25">
      <c r="A237" t="s">
        <v>896</v>
      </c>
      <c r="B237" t="s">
        <v>897</v>
      </c>
      <c r="C237">
        <v>64.5</v>
      </c>
      <c r="D237">
        <v>52</v>
      </c>
      <c r="E237">
        <f t="shared" si="20"/>
        <v>2.510326280022857</v>
      </c>
      <c r="F237">
        <v>70</v>
      </c>
      <c r="G237">
        <f t="shared" si="21"/>
        <v>3.3792853769538458</v>
      </c>
      <c r="H237">
        <f t="shared" si="24"/>
        <v>122</v>
      </c>
      <c r="I237">
        <f t="shared" si="22"/>
        <v>5.8896116569767027</v>
      </c>
      <c r="J237">
        <v>9.57</v>
      </c>
      <c r="K237">
        <f t="shared" si="23"/>
        <v>1.1169935687734069</v>
      </c>
      <c r="L237">
        <v>6.5200000000000005</v>
      </c>
      <c r="M237">
        <v>13.58</v>
      </c>
    </row>
    <row r="238" spans="1:13" ht="15" x14ac:dyDescent="0.25">
      <c r="A238" t="s">
        <v>1552</v>
      </c>
      <c r="B238" t="s">
        <v>152</v>
      </c>
      <c r="C238">
        <v>69.2</v>
      </c>
      <c r="D238">
        <v>76</v>
      </c>
      <c r="E238">
        <f t="shared" si="20"/>
        <v>3.4859487200694681</v>
      </c>
      <c r="F238">
        <v>95</v>
      </c>
      <c r="G238">
        <f t="shared" si="21"/>
        <v>4.357435900086835</v>
      </c>
      <c r="H238">
        <f t="shared" ref="H238:H269" si="25">D238+F238</f>
        <v>171</v>
      </c>
      <c r="I238">
        <f t="shared" si="22"/>
        <v>7.8433846201563036</v>
      </c>
      <c r="J238">
        <v>10.6</v>
      </c>
      <c r="K238">
        <f t="shared" si="23"/>
        <v>1.1931564143473252</v>
      </c>
      <c r="L238">
        <v>7.41</v>
      </c>
      <c r="M238">
        <v>13.66</v>
      </c>
    </row>
    <row r="239" spans="1:13" ht="15" x14ac:dyDescent="0.25">
      <c r="A239" t="s">
        <v>1552</v>
      </c>
      <c r="B239" t="s">
        <v>897</v>
      </c>
      <c r="C239">
        <v>70.5</v>
      </c>
      <c r="D239">
        <v>67</v>
      </c>
      <c r="E239">
        <f t="shared" si="20"/>
        <v>3.0318144358500634</v>
      </c>
      <c r="F239">
        <v>85</v>
      </c>
      <c r="G239">
        <f t="shared" si="21"/>
        <v>3.8463317469739611</v>
      </c>
      <c r="H239">
        <f t="shared" si="25"/>
        <v>152</v>
      </c>
      <c r="I239">
        <f t="shared" si="22"/>
        <v>6.8781461828240245</v>
      </c>
      <c r="J239">
        <v>10.84</v>
      </c>
      <c r="K239">
        <f t="shared" si="23"/>
        <v>1.2085200241887897</v>
      </c>
      <c r="L239">
        <v>6.78</v>
      </c>
      <c r="M239">
        <v>13.03</v>
      </c>
    </row>
    <row r="240" spans="1:13" ht="15" x14ac:dyDescent="0.25">
      <c r="A240" t="s">
        <v>761</v>
      </c>
      <c r="B240" t="s">
        <v>449</v>
      </c>
      <c r="C240">
        <v>53.7</v>
      </c>
      <c r="D240">
        <v>33</v>
      </c>
      <c r="E240">
        <f t="shared" si="20"/>
        <v>1.8202506089827593</v>
      </c>
      <c r="F240">
        <v>40</v>
      </c>
      <c r="G240">
        <f t="shared" si="21"/>
        <v>2.2063643745245565</v>
      </c>
      <c r="H240">
        <f t="shared" si="25"/>
        <v>73</v>
      </c>
      <c r="I240">
        <f t="shared" si="22"/>
        <v>4.0266149835073159</v>
      </c>
      <c r="J240">
        <v>7.61</v>
      </c>
      <c r="K240">
        <f t="shared" si="23"/>
        <v>0.97622773463139156</v>
      </c>
      <c r="L240">
        <v>5.58</v>
      </c>
    </row>
    <row r="241" spans="1:13" ht="15" x14ac:dyDescent="0.25">
      <c r="A241" t="s">
        <v>406</v>
      </c>
      <c r="B241" t="s">
        <v>308</v>
      </c>
      <c r="C241">
        <v>32.1</v>
      </c>
      <c r="D241">
        <v>27</v>
      </c>
      <c r="E241">
        <f t="shared" si="20"/>
        <v>2.1653717886906136</v>
      </c>
      <c r="F241">
        <v>37</v>
      </c>
      <c r="G241">
        <f t="shared" si="21"/>
        <v>2.9673613400575074</v>
      </c>
      <c r="H241">
        <f t="shared" si="25"/>
        <v>64</v>
      </c>
      <c r="I241">
        <f t="shared" si="22"/>
        <v>5.1327331287481215</v>
      </c>
      <c r="J241">
        <v>5.98</v>
      </c>
      <c r="K241">
        <f t="shared" si="23"/>
        <v>1.0001615925185068</v>
      </c>
      <c r="L241">
        <v>5.94</v>
      </c>
    </row>
    <row r="242" spans="1:13" ht="15" x14ac:dyDescent="0.25">
      <c r="A242" t="s">
        <v>406</v>
      </c>
      <c r="B242" t="s">
        <v>308</v>
      </c>
      <c r="C242">
        <v>38.9</v>
      </c>
      <c r="D242">
        <v>47</v>
      </c>
      <c r="E242">
        <f t="shared" si="20"/>
        <v>3.2776985933226972</v>
      </c>
      <c r="F242">
        <v>58</v>
      </c>
      <c r="G242">
        <f t="shared" si="21"/>
        <v>4.0448195406960945</v>
      </c>
      <c r="H242">
        <f t="shared" si="25"/>
        <v>105</v>
      </c>
      <c r="I242">
        <f t="shared" si="22"/>
        <v>7.3225181340187921</v>
      </c>
      <c r="J242">
        <v>8.34</v>
      </c>
      <c r="K242">
        <f t="shared" si="23"/>
        <v>1.2633329747962359</v>
      </c>
      <c r="L242">
        <v>7.26</v>
      </c>
    </row>
    <row r="243" spans="1:13" ht="15" x14ac:dyDescent="0.25">
      <c r="A243" t="s">
        <v>406</v>
      </c>
      <c r="B243" t="s">
        <v>47</v>
      </c>
      <c r="C243">
        <v>50</v>
      </c>
      <c r="D243">
        <v>60</v>
      </c>
      <c r="E243">
        <f t="shared" si="20"/>
        <v>3.4859487678781051</v>
      </c>
      <c r="F243">
        <v>80</v>
      </c>
      <c r="G243">
        <f t="shared" si="21"/>
        <v>4.6479316905041408</v>
      </c>
      <c r="H243">
        <f t="shared" si="25"/>
        <v>140</v>
      </c>
      <c r="I243">
        <f t="shared" si="22"/>
        <v>8.1338804583822455</v>
      </c>
      <c r="J243">
        <v>10</v>
      </c>
      <c r="K243">
        <f t="shared" si="23"/>
        <v>1.330913289015166</v>
      </c>
      <c r="L243">
        <v>8.24</v>
      </c>
      <c r="M243">
        <v>11.7</v>
      </c>
    </row>
    <row r="244" spans="1:13" ht="15" x14ac:dyDescent="0.25">
      <c r="A244" t="s">
        <v>1726</v>
      </c>
      <c r="B244" t="s">
        <v>308</v>
      </c>
      <c r="C244">
        <v>47.3</v>
      </c>
      <c r="D244">
        <v>54</v>
      </c>
      <c r="E244">
        <f t="shared" si="20"/>
        <v>3.2666325812870443</v>
      </c>
      <c r="F244">
        <v>69</v>
      </c>
      <c r="G244">
        <f t="shared" si="21"/>
        <v>4.1740305205334449</v>
      </c>
      <c r="H244">
        <f t="shared" si="25"/>
        <v>123</v>
      </c>
      <c r="I244">
        <f t="shared" si="22"/>
        <v>7.4406631018204896</v>
      </c>
      <c r="J244">
        <v>9.5299999999999994</v>
      </c>
      <c r="K244">
        <f t="shared" si="23"/>
        <v>1.3051824457396204</v>
      </c>
      <c r="L244">
        <v>7.87</v>
      </c>
    </row>
    <row r="245" spans="1:13" x14ac:dyDescent="0.3">
      <c r="A245" t="s">
        <v>1381</v>
      </c>
      <c r="B245" t="s">
        <v>409</v>
      </c>
      <c r="C245">
        <v>43</v>
      </c>
      <c r="D245">
        <v>35</v>
      </c>
      <c r="E245">
        <f t="shared" si="20"/>
        <v>2.2692565630502539</v>
      </c>
      <c r="F245">
        <v>46</v>
      </c>
      <c r="G245">
        <f t="shared" si="21"/>
        <v>2.9824514828660482</v>
      </c>
      <c r="H245">
        <f t="shared" si="25"/>
        <v>81</v>
      </c>
      <c r="I245">
        <f t="shared" si="22"/>
        <v>5.2517080459163017</v>
      </c>
      <c r="J245">
        <v>5.97</v>
      </c>
      <c r="K245">
        <f t="shared" si="23"/>
        <v>0.85879863187078209</v>
      </c>
    </row>
    <row r="246" spans="1:13" ht="15" x14ac:dyDescent="0.25">
      <c r="A246" t="s">
        <v>131</v>
      </c>
      <c r="B246" t="s">
        <v>132</v>
      </c>
      <c r="C246">
        <v>53.5</v>
      </c>
      <c r="D246">
        <v>17</v>
      </c>
      <c r="E246">
        <f t="shared" si="20"/>
        <v>0.9402534170267266</v>
      </c>
      <c r="F246">
        <v>21</v>
      </c>
      <c r="G246">
        <f t="shared" si="21"/>
        <v>1.1614895151506623</v>
      </c>
      <c r="H246">
        <f t="shared" si="25"/>
        <v>38</v>
      </c>
      <c r="I246">
        <f t="shared" si="22"/>
        <v>2.1017429321773888</v>
      </c>
      <c r="J246">
        <v>7.45</v>
      </c>
      <c r="K246">
        <f t="shared" si="23"/>
        <v>0.95754271650350076</v>
      </c>
      <c r="L246">
        <v>4.05</v>
      </c>
      <c r="M246">
        <v>16.97</v>
      </c>
    </row>
    <row r="247" spans="1:13" ht="15" x14ac:dyDescent="0.25">
      <c r="A247" t="s">
        <v>2158</v>
      </c>
      <c r="B247" t="s">
        <v>1291</v>
      </c>
      <c r="C247">
        <v>58.9</v>
      </c>
      <c r="D247">
        <v>75</v>
      </c>
      <c r="E247">
        <f t="shared" si="20"/>
        <v>3.8679419810917084</v>
      </c>
      <c r="F247">
        <v>88</v>
      </c>
      <c r="G247">
        <f t="shared" si="21"/>
        <v>4.5383852578142712</v>
      </c>
      <c r="H247">
        <f t="shared" si="25"/>
        <v>163</v>
      </c>
      <c r="I247">
        <f t="shared" si="22"/>
        <v>8.4063272389059787</v>
      </c>
      <c r="J247">
        <v>10.02</v>
      </c>
      <c r="K247">
        <f t="shared" si="23"/>
        <v>1.2255774997536157</v>
      </c>
      <c r="L247">
        <v>7.43</v>
      </c>
      <c r="M247">
        <v>14.208832339852799</v>
      </c>
    </row>
    <row r="248" spans="1:13" ht="15" x14ac:dyDescent="0.25">
      <c r="A248" t="s">
        <v>1290</v>
      </c>
      <c r="B248" t="s">
        <v>1291</v>
      </c>
      <c r="C248">
        <v>40</v>
      </c>
      <c r="D248">
        <v>26</v>
      </c>
      <c r="E248">
        <f t="shared" si="20"/>
        <v>1.7767871753822726</v>
      </c>
      <c r="F248">
        <v>34</v>
      </c>
      <c r="G248">
        <f t="shared" si="21"/>
        <v>2.3234909216537414</v>
      </c>
      <c r="H248">
        <f t="shared" si="25"/>
        <v>60</v>
      </c>
      <c r="I248">
        <f t="shared" si="22"/>
        <v>4.1002780970360142</v>
      </c>
      <c r="J248">
        <v>5.27</v>
      </c>
      <c r="K248">
        <f t="shared" si="23"/>
        <v>0.78689949775460322</v>
      </c>
      <c r="L248">
        <v>5.31</v>
      </c>
      <c r="M248">
        <v>14.1</v>
      </c>
    </row>
    <row r="249" spans="1:13" ht="15" x14ac:dyDescent="0.25">
      <c r="A249" t="s">
        <v>1290</v>
      </c>
      <c r="B249" t="s">
        <v>1291</v>
      </c>
      <c r="C249">
        <v>47.9</v>
      </c>
      <c r="D249">
        <v>40</v>
      </c>
      <c r="E249">
        <f t="shared" si="20"/>
        <v>2.3976426972113902</v>
      </c>
      <c r="F249">
        <v>46</v>
      </c>
      <c r="G249">
        <f t="shared" si="21"/>
        <v>2.7572891017930989</v>
      </c>
      <c r="H249">
        <f t="shared" si="25"/>
        <v>86</v>
      </c>
      <c r="I249">
        <f t="shared" si="22"/>
        <v>5.1549317990044887</v>
      </c>
      <c r="J249">
        <v>7.04</v>
      </c>
      <c r="K249">
        <f t="shared" si="23"/>
        <v>0.95791912234061238</v>
      </c>
      <c r="L249">
        <v>6.12</v>
      </c>
      <c r="M249">
        <v>13.2</v>
      </c>
    </row>
    <row r="250" spans="1:13" ht="15" x14ac:dyDescent="0.25">
      <c r="A250" t="s">
        <v>1188</v>
      </c>
      <c r="B250" t="s">
        <v>204</v>
      </c>
      <c r="C250">
        <v>41.4</v>
      </c>
      <c r="D250">
        <v>21</v>
      </c>
      <c r="E250">
        <f t="shared" si="20"/>
        <v>1.3996316409755258</v>
      </c>
      <c r="F250">
        <v>28</v>
      </c>
      <c r="G250">
        <f t="shared" si="21"/>
        <v>1.866175521300701</v>
      </c>
      <c r="H250">
        <f t="shared" si="25"/>
        <v>49</v>
      </c>
      <c r="I250">
        <f t="shared" si="22"/>
        <v>3.2658071622762268</v>
      </c>
      <c r="J250">
        <v>7.24</v>
      </c>
      <c r="K250">
        <f t="shared" si="23"/>
        <v>1.0620505652281618</v>
      </c>
      <c r="L250">
        <v>6.48</v>
      </c>
      <c r="M250">
        <v>14.8</v>
      </c>
    </row>
    <row r="251" spans="1:13" ht="15" x14ac:dyDescent="0.25">
      <c r="A251" t="s">
        <v>2009</v>
      </c>
      <c r="B251" t="s">
        <v>64</v>
      </c>
      <c r="C251">
        <v>68.2</v>
      </c>
      <c r="D251">
        <v>77</v>
      </c>
      <c r="E251">
        <f t="shared" si="20"/>
        <v>3.5694108878290658</v>
      </c>
      <c r="F251">
        <v>92</v>
      </c>
      <c r="G251">
        <f t="shared" si="21"/>
        <v>4.2647506711723899</v>
      </c>
      <c r="H251">
        <f t="shared" si="25"/>
        <v>169</v>
      </c>
      <c r="I251">
        <f t="shared" si="22"/>
        <v>7.8341615590014557</v>
      </c>
      <c r="J251">
        <v>11.34</v>
      </c>
      <c r="K251">
        <f t="shared" si="23"/>
        <v>1.2860668156248045</v>
      </c>
      <c r="L251">
        <v>8.1300000000000008</v>
      </c>
    </row>
    <row r="252" spans="1:13" x14ac:dyDescent="0.3">
      <c r="A252" t="s">
        <v>534</v>
      </c>
      <c r="B252" t="s">
        <v>152</v>
      </c>
      <c r="C252">
        <v>59.4</v>
      </c>
      <c r="D252">
        <v>26</v>
      </c>
      <c r="E252">
        <f t="shared" si="20"/>
        <v>1.332666995250297</v>
      </c>
      <c r="F252">
        <v>26</v>
      </c>
      <c r="G252">
        <f t="shared" si="21"/>
        <v>1.332666995250297</v>
      </c>
      <c r="H252">
        <f t="shared" si="25"/>
        <v>52</v>
      </c>
      <c r="I252">
        <f t="shared" si="22"/>
        <v>2.6653339905005939</v>
      </c>
      <c r="J252">
        <v>8.3800000000000008</v>
      </c>
      <c r="K252">
        <f t="shared" si="23"/>
        <v>1.0205270743767842</v>
      </c>
      <c r="L252">
        <v>5.45</v>
      </c>
      <c r="M252">
        <v>15.1</v>
      </c>
    </row>
    <row r="253" spans="1:13" x14ac:dyDescent="0.3">
      <c r="A253" t="s">
        <v>534</v>
      </c>
      <c r="B253" t="s">
        <v>152</v>
      </c>
      <c r="C253">
        <v>73.099999999999994</v>
      </c>
      <c r="D253">
        <v>80</v>
      </c>
      <c r="E253">
        <f t="shared" si="20"/>
        <v>3.525957468861427</v>
      </c>
      <c r="F253">
        <v>95</v>
      </c>
      <c r="G253">
        <f t="shared" si="21"/>
        <v>4.1870744942729443</v>
      </c>
      <c r="H253">
        <f t="shared" si="25"/>
        <v>175</v>
      </c>
      <c r="I253">
        <f t="shared" si="22"/>
        <v>7.7130319631343722</v>
      </c>
      <c r="J253">
        <v>12.5</v>
      </c>
      <c r="K253">
        <f t="shared" si="23"/>
        <v>1.3678118901322265</v>
      </c>
      <c r="L253">
        <v>7.75</v>
      </c>
      <c r="M253">
        <v>14.06</v>
      </c>
    </row>
    <row r="254" spans="1:13" x14ac:dyDescent="0.3">
      <c r="A254" t="s">
        <v>534</v>
      </c>
      <c r="B254" t="s">
        <v>152</v>
      </c>
      <c r="C254">
        <v>87</v>
      </c>
      <c r="E254" t="str">
        <f t="shared" si="20"/>
        <v/>
      </c>
      <c r="G254" t="str">
        <f t="shared" si="21"/>
        <v/>
      </c>
      <c r="H254">
        <f t="shared" si="25"/>
        <v>0</v>
      </c>
      <c r="I254" t="str">
        <f t="shared" si="22"/>
        <v/>
      </c>
      <c r="J254">
        <v>13.99</v>
      </c>
      <c r="K254">
        <f t="shared" si="23"/>
        <v>1.3994581666009676</v>
      </c>
      <c r="L254">
        <v>7.4</v>
      </c>
      <c r="M254">
        <v>13.2</v>
      </c>
    </row>
    <row r="255" spans="1:13" x14ac:dyDescent="0.3">
      <c r="A255" t="s">
        <v>961</v>
      </c>
      <c r="B255" t="s">
        <v>152</v>
      </c>
      <c r="C255">
        <v>69.599999999999994</v>
      </c>
      <c r="D255">
        <v>76</v>
      </c>
      <c r="E255">
        <f t="shared" si="20"/>
        <v>3.4713644146015907</v>
      </c>
      <c r="F255">
        <v>90</v>
      </c>
      <c r="G255">
        <f t="shared" si="21"/>
        <v>4.1108262804492517</v>
      </c>
      <c r="H255">
        <f t="shared" si="25"/>
        <v>166</v>
      </c>
      <c r="I255">
        <f t="shared" si="22"/>
        <v>7.5821906950508424</v>
      </c>
      <c r="J255">
        <v>13.28</v>
      </c>
      <c r="K255">
        <f t="shared" si="23"/>
        <v>1.4903874085787066</v>
      </c>
      <c r="L255">
        <v>7.1</v>
      </c>
    </row>
    <row r="256" spans="1:13" ht="15" x14ac:dyDescent="0.25">
      <c r="A256" t="s">
        <v>717</v>
      </c>
      <c r="B256" t="s">
        <v>718</v>
      </c>
      <c r="C256">
        <v>50</v>
      </c>
      <c r="D256">
        <v>30</v>
      </c>
      <c r="E256">
        <f t="shared" si="20"/>
        <v>1.7429743839390526</v>
      </c>
      <c r="F256">
        <v>40</v>
      </c>
      <c r="G256">
        <f t="shared" si="21"/>
        <v>2.3239658452520704</v>
      </c>
      <c r="H256">
        <f t="shared" si="25"/>
        <v>70</v>
      </c>
      <c r="I256">
        <f t="shared" si="22"/>
        <v>4.0669402291911227</v>
      </c>
      <c r="J256">
        <v>8.7000000000000011</v>
      </c>
      <c r="K256">
        <f t="shared" si="23"/>
        <v>1.1578945614431946</v>
      </c>
      <c r="L256">
        <v>6.16</v>
      </c>
    </row>
    <row r="257" spans="1:13" ht="15" x14ac:dyDescent="0.25">
      <c r="A257" t="s">
        <v>1815</v>
      </c>
      <c r="B257" t="s">
        <v>360</v>
      </c>
      <c r="C257">
        <v>72.8</v>
      </c>
      <c r="D257">
        <v>74</v>
      </c>
      <c r="E257">
        <f t="shared" si="20"/>
        <v>3.2712816406656491</v>
      </c>
      <c r="F257">
        <v>90</v>
      </c>
      <c r="G257">
        <f t="shared" si="21"/>
        <v>3.9785857791879518</v>
      </c>
      <c r="H257">
        <f t="shared" si="25"/>
        <v>164</v>
      </c>
      <c r="I257">
        <f t="shared" si="22"/>
        <v>7.2498674198536008</v>
      </c>
      <c r="J257">
        <v>14.5</v>
      </c>
      <c r="K257">
        <f t="shared" si="23"/>
        <v>1.5900291212718574</v>
      </c>
      <c r="L257">
        <v>7.6000000000000005</v>
      </c>
    </row>
    <row r="258" spans="1:13" ht="15" x14ac:dyDescent="0.25">
      <c r="A258" t="s">
        <v>1404</v>
      </c>
      <c r="B258" t="s">
        <v>718</v>
      </c>
      <c r="C258">
        <v>67.2</v>
      </c>
      <c r="D258">
        <v>61</v>
      </c>
      <c r="E258">
        <f t="shared" ref="E258:E321" si="26">IF(AND($C258&gt;0,D258&gt;0),D258/($C258^0.727399687532279),"")</f>
        <v>2.8582617452672774</v>
      </c>
      <c r="F258">
        <v>72</v>
      </c>
      <c r="G258">
        <f t="shared" ref="G258:G321" si="27">IF(AND($C258&gt;0,F258&gt;0),F258/($C258^0.727399687532279),"")</f>
        <v>3.3736859944138358</v>
      </c>
      <c r="H258">
        <f t="shared" si="25"/>
        <v>133</v>
      </c>
      <c r="I258">
        <f t="shared" ref="I258:I321" si="28">IF(AND($C258&gt;0,H258&gt;0),H258/($C258^0.727399687532279),"")</f>
        <v>6.2319477396811136</v>
      </c>
      <c r="J258">
        <v>12.11</v>
      </c>
      <c r="K258">
        <f t="shared" ref="K258:K321" si="29">IF(AND($C258&gt;0,J258&gt;0),J258/($C258^0.515518364833551),"")</f>
        <v>1.383890485713525</v>
      </c>
      <c r="L258">
        <v>7.54</v>
      </c>
    </row>
    <row r="259" spans="1:13" x14ac:dyDescent="0.3">
      <c r="A259" t="s">
        <v>374</v>
      </c>
      <c r="B259" t="s">
        <v>53</v>
      </c>
      <c r="C259">
        <v>41.5</v>
      </c>
      <c r="D259">
        <v>31</v>
      </c>
      <c r="E259">
        <f t="shared" si="26"/>
        <v>2.0625002690437393</v>
      </c>
      <c r="F259">
        <v>40</v>
      </c>
      <c r="G259">
        <f t="shared" si="27"/>
        <v>2.661290669733857</v>
      </c>
      <c r="H259">
        <f t="shared" si="25"/>
        <v>71</v>
      </c>
      <c r="I259">
        <f t="shared" si="28"/>
        <v>4.7237909387775963</v>
      </c>
      <c r="J259">
        <v>7.72</v>
      </c>
      <c r="K259">
        <f t="shared" si="29"/>
        <v>1.13105517539672</v>
      </c>
      <c r="L259">
        <v>6.26</v>
      </c>
    </row>
    <row r="260" spans="1:13" x14ac:dyDescent="0.3">
      <c r="A260" t="s">
        <v>374</v>
      </c>
      <c r="C260">
        <v>36.799999999999997</v>
      </c>
      <c r="D260">
        <v>25</v>
      </c>
      <c r="E260">
        <f t="shared" si="26"/>
        <v>1.8152765384437015</v>
      </c>
      <c r="F260">
        <v>35</v>
      </c>
      <c r="G260">
        <f t="shared" si="27"/>
        <v>2.5413871538211819</v>
      </c>
      <c r="H260">
        <f t="shared" si="25"/>
        <v>60</v>
      </c>
      <c r="I260">
        <f t="shared" si="28"/>
        <v>4.3566636922648838</v>
      </c>
      <c r="J260">
        <v>6.48</v>
      </c>
      <c r="K260">
        <f t="shared" si="29"/>
        <v>1.0100705266773904</v>
      </c>
      <c r="L260">
        <v>6.11</v>
      </c>
    </row>
    <row r="261" spans="1:13" x14ac:dyDescent="0.3">
      <c r="A261" t="s">
        <v>374</v>
      </c>
      <c r="B261" t="s">
        <v>838</v>
      </c>
      <c r="C261">
        <v>38.6</v>
      </c>
      <c r="D261">
        <v>27</v>
      </c>
      <c r="E261">
        <f t="shared" si="26"/>
        <v>1.8935669047158061</v>
      </c>
      <c r="F261">
        <v>36</v>
      </c>
      <c r="G261">
        <f t="shared" si="27"/>
        <v>2.5247558729544082</v>
      </c>
      <c r="H261">
        <f t="shared" si="25"/>
        <v>63</v>
      </c>
      <c r="I261">
        <f t="shared" si="28"/>
        <v>4.4183227776702143</v>
      </c>
      <c r="J261">
        <v>5.69</v>
      </c>
      <c r="K261">
        <f t="shared" si="29"/>
        <v>0.86536110931233745</v>
      </c>
      <c r="L261">
        <v>6.2700000000000005</v>
      </c>
      <c r="M261">
        <v>13.15</v>
      </c>
    </row>
    <row r="262" spans="1:13" x14ac:dyDescent="0.3">
      <c r="A262" t="s">
        <v>374</v>
      </c>
      <c r="B262" t="s">
        <v>118</v>
      </c>
      <c r="C262">
        <v>43.8</v>
      </c>
      <c r="D262">
        <v>34</v>
      </c>
      <c r="E262">
        <f t="shared" si="26"/>
        <v>2.1750596008737357</v>
      </c>
      <c r="F262">
        <v>42</v>
      </c>
      <c r="G262">
        <f t="shared" si="27"/>
        <v>2.686838330491085</v>
      </c>
      <c r="H262">
        <f t="shared" si="25"/>
        <v>76</v>
      </c>
      <c r="I262">
        <f t="shared" si="28"/>
        <v>4.8618979313648207</v>
      </c>
      <c r="J262">
        <v>7.3500000000000005</v>
      </c>
      <c r="K262">
        <f t="shared" si="29"/>
        <v>1.0473149180791266</v>
      </c>
      <c r="L262">
        <v>6.25</v>
      </c>
    </row>
    <row r="263" spans="1:13" ht="15" x14ac:dyDescent="0.25">
      <c r="A263" t="s">
        <v>1708</v>
      </c>
      <c r="B263" t="s">
        <v>1291</v>
      </c>
      <c r="C263">
        <v>35.299999999999997</v>
      </c>
      <c r="D263">
        <v>25</v>
      </c>
      <c r="E263">
        <f t="shared" si="26"/>
        <v>1.8710662779908578</v>
      </c>
      <c r="F263">
        <v>36</v>
      </c>
      <c r="G263">
        <f t="shared" si="27"/>
        <v>2.6943354403068351</v>
      </c>
      <c r="H263">
        <f t="shared" si="25"/>
        <v>61</v>
      </c>
      <c r="I263">
        <f t="shared" si="28"/>
        <v>4.5654017182976929</v>
      </c>
      <c r="J263">
        <v>5.8100000000000005</v>
      </c>
      <c r="K263">
        <f t="shared" si="29"/>
        <v>0.92527290998397993</v>
      </c>
      <c r="L263">
        <v>5.97</v>
      </c>
    </row>
    <row r="264" spans="1:13" ht="15" x14ac:dyDescent="0.25">
      <c r="A264" t="s">
        <v>1936</v>
      </c>
      <c r="B264" t="s">
        <v>1937</v>
      </c>
      <c r="C264">
        <v>60.2</v>
      </c>
      <c r="D264">
        <v>50</v>
      </c>
      <c r="E264">
        <f t="shared" si="26"/>
        <v>2.5380026584358975</v>
      </c>
      <c r="F264">
        <v>64</v>
      </c>
      <c r="G264">
        <f t="shared" si="27"/>
        <v>3.2486434027979487</v>
      </c>
      <c r="H264">
        <f t="shared" si="25"/>
        <v>114</v>
      </c>
      <c r="I264">
        <f t="shared" si="28"/>
        <v>5.7866460612338457</v>
      </c>
      <c r="J264">
        <v>8.7799999999999994</v>
      </c>
      <c r="K264">
        <f t="shared" si="29"/>
        <v>1.061890762073413</v>
      </c>
      <c r="L264">
        <v>6.43</v>
      </c>
      <c r="M264">
        <v>13.4</v>
      </c>
    </row>
    <row r="265" spans="1:13" ht="15" x14ac:dyDescent="0.25">
      <c r="A265" t="s">
        <v>2130</v>
      </c>
      <c r="B265" t="s">
        <v>2131</v>
      </c>
      <c r="C265">
        <v>69.599999999999994</v>
      </c>
      <c r="D265">
        <v>80</v>
      </c>
      <c r="E265">
        <f t="shared" si="26"/>
        <v>3.6540678048437796</v>
      </c>
      <c r="F265">
        <v>102</v>
      </c>
      <c r="G265">
        <f t="shared" si="27"/>
        <v>4.6589364511758191</v>
      </c>
      <c r="H265">
        <f t="shared" si="25"/>
        <v>182</v>
      </c>
      <c r="I265">
        <f t="shared" si="28"/>
        <v>8.3130042560195978</v>
      </c>
      <c r="J265">
        <v>9</v>
      </c>
      <c r="K265">
        <f t="shared" si="29"/>
        <v>1.0100517076211113</v>
      </c>
      <c r="L265">
        <v>7.6</v>
      </c>
    </row>
    <row r="266" spans="1:13" ht="15" x14ac:dyDescent="0.25">
      <c r="A266" t="s">
        <v>573</v>
      </c>
      <c r="B266" t="s">
        <v>128</v>
      </c>
      <c r="C266">
        <v>38.5</v>
      </c>
      <c r="D266">
        <v>17</v>
      </c>
      <c r="E266">
        <f t="shared" si="26"/>
        <v>1.1944976017668727</v>
      </c>
      <c r="F266">
        <v>22</v>
      </c>
      <c r="G266">
        <f t="shared" si="27"/>
        <v>1.5458204258159531</v>
      </c>
      <c r="H266">
        <f t="shared" si="25"/>
        <v>39</v>
      </c>
      <c r="I266">
        <f t="shared" si="28"/>
        <v>2.7403180275828256</v>
      </c>
      <c r="J266">
        <v>6.07</v>
      </c>
      <c r="K266">
        <f t="shared" si="29"/>
        <v>0.92438857313279033</v>
      </c>
      <c r="L266">
        <v>6.04</v>
      </c>
      <c r="M266">
        <v>14.13</v>
      </c>
    </row>
    <row r="267" spans="1:13" ht="15" x14ac:dyDescent="0.25">
      <c r="A267" t="s">
        <v>1485</v>
      </c>
      <c r="B267" t="s">
        <v>858</v>
      </c>
      <c r="C267">
        <v>104.1</v>
      </c>
      <c r="D267">
        <v>45</v>
      </c>
      <c r="E267">
        <f t="shared" si="26"/>
        <v>1.5336260736866298</v>
      </c>
      <c r="F267">
        <v>45</v>
      </c>
      <c r="G267">
        <f t="shared" si="27"/>
        <v>1.5336260736866298</v>
      </c>
      <c r="H267">
        <f t="shared" si="25"/>
        <v>90</v>
      </c>
      <c r="I267">
        <f t="shared" si="28"/>
        <v>3.0672521473732597</v>
      </c>
      <c r="J267">
        <v>5.9</v>
      </c>
      <c r="K267">
        <f t="shared" si="29"/>
        <v>0.53804563250392612</v>
      </c>
      <c r="L267">
        <v>5.36</v>
      </c>
      <c r="M267">
        <v>14.4</v>
      </c>
    </row>
    <row r="268" spans="1:13" x14ac:dyDescent="0.3">
      <c r="A268" t="s">
        <v>823</v>
      </c>
      <c r="B268" t="s">
        <v>19</v>
      </c>
      <c r="C268">
        <v>57.3</v>
      </c>
      <c r="D268">
        <v>80</v>
      </c>
      <c r="E268">
        <f t="shared" si="26"/>
        <v>4.2092901622746073</v>
      </c>
      <c r="F268">
        <v>100</v>
      </c>
      <c r="G268">
        <f t="shared" si="27"/>
        <v>5.2616127028432587</v>
      </c>
      <c r="H268">
        <f t="shared" si="25"/>
        <v>180</v>
      </c>
      <c r="I268">
        <f t="shared" si="28"/>
        <v>9.4709028651178659</v>
      </c>
      <c r="J268">
        <v>10.09</v>
      </c>
      <c r="K268">
        <f t="shared" si="29"/>
        <v>1.2517862314798482</v>
      </c>
      <c r="L268">
        <v>8.0500000000000007</v>
      </c>
    </row>
    <row r="269" spans="1:13" x14ac:dyDescent="0.3">
      <c r="A269" t="s">
        <v>823</v>
      </c>
      <c r="B269" t="s">
        <v>19</v>
      </c>
      <c r="C269">
        <v>34.1</v>
      </c>
      <c r="D269">
        <v>34</v>
      </c>
      <c r="E269">
        <f t="shared" si="26"/>
        <v>2.6094793275555053</v>
      </c>
      <c r="F269">
        <v>44</v>
      </c>
      <c r="G269">
        <f t="shared" si="27"/>
        <v>3.3769732474247718</v>
      </c>
      <c r="H269">
        <f t="shared" si="25"/>
        <v>78</v>
      </c>
      <c r="I269">
        <f t="shared" si="28"/>
        <v>5.9864525749802766</v>
      </c>
      <c r="J269">
        <v>6.18</v>
      </c>
      <c r="K269">
        <f t="shared" si="29"/>
        <v>1.001902462298798</v>
      </c>
      <c r="L269">
        <v>6.1000000000000005</v>
      </c>
      <c r="M269">
        <v>12.9</v>
      </c>
    </row>
    <row r="270" spans="1:13" x14ac:dyDescent="0.3">
      <c r="A270" t="s">
        <v>823</v>
      </c>
      <c r="B270" t="s">
        <v>19</v>
      </c>
      <c r="C270">
        <v>38.15</v>
      </c>
      <c r="D270">
        <v>44</v>
      </c>
      <c r="E270">
        <f t="shared" si="26"/>
        <v>3.1122468825373479</v>
      </c>
      <c r="F270">
        <v>57</v>
      </c>
      <c r="G270">
        <f t="shared" si="27"/>
        <v>4.031774370559746</v>
      </c>
      <c r="H270">
        <f t="shared" ref="H270:H301" si="30">D270+F270</f>
        <v>101</v>
      </c>
      <c r="I270">
        <f t="shared" si="28"/>
        <v>7.1440212530970939</v>
      </c>
      <c r="J270">
        <v>6.5600000000000005</v>
      </c>
      <c r="K270">
        <f t="shared" si="29"/>
        <v>1.0037241161835087</v>
      </c>
      <c r="L270">
        <v>6.58</v>
      </c>
      <c r="M270">
        <v>12.4</v>
      </c>
    </row>
    <row r="271" spans="1:13" ht="15" x14ac:dyDescent="0.25">
      <c r="A271" t="s">
        <v>1037</v>
      </c>
      <c r="B271" t="s">
        <v>64</v>
      </c>
      <c r="C271">
        <v>74.5</v>
      </c>
      <c r="D271">
        <v>55</v>
      </c>
      <c r="E271">
        <f t="shared" si="26"/>
        <v>2.3908746190955452</v>
      </c>
      <c r="F271">
        <v>70</v>
      </c>
      <c r="G271">
        <f t="shared" si="27"/>
        <v>3.0429313333943302</v>
      </c>
      <c r="H271">
        <f t="shared" si="30"/>
        <v>125</v>
      </c>
      <c r="I271">
        <f t="shared" si="28"/>
        <v>5.4338059524898759</v>
      </c>
      <c r="J271">
        <v>10.69</v>
      </c>
      <c r="K271">
        <f t="shared" si="29"/>
        <v>1.158368568566478</v>
      </c>
      <c r="L271">
        <v>6.45</v>
      </c>
    </row>
    <row r="272" spans="1:13" ht="15" x14ac:dyDescent="0.25">
      <c r="A272" t="s">
        <v>1037</v>
      </c>
      <c r="B272" t="s">
        <v>64</v>
      </c>
      <c r="C272">
        <v>63</v>
      </c>
      <c r="D272">
        <v>40</v>
      </c>
      <c r="E272">
        <f t="shared" si="26"/>
        <v>1.9643561816976471</v>
      </c>
      <c r="F272">
        <v>52</v>
      </c>
      <c r="G272">
        <f t="shared" si="27"/>
        <v>2.5536630362069412</v>
      </c>
      <c r="H272">
        <f t="shared" si="30"/>
        <v>92</v>
      </c>
      <c r="I272">
        <f t="shared" si="28"/>
        <v>4.5180192179045884</v>
      </c>
      <c r="J272">
        <v>8.25</v>
      </c>
      <c r="K272">
        <f t="shared" si="29"/>
        <v>0.97467729808913639</v>
      </c>
      <c r="L272">
        <v>5.13</v>
      </c>
    </row>
    <row r="273" spans="1:13" ht="15" x14ac:dyDescent="0.25">
      <c r="A273" t="s">
        <v>1037</v>
      </c>
      <c r="B273" t="s">
        <v>64</v>
      </c>
      <c r="C273">
        <v>75.8</v>
      </c>
      <c r="D273">
        <v>87</v>
      </c>
      <c r="E273">
        <f t="shared" si="26"/>
        <v>3.7346375522280191</v>
      </c>
      <c r="F273">
        <v>101</v>
      </c>
      <c r="G273">
        <f t="shared" si="27"/>
        <v>4.3356137100578147</v>
      </c>
      <c r="H273">
        <f t="shared" si="30"/>
        <v>188</v>
      </c>
      <c r="I273">
        <f t="shared" si="28"/>
        <v>8.0702512622858347</v>
      </c>
      <c r="J273">
        <v>12.9</v>
      </c>
      <c r="K273">
        <f t="shared" si="29"/>
        <v>1.3854335964907858</v>
      </c>
      <c r="L273">
        <v>7.85</v>
      </c>
    </row>
    <row r="274" spans="1:13" ht="15" x14ac:dyDescent="0.25">
      <c r="A274" t="s">
        <v>1037</v>
      </c>
      <c r="B274" t="s">
        <v>1869</v>
      </c>
      <c r="C274">
        <v>73.400000000000006</v>
      </c>
      <c r="D274">
        <v>86</v>
      </c>
      <c r="E274">
        <f t="shared" si="26"/>
        <v>3.7791290303131095</v>
      </c>
      <c r="F274">
        <v>102</v>
      </c>
      <c r="G274">
        <f t="shared" si="27"/>
        <v>4.4822228033946185</v>
      </c>
      <c r="H274">
        <f t="shared" si="30"/>
        <v>188</v>
      </c>
      <c r="I274">
        <f t="shared" si="28"/>
        <v>8.2613518337077281</v>
      </c>
      <c r="J274">
        <v>12.38</v>
      </c>
      <c r="K274">
        <f t="shared" si="29"/>
        <v>1.3518237200155427</v>
      </c>
      <c r="L274">
        <v>7.2</v>
      </c>
    </row>
    <row r="275" spans="1:13" ht="15" x14ac:dyDescent="0.25">
      <c r="A275" t="s">
        <v>1732</v>
      </c>
      <c r="B275" t="s">
        <v>114</v>
      </c>
      <c r="C275">
        <v>36.4</v>
      </c>
      <c r="D275">
        <v>26</v>
      </c>
      <c r="E275">
        <f t="shared" si="26"/>
        <v>1.9029557485694293</v>
      </c>
      <c r="F275">
        <v>34</v>
      </c>
      <c r="G275">
        <f t="shared" si="27"/>
        <v>2.4884805942830996</v>
      </c>
      <c r="H275">
        <f t="shared" si="30"/>
        <v>60</v>
      </c>
      <c r="I275">
        <f t="shared" si="28"/>
        <v>4.3914363428525292</v>
      </c>
      <c r="J275">
        <v>4.6399999999999997</v>
      </c>
      <c r="K275">
        <f t="shared" si="29"/>
        <v>0.72734682586264476</v>
      </c>
    </row>
    <row r="276" spans="1:13" ht="15" x14ac:dyDescent="0.25">
      <c r="A276" t="s">
        <v>680</v>
      </c>
      <c r="B276" t="s">
        <v>114</v>
      </c>
      <c r="C276">
        <v>30.3</v>
      </c>
      <c r="D276">
        <v>19</v>
      </c>
      <c r="E276">
        <f t="shared" si="26"/>
        <v>1.5891053723110617</v>
      </c>
      <c r="F276">
        <v>23</v>
      </c>
      <c r="G276">
        <f t="shared" si="27"/>
        <v>1.9236538717449694</v>
      </c>
      <c r="H276">
        <f t="shared" si="30"/>
        <v>42</v>
      </c>
      <c r="I276">
        <f t="shared" si="28"/>
        <v>3.5127592440560313</v>
      </c>
      <c r="J276">
        <v>3.95</v>
      </c>
      <c r="K276">
        <f t="shared" si="29"/>
        <v>0.68059101945156331</v>
      </c>
      <c r="L276">
        <v>5.63</v>
      </c>
      <c r="M276">
        <v>14.4</v>
      </c>
    </row>
    <row r="277" spans="1:13" ht="15" x14ac:dyDescent="0.25">
      <c r="A277" t="s">
        <v>1892</v>
      </c>
      <c r="B277" t="s">
        <v>1893</v>
      </c>
      <c r="C277">
        <v>67.400000000000006</v>
      </c>
      <c r="D277">
        <v>52</v>
      </c>
      <c r="E277">
        <f t="shared" si="26"/>
        <v>2.4312896779681195</v>
      </c>
      <c r="F277">
        <v>70</v>
      </c>
      <c r="G277">
        <f t="shared" si="27"/>
        <v>3.2728899511109297</v>
      </c>
      <c r="H277">
        <f t="shared" si="30"/>
        <v>122</v>
      </c>
      <c r="I277">
        <f t="shared" si="28"/>
        <v>5.7041796290790492</v>
      </c>
      <c r="J277">
        <v>8.9</v>
      </c>
      <c r="K277">
        <f t="shared" si="29"/>
        <v>1.0155054229551164</v>
      </c>
      <c r="L277">
        <v>7.41</v>
      </c>
      <c r="M277">
        <v>13.75</v>
      </c>
    </row>
    <row r="278" spans="1:13" ht="15" x14ac:dyDescent="0.25">
      <c r="A278" t="s">
        <v>1929</v>
      </c>
      <c r="B278" t="s">
        <v>141</v>
      </c>
      <c r="C278">
        <v>71.7</v>
      </c>
      <c r="D278">
        <v>73</v>
      </c>
      <c r="E278">
        <f t="shared" si="26"/>
        <v>3.2630130152988017</v>
      </c>
      <c r="F278">
        <v>85</v>
      </c>
      <c r="G278">
        <f t="shared" si="27"/>
        <v>3.7993987164438101</v>
      </c>
      <c r="H278">
        <f t="shared" si="30"/>
        <v>158</v>
      </c>
      <c r="I278">
        <f t="shared" si="28"/>
        <v>7.0624117317426123</v>
      </c>
      <c r="J278">
        <v>10.9</v>
      </c>
      <c r="K278">
        <f t="shared" si="29"/>
        <v>1.2046816549347414</v>
      </c>
      <c r="L278">
        <v>7.45</v>
      </c>
      <c r="M278">
        <v>12.9</v>
      </c>
    </row>
    <row r="279" spans="1:13" ht="15" x14ac:dyDescent="0.25">
      <c r="A279" t="s">
        <v>58</v>
      </c>
      <c r="B279" t="s">
        <v>57</v>
      </c>
      <c r="C279">
        <v>67.900000000000006</v>
      </c>
      <c r="D279">
        <v>78</v>
      </c>
      <c r="E279">
        <f t="shared" si="26"/>
        <v>3.6273803937607814</v>
      </c>
      <c r="F279">
        <v>103</v>
      </c>
      <c r="G279">
        <f t="shared" si="27"/>
        <v>4.7900023148379542</v>
      </c>
      <c r="H279">
        <f t="shared" si="30"/>
        <v>181</v>
      </c>
      <c r="I279">
        <f t="shared" si="28"/>
        <v>8.4173827085987352</v>
      </c>
      <c r="J279">
        <v>13</v>
      </c>
      <c r="K279">
        <f t="shared" si="29"/>
        <v>1.4776815187969983</v>
      </c>
      <c r="L279">
        <v>8.6</v>
      </c>
    </row>
    <row r="280" spans="1:13" ht="15" x14ac:dyDescent="0.25">
      <c r="A280" t="s">
        <v>58</v>
      </c>
      <c r="B280" t="s">
        <v>57</v>
      </c>
      <c r="C280">
        <v>76.5</v>
      </c>
      <c r="D280">
        <v>112</v>
      </c>
      <c r="E280">
        <f t="shared" si="26"/>
        <v>4.7757686828434718</v>
      </c>
      <c r="F280">
        <v>145</v>
      </c>
      <c r="G280">
        <f t="shared" si="27"/>
        <v>6.1829148126098517</v>
      </c>
      <c r="H280">
        <f t="shared" si="30"/>
        <v>257</v>
      </c>
      <c r="I280">
        <f t="shared" si="28"/>
        <v>10.958683495453323</v>
      </c>
      <c r="J280">
        <v>15.2</v>
      </c>
      <c r="K280">
        <f t="shared" si="29"/>
        <v>1.6247312172483299</v>
      </c>
      <c r="L280">
        <v>9.57</v>
      </c>
    </row>
    <row r="281" spans="1:13" ht="15" x14ac:dyDescent="0.25">
      <c r="A281" t="s">
        <v>58</v>
      </c>
      <c r="B281" t="s">
        <v>57</v>
      </c>
      <c r="C281">
        <v>41.5</v>
      </c>
      <c r="D281">
        <v>32</v>
      </c>
      <c r="E281">
        <f t="shared" si="26"/>
        <v>2.1290325357870854</v>
      </c>
      <c r="F281">
        <v>45</v>
      </c>
      <c r="G281">
        <f t="shared" si="27"/>
        <v>2.9939520034505889</v>
      </c>
      <c r="H281">
        <f t="shared" si="30"/>
        <v>77</v>
      </c>
      <c r="I281">
        <f t="shared" si="28"/>
        <v>5.1229845392376747</v>
      </c>
      <c r="J281">
        <v>8</v>
      </c>
      <c r="K281">
        <f t="shared" si="29"/>
        <v>1.1720779019655128</v>
      </c>
      <c r="L281">
        <v>6.23</v>
      </c>
      <c r="M281">
        <v>13.97</v>
      </c>
    </row>
    <row r="282" spans="1:13" ht="15" x14ac:dyDescent="0.25">
      <c r="A282" t="s">
        <v>58</v>
      </c>
      <c r="B282" t="s">
        <v>57</v>
      </c>
      <c r="C282">
        <v>57.7</v>
      </c>
      <c r="D282">
        <v>56</v>
      </c>
      <c r="E282">
        <f t="shared" si="26"/>
        <v>2.9316309015382402</v>
      </c>
      <c r="F282">
        <v>78</v>
      </c>
      <c r="G282">
        <f t="shared" si="27"/>
        <v>4.0833430414282637</v>
      </c>
      <c r="H282">
        <f t="shared" si="30"/>
        <v>134</v>
      </c>
      <c r="I282">
        <f t="shared" si="28"/>
        <v>7.0149739429665035</v>
      </c>
      <c r="J282">
        <v>11.47</v>
      </c>
      <c r="K282">
        <f t="shared" si="29"/>
        <v>1.4178978452337698</v>
      </c>
      <c r="L282">
        <v>8</v>
      </c>
      <c r="M282">
        <v>12.4</v>
      </c>
    </row>
    <row r="283" spans="1:13" ht="15" x14ac:dyDescent="0.25">
      <c r="A283" t="s">
        <v>58</v>
      </c>
      <c r="B283" t="s">
        <v>145</v>
      </c>
      <c r="C283">
        <v>54.9</v>
      </c>
      <c r="D283">
        <v>81</v>
      </c>
      <c r="E283">
        <f t="shared" si="26"/>
        <v>4.3966372904135627</v>
      </c>
      <c r="F283">
        <v>93</v>
      </c>
      <c r="G283">
        <f t="shared" si="27"/>
        <v>5.0479909630674236</v>
      </c>
      <c r="H283">
        <f t="shared" si="30"/>
        <v>174</v>
      </c>
      <c r="I283">
        <f t="shared" si="28"/>
        <v>9.4446282534809853</v>
      </c>
      <c r="J283">
        <v>13.25</v>
      </c>
      <c r="K283">
        <f t="shared" si="29"/>
        <v>1.6804840227281577</v>
      </c>
      <c r="L283">
        <v>8.4499999999999993</v>
      </c>
      <c r="M283">
        <v>11.75</v>
      </c>
    </row>
    <row r="284" spans="1:13" ht="15" x14ac:dyDescent="0.25">
      <c r="A284" t="s">
        <v>1057</v>
      </c>
      <c r="B284" t="s">
        <v>57</v>
      </c>
      <c r="C284">
        <v>51.1</v>
      </c>
      <c r="D284">
        <v>47</v>
      </c>
      <c r="E284">
        <f t="shared" si="26"/>
        <v>2.687775735967076</v>
      </c>
      <c r="F284">
        <v>62</v>
      </c>
      <c r="G284">
        <f t="shared" si="27"/>
        <v>3.545576502765079</v>
      </c>
      <c r="H284">
        <f t="shared" si="30"/>
        <v>109</v>
      </c>
      <c r="I284">
        <f t="shared" si="28"/>
        <v>6.2333522387321549</v>
      </c>
      <c r="J284">
        <v>10.11</v>
      </c>
      <c r="K284">
        <f t="shared" si="29"/>
        <v>1.3305426698028111</v>
      </c>
      <c r="L284">
        <v>7.4</v>
      </c>
      <c r="M284">
        <v>13.04</v>
      </c>
    </row>
    <row r="285" spans="1:13" ht="15" x14ac:dyDescent="0.25">
      <c r="A285" t="s">
        <v>2188</v>
      </c>
      <c r="B285" t="s">
        <v>85</v>
      </c>
      <c r="C285">
        <v>76</v>
      </c>
      <c r="D285">
        <v>82</v>
      </c>
      <c r="E285">
        <f t="shared" si="26"/>
        <v>3.5132627663151816</v>
      </c>
      <c r="F285">
        <v>100</v>
      </c>
      <c r="G285">
        <f t="shared" si="27"/>
        <v>4.2844667881892464</v>
      </c>
      <c r="H285">
        <f t="shared" si="30"/>
        <v>182</v>
      </c>
      <c r="I285">
        <f t="shared" si="28"/>
        <v>7.7977295545044276</v>
      </c>
      <c r="J285">
        <v>10.85</v>
      </c>
      <c r="K285">
        <f t="shared" si="29"/>
        <v>1.1636859492684906</v>
      </c>
      <c r="L285">
        <v>8</v>
      </c>
      <c r="M285">
        <v>14.086334268649701</v>
      </c>
    </row>
    <row r="286" spans="1:13" ht="15" x14ac:dyDescent="0.25">
      <c r="A286" t="s">
        <v>1279</v>
      </c>
      <c r="B286" t="s">
        <v>150</v>
      </c>
      <c r="C286">
        <v>41.2</v>
      </c>
      <c r="D286">
        <v>28</v>
      </c>
      <c r="E286">
        <f t="shared" si="26"/>
        <v>1.8727607600064895</v>
      </c>
      <c r="F286">
        <v>35</v>
      </c>
      <c r="G286">
        <f t="shared" si="27"/>
        <v>2.340950950008112</v>
      </c>
      <c r="H286">
        <f t="shared" si="30"/>
        <v>63</v>
      </c>
      <c r="I286">
        <f t="shared" si="28"/>
        <v>4.2137117100146018</v>
      </c>
      <c r="J286">
        <v>6.7</v>
      </c>
      <c r="K286">
        <f t="shared" si="29"/>
        <v>0.98529352896470423</v>
      </c>
      <c r="L286">
        <v>6.38</v>
      </c>
      <c r="M286">
        <v>13.36</v>
      </c>
    </row>
    <row r="287" spans="1:13" ht="15" x14ac:dyDescent="0.25">
      <c r="A287" t="s">
        <v>986</v>
      </c>
      <c r="B287" t="s">
        <v>47</v>
      </c>
      <c r="C287">
        <v>49</v>
      </c>
      <c r="D287">
        <v>30</v>
      </c>
      <c r="E287">
        <f t="shared" si="26"/>
        <v>1.7687772928637462</v>
      </c>
      <c r="F287">
        <v>38</v>
      </c>
      <c r="G287">
        <f t="shared" si="27"/>
        <v>2.2404512376274117</v>
      </c>
      <c r="H287">
        <f t="shared" si="30"/>
        <v>68</v>
      </c>
      <c r="I287">
        <f t="shared" si="28"/>
        <v>4.0092285304911579</v>
      </c>
      <c r="J287">
        <v>6.02</v>
      </c>
      <c r="K287">
        <f t="shared" si="29"/>
        <v>0.80959789784528291</v>
      </c>
      <c r="L287">
        <v>5.0999999999999996</v>
      </c>
    </row>
    <row r="288" spans="1:13" ht="15" x14ac:dyDescent="0.25">
      <c r="A288" t="s">
        <v>274</v>
      </c>
      <c r="B288" t="s">
        <v>275</v>
      </c>
      <c r="C288">
        <v>39.700000000000003</v>
      </c>
      <c r="D288">
        <v>22</v>
      </c>
      <c r="E288">
        <f t="shared" si="26"/>
        <v>1.5116907852509307</v>
      </c>
      <c r="F288">
        <v>33</v>
      </c>
      <c r="G288">
        <f t="shared" si="27"/>
        <v>2.2675361778763961</v>
      </c>
      <c r="H288">
        <f t="shared" si="30"/>
        <v>55</v>
      </c>
      <c r="I288">
        <f t="shared" si="28"/>
        <v>3.7792269631273268</v>
      </c>
      <c r="J288">
        <v>6.93</v>
      </c>
      <c r="K288">
        <f t="shared" si="29"/>
        <v>1.0387890591435749</v>
      </c>
      <c r="L288">
        <v>5.6</v>
      </c>
      <c r="M288">
        <v>14.21</v>
      </c>
    </row>
    <row r="289" spans="1:13" ht="15" x14ac:dyDescent="0.25">
      <c r="A289" t="s">
        <v>1085</v>
      </c>
      <c r="B289" t="s">
        <v>157</v>
      </c>
      <c r="C289">
        <v>47.8</v>
      </c>
      <c r="D289">
        <v>35</v>
      </c>
      <c r="E289">
        <f t="shared" si="26"/>
        <v>2.1011290006892418</v>
      </c>
      <c r="F289">
        <v>48</v>
      </c>
      <c r="G289">
        <f t="shared" si="27"/>
        <v>2.8815483438023888</v>
      </c>
      <c r="H289">
        <f t="shared" si="30"/>
        <v>83</v>
      </c>
      <c r="I289">
        <f t="shared" si="28"/>
        <v>4.9826773444916306</v>
      </c>
      <c r="J289">
        <v>7.86</v>
      </c>
      <c r="K289">
        <f t="shared" si="29"/>
        <v>1.0706477851785123</v>
      </c>
      <c r="L289">
        <v>6.48</v>
      </c>
      <c r="M289">
        <v>12.6</v>
      </c>
    </row>
    <row r="290" spans="1:13" ht="15" x14ac:dyDescent="0.25">
      <c r="A290" t="s">
        <v>2107</v>
      </c>
      <c r="B290" t="s">
        <v>94</v>
      </c>
      <c r="C290">
        <v>64.8</v>
      </c>
      <c r="D290">
        <v>75</v>
      </c>
      <c r="E290">
        <f t="shared" si="26"/>
        <v>3.608462282429175</v>
      </c>
      <c r="F290">
        <v>90</v>
      </c>
      <c r="G290">
        <f t="shared" si="27"/>
        <v>4.3301547389150095</v>
      </c>
      <c r="H290">
        <f t="shared" si="30"/>
        <v>165</v>
      </c>
      <c r="I290">
        <f t="shared" si="28"/>
        <v>7.9386170213441849</v>
      </c>
      <c r="J290">
        <v>9.4499999999999993</v>
      </c>
      <c r="K290">
        <f t="shared" si="29"/>
        <v>1.100351965917856</v>
      </c>
      <c r="L290">
        <v>7.78</v>
      </c>
    </row>
    <row r="291" spans="1:13" ht="15" x14ac:dyDescent="0.25">
      <c r="A291" s="1" t="s">
        <v>1762</v>
      </c>
      <c r="B291" s="1" t="s">
        <v>209</v>
      </c>
      <c r="C291" s="1">
        <v>80.099999999999994</v>
      </c>
      <c r="D291" s="1">
        <v>75</v>
      </c>
      <c r="E291">
        <f t="shared" si="26"/>
        <v>3.0928550444213543</v>
      </c>
      <c r="F291" s="1">
        <v>85</v>
      </c>
      <c r="G291">
        <f t="shared" si="27"/>
        <v>3.5052357170108679</v>
      </c>
      <c r="H291">
        <f t="shared" si="30"/>
        <v>160</v>
      </c>
      <c r="I291">
        <f t="shared" si="28"/>
        <v>6.5980907614322222</v>
      </c>
      <c r="J291" s="1">
        <v>12.6</v>
      </c>
      <c r="K291">
        <f t="shared" si="29"/>
        <v>1.3152642724100605</v>
      </c>
      <c r="L291" s="1">
        <v>6.08</v>
      </c>
    </row>
    <row r="292" spans="1:13" ht="15" x14ac:dyDescent="0.25">
      <c r="A292" t="s">
        <v>1338</v>
      </c>
      <c r="B292" t="s">
        <v>209</v>
      </c>
      <c r="C292">
        <v>75.599999999999994</v>
      </c>
      <c r="D292">
        <v>70</v>
      </c>
      <c r="E292">
        <f t="shared" si="26"/>
        <v>3.0106611121316402</v>
      </c>
      <c r="F292">
        <v>82</v>
      </c>
      <c r="G292">
        <f t="shared" si="27"/>
        <v>3.5267744456399215</v>
      </c>
      <c r="H292">
        <f t="shared" si="30"/>
        <v>152</v>
      </c>
      <c r="I292">
        <f t="shared" si="28"/>
        <v>6.5374355577715617</v>
      </c>
      <c r="J292">
        <v>11.13</v>
      </c>
      <c r="K292">
        <f t="shared" si="29"/>
        <v>1.1969683857859488</v>
      </c>
    </row>
    <row r="293" spans="1:13" ht="15" x14ac:dyDescent="0.25">
      <c r="A293" t="s">
        <v>687</v>
      </c>
      <c r="B293" t="s">
        <v>209</v>
      </c>
      <c r="C293">
        <v>66.3</v>
      </c>
      <c r="D293">
        <v>40</v>
      </c>
      <c r="E293">
        <f t="shared" si="26"/>
        <v>1.8927428746505888</v>
      </c>
      <c r="F293">
        <v>53</v>
      </c>
      <c r="G293">
        <f t="shared" si="27"/>
        <v>2.50788430891203</v>
      </c>
      <c r="H293">
        <f t="shared" si="30"/>
        <v>93</v>
      </c>
      <c r="I293">
        <f t="shared" si="28"/>
        <v>4.4006271835626185</v>
      </c>
      <c r="J293">
        <v>9.14</v>
      </c>
      <c r="K293">
        <f t="shared" si="29"/>
        <v>1.051774216166071</v>
      </c>
      <c r="L293">
        <v>5.3</v>
      </c>
      <c r="M293">
        <v>14.38</v>
      </c>
    </row>
    <row r="294" spans="1:13" ht="15" x14ac:dyDescent="0.25">
      <c r="A294" t="s">
        <v>1327</v>
      </c>
      <c r="C294">
        <v>73.599999999999994</v>
      </c>
      <c r="D294">
        <v>60</v>
      </c>
      <c r="E294">
        <f t="shared" si="26"/>
        <v>2.6313881317307017</v>
      </c>
      <c r="F294">
        <v>76</v>
      </c>
      <c r="G294">
        <f t="shared" si="27"/>
        <v>3.3330916335255556</v>
      </c>
      <c r="H294">
        <f t="shared" si="30"/>
        <v>136</v>
      </c>
      <c r="I294">
        <f t="shared" si="28"/>
        <v>5.9644797652562573</v>
      </c>
      <c r="J294">
        <v>10.76</v>
      </c>
      <c r="K294">
        <f t="shared" si="29"/>
        <v>1.1732821760886443</v>
      </c>
      <c r="L294">
        <v>6.75</v>
      </c>
    </row>
    <row r="295" spans="1:13" ht="15" x14ac:dyDescent="0.25">
      <c r="A295" t="s">
        <v>852</v>
      </c>
      <c r="B295" t="s">
        <v>226</v>
      </c>
      <c r="C295">
        <v>57.3</v>
      </c>
      <c r="D295">
        <v>42</v>
      </c>
      <c r="E295">
        <f t="shared" si="26"/>
        <v>2.2098773351941685</v>
      </c>
      <c r="F295">
        <v>47</v>
      </c>
      <c r="G295">
        <f t="shared" si="27"/>
        <v>2.4729579703363318</v>
      </c>
      <c r="H295">
        <f t="shared" si="30"/>
        <v>89</v>
      </c>
      <c r="I295">
        <f t="shared" si="28"/>
        <v>4.6828353055305003</v>
      </c>
      <c r="J295">
        <v>10.94</v>
      </c>
      <c r="K295">
        <f t="shared" si="29"/>
        <v>1.3572389863616985</v>
      </c>
      <c r="L295">
        <v>7.75</v>
      </c>
      <c r="M295">
        <v>14.02</v>
      </c>
    </row>
    <row r="296" spans="1:13" ht="15" x14ac:dyDescent="0.25">
      <c r="A296" t="s">
        <v>1848</v>
      </c>
      <c r="B296" t="s">
        <v>118</v>
      </c>
      <c r="C296">
        <v>78</v>
      </c>
      <c r="D296">
        <v>95</v>
      </c>
      <c r="E296">
        <f t="shared" si="26"/>
        <v>3.9940599799610927</v>
      </c>
      <c r="F296">
        <v>116</v>
      </c>
      <c r="G296">
        <f t="shared" si="27"/>
        <v>4.8769574492156504</v>
      </c>
      <c r="H296">
        <f t="shared" si="30"/>
        <v>211</v>
      </c>
      <c r="I296">
        <f t="shared" si="28"/>
        <v>8.8710174291767423</v>
      </c>
      <c r="J296">
        <v>7.51</v>
      </c>
      <c r="K296">
        <f t="shared" si="29"/>
        <v>0.79474978905458349</v>
      </c>
      <c r="L296">
        <v>6.68</v>
      </c>
    </row>
    <row r="297" spans="1:13" ht="15" x14ac:dyDescent="0.25">
      <c r="A297" t="s">
        <v>1848</v>
      </c>
      <c r="B297" t="s">
        <v>118</v>
      </c>
      <c r="C297">
        <v>69.400000000000006</v>
      </c>
      <c r="D297">
        <v>65</v>
      </c>
      <c r="E297">
        <f t="shared" si="26"/>
        <v>2.9751512775297937</v>
      </c>
      <c r="F297">
        <v>85</v>
      </c>
      <c r="G297">
        <f t="shared" si="27"/>
        <v>3.8905824398466531</v>
      </c>
      <c r="H297">
        <f t="shared" si="30"/>
        <v>150</v>
      </c>
      <c r="I297">
        <f t="shared" si="28"/>
        <v>6.8657337173764468</v>
      </c>
      <c r="J297">
        <v>7.28</v>
      </c>
      <c r="K297">
        <f t="shared" si="29"/>
        <v>0.8182325573788467</v>
      </c>
      <c r="L297">
        <v>7.16</v>
      </c>
      <c r="M297">
        <v>13.88</v>
      </c>
    </row>
    <row r="298" spans="1:13" ht="15" x14ac:dyDescent="0.25">
      <c r="A298" t="s">
        <v>1033</v>
      </c>
      <c r="B298" t="s">
        <v>294</v>
      </c>
      <c r="C298">
        <v>70.599999999999994</v>
      </c>
      <c r="D298">
        <v>63</v>
      </c>
      <c r="E298">
        <f t="shared" si="26"/>
        <v>2.8478727995339796</v>
      </c>
      <c r="F298">
        <v>75</v>
      </c>
      <c r="G298">
        <f t="shared" si="27"/>
        <v>3.3903247613499756</v>
      </c>
      <c r="H298">
        <f t="shared" si="30"/>
        <v>138</v>
      </c>
      <c r="I298">
        <f t="shared" si="28"/>
        <v>6.2381975608839548</v>
      </c>
      <c r="J298">
        <v>11.1</v>
      </c>
      <c r="K298">
        <f t="shared" si="29"/>
        <v>1.2366027341708778</v>
      </c>
      <c r="L298">
        <v>6.5</v>
      </c>
    </row>
    <row r="299" spans="1:13" ht="15" x14ac:dyDescent="0.25">
      <c r="A299" t="s">
        <v>1033</v>
      </c>
      <c r="B299" t="s">
        <v>294</v>
      </c>
      <c r="C299">
        <v>60</v>
      </c>
      <c r="D299">
        <v>20</v>
      </c>
      <c r="E299">
        <f t="shared" si="26"/>
        <v>1.017661469720373</v>
      </c>
      <c r="F299">
        <v>22</v>
      </c>
      <c r="G299">
        <f t="shared" si="27"/>
        <v>1.1194276166924104</v>
      </c>
      <c r="H299">
        <f t="shared" si="30"/>
        <v>42</v>
      </c>
      <c r="I299">
        <f t="shared" si="28"/>
        <v>2.1370890864127832</v>
      </c>
      <c r="J299">
        <v>4.55</v>
      </c>
      <c r="K299">
        <f t="shared" si="29"/>
        <v>0.55124132967857287</v>
      </c>
      <c r="L299">
        <v>4.33</v>
      </c>
      <c r="M299">
        <v>15.85</v>
      </c>
    </row>
    <row r="300" spans="1:13" ht="15" x14ac:dyDescent="0.25">
      <c r="A300" t="s">
        <v>1033</v>
      </c>
      <c r="B300" t="s">
        <v>294</v>
      </c>
      <c r="C300">
        <v>68.2</v>
      </c>
      <c r="D300">
        <v>53</v>
      </c>
      <c r="E300">
        <f t="shared" si="26"/>
        <v>2.4568672344797466</v>
      </c>
      <c r="F300">
        <v>70</v>
      </c>
      <c r="G300">
        <f t="shared" si="27"/>
        <v>3.2449189889355141</v>
      </c>
      <c r="H300">
        <f t="shared" si="30"/>
        <v>123</v>
      </c>
      <c r="I300">
        <f t="shared" si="28"/>
        <v>5.7017862234152608</v>
      </c>
      <c r="J300">
        <v>9.56</v>
      </c>
      <c r="K300">
        <f t="shared" si="29"/>
        <v>1.0841974212851087</v>
      </c>
      <c r="L300">
        <v>6.4</v>
      </c>
      <c r="M300">
        <v>13.8</v>
      </c>
    </row>
    <row r="301" spans="1:13" ht="15" x14ac:dyDescent="0.25">
      <c r="A301" t="s">
        <v>1033</v>
      </c>
      <c r="B301" t="s">
        <v>294</v>
      </c>
      <c r="C301">
        <v>66.5</v>
      </c>
      <c r="D301">
        <v>52</v>
      </c>
      <c r="E301">
        <f t="shared" si="26"/>
        <v>2.4551806261398039</v>
      </c>
      <c r="F301">
        <v>64</v>
      </c>
      <c r="G301">
        <f t="shared" si="27"/>
        <v>3.0217607706336049</v>
      </c>
      <c r="H301">
        <f t="shared" si="30"/>
        <v>116</v>
      </c>
      <c r="I301">
        <f t="shared" si="28"/>
        <v>5.4769413967734089</v>
      </c>
      <c r="J301">
        <v>9.7200000000000006</v>
      </c>
      <c r="K301">
        <f t="shared" si="29"/>
        <v>1.1167815511876997</v>
      </c>
      <c r="L301">
        <v>6.47</v>
      </c>
      <c r="M301">
        <v>13.63</v>
      </c>
    </row>
    <row r="302" spans="1:13" ht="15" x14ac:dyDescent="0.25">
      <c r="A302" t="s">
        <v>2002</v>
      </c>
      <c r="B302" t="s">
        <v>141</v>
      </c>
      <c r="C302">
        <v>81</v>
      </c>
      <c r="D302">
        <v>77</v>
      </c>
      <c r="E302">
        <f t="shared" si="26"/>
        <v>3.1496284070667961</v>
      </c>
      <c r="F302">
        <v>84</v>
      </c>
      <c r="G302">
        <f t="shared" si="27"/>
        <v>3.4359582622546867</v>
      </c>
      <c r="H302">
        <f t="shared" ref="H302:H333" si="31">D302+F302</f>
        <v>161</v>
      </c>
      <c r="I302">
        <f t="shared" si="28"/>
        <v>6.5855866693214828</v>
      </c>
      <c r="J302">
        <v>8.2799999999999994</v>
      </c>
      <c r="K302">
        <f t="shared" si="29"/>
        <v>0.85935233339252159</v>
      </c>
      <c r="L302">
        <v>7.1</v>
      </c>
    </row>
    <row r="303" spans="1:13" ht="15" x14ac:dyDescent="0.25">
      <c r="A303" t="s">
        <v>794</v>
      </c>
      <c r="B303" t="s">
        <v>795</v>
      </c>
      <c r="C303">
        <v>52</v>
      </c>
      <c r="D303">
        <v>22</v>
      </c>
      <c r="E303">
        <f t="shared" si="26"/>
        <v>1.2422310627859741</v>
      </c>
      <c r="F303">
        <v>29</v>
      </c>
      <c r="G303">
        <f t="shared" si="27"/>
        <v>1.6374864009451477</v>
      </c>
      <c r="H303">
        <f t="shared" si="31"/>
        <v>51</v>
      </c>
      <c r="I303">
        <f t="shared" si="28"/>
        <v>2.8797174637311218</v>
      </c>
      <c r="J303">
        <v>5.92</v>
      </c>
      <c r="K303">
        <f t="shared" si="29"/>
        <v>0.77213007519434407</v>
      </c>
      <c r="L303">
        <v>5.0999999999999996</v>
      </c>
    </row>
    <row r="304" spans="1:13" x14ac:dyDescent="0.3">
      <c r="A304" t="s">
        <v>672</v>
      </c>
      <c r="B304" t="s">
        <v>21</v>
      </c>
      <c r="C304">
        <v>36.799999999999997</v>
      </c>
      <c r="D304">
        <v>26</v>
      </c>
      <c r="E304">
        <f t="shared" si="26"/>
        <v>1.8878875999814495</v>
      </c>
      <c r="F304">
        <v>33</v>
      </c>
      <c r="G304">
        <f t="shared" si="27"/>
        <v>2.3961650307456859</v>
      </c>
      <c r="H304">
        <f t="shared" si="31"/>
        <v>59</v>
      </c>
      <c r="I304">
        <f t="shared" si="28"/>
        <v>4.2840526307271354</v>
      </c>
      <c r="J304">
        <v>7.22</v>
      </c>
      <c r="K304">
        <f t="shared" si="29"/>
        <v>1.1254180868226478</v>
      </c>
      <c r="L304">
        <v>6.22</v>
      </c>
    </row>
    <row r="305" spans="1:13" x14ac:dyDescent="0.3">
      <c r="A305" t="s">
        <v>1748</v>
      </c>
      <c r="B305" t="s">
        <v>21</v>
      </c>
      <c r="C305">
        <v>44.7</v>
      </c>
      <c r="D305">
        <v>44</v>
      </c>
      <c r="E305">
        <f t="shared" si="26"/>
        <v>2.7734446295559283</v>
      </c>
      <c r="F305">
        <v>60</v>
      </c>
      <c r="G305">
        <f t="shared" si="27"/>
        <v>3.7819699493944476</v>
      </c>
      <c r="H305">
        <f t="shared" si="31"/>
        <v>104</v>
      </c>
      <c r="I305">
        <f t="shared" si="28"/>
        <v>6.5554145789503764</v>
      </c>
      <c r="J305">
        <v>7.9300000000000006</v>
      </c>
      <c r="K305">
        <f t="shared" si="29"/>
        <v>1.1181739015955463</v>
      </c>
      <c r="L305">
        <v>7.04</v>
      </c>
    </row>
    <row r="306" spans="1:13" x14ac:dyDescent="0.3">
      <c r="A306" t="s">
        <v>1748</v>
      </c>
      <c r="B306" t="s">
        <v>21</v>
      </c>
      <c r="C306">
        <v>55.9</v>
      </c>
      <c r="D306">
        <v>75</v>
      </c>
      <c r="E306">
        <f t="shared" si="26"/>
        <v>4.0178568582798908</v>
      </c>
      <c r="F306">
        <v>96</v>
      </c>
      <c r="G306">
        <f t="shared" si="27"/>
        <v>5.1428567785982597</v>
      </c>
      <c r="H306">
        <f t="shared" si="31"/>
        <v>171</v>
      </c>
      <c r="I306">
        <f t="shared" si="28"/>
        <v>9.1607136368781497</v>
      </c>
      <c r="J306">
        <v>11.23</v>
      </c>
      <c r="K306">
        <f t="shared" si="29"/>
        <v>1.4110970319033229</v>
      </c>
      <c r="L306">
        <v>8.8000000000000007</v>
      </c>
    </row>
    <row r="307" spans="1:13" x14ac:dyDescent="0.3">
      <c r="A307" t="s">
        <v>1748</v>
      </c>
      <c r="B307" t="s">
        <v>21</v>
      </c>
      <c r="C307">
        <v>66.2</v>
      </c>
      <c r="D307">
        <v>90</v>
      </c>
      <c r="E307">
        <f t="shared" si="26"/>
        <v>4.2633498953079805</v>
      </c>
      <c r="F307">
        <v>113</v>
      </c>
      <c r="G307">
        <f t="shared" si="27"/>
        <v>5.3528726463311314</v>
      </c>
      <c r="H307">
        <f t="shared" si="31"/>
        <v>203</v>
      </c>
      <c r="I307">
        <f t="shared" si="28"/>
        <v>9.6162225416391109</v>
      </c>
      <c r="J307">
        <v>12.36</v>
      </c>
      <c r="K307">
        <f t="shared" si="29"/>
        <v>1.4234189308058189</v>
      </c>
      <c r="L307">
        <v>8.42</v>
      </c>
    </row>
    <row r="308" spans="1:13" x14ac:dyDescent="0.3">
      <c r="A308" t="s">
        <v>1323</v>
      </c>
      <c r="B308" t="s">
        <v>21</v>
      </c>
      <c r="C308">
        <v>42.1</v>
      </c>
      <c r="D308">
        <v>35</v>
      </c>
      <c r="E308">
        <f t="shared" si="26"/>
        <v>2.3044418590706619</v>
      </c>
      <c r="F308">
        <v>43</v>
      </c>
      <c r="G308">
        <f t="shared" si="27"/>
        <v>2.8311714268582415</v>
      </c>
      <c r="H308">
        <f t="shared" si="31"/>
        <v>78</v>
      </c>
      <c r="I308">
        <f t="shared" si="28"/>
        <v>5.135613285928903</v>
      </c>
      <c r="J308">
        <v>7.19</v>
      </c>
      <c r="K308">
        <f t="shared" si="29"/>
        <v>1.0456386803097597</v>
      </c>
      <c r="L308">
        <v>6.5</v>
      </c>
    </row>
    <row r="309" spans="1:13" x14ac:dyDescent="0.3">
      <c r="A309" t="s">
        <v>1355</v>
      </c>
      <c r="B309" t="s">
        <v>21</v>
      </c>
      <c r="C309">
        <v>40.4</v>
      </c>
      <c r="D309">
        <v>32</v>
      </c>
      <c r="E309">
        <f t="shared" si="26"/>
        <v>2.1710442499540417</v>
      </c>
      <c r="F309">
        <v>40</v>
      </c>
      <c r="G309">
        <f t="shared" si="27"/>
        <v>2.7138053124425516</v>
      </c>
      <c r="H309">
        <f t="shared" si="31"/>
        <v>72</v>
      </c>
      <c r="I309">
        <f t="shared" si="28"/>
        <v>4.8848495623965933</v>
      </c>
      <c r="J309">
        <v>6.65</v>
      </c>
      <c r="K309">
        <f t="shared" si="29"/>
        <v>0.9878762640667742</v>
      </c>
      <c r="L309">
        <v>6.62</v>
      </c>
    </row>
    <row r="310" spans="1:13" ht="15" x14ac:dyDescent="0.25">
      <c r="A310" t="s">
        <v>1568</v>
      </c>
      <c r="B310" t="s">
        <v>460</v>
      </c>
      <c r="C310">
        <v>75</v>
      </c>
      <c r="D310">
        <v>76</v>
      </c>
      <c r="E310">
        <f t="shared" si="26"/>
        <v>3.2877184224167681</v>
      </c>
      <c r="F310">
        <v>96</v>
      </c>
      <c r="G310">
        <f t="shared" si="27"/>
        <v>4.1529074809474968</v>
      </c>
      <c r="H310">
        <f t="shared" si="31"/>
        <v>172</v>
      </c>
      <c r="I310">
        <f t="shared" si="28"/>
        <v>7.440625903364265</v>
      </c>
      <c r="J310">
        <v>11.7</v>
      </c>
      <c r="K310">
        <f t="shared" si="29"/>
        <v>1.263447921472109</v>
      </c>
      <c r="L310">
        <v>8.3000000000000007</v>
      </c>
      <c r="M310">
        <v>12</v>
      </c>
    </row>
    <row r="311" spans="1:13" ht="15" x14ac:dyDescent="0.25">
      <c r="A311" t="s">
        <v>1568</v>
      </c>
      <c r="B311" t="s">
        <v>1961</v>
      </c>
      <c r="C311">
        <v>75.599999999999994</v>
      </c>
      <c r="D311">
        <v>88</v>
      </c>
      <c r="E311">
        <f t="shared" si="26"/>
        <v>3.7848311123940621</v>
      </c>
      <c r="F311">
        <v>110</v>
      </c>
      <c r="G311">
        <f t="shared" si="27"/>
        <v>4.7310388904925773</v>
      </c>
      <c r="H311">
        <f t="shared" si="31"/>
        <v>198</v>
      </c>
      <c r="I311">
        <f t="shared" si="28"/>
        <v>8.5158700028866399</v>
      </c>
      <c r="J311">
        <v>11.4</v>
      </c>
      <c r="K311">
        <f t="shared" si="29"/>
        <v>1.2260053547133707</v>
      </c>
      <c r="L311">
        <v>8.35</v>
      </c>
    </row>
    <row r="312" spans="1:13" ht="15" x14ac:dyDescent="0.25">
      <c r="A312" t="s">
        <v>1568</v>
      </c>
      <c r="B312" t="s">
        <v>460</v>
      </c>
      <c r="C312">
        <v>61.6</v>
      </c>
      <c r="D312">
        <v>40</v>
      </c>
      <c r="E312">
        <f t="shared" si="26"/>
        <v>1.9967309076509616</v>
      </c>
      <c r="F312">
        <v>59</v>
      </c>
      <c r="G312">
        <f t="shared" si="27"/>
        <v>2.9451780887851684</v>
      </c>
      <c r="H312">
        <f t="shared" si="31"/>
        <v>99</v>
      </c>
      <c r="I312">
        <f t="shared" si="28"/>
        <v>4.9419089964361298</v>
      </c>
      <c r="J312">
        <v>8.35</v>
      </c>
      <c r="K312">
        <f t="shared" si="29"/>
        <v>0.99798669874560353</v>
      </c>
      <c r="L312">
        <v>7.24</v>
      </c>
      <c r="M312">
        <v>12.41</v>
      </c>
    </row>
    <row r="313" spans="1:13" x14ac:dyDescent="0.3">
      <c r="A313" t="s">
        <v>1707</v>
      </c>
      <c r="B313" t="s">
        <v>294</v>
      </c>
      <c r="C313">
        <v>111.6</v>
      </c>
      <c r="D313">
        <v>85</v>
      </c>
      <c r="E313">
        <f t="shared" si="26"/>
        <v>2.7539029444515322</v>
      </c>
      <c r="F313">
        <v>105</v>
      </c>
      <c r="G313">
        <f t="shared" si="27"/>
        <v>3.4018801078518925</v>
      </c>
      <c r="H313">
        <f t="shared" si="31"/>
        <v>190</v>
      </c>
      <c r="I313">
        <f t="shared" si="28"/>
        <v>6.1557830523034243</v>
      </c>
      <c r="J313">
        <v>11.87</v>
      </c>
      <c r="K313">
        <f t="shared" si="29"/>
        <v>1.0443407432508767</v>
      </c>
      <c r="L313">
        <v>8.33</v>
      </c>
      <c r="M313">
        <v>12.2</v>
      </c>
    </row>
    <row r="314" spans="1:13" x14ac:dyDescent="0.3">
      <c r="A314" t="s">
        <v>1221</v>
      </c>
      <c r="B314" t="s">
        <v>294</v>
      </c>
      <c r="D314">
        <v>73</v>
      </c>
      <c r="E314" t="str">
        <f t="shared" si="26"/>
        <v/>
      </c>
      <c r="F314">
        <v>90</v>
      </c>
      <c r="G314" t="str">
        <f t="shared" si="27"/>
        <v/>
      </c>
      <c r="H314">
        <f t="shared" si="31"/>
        <v>163</v>
      </c>
      <c r="I314" t="str">
        <f t="shared" si="28"/>
        <v/>
      </c>
      <c r="J314">
        <v>10.35</v>
      </c>
      <c r="K314" t="str">
        <f t="shared" si="29"/>
        <v/>
      </c>
      <c r="L314">
        <v>7.7</v>
      </c>
    </row>
    <row r="315" spans="1:13" ht="15" x14ac:dyDescent="0.25">
      <c r="A315" t="s">
        <v>1920</v>
      </c>
      <c r="B315" t="s">
        <v>226</v>
      </c>
      <c r="C315">
        <v>105.9</v>
      </c>
      <c r="D315">
        <v>115</v>
      </c>
      <c r="E315">
        <f t="shared" si="26"/>
        <v>3.8706967844475511</v>
      </c>
      <c r="F315">
        <v>135</v>
      </c>
      <c r="G315">
        <f t="shared" si="27"/>
        <v>4.543861442612342</v>
      </c>
      <c r="H315">
        <f t="shared" si="31"/>
        <v>250</v>
      </c>
      <c r="I315">
        <f t="shared" si="28"/>
        <v>8.414558227059894</v>
      </c>
      <c r="J315">
        <v>14.2</v>
      </c>
      <c r="K315">
        <f t="shared" si="29"/>
        <v>1.2835632968624164</v>
      </c>
      <c r="L315">
        <v>8.24</v>
      </c>
      <c r="M315">
        <v>14.3028933588123</v>
      </c>
    </row>
    <row r="316" spans="1:13" ht="15" x14ac:dyDescent="0.25">
      <c r="A316" t="s">
        <v>1920</v>
      </c>
      <c r="B316" t="s">
        <v>226</v>
      </c>
      <c r="C316">
        <v>92.3</v>
      </c>
      <c r="D316">
        <v>88</v>
      </c>
      <c r="E316">
        <f t="shared" si="26"/>
        <v>3.2733735503320092</v>
      </c>
      <c r="F316">
        <v>100</v>
      </c>
      <c r="G316">
        <f t="shared" si="27"/>
        <v>3.7197426708318284</v>
      </c>
      <c r="H316">
        <f t="shared" si="31"/>
        <v>188</v>
      </c>
      <c r="I316">
        <f t="shared" si="28"/>
        <v>6.993116221163838</v>
      </c>
      <c r="J316">
        <v>11.98</v>
      </c>
      <c r="K316">
        <f t="shared" si="29"/>
        <v>1.1624097674361213</v>
      </c>
      <c r="L316">
        <v>7.7</v>
      </c>
      <c r="M316">
        <v>12.8</v>
      </c>
    </row>
    <row r="317" spans="1:13" ht="15" x14ac:dyDescent="0.25">
      <c r="A317" t="s">
        <v>1920</v>
      </c>
      <c r="B317" t="s">
        <v>226</v>
      </c>
      <c r="C317">
        <v>101.8</v>
      </c>
      <c r="D317">
        <v>107</v>
      </c>
      <c r="E317">
        <f t="shared" si="26"/>
        <v>3.7063691411933917</v>
      </c>
      <c r="F317">
        <v>121</v>
      </c>
      <c r="G317">
        <f t="shared" si="27"/>
        <v>4.1913146363028071</v>
      </c>
      <c r="H317">
        <f t="shared" si="31"/>
        <v>228</v>
      </c>
      <c r="I317">
        <f t="shared" si="28"/>
        <v>7.8976837774961988</v>
      </c>
      <c r="J317">
        <v>13.4</v>
      </c>
      <c r="K317">
        <f t="shared" si="29"/>
        <v>1.2361578947941225</v>
      </c>
      <c r="L317">
        <v>8.15</v>
      </c>
    </row>
    <row r="318" spans="1:13" ht="15" x14ac:dyDescent="0.25">
      <c r="A318" t="s">
        <v>895</v>
      </c>
      <c r="B318" t="s">
        <v>894</v>
      </c>
      <c r="C318">
        <v>44.1</v>
      </c>
      <c r="D318">
        <v>30</v>
      </c>
      <c r="E318">
        <f t="shared" si="26"/>
        <v>1.909664780478596</v>
      </c>
      <c r="F318">
        <v>40</v>
      </c>
      <c r="G318">
        <f t="shared" si="27"/>
        <v>2.5462197073047945</v>
      </c>
      <c r="H318">
        <f t="shared" si="31"/>
        <v>70</v>
      </c>
      <c r="I318">
        <f t="shared" si="28"/>
        <v>4.4558844877833907</v>
      </c>
      <c r="J318">
        <v>7.5</v>
      </c>
      <c r="K318">
        <f t="shared" si="29"/>
        <v>1.0649346811044489</v>
      </c>
      <c r="L318">
        <v>6.23</v>
      </c>
    </row>
    <row r="319" spans="1:13" ht="15" x14ac:dyDescent="0.25">
      <c r="A319" t="s">
        <v>895</v>
      </c>
      <c r="B319" t="s">
        <v>894</v>
      </c>
      <c r="C319">
        <v>55.4</v>
      </c>
      <c r="D319">
        <v>56</v>
      </c>
      <c r="E319">
        <f t="shared" si="26"/>
        <v>3.0196705881488795</v>
      </c>
      <c r="F319">
        <v>74</v>
      </c>
      <c r="G319">
        <f t="shared" si="27"/>
        <v>3.9902789914824481</v>
      </c>
      <c r="H319">
        <f t="shared" si="31"/>
        <v>130</v>
      </c>
      <c r="I319">
        <f t="shared" si="28"/>
        <v>7.0099495796313276</v>
      </c>
      <c r="J319">
        <v>10.32</v>
      </c>
      <c r="K319">
        <f t="shared" si="29"/>
        <v>1.3027719353425598</v>
      </c>
      <c r="L319">
        <v>8.08</v>
      </c>
    </row>
    <row r="320" spans="1:13" ht="15" x14ac:dyDescent="0.25">
      <c r="A320" t="s">
        <v>895</v>
      </c>
      <c r="B320" t="s">
        <v>894</v>
      </c>
      <c r="C320">
        <v>49.1</v>
      </c>
      <c r="D320">
        <v>40</v>
      </c>
      <c r="E320">
        <f t="shared" si="26"/>
        <v>2.3548749091063668</v>
      </c>
      <c r="F320">
        <v>51</v>
      </c>
      <c r="G320">
        <f t="shared" si="27"/>
        <v>3.0024655091106176</v>
      </c>
      <c r="H320">
        <f t="shared" si="31"/>
        <v>91</v>
      </c>
      <c r="I320">
        <f t="shared" si="28"/>
        <v>5.3573404182169844</v>
      </c>
      <c r="J320">
        <v>7.55</v>
      </c>
      <c r="K320">
        <f t="shared" si="29"/>
        <v>1.0142929012925539</v>
      </c>
      <c r="L320">
        <v>7.02</v>
      </c>
      <c r="M320">
        <v>12.85</v>
      </c>
    </row>
    <row r="321" spans="1:13" ht="15" x14ac:dyDescent="0.25">
      <c r="A321" t="s">
        <v>922</v>
      </c>
      <c r="B321" t="s">
        <v>894</v>
      </c>
      <c r="C321">
        <v>39.4</v>
      </c>
      <c r="D321">
        <v>23</v>
      </c>
      <c r="E321">
        <f t="shared" si="26"/>
        <v>1.5891481359131765</v>
      </c>
      <c r="F321">
        <v>33</v>
      </c>
      <c r="G321">
        <f t="shared" si="27"/>
        <v>2.2800821080493403</v>
      </c>
      <c r="H321">
        <f t="shared" si="31"/>
        <v>56</v>
      </c>
      <c r="I321">
        <f t="shared" si="28"/>
        <v>3.8692302439625164</v>
      </c>
      <c r="J321">
        <v>6.12</v>
      </c>
      <c r="K321">
        <f t="shared" si="29"/>
        <v>0.92096646962401907</v>
      </c>
      <c r="L321">
        <v>5.8</v>
      </c>
      <c r="M321">
        <v>14.24</v>
      </c>
    </row>
    <row r="322" spans="1:13" ht="15" x14ac:dyDescent="0.25">
      <c r="A322" t="s">
        <v>1027</v>
      </c>
      <c r="B322" t="s">
        <v>1028</v>
      </c>
      <c r="C322">
        <v>46</v>
      </c>
      <c r="D322">
        <v>24</v>
      </c>
      <c r="E322">
        <f t="shared" ref="E322:E385" si="32">IF(AND($C322&gt;0,D322&gt;0),D322/($C322^0.727399687532279),"")</f>
        <v>1.4815684273794427</v>
      </c>
      <c r="F322">
        <v>29</v>
      </c>
      <c r="G322">
        <f t="shared" ref="G322:G385" si="33">IF(AND($C322&gt;0,F322&gt;0),F322/($C322^0.727399687532279),"")</f>
        <v>1.7902285164168268</v>
      </c>
      <c r="H322">
        <f t="shared" si="31"/>
        <v>53</v>
      </c>
      <c r="I322">
        <f t="shared" ref="I322:I385" si="34">IF(AND($C322&gt;0,H322&gt;0),H322/($C322^0.727399687532279),"")</f>
        <v>3.2717969437962697</v>
      </c>
      <c r="J322">
        <v>3.65</v>
      </c>
      <c r="K322">
        <f t="shared" ref="K322:K385" si="35">IF(AND($C322&gt;0,J322&gt;0),J322/($C322^0.515518364833551),"")</f>
        <v>0.50711991498059106</v>
      </c>
      <c r="L322">
        <v>4.8099999999999996</v>
      </c>
      <c r="M322">
        <v>14.56</v>
      </c>
    </row>
    <row r="323" spans="1:13" ht="15" x14ac:dyDescent="0.25">
      <c r="A323" t="s">
        <v>847</v>
      </c>
      <c r="B323" t="s">
        <v>288</v>
      </c>
      <c r="C323">
        <v>56.6</v>
      </c>
      <c r="D323">
        <v>50</v>
      </c>
      <c r="E323">
        <f t="shared" si="32"/>
        <v>2.6544336852279518</v>
      </c>
      <c r="F323">
        <v>60</v>
      </c>
      <c r="G323">
        <f t="shared" si="33"/>
        <v>3.1853204222735423</v>
      </c>
      <c r="H323">
        <f t="shared" si="31"/>
        <v>110</v>
      </c>
      <c r="I323">
        <f t="shared" si="34"/>
        <v>5.839754107501494</v>
      </c>
      <c r="J323">
        <v>8.11</v>
      </c>
      <c r="K323">
        <f t="shared" si="35"/>
        <v>1.012539078819614</v>
      </c>
      <c r="L323">
        <v>6.1400000000000006</v>
      </c>
      <c r="M323">
        <v>13.6</v>
      </c>
    </row>
    <row r="324" spans="1:13" ht="15" x14ac:dyDescent="0.25">
      <c r="A324" t="s">
        <v>313</v>
      </c>
      <c r="B324" t="s">
        <v>314</v>
      </c>
      <c r="C324">
        <v>35.799999999999997</v>
      </c>
      <c r="D324">
        <v>24</v>
      </c>
      <c r="E324">
        <f t="shared" si="32"/>
        <v>1.7779404621518016</v>
      </c>
      <c r="F324">
        <v>31</v>
      </c>
      <c r="G324">
        <f t="shared" si="33"/>
        <v>2.2965064302794103</v>
      </c>
      <c r="H324">
        <f t="shared" si="31"/>
        <v>55</v>
      </c>
      <c r="I324">
        <f t="shared" si="34"/>
        <v>4.0744468924312116</v>
      </c>
      <c r="J324">
        <v>5.4</v>
      </c>
      <c r="K324">
        <f t="shared" si="35"/>
        <v>0.85376534561006856</v>
      </c>
      <c r="L324">
        <v>6.1</v>
      </c>
    </row>
    <row r="325" spans="1:13" ht="15" x14ac:dyDescent="0.25">
      <c r="A325" t="s">
        <v>1784</v>
      </c>
      <c r="B325" t="s">
        <v>1368</v>
      </c>
      <c r="C325">
        <v>63.6</v>
      </c>
      <c r="D325">
        <v>45</v>
      </c>
      <c r="E325">
        <f t="shared" si="32"/>
        <v>2.1947162102711508</v>
      </c>
      <c r="F325">
        <v>60</v>
      </c>
      <c r="G325">
        <f t="shared" si="33"/>
        <v>2.926288280361534</v>
      </c>
      <c r="H325">
        <f t="shared" si="31"/>
        <v>105</v>
      </c>
      <c r="I325">
        <f t="shared" si="34"/>
        <v>5.1210044906326848</v>
      </c>
      <c r="J325">
        <v>9.31</v>
      </c>
      <c r="K325">
        <f t="shared" si="35"/>
        <v>1.0945470068178766</v>
      </c>
      <c r="L325">
        <v>9.31</v>
      </c>
    </row>
    <row r="326" spans="1:13" ht="15" x14ac:dyDescent="0.25">
      <c r="A326" t="s">
        <v>1367</v>
      </c>
      <c r="B326" t="s">
        <v>1368</v>
      </c>
      <c r="C326">
        <v>53.7</v>
      </c>
      <c r="D326">
        <v>32</v>
      </c>
      <c r="E326">
        <f t="shared" si="32"/>
        <v>1.7650914996196454</v>
      </c>
      <c r="F326">
        <v>40</v>
      </c>
      <c r="G326">
        <f t="shared" si="33"/>
        <v>2.2063643745245565</v>
      </c>
      <c r="H326">
        <f t="shared" si="31"/>
        <v>72</v>
      </c>
      <c r="I326">
        <f t="shared" si="34"/>
        <v>3.9714558741442021</v>
      </c>
      <c r="J326">
        <v>7.04</v>
      </c>
      <c r="K326">
        <f t="shared" si="35"/>
        <v>0.90310686620302183</v>
      </c>
      <c r="L326">
        <v>6.33</v>
      </c>
    </row>
    <row r="327" spans="1:13" ht="15" x14ac:dyDescent="0.25">
      <c r="A327" t="s">
        <v>1944</v>
      </c>
      <c r="B327" t="s">
        <v>47</v>
      </c>
      <c r="C327">
        <v>87.8</v>
      </c>
      <c r="D327">
        <v>54</v>
      </c>
      <c r="E327">
        <f t="shared" si="32"/>
        <v>2.0830344677515598</v>
      </c>
      <c r="F327">
        <v>75</v>
      </c>
      <c r="G327">
        <f t="shared" si="33"/>
        <v>2.8931034274327216</v>
      </c>
      <c r="H327">
        <f t="shared" si="31"/>
        <v>129</v>
      </c>
      <c r="I327">
        <f t="shared" si="34"/>
        <v>4.9761378951842818</v>
      </c>
      <c r="J327">
        <v>8.34</v>
      </c>
      <c r="K327">
        <f t="shared" si="35"/>
        <v>0.83034568996323599</v>
      </c>
      <c r="L327">
        <v>6.12</v>
      </c>
      <c r="M327">
        <v>14.6</v>
      </c>
    </row>
    <row r="328" spans="1:13" ht="15" x14ac:dyDescent="0.25">
      <c r="A328" t="s">
        <v>2075</v>
      </c>
      <c r="B328" t="s">
        <v>208</v>
      </c>
      <c r="C328">
        <v>86.7</v>
      </c>
      <c r="D328">
        <v>55</v>
      </c>
      <c r="E328">
        <f t="shared" si="32"/>
        <v>2.1411554742129826</v>
      </c>
      <c r="F328">
        <v>70</v>
      </c>
      <c r="G328">
        <f t="shared" si="33"/>
        <v>2.7251069671801598</v>
      </c>
      <c r="H328">
        <f t="shared" si="31"/>
        <v>125</v>
      </c>
      <c r="I328">
        <f t="shared" si="34"/>
        <v>4.8662624413931423</v>
      </c>
      <c r="J328">
        <v>10.45</v>
      </c>
      <c r="K328">
        <f t="shared" si="35"/>
        <v>1.0472053548525893</v>
      </c>
      <c r="L328">
        <v>6.75</v>
      </c>
    </row>
    <row r="329" spans="1:13" x14ac:dyDescent="0.3">
      <c r="A329" t="s">
        <v>1409</v>
      </c>
      <c r="B329" t="s">
        <v>94</v>
      </c>
      <c r="C329">
        <v>52.5</v>
      </c>
      <c r="D329">
        <v>44</v>
      </c>
      <c r="E329">
        <f t="shared" si="32"/>
        <v>2.4672282930061304</v>
      </c>
      <c r="F329">
        <v>58</v>
      </c>
      <c r="G329">
        <f t="shared" si="33"/>
        <v>3.2522554771444447</v>
      </c>
      <c r="H329">
        <f t="shared" si="31"/>
        <v>102</v>
      </c>
      <c r="I329">
        <f t="shared" si="34"/>
        <v>5.7194837701505756</v>
      </c>
      <c r="J329">
        <v>7.94</v>
      </c>
      <c r="K329">
        <f t="shared" si="35"/>
        <v>1.0304971406844072</v>
      </c>
      <c r="L329">
        <v>7.22</v>
      </c>
    </row>
    <row r="330" spans="1:13" x14ac:dyDescent="0.3">
      <c r="A330" t="s">
        <v>1409</v>
      </c>
      <c r="B330" t="s">
        <v>94</v>
      </c>
      <c r="C330">
        <v>53.5</v>
      </c>
      <c r="D330">
        <v>50</v>
      </c>
      <c r="E330">
        <f t="shared" si="32"/>
        <v>2.765451226549196</v>
      </c>
      <c r="F330">
        <v>62</v>
      </c>
      <c r="G330">
        <f t="shared" si="33"/>
        <v>3.4291595209210031</v>
      </c>
      <c r="H330">
        <f t="shared" si="31"/>
        <v>112</v>
      </c>
      <c r="I330">
        <f t="shared" si="34"/>
        <v>6.1946107474701986</v>
      </c>
      <c r="J330">
        <v>9.77</v>
      </c>
      <c r="K330">
        <f t="shared" si="35"/>
        <v>1.2557305154683491</v>
      </c>
      <c r="L330">
        <v>7.7</v>
      </c>
    </row>
    <row r="331" spans="1:13" ht="15" x14ac:dyDescent="0.25">
      <c r="A331" t="s">
        <v>702</v>
      </c>
      <c r="B331" t="s">
        <v>703</v>
      </c>
      <c r="C331">
        <v>32.1</v>
      </c>
      <c r="D331">
        <v>20</v>
      </c>
      <c r="E331">
        <f t="shared" si="32"/>
        <v>1.603979102733788</v>
      </c>
      <c r="F331">
        <v>23</v>
      </c>
      <c r="G331">
        <f t="shared" si="33"/>
        <v>1.844575968143856</v>
      </c>
      <c r="H331">
        <f t="shared" si="31"/>
        <v>43</v>
      </c>
      <c r="I331">
        <f t="shared" si="34"/>
        <v>3.448555070877644</v>
      </c>
      <c r="J331">
        <v>5.14</v>
      </c>
      <c r="K331">
        <f t="shared" si="35"/>
        <v>0.85967066647911772</v>
      </c>
      <c r="L331">
        <v>5.89</v>
      </c>
    </row>
    <row r="332" spans="1:13" x14ac:dyDescent="0.3">
      <c r="A332" t="s">
        <v>505</v>
      </c>
      <c r="B332" t="s">
        <v>39</v>
      </c>
      <c r="C332">
        <v>34</v>
      </c>
      <c r="D332">
        <v>16</v>
      </c>
      <c r="E332">
        <f t="shared" si="32"/>
        <v>1.2306163956189207</v>
      </c>
      <c r="F332">
        <v>20</v>
      </c>
      <c r="G332">
        <f t="shared" si="33"/>
        <v>1.5382704945236507</v>
      </c>
      <c r="H332">
        <f t="shared" si="31"/>
        <v>36</v>
      </c>
      <c r="I332">
        <f t="shared" si="34"/>
        <v>2.7688868901425714</v>
      </c>
      <c r="J332">
        <v>4.1500000000000004</v>
      </c>
      <c r="K332">
        <f t="shared" si="35"/>
        <v>0.67381797101699814</v>
      </c>
      <c r="L332">
        <v>5.2700000000000005</v>
      </c>
    </row>
    <row r="333" spans="1:13" ht="15" x14ac:dyDescent="0.25">
      <c r="A333" t="s">
        <v>785</v>
      </c>
      <c r="B333" t="s">
        <v>786</v>
      </c>
      <c r="C333">
        <v>56.9</v>
      </c>
      <c r="D333">
        <v>28</v>
      </c>
      <c r="E333">
        <f t="shared" si="32"/>
        <v>1.4807778763214012</v>
      </c>
      <c r="F333">
        <v>36</v>
      </c>
      <c r="G333">
        <f t="shared" si="33"/>
        <v>1.9038572695560874</v>
      </c>
      <c r="H333">
        <f t="shared" si="31"/>
        <v>64</v>
      </c>
      <c r="I333">
        <f t="shared" si="34"/>
        <v>3.3846351458774886</v>
      </c>
      <c r="J333">
        <v>7.6400000000000006</v>
      </c>
      <c r="K333">
        <f t="shared" si="35"/>
        <v>0.95126332417093062</v>
      </c>
      <c r="L333">
        <v>5.66</v>
      </c>
    </row>
    <row r="334" spans="1:13" ht="15" x14ac:dyDescent="0.25">
      <c r="A334" t="s">
        <v>1947</v>
      </c>
      <c r="B334" t="s">
        <v>1948</v>
      </c>
      <c r="C334">
        <v>63.4</v>
      </c>
      <c r="D334">
        <v>35</v>
      </c>
      <c r="E334">
        <f t="shared" si="32"/>
        <v>1.7109167624549635</v>
      </c>
      <c r="F334">
        <v>52</v>
      </c>
      <c r="G334">
        <f t="shared" si="33"/>
        <v>2.5419334756473746</v>
      </c>
      <c r="H334">
        <f t="shared" ref="H334:H369" si="36">D334+F334</f>
        <v>87</v>
      </c>
      <c r="I334">
        <f t="shared" si="34"/>
        <v>4.2528502381023383</v>
      </c>
      <c r="J334">
        <v>8.4499999999999993</v>
      </c>
      <c r="K334">
        <f t="shared" si="35"/>
        <v>0.99505388907275893</v>
      </c>
      <c r="L334">
        <v>6.82</v>
      </c>
      <c r="M334">
        <v>14.1</v>
      </c>
    </row>
    <row r="335" spans="1:13" ht="15" x14ac:dyDescent="0.25">
      <c r="A335" t="s">
        <v>2119</v>
      </c>
      <c r="B335" t="s">
        <v>2120</v>
      </c>
      <c r="C335">
        <v>71.8</v>
      </c>
      <c r="D335">
        <v>97</v>
      </c>
      <c r="E335">
        <f t="shared" si="32"/>
        <v>4.3313910369630468</v>
      </c>
      <c r="F335">
        <v>119</v>
      </c>
      <c r="G335">
        <f t="shared" si="33"/>
        <v>5.3137683855526046</v>
      </c>
      <c r="H335">
        <f t="shared" si="36"/>
        <v>216</v>
      </c>
      <c r="I335">
        <f t="shared" si="34"/>
        <v>9.6451594225156505</v>
      </c>
      <c r="J335">
        <v>10.130000000000001</v>
      </c>
      <c r="K335">
        <f t="shared" si="35"/>
        <v>1.118776169066424</v>
      </c>
      <c r="L335">
        <v>8.1300000000000008</v>
      </c>
    </row>
    <row r="336" spans="1:13" ht="15" x14ac:dyDescent="0.25">
      <c r="A336" t="s">
        <v>1577</v>
      </c>
      <c r="B336" t="s">
        <v>84</v>
      </c>
      <c r="C336">
        <v>45.1</v>
      </c>
      <c r="D336">
        <v>45</v>
      </c>
      <c r="E336">
        <f t="shared" si="32"/>
        <v>2.8181558970195297</v>
      </c>
      <c r="F336">
        <v>55</v>
      </c>
      <c r="G336">
        <f t="shared" si="33"/>
        <v>3.4444127630238697</v>
      </c>
      <c r="H336">
        <f t="shared" si="36"/>
        <v>100</v>
      </c>
      <c r="I336">
        <f t="shared" si="34"/>
        <v>6.2625686600433994</v>
      </c>
      <c r="J336">
        <v>7.7</v>
      </c>
      <c r="K336">
        <f t="shared" si="35"/>
        <v>1.080767656065559</v>
      </c>
      <c r="L336">
        <v>7.1</v>
      </c>
    </row>
    <row r="337" spans="1:13" ht="15" x14ac:dyDescent="0.25">
      <c r="A337" t="s">
        <v>1577</v>
      </c>
      <c r="B337" t="s">
        <v>84</v>
      </c>
      <c r="C337">
        <v>53.3</v>
      </c>
      <c r="D337">
        <v>55</v>
      </c>
      <c r="E337">
        <f t="shared" si="32"/>
        <v>3.0502951007703936</v>
      </c>
      <c r="F337">
        <v>73</v>
      </c>
      <c r="G337">
        <f t="shared" si="33"/>
        <v>4.0485734973861582</v>
      </c>
      <c r="H337">
        <f t="shared" si="36"/>
        <v>128</v>
      </c>
      <c r="I337">
        <f t="shared" si="34"/>
        <v>7.0988685981565522</v>
      </c>
      <c r="J337">
        <v>9.9</v>
      </c>
      <c r="K337">
        <f t="shared" si="35"/>
        <v>1.2748984916037367</v>
      </c>
      <c r="L337">
        <v>7.5</v>
      </c>
    </row>
    <row r="338" spans="1:13" ht="15" x14ac:dyDescent="0.25">
      <c r="A338" t="s">
        <v>1577</v>
      </c>
      <c r="B338" t="s">
        <v>84</v>
      </c>
      <c r="C338">
        <v>39.700000000000003</v>
      </c>
      <c r="D338">
        <v>31</v>
      </c>
      <c r="E338">
        <f t="shared" si="32"/>
        <v>2.1301097428535845</v>
      </c>
      <c r="F338">
        <v>42</v>
      </c>
      <c r="G338">
        <f t="shared" si="33"/>
        <v>2.8859551354790498</v>
      </c>
      <c r="H338">
        <f t="shared" si="36"/>
        <v>73</v>
      </c>
      <c r="I338">
        <f t="shared" si="34"/>
        <v>5.0160648783326343</v>
      </c>
      <c r="J338">
        <v>7.9300000000000006</v>
      </c>
      <c r="K338">
        <f t="shared" si="35"/>
        <v>1.1886864702754039</v>
      </c>
      <c r="L338">
        <v>6.94</v>
      </c>
      <c r="M338">
        <v>12.46</v>
      </c>
    </row>
    <row r="339" spans="1:13" ht="15" x14ac:dyDescent="0.25">
      <c r="A339" t="s">
        <v>403</v>
      </c>
      <c r="B339" t="s">
        <v>404</v>
      </c>
      <c r="C339">
        <v>38.799999999999997</v>
      </c>
      <c r="D339">
        <v>12</v>
      </c>
      <c r="E339">
        <f t="shared" si="32"/>
        <v>0.83842755945197733</v>
      </c>
      <c r="F339">
        <v>16</v>
      </c>
      <c r="G339">
        <f t="shared" si="33"/>
        <v>1.1179034126026364</v>
      </c>
      <c r="H339">
        <f t="shared" si="36"/>
        <v>28</v>
      </c>
      <c r="I339">
        <f t="shared" si="34"/>
        <v>1.9563309720546138</v>
      </c>
      <c r="J339">
        <v>4.92</v>
      </c>
      <c r="K339">
        <f t="shared" si="35"/>
        <v>0.74626516497143836</v>
      </c>
      <c r="L339">
        <v>4.95</v>
      </c>
      <c r="M339">
        <v>14.87</v>
      </c>
    </row>
    <row r="340" spans="1:13" ht="15" x14ac:dyDescent="0.25">
      <c r="A340" t="s">
        <v>1759</v>
      </c>
      <c r="B340" t="s">
        <v>1760</v>
      </c>
      <c r="C340">
        <v>67.400000000000006</v>
      </c>
      <c r="D340">
        <v>65</v>
      </c>
      <c r="E340">
        <f t="shared" si="32"/>
        <v>3.0391120974601491</v>
      </c>
      <c r="F340">
        <v>85</v>
      </c>
      <c r="G340">
        <f t="shared" si="33"/>
        <v>3.9742235120632716</v>
      </c>
      <c r="H340">
        <f t="shared" si="36"/>
        <v>150</v>
      </c>
      <c r="I340">
        <f t="shared" si="34"/>
        <v>7.0133356095234207</v>
      </c>
      <c r="J340">
        <v>13.67</v>
      </c>
      <c r="K340">
        <f t="shared" si="35"/>
        <v>1.5597706889658922</v>
      </c>
    </row>
    <row r="341" spans="1:13" ht="15" x14ac:dyDescent="0.25">
      <c r="A341" t="s">
        <v>358</v>
      </c>
      <c r="B341" t="s">
        <v>96</v>
      </c>
      <c r="C341">
        <v>32.4</v>
      </c>
      <c r="D341">
        <v>27</v>
      </c>
      <c r="E341">
        <f t="shared" si="32"/>
        <v>2.1507691364989103</v>
      </c>
      <c r="F341">
        <v>37</v>
      </c>
      <c r="G341">
        <f t="shared" si="33"/>
        <v>2.9473502981651736</v>
      </c>
      <c r="H341">
        <f t="shared" si="36"/>
        <v>64</v>
      </c>
      <c r="I341">
        <f t="shared" si="34"/>
        <v>5.0981194346640839</v>
      </c>
      <c r="J341">
        <v>6.55</v>
      </c>
      <c r="K341">
        <f t="shared" si="35"/>
        <v>1.0902537931536014</v>
      </c>
      <c r="L341">
        <v>5.7</v>
      </c>
      <c r="M341">
        <v>13.5</v>
      </c>
    </row>
    <row r="342" spans="1:13" ht="15" x14ac:dyDescent="0.25">
      <c r="A342" t="s">
        <v>358</v>
      </c>
      <c r="B342" t="s">
        <v>314</v>
      </c>
      <c r="C342">
        <v>64.099999999999994</v>
      </c>
      <c r="D342">
        <v>60</v>
      </c>
      <c r="E342">
        <f t="shared" si="32"/>
        <v>2.9096669716618417</v>
      </c>
      <c r="F342">
        <v>85</v>
      </c>
      <c r="G342">
        <f t="shared" si="33"/>
        <v>4.1220282098542755</v>
      </c>
      <c r="H342">
        <f t="shared" si="36"/>
        <v>145</v>
      </c>
      <c r="I342">
        <f t="shared" si="34"/>
        <v>7.0316951815161177</v>
      </c>
      <c r="J342">
        <v>11.5</v>
      </c>
      <c r="K342">
        <f t="shared" si="35"/>
        <v>1.3465712675895811</v>
      </c>
      <c r="L342">
        <v>6.95</v>
      </c>
      <c r="M342">
        <v>12.37</v>
      </c>
    </row>
    <row r="343" spans="1:13" ht="15" x14ac:dyDescent="0.25">
      <c r="A343" t="s">
        <v>358</v>
      </c>
      <c r="B343" t="s">
        <v>96</v>
      </c>
      <c r="C343">
        <v>59.2</v>
      </c>
      <c r="D343">
        <v>84</v>
      </c>
      <c r="E343">
        <f t="shared" si="32"/>
        <v>4.3161152259321787</v>
      </c>
      <c r="F343">
        <v>101</v>
      </c>
      <c r="G343">
        <f t="shared" si="33"/>
        <v>5.1896147359422624</v>
      </c>
      <c r="H343">
        <f t="shared" si="36"/>
        <v>185</v>
      </c>
      <c r="I343">
        <f t="shared" si="34"/>
        <v>9.5057299618744402</v>
      </c>
      <c r="J343">
        <v>12.43</v>
      </c>
      <c r="K343">
        <f t="shared" si="35"/>
        <v>1.5163754353885479</v>
      </c>
      <c r="L343">
        <v>8.52</v>
      </c>
      <c r="M343">
        <v>11.8</v>
      </c>
    </row>
    <row r="344" spans="1:13" ht="15" x14ac:dyDescent="0.25">
      <c r="A344" t="s">
        <v>358</v>
      </c>
      <c r="B344" t="s">
        <v>96</v>
      </c>
      <c r="C344">
        <v>54</v>
      </c>
      <c r="D344">
        <v>67</v>
      </c>
      <c r="E344">
        <f t="shared" si="32"/>
        <v>3.680714424197455</v>
      </c>
      <c r="F344">
        <v>86</v>
      </c>
      <c r="G344">
        <f t="shared" si="33"/>
        <v>4.7244991116564341</v>
      </c>
      <c r="H344">
        <f t="shared" si="36"/>
        <v>153</v>
      </c>
      <c r="I344">
        <f t="shared" si="34"/>
        <v>8.4052135358538891</v>
      </c>
      <c r="J344">
        <v>12.27</v>
      </c>
      <c r="K344">
        <f t="shared" si="35"/>
        <v>1.5695088337845546</v>
      </c>
      <c r="L344">
        <v>8</v>
      </c>
      <c r="M344">
        <v>11.3</v>
      </c>
    </row>
    <row r="345" spans="1:13" ht="15" x14ac:dyDescent="0.25">
      <c r="A345" t="s">
        <v>1759</v>
      </c>
      <c r="B345" t="s">
        <v>1760</v>
      </c>
      <c r="C345">
        <v>75.400000000000006</v>
      </c>
      <c r="D345">
        <v>95</v>
      </c>
      <c r="E345">
        <f t="shared" si="32"/>
        <v>4.0937778789079697</v>
      </c>
      <c r="F345">
        <v>120</v>
      </c>
      <c r="G345">
        <f t="shared" si="33"/>
        <v>5.1710878470416457</v>
      </c>
      <c r="H345">
        <f t="shared" si="36"/>
        <v>215</v>
      </c>
      <c r="I345">
        <f t="shared" si="34"/>
        <v>9.2648657259496154</v>
      </c>
      <c r="J345">
        <v>13.82</v>
      </c>
      <c r="K345">
        <f t="shared" si="35"/>
        <v>1.4882936768827726</v>
      </c>
      <c r="L345">
        <v>9.3800000000000008</v>
      </c>
    </row>
    <row r="346" spans="1:13" ht="15" x14ac:dyDescent="0.25">
      <c r="A346" t="s">
        <v>967</v>
      </c>
      <c r="B346" t="s">
        <v>314</v>
      </c>
      <c r="C346">
        <v>60.4</v>
      </c>
      <c r="D346">
        <v>41</v>
      </c>
      <c r="E346">
        <f t="shared" si="32"/>
        <v>2.0761472100059564</v>
      </c>
      <c r="F346">
        <v>57</v>
      </c>
      <c r="G346">
        <f t="shared" si="33"/>
        <v>2.8863509992765737</v>
      </c>
      <c r="H346">
        <f t="shared" si="36"/>
        <v>98</v>
      </c>
      <c r="I346">
        <f t="shared" si="34"/>
        <v>4.96249820928253</v>
      </c>
      <c r="J346">
        <v>9.33</v>
      </c>
      <c r="K346">
        <f t="shared" si="35"/>
        <v>1.1264823550813212</v>
      </c>
      <c r="L346">
        <v>6.98</v>
      </c>
    </row>
    <row r="347" spans="1:13" x14ac:dyDescent="0.3">
      <c r="A347" t="s">
        <v>419</v>
      </c>
      <c r="B347" t="s">
        <v>420</v>
      </c>
      <c r="C347">
        <v>42.4</v>
      </c>
      <c r="D347">
        <v>21</v>
      </c>
      <c r="E347">
        <f t="shared" si="32"/>
        <v>1.3755420751417362</v>
      </c>
      <c r="F347">
        <v>27</v>
      </c>
      <c r="G347">
        <f t="shared" si="33"/>
        <v>1.7685540966108038</v>
      </c>
      <c r="H347">
        <f t="shared" si="36"/>
        <v>48</v>
      </c>
      <c r="I347">
        <f t="shared" si="34"/>
        <v>3.14409617175254</v>
      </c>
      <c r="J347">
        <v>4.8600000000000003</v>
      </c>
      <c r="K347">
        <f t="shared" si="35"/>
        <v>0.70420529115613695</v>
      </c>
      <c r="L347">
        <v>5.09</v>
      </c>
      <c r="M347">
        <v>15.5</v>
      </c>
    </row>
    <row r="348" spans="1:13" ht="15" x14ac:dyDescent="0.25">
      <c r="A348" t="s">
        <v>1322</v>
      </c>
      <c r="B348" t="s">
        <v>409</v>
      </c>
      <c r="C348">
        <v>57.3</v>
      </c>
      <c r="D348">
        <v>39</v>
      </c>
      <c r="E348">
        <f t="shared" si="32"/>
        <v>2.052028954108871</v>
      </c>
      <c r="F348">
        <v>53</v>
      </c>
      <c r="G348">
        <f t="shared" si="33"/>
        <v>2.7886547325069273</v>
      </c>
      <c r="H348">
        <f t="shared" si="36"/>
        <v>92</v>
      </c>
      <c r="I348">
        <f t="shared" si="34"/>
        <v>4.8406836866157983</v>
      </c>
      <c r="J348">
        <v>8.1300000000000008</v>
      </c>
      <c r="K348">
        <f t="shared" si="35"/>
        <v>1.0086245849287578</v>
      </c>
      <c r="L348">
        <v>7.25</v>
      </c>
    </row>
    <row r="349" spans="1:13" ht="15" x14ac:dyDescent="0.25">
      <c r="A349" t="s">
        <v>1945</v>
      </c>
      <c r="B349" t="s">
        <v>1946</v>
      </c>
      <c r="C349">
        <v>79.3</v>
      </c>
      <c r="D349">
        <v>53</v>
      </c>
      <c r="E349">
        <f t="shared" si="32"/>
        <v>2.2016341173976426</v>
      </c>
      <c r="F349">
        <v>65</v>
      </c>
      <c r="G349">
        <f t="shared" si="33"/>
        <v>2.7001173137895615</v>
      </c>
      <c r="H349">
        <f t="shared" si="36"/>
        <v>118</v>
      </c>
      <c r="I349">
        <f t="shared" si="34"/>
        <v>4.9017514311872041</v>
      </c>
      <c r="J349">
        <v>9.08</v>
      </c>
      <c r="K349">
        <f t="shared" si="35"/>
        <v>0.95274272362520018</v>
      </c>
      <c r="L349">
        <v>5.5</v>
      </c>
      <c r="M349">
        <v>16</v>
      </c>
    </row>
    <row r="350" spans="1:13" x14ac:dyDescent="0.3">
      <c r="A350" t="s">
        <v>251</v>
      </c>
      <c r="B350" t="s">
        <v>252</v>
      </c>
      <c r="C350">
        <v>35.799999999999997</v>
      </c>
      <c r="D350">
        <v>15</v>
      </c>
      <c r="E350">
        <f t="shared" si="32"/>
        <v>1.111212788844876</v>
      </c>
      <c r="F350">
        <v>18</v>
      </c>
      <c r="G350">
        <f t="shared" si="33"/>
        <v>1.333455346613851</v>
      </c>
      <c r="H350">
        <f t="shared" si="36"/>
        <v>33</v>
      </c>
      <c r="I350">
        <f t="shared" si="34"/>
        <v>2.444668135458727</v>
      </c>
      <c r="J350">
        <v>5.97</v>
      </c>
      <c r="K350">
        <f t="shared" si="35"/>
        <v>0.94388502098002014</v>
      </c>
      <c r="L350">
        <v>5.68</v>
      </c>
    </row>
    <row r="351" spans="1:13" ht="15" x14ac:dyDescent="0.25">
      <c r="A351" t="s">
        <v>2016</v>
      </c>
      <c r="B351" t="s">
        <v>2017</v>
      </c>
      <c r="C351">
        <v>62</v>
      </c>
      <c r="D351">
        <v>43</v>
      </c>
      <c r="E351">
        <f t="shared" si="32"/>
        <v>2.1364035979667397</v>
      </c>
      <c r="F351">
        <v>60</v>
      </c>
      <c r="G351">
        <f t="shared" si="33"/>
        <v>2.9810282762326601</v>
      </c>
      <c r="H351">
        <f t="shared" si="36"/>
        <v>103</v>
      </c>
      <c r="I351">
        <f t="shared" si="34"/>
        <v>5.1174318741993998</v>
      </c>
      <c r="J351">
        <v>8.23</v>
      </c>
      <c r="K351">
        <f t="shared" si="35"/>
        <v>0.98036771830302039</v>
      </c>
      <c r="L351">
        <v>7.03</v>
      </c>
    </row>
    <row r="352" spans="1:13" ht="15" x14ac:dyDescent="0.25">
      <c r="A352" t="s">
        <v>2167</v>
      </c>
      <c r="B352" t="s">
        <v>2168</v>
      </c>
      <c r="C352">
        <v>59</v>
      </c>
      <c r="D352">
        <v>75</v>
      </c>
      <c r="E352">
        <f t="shared" si="32"/>
        <v>3.8631721671385968</v>
      </c>
      <c r="F352">
        <v>93</v>
      </c>
      <c r="G352">
        <f t="shared" si="33"/>
        <v>4.7903334872518597</v>
      </c>
      <c r="H352">
        <f t="shared" si="36"/>
        <v>168</v>
      </c>
      <c r="I352">
        <f t="shared" si="34"/>
        <v>8.6535056543904556</v>
      </c>
      <c r="J352">
        <v>7.35</v>
      </c>
      <c r="K352">
        <f t="shared" si="35"/>
        <v>0.89821562515429665</v>
      </c>
      <c r="L352">
        <v>7.87</v>
      </c>
      <c r="M352">
        <v>14.1694579598232</v>
      </c>
    </row>
    <row r="353" spans="1:13" ht="15" x14ac:dyDescent="0.25">
      <c r="A353" t="s">
        <v>22</v>
      </c>
      <c r="B353" t="s">
        <v>23</v>
      </c>
      <c r="C353">
        <v>39</v>
      </c>
      <c r="D353">
        <v>12</v>
      </c>
      <c r="E353">
        <f t="shared" si="32"/>
        <v>0.83529782016915766</v>
      </c>
      <c r="F353">
        <v>17</v>
      </c>
      <c r="G353">
        <f t="shared" si="33"/>
        <v>1.1833385785729733</v>
      </c>
      <c r="H353">
        <f t="shared" si="36"/>
        <v>29</v>
      </c>
      <c r="I353">
        <f t="shared" si="34"/>
        <v>2.0186363987421312</v>
      </c>
      <c r="J353">
        <v>5.7</v>
      </c>
      <c r="K353">
        <f t="shared" si="35"/>
        <v>0.86228698504620316</v>
      </c>
      <c r="L353">
        <v>4.74</v>
      </c>
      <c r="M353">
        <v>16.62</v>
      </c>
    </row>
    <row r="354" spans="1:13" ht="15" x14ac:dyDescent="0.25">
      <c r="A354" t="s">
        <v>425</v>
      </c>
      <c r="B354" t="s">
        <v>426</v>
      </c>
      <c r="C354">
        <v>39.200000000000003</v>
      </c>
      <c r="D354">
        <v>18</v>
      </c>
      <c r="E354">
        <f t="shared" si="32"/>
        <v>1.2482935250155933</v>
      </c>
      <c r="F354">
        <v>30</v>
      </c>
      <c r="G354">
        <f t="shared" si="33"/>
        <v>2.0804892083593223</v>
      </c>
      <c r="H354">
        <f t="shared" si="36"/>
        <v>48</v>
      </c>
      <c r="I354">
        <f t="shared" si="34"/>
        <v>3.3287827333749158</v>
      </c>
      <c r="J354">
        <v>5.9</v>
      </c>
      <c r="K354">
        <f t="shared" si="35"/>
        <v>0.89019219805494987</v>
      </c>
      <c r="L354">
        <v>5.74</v>
      </c>
    </row>
    <row r="355" spans="1:13" ht="15" x14ac:dyDescent="0.25">
      <c r="A355" t="s">
        <v>425</v>
      </c>
      <c r="C355">
        <v>44.5</v>
      </c>
      <c r="D355">
        <v>26</v>
      </c>
      <c r="E355">
        <f t="shared" si="32"/>
        <v>1.6442081290264288</v>
      </c>
      <c r="F355">
        <v>33</v>
      </c>
      <c r="G355">
        <f t="shared" si="33"/>
        <v>2.0868795483796978</v>
      </c>
      <c r="H355">
        <f t="shared" si="36"/>
        <v>59</v>
      </c>
      <c r="I355">
        <f t="shared" si="34"/>
        <v>3.7310876774061268</v>
      </c>
      <c r="J355">
        <v>6.82</v>
      </c>
      <c r="K355">
        <f t="shared" si="35"/>
        <v>0.9638834360048113</v>
      </c>
      <c r="L355">
        <v>6.36</v>
      </c>
    </row>
    <row r="356" spans="1:13" ht="15" x14ac:dyDescent="0.25">
      <c r="A356" t="s">
        <v>425</v>
      </c>
      <c r="B356" t="s">
        <v>622</v>
      </c>
      <c r="C356">
        <v>72.5</v>
      </c>
      <c r="D356">
        <v>100</v>
      </c>
      <c r="E356">
        <f t="shared" si="32"/>
        <v>4.4339492229167901</v>
      </c>
      <c r="F356">
        <v>125</v>
      </c>
      <c r="G356">
        <f t="shared" si="33"/>
        <v>5.5424365286459869</v>
      </c>
      <c r="H356">
        <f t="shared" si="36"/>
        <v>225</v>
      </c>
      <c r="I356">
        <f t="shared" si="34"/>
        <v>9.976385751562777</v>
      </c>
      <c r="J356">
        <v>12.7</v>
      </c>
      <c r="K356">
        <f t="shared" si="35"/>
        <v>1.3956139883652638</v>
      </c>
      <c r="L356">
        <v>8.6999999999999993</v>
      </c>
    </row>
    <row r="357" spans="1:13" ht="15" x14ac:dyDescent="0.25">
      <c r="A357" t="s">
        <v>425</v>
      </c>
      <c r="B357" t="s">
        <v>622</v>
      </c>
      <c r="C357">
        <v>69.900000000000006</v>
      </c>
      <c r="D357">
        <v>91</v>
      </c>
      <c r="E357">
        <f t="shared" si="32"/>
        <v>4.1435183931359783</v>
      </c>
      <c r="F357">
        <v>110</v>
      </c>
      <c r="G357">
        <f t="shared" si="33"/>
        <v>5.0086486070874461</v>
      </c>
      <c r="H357">
        <f t="shared" si="36"/>
        <v>201</v>
      </c>
      <c r="I357">
        <f t="shared" si="34"/>
        <v>9.1521670002234252</v>
      </c>
      <c r="J357">
        <v>13.290000000000001</v>
      </c>
      <c r="K357">
        <f t="shared" si="35"/>
        <v>1.4882062473387616</v>
      </c>
      <c r="L357">
        <v>7.8500000000000005</v>
      </c>
      <c r="M357">
        <v>13.2</v>
      </c>
    </row>
    <row r="358" spans="1:13" ht="15" x14ac:dyDescent="0.25">
      <c r="A358" t="s">
        <v>425</v>
      </c>
      <c r="B358" t="s">
        <v>622</v>
      </c>
      <c r="C358">
        <v>42.7</v>
      </c>
      <c r="D358">
        <v>22</v>
      </c>
      <c r="E358">
        <f t="shared" si="32"/>
        <v>1.4336724969882093</v>
      </c>
      <c r="F358">
        <v>27</v>
      </c>
      <c r="G358">
        <f t="shared" si="33"/>
        <v>1.7595071553946204</v>
      </c>
      <c r="H358">
        <f t="shared" si="36"/>
        <v>49</v>
      </c>
      <c r="I358">
        <f t="shared" si="34"/>
        <v>3.1931796523828297</v>
      </c>
      <c r="J358">
        <v>6.59</v>
      </c>
      <c r="K358">
        <f t="shared" si="35"/>
        <v>0.95141479902713011</v>
      </c>
      <c r="L358">
        <v>6.45</v>
      </c>
      <c r="M358">
        <v>13.1</v>
      </c>
    </row>
    <row r="359" spans="1:13" ht="15" x14ac:dyDescent="0.25">
      <c r="A359" t="s">
        <v>425</v>
      </c>
      <c r="B359" t="s">
        <v>622</v>
      </c>
      <c r="C359">
        <v>77.2</v>
      </c>
      <c r="D359">
        <v>115</v>
      </c>
      <c r="E359">
        <f t="shared" si="32"/>
        <v>4.8713081813778674</v>
      </c>
      <c r="F359">
        <v>143</v>
      </c>
      <c r="G359">
        <f t="shared" si="33"/>
        <v>6.0573658255394349</v>
      </c>
      <c r="H359">
        <f t="shared" si="36"/>
        <v>258</v>
      </c>
      <c r="I359">
        <f t="shared" si="34"/>
        <v>10.928674006917303</v>
      </c>
      <c r="J359">
        <v>13.63</v>
      </c>
      <c r="K359">
        <f t="shared" si="35"/>
        <v>1.450088377690568</v>
      </c>
      <c r="L359">
        <v>8.6999999999999993</v>
      </c>
    </row>
    <row r="360" spans="1:13" ht="15" x14ac:dyDescent="0.25">
      <c r="A360" t="s">
        <v>1173</v>
      </c>
      <c r="B360" t="s">
        <v>622</v>
      </c>
      <c r="C360">
        <v>54.2</v>
      </c>
      <c r="D360">
        <v>48</v>
      </c>
      <c r="E360">
        <f t="shared" si="32"/>
        <v>2.6298483046567971</v>
      </c>
      <c r="F360">
        <v>55</v>
      </c>
      <c r="G360">
        <f t="shared" si="33"/>
        <v>3.0133678490859133</v>
      </c>
      <c r="H360">
        <f t="shared" si="36"/>
        <v>103</v>
      </c>
      <c r="I360">
        <f t="shared" si="34"/>
        <v>5.6432161537427108</v>
      </c>
      <c r="J360">
        <v>8.57</v>
      </c>
      <c r="K360">
        <f t="shared" si="35"/>
        <v>1.0941386135328215</v>
      </c>
      <c r="L360">
        <v>7.19</v>
      </c>
      <c r="M360">
        <v>11.9</v>
      </c>
    </row>
    <row r="361" spans="1:13" ht="15" x14ac:dyDescent="0.25">
      <c r="A361" t="s">
        <v>221</v>
      </c>
      <c r="B361" t="s">
        <v>1842</v>
      </c>
      <c r="C361">
        <v>53.9</v>
      </c>
      <c r="D361">
        <v>66</v>
      </c>
      <c r="E361">
        <f t="shared" si="32"/>
        <v>3.630670268642906</v>
      </c>
      <c r="F361">
        <v>80</v>
      </c>
      <c r="G361">
        <f t="shared" si="33"/>
        <v>4.4008124468398861</v>
      </c>
      <c r="H361">
        <f t="shared" si="36"/>
        <v>146</v>
      </c>
      <c r="I361">
        <f t="shared" si="34"/>
        <v>8.0314827154827917</v>
      </c>
      <c r="J361">
        <v>8.34</v>
      </c>
      <c r="K361">
        <f t="shared" si="35"/>
        <v>1.0678253871762882</v>
      </c>
      <c r="L361">
        <v>7.8</v>
      </c>
    </row>
    <row r="362" spans="1:13" ht="15" x14ac:dyDescent="0.25">
      <c r="A362" t="s">
        <v>221</v>
      </c>
      <c r="B362" t="s">
        <v>222</v>
      </c>
      <c r="C362">
        <v>35.299999999999997</v>
      </c>
      <c r="D362">
        <v>22</v>
      </c>
      <c r="E362">
        <f t="shared" si="32"/>
        <v>1.6465383246319549</v>
      </c>
      <c r="F362">
        <v>30</v>
      </c>
      <c r="G362">
        <f t="shared" si="33"/>
        <v>2.2452795335890294</v>
      </c>
      <c r="H362">
        <f t="shared" si="36"/>
        <v>52</v>
      </c>
      <c r="I362">
        <f t="shared" si="34"/>
        <v>3.8918178582209841</v>
      </c>
      <c r="J362">
        <v>5.7</v>
      </c>
      <c r="K362">
        <f t="shared" si="35"/>
        <v>0.90775483423557413</v>
      </c>
      <c r="L362">
        <v>4.6500000000000004</v>
      </c>
      <c r="M362">
        <v>14.88</v>
      </c>
    </row>
    <row r="363" spans="1:13" ht="15" x14ac:dyDescent="0.25">
      <c r="A363" t="s">
        <v>221</v>
      </c>
      <c r="B363" t="s">
        <v>222</v>
      </c>
      <c r="C363">
        <v>30.3</v>
      </c>
      <c r="D363">
        <v>15</v>
      </c>
      <c r="E363">
        <f t="shared" si="32"/>
        <v>1.2545568728771541</v>
      </c>
      <c r="F363">
        <v>24</v>
      </c>
      <c r="G363">
        <f t="shared" si="33"/>
        <v>2.0072909966034462</v>
      </c>
      <c r="H363">
        <f t="shared" si="36"/>
        <v>39</v>
      </c>
      <c r="I363">
        <f t="shared" si="34"/>
        <v>3.2618478694806003</v>
      </c>
      <c r="J363">
        <v>4.59</v>
      </c>
      <c r="K363">
        <f t="shared" si="35"/>
        <v>0.79086399475510771</v>
      </c>
      <c r="L363">
        <v>5.3</v>
      </c>
      <c r="M363">
        <v>14.3</v>
      </c>
    </row>
    <row r="364" spans="1:13" x14ac:dyDescent="0.3">
      <c r="A364" t="s">
        <v>221</v>
      </c>
      <c r="B364" t="s">
        <v>515</v>
      </c>
      <c r="C364">
        <v>34.299999999999997</v>
      </c>
      <c r="D364">
        <v>32</v>
      </c>
      <c r="E364">
        <f t="shared" si="32"/>
        <v>2.4455554542893867</v>
      </c>
      <c r="F364">
        <v>41</v>
      </c>
      <c r="G364">
        <f t="shared" si="33"/>
        <v>3.1333679258082765</v>
      </c>
      <c r="H364">
        <f t="shared" si="36"/>
        <v>73</v>
      </c>
      <c r="I364">
        <f t="shared" si="34"/>
        <v>5.5789233800976632</v>
      </c>
      <c r="J364">
        <v>7.3</v>
      </c>
      <c r="K364">
        <f t="shared" si="35"/>
        <v>1.1799145206454975</v>
      </c>
      <c r="L364">
        <v>6.68</v>
      </c>
      <c r="M364">
        <v>13.3</v>
      </c>
    </row>
    <row r="365" spans="1:13" ht="15" x14ac:dyDescent="0.25">
      <c r="A365" t="s">
        <v>221</v>
      </c>
      <c r="B365" t="s">
        <v>883</v>
      </c>
      <c r="C365">
        <v>55</v>
      </c>
      <c r="D365">
        <v>36</v>
      </c>
      <c r="E365">
        <f t="shared" si="32"/>
        <v>1.9514760436145102</v>
      </c>
      <c r="F365">
        <v>45</v>
      </c>
      <c r="G365">
        <f t="shared" si="33"/>
        <v>2.4393450545181379</v>
      </c>
      <c r="H365">
        <f t="shared" si="36"/>
        <v>81</v>
      </c>
      <c r="I365">
        <f t="shared" si="34"/>
        <v>4.3908210981326476</v>
      </c>
      <c r="J365">
        <v>7.12</v>
      </c>
      <c r="K365">
        <f t="shared" si="35"/>
        <v>0.90217557636686807</v>
      </c>
      <c r="L365">
        <v>5.9</v>
      </c>
      <c r="M365">
        <v>13.1</v>
      </c>
    </row>
    <row r="366" spans="1:13" ht="15" x14ac:dyDescent="0.25">
      <c r="A366" t="s">
        <v>1838</v>
      </c>
      <c r="B366" t="s">
        <v>801</v>
      </c>
      <c r="C366">
        <v>75.3</v>
      </c>
      <c r="D366">
        <v>93</v>
      </c>
      <c r="E366">
        <f t="shared" si="32"/>
        <v>4.0114637249997251</v>
      </c>
      <c r="F366">
        <v>123</v>
      </c>
      <c r="G366">
        <f t="shared" si="33"/>
        <v>5.3054842814512497</v>
      </c>
      <c r="H366">
        <f t="shared" si="36"/>
        <v>216</v>
      </c>
      <c r="I366">
        <f t="shared" si="34"/>
        <v>9.3169480064509749</v>
      </c>
      <c r="J366">
        <v>13.35</v>
      </c>
      <c r="K366">
        <f t="shared" si="35"/>
        <v>1.4386627151765585</v>
      </c>
      <c r="L366">
        <v>8.65</v>
      </c>
    </row>
    <row r="367" spans="1:13" ht="15" x14ac:dyDescent="0.25">
      <c r="A367" t="s">
        <v>13</v>
      </c>
      <c r="B367" t="s">
        <v>357</v>
      </c>
      <c r="C367">
        <v>38.9</v>
      </c>
      <c r="D367">
        <v>42</v>
      </c>
      <c r="E367">
        <f t="shared" si="32"/>
        <v>2.9290072536075167</v>
      </c>
      <c r="F367">
        <v>52</v>
      </c>
      <c r="G367">
        <f t="shared" si="33"/>
        <v>3.6263899330378782</v>
      </c>
      <c r="H367">
        <f t="shared" si="36"/>
        <v>94</v>
      </c>
      <c r="I367">
        <f t="shared" si="34"/>
        <v>6.5553971866453944</v>
      </c>
      <c r="K367" t="str">
        <f t="shared" si="35"/>
        <v/>
      </c>
      <c r="L367">
        <v>6.9</v>
      </c>
      <c r="M367">
        <v>14.03</v>
      </c>
    </row>
    <row r="368" spans="1:13" ht="15" x14ac:dyDescent="0.25">
      <c r="A368" t="s">
        <v>450</v>
      </c>
      <c r="B368" t="s">
        <v>451</v>
      </c>
      <c r="C368">
        <v>61</v>
      </c>
      <c r="D368">
        <v>28</v>
      </c>
      <c r="E368">
        <f t="shared" si="32"/>
        <v>1.4076985627941343</v>
      </c>
      <c r="F368">
        <v>38</v>
      </c>
      <c r="G368">
        <f t="shared" si="33"/>
        <v>1.9104480495063252</v>
      </c>
      <c r="H368">
        <f t="shared" si="36"/>
        <v>66</v>
      </c>
      <c r="I368">
        <f t="shared" si="34"/>
        <v>3.3181466123004597</v>
      </c>
      <c r="J368">
        <v>6</v>
      </c>
      <c r="K368">
        <f t="shared" si="35"/>
        <v>0.72074382982698104</v>
      </c>
      <c r="L368">
        <v>4.99</v>
      </c>
    </row>
    <row r="369" spans="1:13" ht="15" x14ac:dyDescent="0.25">
      <c r="A369" t="s">
        <v>1422</v>
      </c>
      <c r="B369" t="s">
        <v>1423</v>
      </c>
      <c r="C369">
        <v>83.5</v>
      </c>
      <c r="D369">
        <v>75</v>
      </c>
      <c r="E369">
        <f t="shared" si="32"/>
        <v>3.0007313915730176</v>
      </c>
      <c r="F369">
        <v>94</v>
      </c>
      <c r="G369">
        <f t="shared" si="33"/>
        <v>3.7609166774381819</v>
      </c>
      <c r="H369">
        <f t="shared" si="36"/>
        <v>169</v>
      </c>
      <c r="I369">
        <f t="shared" si="34"/>
        <v>6.7616480690111995</v>
      </c>
      <c r="J369">
        <v>11.63</v>
      </c>
      <c r="K369">
        <f t="shared" si="35"/>
        <v>1.1882697604344694</v>
      </c>
      <c r="L369">
        <v>6.8</v>
      </c>
    </row>
    <row r="370" spans="1:13" ht="15" x14ac:dyDescent="0.25">
      <c r="A370" t="s">
        <v>1916</v>
      </c>
      <c r="B370" t="s">
        <v>1917</v>
      </c>
      <c r="C370">
        <v>54.6</v>
      </c>
      <c r="E370" t="str">
        <f t="shared" si="32"/>
        <v/>
      </c>
      <c r="G370" t="str">
        <f t="shared" si="33"/>
        <v/>
      </c>
      <c r="I370" t="str">
        <f t="shared" si="34"/>
        <v/>
      </c>
      <c r="J370">
        <v>8.25</v>
      </c>
      <c r="K370">
        <f t="shared" si="35"/>
        <v>1.0492989492843263</v>
      </c>
      <c r="L370">
        <v>8.02</v>
      </c>
    </row>
    <row r="371" spans="1:13" ht="15" x14ac:dyDescent="0.25">
      <c r="A371" t="s">
        <v>1773</v>
      </c>
      <c r="B371" t="s">
        <v>150</v>
      </c>
      <c r="C371">
        <v>65.599999999999994</v>
      </c>
      <c r="D371">
        <v>33</v>
      </c>
      <c r="E371">
        <f t="shared" si="32"/>
        <v>1.5736156092013054</v>
      </c>
      <c r="F371">
        <v>47</v>
      </c>
      <c r="G371">
        <f t="shared" si="33"/>
        <v>2.2412101100745865</v>
      </c>
      <c r="H371">
        <f t="shared" ref="H371:H392" si="37">D371+F371</f>
        <v>80</v>
      </c>
      <c r="I371">
        <f t="shared" si="34"/>
        <v>3.8148257192758921</v>
      </c>
      <c r="J371">
        <v>6.6000000000000005</v>
      </c>
      <c r="K371">
        <f t="shared" si="35"/>
        <v>0.7636540145678663</v>
      </c>
      <c r="L371">
        <v>4.7</v>
      </c>
    </row>
    <row r="372" spans="1:13" ht="15" x14ac:dyDescent="0.25">
      <c r="A372" t="s">
        <v>2005</v>
      </c>
      <c r="B372" t="s">
        <v>150</v>
      </c>
      <c r="C372">
        <v>72.099999999999994</v>
      </c>
      <c r="D372">
        <v>61</v>
      </c>
      <c r="E372">
        <f t="shared" si="32"/>
        <v>2.7156156572837906</v>
      </c>
      <c r="F372">
        <v>74</v>
      </c>
      <c r="G372">
        <f t="shared" si="33"/>
        <v>3.2943534203114839</v>
      </c>
      <c r="H372">
        <f t="shared" si="37"/>
        <v>135</v>
      </c>
      <c r="I372">
        <f t="shared" si="34"/>
        <v>6.0099690775952741</v>
      </c>
      <c r="J372">
        <v>7.51</v>
      </c>
      <c r="K372">
        <f t="shared" si="35"/>
        <v>0.8276375517986283</v>
      </c>
      <c r="L372">
        <v>6.6</v>
      </c>
    </row>
    <row r="373" spans="1:13" ht="15" x14ac:dyDescent="0.25">
      <c r="A373" t="s">
        <v>1659</v>
      </c>
      <c r="B373" t="s">
        <v>225</v>
      </c>
      <c r="C373">
        <v>71</v>
      </c>
      <c r="D373">
        <v>37</v>
      </c>
      <c r="E373">
        <f t="shared" si="32"/>
        <v>1.6657007437907054</v>
      </c>
      <c r="G373" t="str">
        <f t="shared" si="33"/>
        <v/>
      </c>
      <c r="H373">
        <f t="shared" si="37"/>
        <v>37</v>
      </c>
      <c r="I373">
        <f t="shared" si="34"/>
        <v>1.6657007437907054</v>
      </c>
      <c r="J373">
        <v>6.97</v>
      </c>
      <c r="K373">
        <f t="shared" si="35"/>
        <v>0.77423910241506066</v>
      </c>
      <c r="L373">
        <v>6.21</v>
      </c>
    </row>
    <row r="374" spans="1:13" ht="15" x14ac:dyDescent="0.25">
      <c r="A374" t="s">
        <v>1659</v>
      </c>
      <c r="B374" t="s">
        <v>225</v>
      </c>
      <c r="C374">
        <v>80.900000000000006</v>
      </c>
      <c r="D374">
        <v>61</v>
      </c>
      <c r="E374">
        <f t="shared" si="32"/>
        <v>2.4974032730632092</v>
      </c>
      <c r="F374">
        <v>80</v>
      </c>
      <c r="G374">
        <f t="shared" si="33"/>
        <v>3.2752829810665038</v>
      </c>
      <c r="H374">
        <f t="shared" si="37"/>
        <v>141</v>
      </c>
      <c r="I374">
        <f t="shared" si="34"/>
        <v>5.772686254129713</v>
      </c>
      <c r="J374">
        <v>9.1300000000000008</v>
      </c>
      <c r="K374">
        <f t="shared" si="35"/>
        <v>0.9481745090999173</v>
      </c>
      <c r="L374">
        <v>6.81</v>
      </c>
    </row>
    <row r="375" spans="1:13" ht="15" x14ac:dyDescent="0.25">
      <c r="A375" t="s">
        <v>953</v>
      </c>
      <c r="B375" t="s">
        <v>257</v>
      </c>
      <c r="C375">
        <v>89.2</v>
      </c>
      <c r="D375">
        <v>67</v>
      </c>
      <c r="E375">
        <f t="shared" si="32"/>
        <v>2.5549359489862087</v>
      </c>
      <c r="F375">
        <v>90</v>
      </c>
      <c r="G375">
        <f t="shared" si="33"/>
        <v>3.4320035135635636</v>
      </c>
      <c r="H375">
        <f t="shared" si="37"/>
        <v>157</v>
      </c>
      <c r="I375">
        <f t="shared" si="34"/>
        <v>5.9869394625497723</v>
      </c>
      <c r="J375">
        <v>12.03</v>
      </c>
      <c r="K375">
        <f t="shared" si="35"/>
        <v>1.1880007827221133</v>
      </c>
      <c r="L375">
        <v>6.68</v>
      </c>
    </row>
    <row r="376" spans="1:13" ht="15" x14ac:dyDescent="0.25">
      <c r="A376" t="s">
        <v>953</v>
      </c>
      <c r="C376">
        <v>60.6</v>
      </c>
      <c r="D376">
        <v>24</v>
      </c>
      <c r="E376">
        <f t="shared" si="32"/>
        <v>1.212386835084414</v>
      </c>
      <c r="F376">
        <v>26</v>
      </c>
      <c r="G376">
        <f t="shared" si="33"/>
        <v>1.3134190713414484</v>
      </c>
      <c r="H376">
        <f t="shared" si="37"/>
        <v>50</v>
      </c>
      <c r="I376">
        <f t="shared" si="34"/>
        <v>2.5258059064258624</v>
      </c>
      <c r="J376">
        <v>6.43</v>
      </c>
      <c r="K376">
        <f t="shared" si="35"/>
        <v>0.77502123204006557</v>
      </c>
      <c r="L376">
        <v>4.87</v>
      </c>
    </row>
    <row r="377" spans="1:13" x14ac:dyDescent="0.3">
      <c r="A377" t="s">
        <v>958</v>
      </c>
      <c r="B377" t="s">
        <v>257</v>
      </c>
      <c r="C377">
        <v>95.5</v>
      </c>
      <c r="D377">
        <v>100</v>
      </c>
      <c r="E377">
        <f t="shared" si="32"/>
        <v>3.6286590711574109</v>
      </c>
      <c r="F377">
        <v>130</v>
      </c>
      <c r="G377">
        <f t="shared" si="33"/>
        <v>4.7172567925046343</v>
      </c>
      <c r="H377">
        <f t="shared" si="37"/>
        <v>230</v>
      </c>
      <c r="I377">
        <f t="shared" si="34"/>
        <v>8.3459158636620447</v>
      </c>
      <c r="J377">
        <v>11.92</v>
      </c>
      <c r="K377">
        <f t="shared" si="35"/>
        <v>1.1364443005369758</v>
      </c>
      <c r="L377">
        <v>7.66</v>
      </c>
    </row>
    <row r="378" spans="1:13" ht="15" x14ac:dyDescent="0.25">
      <c r="A378" t="s">
        <v>2132</v>
      </c>
      <c r="B378" t="s">
        <v>257</v>
      </c>
      <c r="C378">
        <v>104.7</v>
      </c>
      <c r="D378">
        <v>122</v>
      </c>
      <c r="E378">
        <f t="shared" si="32"/>
        <v>4.1404852855860641</v>
      </c>
      <c r="F378">
        <v>160</v>
      </c>
      <c r="G378">
        <f t="shared" si="33"/>
        <v>5.4301446368341821</v>
      </c>
      <c r="H378">
        <f t="shared" si="37"/>
        <v>282</v>
      </c>
      <c r="I378">
        <f t="shared" si="34"/>
        <v>9.5706299224202454</v>
      </c>
      <c r="J378">
        <v>13.35</v>
      </c>
      <c r="K378">
        <f t="shared" si="35"/>
        <v>1.2138405883301222</v>
      </c>
      <c r="L378">
        <v>7.95</v>
      </c>
    </row>
    <row r="379" spans="1:13" ht="15" x14ac:dyDescent="0.25">
      <c r="A379" t="s">
        <v>1</v>
      </c>
      <c r="B379" t="s">
        <v>0</v>
      </c>
      <c r="C379">
        <v>47.7</v>
      </c>
      <c r="D379">
        <v>54</v>
      </c>
      <c r="E379">
        <f t="shared" si="32"/>
        <v>3.2466839598097916</v>
      </c>
      <c r="F379">
        <v>67</v>
      </c>
      <c r="G379">
        <f t="shared" si="33"/>
        <v>4.0282930612454821</v>
      </c>
      <c r="H379">
        <f t="shared" si="37"/>
        <v>121</v>
      </c>
      <c r="I379">
        <f t="shared" si="34"/>
        <v>7.2749770210552738</v>
      </c>
      <c r="J379">
        <v>10.9</v>
      </c>
      <c r="K379">
        <f t="shared" si="35"/>
        <v>1.4863443884565444</v>
      </c>
      <c r="L379">
        <v>9.32</v>
      </c>
      <c r="M379">
        <v>12.2</v>
      </c>
    </row>
    <row r="380" spans="1:13" ht="15" x14ac:dyDescent="0.25">
      <c r="A380" t="s">
        <v>2137</v>
      </c>
      <c r="B380" t="s">
        <v>2138</v>
      </c>
      <c r="C380">
        <v>70.900000000000006</v>
      </c>
      <c r="D380">
        <v>75</v>
      </c>
      <c r="E380">
        <f t="shared" si="32"/>
        <v>3.3798838050171982</v>
      </c>
      <c r="F380">
        <v>90</v>
      </c>
      <c r="G380">
        <f t="shared" si="33"/>
        <v>4.0558605660206375</v>
      </c>
      <c r="H380">
        <f t="shared" si="37"/>
        <v>165</v>
      </c>
      <c r="I380">
        <f t="shared" si="34"/>
        <v>7.4357443710378357</v>
      </c>
      <c r="J380">
        <v>11.8</v>
      </c>
      <c r="K380">
        <f t="shared" si="35"/>
        <v>1.3117162122157722</v>
      </c>
      <c r="L380">
        <v>8.7200000000000006</v>
      </c>
    </row>
    <row r="381" spans="1:13" ht="15" x14ac:dyDescent="0.25">
      <c r="A381" t="s">
        <v>93</v>
      </c>
      <c r="B381" t="s">
        <v>94</v>
      </c>
      <c r="C381">
        <v>34.1</v>
      </c>
      <c r="D381">
        <v>17</v>
      </c>
      <c r="E381">
        <f t="shared" si="32"/>
        <v>1.3047396637777526</v>
      </c>
      <c r="F381">
        <v>20</v>
      </c>
      <c r="G381">
        <f t="shared" si="33"/>
        <v>1.5349878397385326</v>
      </c>
      <c r="H381">
        <f t="shared" si="37"/>
        <v>37</v>
      </c>
      <c r="I381">
        <f t="shared" si="34"/>
        <v>2.8397275035162854</v>
      </c>
      <c r="J381">
        <v>4.7300000000000004</v>
      </c>
      <c r="K381">
        <f t="shared" si="35"/>
        <v>0.76682825997950077</v>
      </c>
      <c r="L381">
        <v>4.83</v>
      </c>
      <c r="M381">
        <v>16.47</v>
      </c>
    </row>
    <row r="382" spans="1:13" ht="15" x14ac:dyDescent="0.25">
      <c r="A382" t="s">
        <v>2169</v>
      </c>
      <c r="B382" t="s">
        <v>230</v>
      </c>
      <c r="C382">
        <v>87</v>
      </c>
      <c r="D382">
        <v>97</v>
      </c>
      <c r="E382">
        <f t="shared" si="32"/>
        <v>3.7667433997064554</v>
      </c>
      <c r="F382">
        <v>120</v>
      </c>
      <c r="G382">
        <f t="shared" si="33"/>
        <v>4.6598887419048935</v>
      </c>
      <c r="H382">
        <f t="shared" si="37"/>
        <v>217</v>
      </c>
      <c r="I382">
        <f t="shared" si="34"/>
        <v>8.4266321416113481</v>
      </c>
      <c r="J382">
        <v>11.52</v>
      </c>
      <c r="K382">
        <f t="shared" si="35"/>
        <v>1.1523772751424692</v>
      </c>
      <c r="L382">
        <v>8.43</v>
      </c>
      <c r="M382">
        <v>14.167270494266001</v>
      </c>
    </row>
    <row r="383" spans="1:13" ht="15" x14ac:dyDescent="0.25">
      <c r="A383" t="s">
        <v>1424</v>
      </c>
      <c r="B383" t="s">
        <v>756</v>
      </c>
      <c r="C383">
        <v>72.099999999999994</v>
      </c>
      <c r="D383">
        <v>42</v>
      </c>
      <c r="E383">
        <f t="shared" si="32"/>
        <v>1.8697681574740854</v>
      </c>
      <c r="F383">
        <v>53</v>
      </c>
      <c r="G383">
        <f t="shared" si="33"/>
        <v>2.359469341574441</v>
      </c>
      <c r="H383">
        <f t="shared" si="37"/>
        <v>95</v>
      </c>
      <c r="I383">
        <f t="shared" si="34"/>
        <v>4.2292374990485264</v>
      </c>
      <c r="J383">
        <v>6.03</v>
      </c>
      <c r="K383">
        <f t="shared" si="35"/>
        <v>0.66453454558531677</v>
      </c>
      <c r="L383">
        <v>5.2</v>
      </c>
    </row>
    <row r="384" spans="1:13" ht="15" x14ac:dyDescent="0.25">
      <c r="A384" t="s">
        <v>612</v>
      </c>
      <c r="B384" t="s">
        <v>611</v>
      </c>
      <c r="C384">
        <v>56</v>
      </c>
      <c r="D384">
        <v>50</v>
      </c>
      <c r="E384">
        <f t="shared" si="32"/>
        <v>2.6750911201622305</v>
      </c>
      <c r="F384">
        <v>59</v>
      </c>
      <c r="G384">
        <f t="shared" si="33"/>
        <v>3.156607521791432</v>
      </c>
      <c r="H384">
        <f t="shared" si="37"/>
        <v>109</v>
      </c>
      <c r="I384">
        <f t="shared" si="34"/>
        <v>5.8316986419536629</v>
      </c>
      <c r="J384">
        <v>9.34</v>
      </c>
      <c r="K384">
        <f t="shared" si="35"/>
        <v>1.1725296756642709</v>
      </c>
      <c r="L384">
        <v>7.26</v>
      </c>
      <c r="M384">
        <v>12.75</v>
      </c>
    </row>
    <row r="385" spans="1:13" ht="15" x14ac:dyDescent="0.25">
      <c r="A385" t="s">
        <v>432</v>
      </c>
      <c r="B385" t="s">
        <v>1856</v>
      </c>
      <c r="C385">
        <v>58.3</v>
      </c>
      <c r="D385">
        <v>69</v>
      </c>
      <c r="E385">
        <f t="shared" si="32"/>
        <v>3.5851087641241532</v>
      </c>
      <c r="F385">
        <v>88</v>
      </c>
      <c r="G385">
        <f t="shared" si="33"/>
        <v>4.5723126267090652</v>
      </c>
      <c r="H385">
        <f t="shared" si="37"/>
        <v>157</v>
      </c>
      <c r="I385">
        <f t="shared" si="34"/>
        <v>8.1574213908332194</v>
      </c>
      <c r="J385">
        <v>7.2</v>
      </c>
      <c r="K385">
        <f t="shared" si="35"/>
        <v>0.88531521946137348</v>
      </c>
      <c r="L385">
        <v>7.44</v>
      </c>
    </row>
    <row r="386" spans="1:13" ht="15" x14ac:dyDescent="0.25">
      <c r="A386" t="s">
        <v>432</v>
      </c>
      <c r="B386" t="s">
        <v>196</v>
      </c>
      <c r="C386">
        <v>36.200000000000003</v>
      </c>
      <c r="D386">
        <v>13</v>
      </c>
      <c r="E386">
        <f t="shared" ref="E386:E449" si="38">IF(AND($C386&gt;0,D386&gt;0),D386/($C386^0.727399687532279),"")</f>
        <v>0.9552987844719304</v>
      </c>
      <c r="F386">
        <v>17</v>
      </c>
      <c r="G386">
        <f t="shared" ref="G386:G449" si="39">IF(AND($C386&gt;0,F386&gt;0),F386/($C386^0.727399687532279),"")</f>
        <v>1.249236872001755</v>
      </c>
      <c r="H386">
        <f t="shared" si="37"/>
        <v>30</v>
      </c>
      <c r="I386">
        <f t="shared" ref="I386:I449" si="40">IF(AND($C386&gt;0,H386&gt;0),H386/($C386^0.727399687532279),"")</f>
        <v>2.2045356564736855</v>
      </c>
      <c r="J386">
        <v>4.22</v>
      </c>
      <c r="K386">
        <f t="shared" ref="K386:K449" si="41">IF(AND($C386&gt;0,J386&gt;0),J386/($C386^0.515518364833551),"")</f>
        <v>0.66339097270397207</v>
      </c>
      <c r="L386">
        <v>4.7300000000000004</v>
      </c>
      <c r="M386">
        <v>14.08</v>
      </c>
    </row>
    <row r="387" spans="1:13" ht="15" x14ac:dyDescent="0.25">
      <c r="A387" t="s">
        <v>1778</v>
      </c>
      <c r="B387" t="s">
        <v>1379</v>
      </c>
      <c r="C387">
        <v>48.6</v>
      </c>
      <c r="D387">
        <v>38</v>
      </c>
      <c r="E387">
        <f t="shared" si="38"/>
        <v>2.2538494406110843</v>
      </c>
      <c r="F387">
        <v>52</v>
      </c>
      <c r="G387">
        <f t="shared" si="39"/>
        <v>3.0842150239941155</v>
      </c>
      <c r="H387">
        <f t="shared" si="37"/>
        <v>90</v>
      </c>
      <c r="I387">
        <f t="shared" si="40"/>
        <v>5.3380644646051998</v>
      </c>
      <c r="J387">
        <v>8.120000000000001</v>
      </c>
      <c r="K387">
        <f t="shared" si="41"/>
        <v>1.0966399366004864</v>
      </c>
      <c r="L387">
        <v>7.08</v>
      </c>
    </row>
    <row r="388" spans="1:13" ht="15" x14ac:dyDescent="0.25">
      <c r="A388" t="s">
        <v>1378</v>
      </c>
      <c r="B388" t="s">
        <v>1379</v>
      </c>
      <c r="C388">
        <v>43.2</v>
      </c>
      <c r="D388">
        <v>21</v>
      </c>
      <c r="E388">
        <f t="shared" si="38"/>
        <v>1.3569658818248962</v>
      </c>
      <c r="F388">
        <v>26</v>
      </c>
      <c r="G388">
        <f t="shared" si="39"/>
        <v>1.6800529965451096</v>
      </c>
      <c r="H388">
        <f t="shared" si="37"/>
        <v>47</v>
      </c>
      <c r="I388">
        <f t="shared" si="40"/>
        <v>3.0370188783700058</v>
      </c>
      <c r="J388">
        <v>6.45</v>
      </c>
      <c r="K388">
        <f t="shared" si="41"/>
        <v>0.92563082259987006</v>
      </c>
      <c r="L388">
        <v>5.96</v>
      </c>
    </row>
    <row r="389" spans="1:13" ht="15" x14ac:dyDescent="0.25">
      <c r="A389" t="s">
        <v>1341</v>
      </c>
      <c r="B389" t="s">
        <v>1342</v>
      </c>
      <c r="C389">
        <v>63.1</v>
      </c>
      <c r="D389">
        <v>51</v>
      </c>
      <c r="E389">
        <f t="shared" si="38"/>
        <v>2.501666325514039</v>
      </c>
      <c r="F389">
        <v>68</v>
      </c>
      <c r="G389">
        <f t="shared" si="39"/>
        <v>3.3355551006853856</v>
      </c>
      <c r="H389">
        <f t="shared" si="37"/>
        <v>119</v>
      </c>
      <c r="I389">
        <f t="shared" si="40"/>
        <v>5.8372214261994246</v>
      </c>
      <c r="J389">
        <v>10.89</v>
      </c>
      <c r="K389">
        <f t="shared" si="41"/>
        <v>1.2855225162598936</v>
      </c>
    </row>
    <row r="390" spans="1:13" ht="15" x14ac:dyDescent="0.25">
      <c r="A390" t="s">
        <v>674</v>
      </c>
      <c r="B390" t="s">
        <v>675</v>
      </c>
      <c r="C390">
        <v>44.4</v>
      </c>
      <c r="D390">
        <v>26</v>
      </c>
      <c r="E390">
        <f t="shared" si="38"/>
        <v>1.646900988665686</v>
      </c>
      <c r="F390">
        <v>41</v>
      </c>
      <c r="G390">
        <f t="shared" si="39"/>
        <v>2.5970361744343511</v>
      </c>
      <c r="H390">
        <f t="shared" si="37"/>
        <v>67</v>
      </c>
      <c r="I390">
        <f t="shared" si="40"/>
        <v>4.2439371631000373</v>
      </c>
      <c r="J390">
        <v>6.79</v>
      </c>
      <c r="K390">
        <f t="shared" si="41"/>
        <v>0.9607570926678759</v>
      </c>
      <c r="L390">
        <v>6.1</v>
      </c>
      <c r="M390">
        <v>13.8</v>
      </c>
    </row>
    <row r="391" spans="1:13" ht="15" x14ac:dyDescent="0.25">
      <c r="A391" t="s">
        <v>2101</v>
      </c>
      <c r="B391" t="s">
        <v>198</v>
      </c>
      <c r="C391">
        <v>67.599999999999994</v>
      </c>
      <c r="D391">
        <v>69</v>
      </c>
      <c r="E391">
        <f t="shared" si="38"/>
        <v>3.2191887098370651</v>
      </c>
      <c r="F391">
        <v>82</v>
      </c>
      <c r="G391">
        <f t="shared" si="39"/>
        <v>3.8257025247339036</v>
      </c>
      <c r="H391">
        <f t="shared" si="37"/>
        <v>151</v>
      </c>
      <c r="I391">
        <f t="shared" si="40"/>
        <v>7.0448912345709687</v>
      </c>
      <c r="J391">
        <v>10.199999999999999</v>
      </c>
      <c r="K391">
        <f t="shared" si="41"/>
        <v>1.1620613138382139</v>
      </c>
      <c r="L391">
        <v>7.5</v>
      </c>
    </row>
    <row r="392" spans="1:13" ht="15" x14ac:dyDescent="0.25">
      <c r="A392" t="s">
        <v>333</v>
      </c>
      <c r="B392" t="s">
        <v>334</v>
      </c>
      <c r="C392">
        <v>48.5</v>
      </c>
      <c r="D392">
        <v>15</v>
      </c>
      <c r="E392">
        <f t="shared" si="38"/>
        <v>0.89101136821043447</v>
      </c>
      <c r="F392">
        <v>18</v>
      </c>
      <c r="G392">
        <f t="shared" si="39"/>
        <v>1.0692136418525213</v>
      </c>
      <c r="H392">
        <f t="shared" si="37"/>
        <v>33</v>
      </c>
      <c r="I392">
        <f t="shared" si="40"/>
        <v>1.9602250100629557</v>
      </c>
      <c r="J392">
        <v>4.6500000000000004</v>
      </c>
      <c r="K392">
        <f t="shared" si="41"/>
        <v>0.6286691196930777</v>
      </c>
      <c r="L392">
        <v>4.0999999999999996</v>
      </c>
      <c r="M392">
        <v>16</v>
      </c>
    </row>
    <row r="393" spans="1:13" ht="15" x14ac:dyDescent="0.25">
      <c r="A393" t="s">
        <v>333</v>
      </c>
      <c r="B393" t="s">
        <v>334</v>
      </c>
      <c r="C393">
        <v>95.1</v>
      </c>
      <c r="E393" t="str">
        <f t="shared" si="38"/>
        <v/>
      </c>
      <c r="G393" t="str">
        <f t="shared" si="39"/>
        <v/>
      </c>
      <c r="I393" t="str">
        <f t="shared" si="40"/>
        <v/>
      </c>
      <c r="J393">
        <v>7.76</v>
      </c>
      <c r="K393">
        <f t="shared" si="41"/>
        <v>0.74143543097695475</v>
      </c>
      <c r="L393">
        <v>5.25</v>
      </c>
      <c r="M393">
        <v>14.4</v>
      </c>
    </row>
    <row r="394" spans="1:13" ht="15" x14ac:dyDescent="0.25">
      <c r="A394" t="s">
        <v>114</v>
      </c>
      <c r="B394" t="s">
        <v>389</v>
      </c>
      <c r="C394">
        <v>48.5</v>
      </c>
      <c r="D394">
        <v>15</v>
      </c>
      <c r="E394">
        <f t="shared" si="38"/>
        <v>0.89101136821043447</v>
      </c>
      <c r="F394">
        <v>20</v>
      </c>
      <c r="G394">
        <f t="shared" si="39"/>
        <v>1.1880151576139126</v>
      </c>
      <c r="H394">
        <f t="shared" ref="H394:H409" si="42">D394+F394</f>
        <v>35</v>
      </c>
      <c r="I394">
        <f t="shared" si="40"/>
        <v>2.079026525824347</v>
      </c>
      <c r="J394">
        <v>3.94</v>
      </c>
      <c r="K394">
        <f t="shared" si="41"/>
        <v>0.53267878098725285</v>
      </c>
      <c r="L394">
        <v>4.17</v>
      </c>
      <c r="M394">
        <v>16.309999999999999</v>
      </c>
    </row>
    <row r="395" spans="1:13" ht="15" x14ac:dyDescent="0.25">
      <c r="A395" t="s">
        <v>114</v>
      </c>
      <c r="B395" t="s">
        <v>128</v>
      </c>
      <c r="C395">
        <v>30</v>
      </c>
      <c r="D395">
        <v>20</v>
      </c>
      <c r="E395">
        <f t="shared" si="38"/>
        <v>1.6848935064671049</v>
      </c>
      <c r="F395">
        <v>29</v>
      </c>
      <c r="G395">
        <f t="shared" si="39"/>
        <v>2.4430955843773021</v>
      </c>
      <c r="H395">
        <f t="shared" si="42"/>
        <v>49</v>
      </c>
      <c r="I395">
        <f t="shared" si="40"/>
        <v>4.127989090844407</v>
      </c>
      <c r="J395">
        <v>5.16</v>
      </c>
      <c r="K395">
        <f t="shared" si="41"/>
        <v>0.8936481645954466</v>
      </c>
      <c r="L395">
        <v>4.8600000000000003</v>
      </c>
      <c r="M395">
        <v>16.09</v>
      </c>
    </row>
    <row r="396" spans="1:13" ht="15" x14ac:dyDescent="0.25">
      <c r="A396" t="s">
        <v>114</v>
      </c>
      <c r="B396" t="s">
        <v>533</v>
      </c>
      <c r="C396">
        <v>51.9</v>
      </c>
      <c r="D396">
        <v>32</v>
      </c>
      <c r="E396">
        <f t="shared" si="38"/>
        <v>1.8094132995982224</v>
      </c>
      <c r="F396">
        <v>41</v>
      </c>
      <c r="G396">
        <f t="shared" si="39"/>
        <v>2.3183107901102225</v>
      </c>
      <c r="H396">
        <f t="shared" si="42"/>
        <v>73</v>
      </c>
      <c r="I396">
        <f t="shared" si="40"/>
        <v>4.1277240897084448</v>
      </c>
      <c r="J396">
        <v>8.1999999999999993</v>
      </c>
      <c r="K396">
        <f t="shared" si="41"/>
        <v>1.0705663305633402</v>
      </c>
      <c r="L396">
        <v>5.48</v>
      </c>
      <c r="M396">
        <v>15.5</v>
      </c>
    </row>
    <row r="397" spans="1:13" ht="15" x14ac:dyDescent="0.25">
      <c r="A397" t="s">
        <v>114</v>
      </c>
      <c r="B397" t="s">
        <v>212</v>
      </c>
      <c r="C397">
        <v>38.200000000000003</v>
      </c>
      <c r="D397">
        <v>22</v>
      </c>
      <c r="E397">
        <f t="shared" si="38"/>
        <v>1.5546416012737481</v>
      </c>
      <c r="F397">
        <v>30</v>
      </c>
      <c r="G397">
        <f t="shared" si="39"/>
        <v>2.1199658199187477</v>
      </c>
      <c r="H397">
        <f t="shared" si="42"/>
        <v>52</v>
      </c>
      <c r="I397">
        <f t="shared" si="40"/>
        <v>3.6746074211924955</v>
      </c>
      <c r="J397">
        <v>5.19</v>
      </c>
      <c r="K397">
        <f t="shared" si="41"/>
        <v>0.79356890087218679</v>
      </c>
      <c r="L397">
        <v>5.16</v>
      </c>
      <c r="M397">
        <v>14.1</v>
      </c>
    </row>
    <row r="398" spans="1:13" ht="15" x14ac:dyDescent="0.25">
      <c r="A398" t="s">
        <v>114</v>
      </c>
      <c r="B398" t="s">
        <v>913</v>
      </c>
      <c r="C398">
        <v>64.099999999999994</v>
      </c>
      <c r="D398">
        <v>44</v>
      </c>
      <c r="E398">
        <f t="shared" si="38"/>
        <v>2.1337557792186841</v>
      </c>
      <c r="F398">
        <v>53</v>
      </c>
      <c r="G398">
        <f t="shared" si="39"/>
        <v>2.5702058249679602</v>
      </c>
      <c r="H398">
        <f t="shared" si="42"/>
        <v>97</v>
      </c>
      <c r="I398">
        <f t="shared" si="40"/>
        <v>4.7039616041866443</v>
      </c>
      <c r="J398">
        <v>7.61</v>
      </c>
      <c r="K398">
        <f t="shared" si="41"/>
        <v>0.89107889968319243</v>
      </c>
      <c r="L398">
        <v>6.08</v>
      </c>
      <c r="M398">
        <v>14</v>
      </c>
    </row>
    <row r="399" spans="1:13" ht="15" x14ac:dyDescent="0.25">
      <c r="A399" t="s">
        <v>114</v>
      </c>
      <c r="B399" t="s">
        <v>1645</v>
      </c>
      <c r="C399">
        <v>59.5</v>
      </c>
      <c r="D399">
        <v>25</v>
      </c>
      <c r="E399">
        <f t="shared" si="38"/>
        <v>1.2798436625688159</v>
      </c>
      <c r="F399">
        <v>37</v>
      </c>
      <c r="G399">
        <f t="shared" si="39"/>
        <v>1.8941686206018475</v>
      </c>
      <c r="H399">
        <f t="shared" si="42"/>
        <v>62</v>
      </c>
      <c r="I399">
        <f t="shared" si="40"/>
        <v>3.1740122831706636</v>
      </c>
      <c r="J399">
        <v>5.97</v>
      </c>
      <c r="K399">
        <f t="shared" si="41"/>
        <v>0.7264040327692336</v>
      </c>
      <c r="L399">
        <v>6.48</v>
      </c>
      <c r="M399">
        <v>12.05</v>
      </c>
    </row>
    <row r="400" spans="1:13" x14ac:dyDescent="0.3">
      <c r="A400" t="s">
        <v>560</v>
      </c>
      <c r="B400" t="s">
        <v>482</v>
      </c>
      <c r="C400">
        <v>48.8</v>
      </c>
      <c r="D400">
        <v>25</v>
      </c>
      <c r="E400">
        <f t="shared" si="38"/>
        <v>1.478372780215065</v>
      </c>
      <c r="F400">
        <v>34</v>
      </c>
      <c r="G400">
        <f t="shared" si="39"/>
        <v>2.0105869810924886</v>
      </c>
      <c r="H400">
        <f t="shared" si="42"/>
        <v>59</v>
      </c>
      <c r="I400">
        <f t="shared" si="40"/>
        <v>3.4889597613075534</v>
      </c>
      <c r="J400">
        <v>5.65</v>
      </c>
      <c r="K400">
        <f t="shared" si="41"/>
        <v>0.76144233988490717</v>
      </c>
      <c r="L400">
        <v>5.2</v>
      </c>
    </row>
    <row r="401" spans="1:13" ht="15" x14ac:dyDescent="0.25">
      <c r="A401" t="s">
        <v>645</v>
      </c>
      <c r="B401" t="s">
        <v>96</v>
      </c>
      <c r="C401">
        <v>76.3</v>
      </c>
      <c r="D401">
        <v>66</v>
      </c>
      <c r="E401">
        <f t="shared" si="38"/>
        <v>2.8196563086559459</v>
      </c>
      <c r="F401">
        <v>86</v>
      </c>
      <c r="G401">
        <f t="shared" si="39"/>
        <v>3.6740976143092632</v>
      </c>
      <c r="H401">
        <f t="shared" si="42"/>
        <v>152</v>
      </c>
      <c r="I401">
        <f t="shared" si="40"/>
        <v>6.493753922965209</v>
      </c>
      <c r="J401">
        <v>12.63</v>
      </c>
      <c r="K401">
        <f t="shared" si="41"/>
        <v>1.3518464938551991</v>
      </c>
      <c r="L401">
        <v>7.73</v>
      </c>
    </row>
    <row r="402" spans="1:13" ht="15" x14ac:dyDescent="0.25">
      <c r="A402" t="s">
        <v>645</v>
      </c>
      <c r="B402" t="s">
        <v>96</v>
      </c>
      <c r="C402">
        <v>86.3</v>
      </c>
      <c r="D402">
        <v>115</v>
      </c>
      <c r="E402">
        <f t="shared" si="38"/>
        <v>4.4920459747982679</v>
      </c>
      <c r="F402">
        <v>135</v>
      </c>
      <c r="G402">
        <f t="shared" si="39"/>
        <v>5.2732713617197051</v>
      </c>
      <c r="H402">
        <f t="shared" si="42"/>
        <v>250</v>
      </c>
      <c r="I402">
        <f t="shared" si="40"/>
        <v>9.7653173365179722</v>
      </c>
      <c r="J402">
        <v>14.9</v>
      </c>
      <c r="K402">
        <f t="shared" si="41"/>
        <v>1.496708236789033</v>
      </c>
      <c r="L402">
        <v>8.5500000000000007</v>
      </c>
    </row>
    <row r="403" spans="1:13" ht="15" x14ac:dyDescent="0.25">
      <c r="A403" t="s">
        <v>645</v>
      </c>
      <c r="B403" t="s">
        <v>96</v>
      </c>
      <c r="C403">
        <v>90.4</v>
      </c>
      <c r="D403">
        <v>125</v>
      </c>
      <c r="E403">
        <f t="shared" si="38"/>
        <v>4.7205620204012053</v>
      </c>
      <c r="F403">
        <v>140</v>
      </c>
      <c r="G403">
        <f t="shared" si="39"/>
        <v>5.2870294628493504</v>
      </c>
      <c r="H403">
        <f t="shared" si="42"/>
        <v>265</v>
      </c>
      <c r="I403">
        <f t="shared" si="40"/>
        <v>10.007591483250556</v>
      </c>
      <c r="J403">
        <v>14</v>
      </c>
      <c r="K403">
        <f t="shared" si="41"/>
        <v>1.3730529484173331</v>
      </c>
      <c r="L403">
        <v>8.65</v>
      </c>
      <c r="M403">
        <v>14.0841468030925</v>
      </c>
    </row>
    <row r="404" spans="1:13" ht="15" x14ac:dyDescent="0.25">
      <c r="A404" t="s">
        <v>645</v>
      </c>
      <c r="B404" t="s">
        <v>644</v>
      </c>
      <c r="C404">
        <v>49.2</v>
      </c>
      <c r="D404">
        <v>48</v>
      </c>
      <c r="E404">
        <f t="shared" si="38"/>
        <v>2.8216708416056888</v>
      </c>
      <c r="F404">
        <v>60</v>
      </c>
      <c r="G404">
        <f t="shared" si="39"/>
        <v>3.5270885520071107</v>
      </c>
      <c r="H404">
        <f t="shared" si="42"/>
        <v>108</v>
      </c>
      <c r="I404">
        <f t="shared" si="40"/>
        <v>6.3487593936127995</v>
      </c>
      <c r="J404">
        <v>9.5</v>
      </c>
      <c r="K404">
        <f t="shared" si="41"/>
        <v>1.2749246620230461</v>
      </c>
      <c r="L404">
        <v>7</v>
      </c>
      <c r="M404">
        <v>12.62</v>
      </c>
    </row>
    <row r="405" spans="1:13" ht="15" x14ac:dyDescent="0.25">
      <c r="A405" t="s">
        <v>1225</v>
      </c>
      <c r="B405" t="s">
        <v>644</v>
      </c>
      <c r="C405">
        <v>42.7</v>
      </c>
      <c r="D405">
        <v>45</v>
      </c>
      <c r="E405">
        <f t="shared" si="38"/>
        <v>2.9325119256577006</v>
      </c>
      <c r="F405">
        <v>55</v>
      </c>
      <c r="G405">
        <f t="shared" si="39"/>
        <v>3.5841812424705233</v>
      </c>
      <c r="H405">
        <f t="shared" si="42"/>
        <v>100</v>
      </c>
      <c r="I405">
        <f t="shared" si="40"/>
        <v>6.5166931681282243</v>
      </c>
      <c r="J405">
        <v>8.73</v>
      </c>
      <c r="K405">
        <f t="shared" si="41"/>
        <v>1.260371956829567</v>
      </c>
      <c r="L405">
        <v>6.95</v>
      </c>
      <c r="M405">
        <v>12.7</v>
      </c>
    </row>
    <row r="406" spans="1:13" ht="15" x14ac:dyDescent="0.25">
      <c r="A406" t="s">
        <v>623</v>
      </c>
      <c r="C406">
        <v>28.2</v>
      </c>
      <c r="D406">
        <v>19</v>
      </c>
      <c r="E406">
        <f t="shared" si="38"/>
        <v>1.6743369159759358</v>
      </c>
      <c r="F406">
        <v>26</v>
      </c>
      <c r="G406">
        <f t="shared" si="39"/>
        <v>2.2911978850197015</v>
      </c>
      <c r="H406">
        <f t="shared" si="42"/>
        <v>45</v>
      </c>
      <c r="I406">
        <f t="shared" si="40"/>
        <v>3.9655348009956373</v>
      </c>
      <c r="J406">
        <v>5.87</v>
      </c>
      <c r="K406">
        <f t="shared" si="41"/>
        <v>1.0495618885717193</v>
      </c>
      <c r="L406">
        <v>6.18</v>
      </c>
    </row>
    <row r="407" spans="1:13" ht="15" x14ac:dyDescent="0.25">
      <c r="A407" t="s">
        <v>1559</v>
      </c>
      <c r="B407" t="s">
        <v>114</v>
      </c>
      <c r="C407">
        <v>86</v>
      </c>
      <c r="D407">
        <v>34</v>
      </c>
      <c r="E407">
        <f t="shared" si="38"/>
        <v>1.3314514901967343</v>
      </c>
      <c r="F407">
        <v>43</v>
      </c>
      <c r="G407">
        <f t="shared" si="39"/>
        <v>1.6838945317193992</v>
      </c>
      <c r="H407">
        <f t="shared" si="42"/>
        <v>77</v>
      </c>
      <c r="I407">
        <f t="shared" si="40"/>
        <v>3.0153460219161334</v>
      </c>
      <c r="J407">
        <v>6.6</v>
      </c>
      <c r="K407">
        <f t="shared" si="41"/>
        <v>0.66416266271870306</v>
      </c>
      <c r="L407">
        <v>4.8499999999999996</v>
      </c>
      <c r="M407">
        <v>15.25</v>
      </c>
    </row>
    <row r="408" spans="1:13" ht="15" x14ac:dyDescent="0.25">
      <c r="A408" t="s">
        <v>276</v>
      </c>
      <c r="B408" t="s">
        <v>190</v>
      </c>
      <c r="C408">
        <v>39.6</v>
      </c>
      <c r="D408">
        <v>32</v>
      </c>
      <c r="E408">
        <f t="shared" si="38"/>
        <v>2.2028605189862698</v>
      </c>
      <c r="F408">
        <v>41</v>
      </c>
      <c r="G408">
        <f t="shared" si="39"/>
        <v>2.8224150399511583</v>
      </c>
      <c r="H408">
        <f t="shared" si="42"/>
        <v>73</v>
      </c>
      <c r="I408">
        <f t="shared" si="40"/>
        <v>5.0252755589374285</v>
      </c>
      <c r="J408">
        <v>6.35</v>
      </c>
      <c r="K408">
        <f t="shared" si="41"/>
        <v>0.95308693346550444</v>
      </c>
      <c r="L408">
        <v>6.2</v>
      </c>
      <c r="M408">
        <v>15.43</v>
      </c>
    </row>
    <row r="409" spans="1:13" x14ac:dyDescent="0.3">
      <c r="A409" t="s">
        <v>1097</v>
      </c>
      <c r="B409" t="s">
        <v>190</v>
      </c>
      <c r="C409">
        <v>49.1</v>
      </c>
      <c r="D409">
        <v>42</v>
      </c>
      <c r="E409">
        <f t="shared" si="38"/>
        <v>2.4726186545616851</v>
      </c>
      <c r="F409">
        <v>55</v>
      </c>
      <c r="G409">
        <f t="shared" si="39"/>
        <v>3.2379530000212542</v>
      </c>
      <c r="H409">
        <f t="shared" si="42"/>
        <v>97</v>
      </c>
      <c r="I409">
        <f t="shared" si="40"/>
        <v>5.7105716545829397</v>
      </c>
      <c r="J409">
        <v>6.29</v>
      </c>
      <c r="K409">
        <f t="shared" si="41"/>
        <v>0.84502017869273693</v>
      </c>
      <c r="L409">
        <v>7.04</v>
      </c>
      <c r="M409">
        <v>12.9</v>
      </c>
    </row>
    <row r="410" spans="1:13" ht="15" x14ac:dyDescent="0.25">
      <c r="A410" t="s">
        <v>1637</v>
      </c>
      <c r="B410">
        <v>48.2</v>
      </c>
      <c r="C410">
        <v>34</v>
      </c>
      <c r="D410">
        <v>44</v>
      </c>
      <c r="E410">
        <f t="shared" si="38"/>
        <v>3.3841950879520319</v>
      </c>
      <c r="G410" t="str">
        <f t="shared" si="39"/>
        <v/>
      </c>
      <c r="I410" t="str">
        <f t="shared" si="40"/>
        <v/>
      </c>
      <c r="J410">
        <v>6.12</v>
      </c>
      <c r="K410">
        <f t="shared" si="41"/>
        <v>0.99367855002988625</v>
      </c>
      <c r="L410">
        <v>6.33</v>
      </c>
    </row>
    <row r="411" spans="1:13" ht="15" x14ac:dyDescent="0.25">
      <c r="A411" t="s">
        <v>1135</v>
      </c>
      <c r="B411" t="s">
        <v>55</v>
      </c>
      <c r="C411">
        <v>40.700000000000003</v>
      </c>
      <c r="D411">
        <v>27</v>
      </c>
      <c r="E411">
        <f t="shared" si="38"/>
        <v>1.8219870835163383</v>
      </c>
      <c r="F411">
        <v>34</v>
      </c>
      <c r="G411">
        <f t="shared" si="39"/>
        <v>2.2943541051687224</v>
      </c>
      <c r="H411">
        <f t="shared" ref="H411:H427" si="43">D411+F411</f>
        <v>61</v>
      </c>
      <c r="I411">
        <f t="shared" si="40"/>
        <v>4.1163411886850607</v>
      </c>
      <c r="J411">
        <v>5.08</v>
      </c>
      <c r="K411">
        <f t="shared" si="41"/>
        <v>0.75177561465223353</v>
      </c>
      <c r="L411">
        <v>5.1000000000000005</v>
      </c>
    </row>
    <row r="412" spans="1:13" ht="15" x14ac:dyDescent="0.25">
      <c r="A412" t="s">
        <v>820</v>
      </c>
      <c r="B412" t="s">
        <v>221</v>
      </c>
      <c r="C412">
        <v>45.8</v>
      </c>
      <c r="D412">
        <v>29</v>
      </c>
      <c r="E412">
        <f t="shared" si="38"/>
        <v>1.7959116518881204</v>
      </c>
      <c r="F412">
        <v>39</v>
      </c>
      <c r="G412">
        <f t="shared" si="39"/>
        <v>2.4151915318495414</v>
      </c>
      <c r="H412">
        <f t="shared" si="43"/>
        <v>68</v>
      </c>
      <c r="I412">
        <f t="shared" si="40"/>
        <v>4.211103183737662</v>
      </c>
      <c r="J412">
        <v>6.75</v>
      </c>
      <c r="K412">
        <f t="shared" si="41"/>
        <v>0.93993347600602017</v>
      </c>
      <c r="L412">
        <v>6.1000000000000005</v>
      </c>
      <c r="M412">
        <v>12.69</v>
      </c>
    </row>
    <row r="413" spans="1:13" ht="15" x14ac:dyDescent="0.25">
      <c r="A413" t="s">
        <v>190</v>
      </c>
      <c r="B413" t="s">
        <v>650</v>
      </c>
      <c r="C413">
        <v>40.9</v>
      </c>
      <c r="D413">
        <v>20</v>
      </c>
      <c r="E413">
        <f t="shared" si="38"/>
        <v>1.3448163020177819</v>
      </c>
      <c r="F413">
        <v>29</v>
      </c>
      <c r="G413">
        <f t="shared" si="39"/>
        <v>1.9499836379257838</v>
      </c>
      <c r="H413">
        <f t="shared" si="43"/>
        <v>49</v>
      </c>
      <c r="I413">
        <f t="shared" si="40"/>
        <v>3.2947999399435659</v>
      </c>
      <c r="J413">
        <v>5.2</v>
      </c>
      <c r="K413">
        <f t="shared" si="41"/>
        <v>0.76759189314935727</v>
      </c>
      <c r="L413">
        <v>5.36</v>
      </c>
      <c r="M413">
        <v>14.88</v>
      </c>
    </row>
    <row r="414" spans="1:13" ht="15" x14ac:dyDescent="0.25">
      <c r="A414" t="s">
        <v>190</v>
      </c>
      <c r="B414" t="s">
        <v>530</v>
      </c>
      <c r="C414">
        <v>30.8</v>
      </c>
      <c r="D414">
        <v>21</v>
      </c>
      <c r="E414">
        <f t="shared" si="38"/>
        <v>1.7355933149640999</v>
      </c>
      <c r="F414">
        <v>33</v>
      </c>
      <c r="G414">
        <f t="shared" si="39"/>
        <v>2.7273609235150142</v>
      </c>
      <c r="H414">
        <f t="shared" si="43"/>
        <v>54</v>
      </c>
      <c r="I414">
        <f t="shared" si="40"/>
        <v>4.4629542384791137</v>
      </c>
      <c r="J414">
        <v>5.0999999999999996</v>
      </c>
      <c r="K414">
        <f t="shared" si="41"/>
        <v>0.87135463314106976</v>
      </c>
      <c r="L414">
        <v>6.37</v>
      </c>
      <c r="M414">
        <v>14.09</v>
      </c>
    </row>
    <row r="415" spans="1:13" x14ac:dyDescent="0.3">
      <c r="A415" t="s">
        <v>991</v>
      </c>
      <c r="B415" t="s">
        <v>297</v>
      </c>
      <c r="C415">
        <v>46.5</v>
      </c>
      <c r="D415">
        <v>46</v>
      </c>
      <c r="E415">
        <f t="shared" si="38"/>
        <v>2.8174296115073445</v>
      </c>
      <c r="F415">
        <v>51</v>
      </c>
      <c r="G415">
        <f t="shared" si="39"/>
        <v>3.1236719605842298</v>
      </c>
      <c r="H415">
        <f t="shared" si="43"/>
        <v>97</v>
      </c>
      <c r="I415">
        <f t="shared" si="40"/>
        <v>5.9411015720915739</v>
      </c>
      <c r="J415">
        <v>6.51</v>
      </c>
      <c r="K415">
        <f t="shared" si="41"/>
        <v>0.89945278087831515</v>
      </c>
      <c r="L415">
        <v>6.65</v>
      </c>
    </row>
    <row r="416" spans="1:13" ht="15" x14ac:dyDescent="0.25">
      <c r="A416" s="1" t="s">
        <v>733</v>
      </c>
      <c r="B416" s="1" t="s">
        <v>734</v>
      </c>
      <c r="C416" s="1">
        <v>46.9</v>
      </c>
      <c r="D416" s="1">
        <v>15</v>
      </c>
      <c r="E416">
        <f t="shared" si="38"/>
        <v>0.91302076618993111</v>
      </c>
      <c r="F416" s="1">
        <v>21</v>
      </c>
      <c r="G416">
        <f t="shared" si="39"/>
        <v>1.2782290726659036</v>
      </c>
      <c r="H416">
        <f t="shared" si="43"/>
        <v>36</v>
      </c>
      <c r="I416">
        <f t="shared" si="40"/>
        <v>2.1912498388558346</v>
      </c>
      <c r="J416" s="1">
        <v>5.83</v>
      </c>
      <c r="K416">
        <f t="shared" si="41"/>
        <v>0.80195179449457854</v>
      </c>
      <c r="L416" s="1">
        <v>5.15</v>
      </c>
    </row>
    <row r="417" spans="1:13" ht="15" x14ac:dyDescent="0.25">
      <c r="A417" t="s">
        <v>2077</v>
      </c>
      <c r="C417">
        <v>73.3</v>
      </c>
      <c r="D417">
        <v>65</v>
      </c>
      <c r="E417">
        <f t="shared" si="38"/>
        <v>2.8591524218087727</v>
      </c>
      <c r="F417">
        <v>80</v>
      </c>
      <c r="G417">
        <f t="shared" si="39"/>
        <v>3.5189568268415665</v>
      </c>
      <c r="H417">
        <f t="shared" si="43"/>
        <v>145</v>
      </c>
      <c r="I417">
        <f t="shared" si="40"/>
        <v>6.3781092486503388</v>
      </c>
      <c r="J417" s="3">
        <v>9.06</v>
      </c>
      <c r="K417">
        <f t="shared" si="41"/>
        <v>0.98999464721663022</v>
      </c>
      <c r="L417" s="3">
        <v>7.43</v>
      </c>
    </row>
    <row r="418" spans="1:13" ht="15" x14ac:dyDescent="0.25">
      <c r="A418" t="s">
        <v>530</v>
      </c>
      <c r="B418" t="s">
        <v>190</v>
      </c>
      <c r="C418">
        <v>39.200000000000003</v>
      </c>
      <c r="D418">
        <v>27</v>
      </c>
      <c r="E418">
        <f t="shared" si="38"/>
        <v>1.8724402875233901</v>
      </c>
      <c r="F418">
        <v>39</v>
      </c>
      <c r="G418">
        <f t="shared" si="39"/>
        <v>2.7046359708671188</v>
      </c>
      <c r="H418">
        <f t="shared" si="43"/>
        <v>66</v>
      </c>
      <c r="I418">
        <f t="shared" si="40"/>
        <v>4.5770762583905089</v>
      </c>
      <c r="J418">
        <v>5.84</v>
      </c>
      <c r="K418">
        <f t="shared" si="41"/>
        <v>0.88113939604083169</v>
      </c>
      <c r="L418">
        <v>6.73</v>
      </c>
    </row>
    <row r="419" spans="1:13" ht="15" x14ac:dyDescent="0.25">
      <c r="A419" t="s">
        <v>530</v>
      </c>
      <c r="B419" t="s">
        <v>190</v>
      </c>
      <c r="C419">
        <v>52.5</v>
      </c>
      <c r="D419">
        <v>45</v>
      </c>
      <c r="E419">
        <f t="shared" si="38"/>
        <v>2.5233016633017247</v>
      </c>
      <c r="F419">
        <v>56</v>
      </c>
      <c r="G419">
        <f t="shared" si="39"/>
        <v>3.1401087365532572</v>
      </c>
      <c r="H419">
        <f t="shared" si="43"/>
        <v>101</v>
      </c>
      <c r="I419">
        <f t="shared" si="40"/>
        <v>5.6634103998549818</v>
      </c>
      <c r="J419">
        <v>9.5</v>
      </c>
      <c r="K419">
        <f t="shared" si="41"/>
        <v>1.2329625738667342</v>
      </c>
      <c r="L419">
        <v>7.85</v>
      </c>
    </row>
    <row r="420" spans="1:13" ht="15" x14ac:dyDescent="0.25">
      <c r="A420" t="s">
        <v>530</v>
      </c>
      <c r="B420" t="s">
        <v>190</v>
      </c>
      <c r="C420">
        <v>28.4</v>
      </c>
      <c r="D420">
        <v>22</v>
      </c>
      <c r="E420">
        <f t="shared" si="38"/>
        <v>1.9287652566793703</v>
      </c>
      <c r="F420">
        <v>25</v>
      </c>
      <c r="G420">
        <f t="shared" si="39"/>
        <v>2.1917787007720118</v>
      </c>
      <c r="H420">
        <f t="shared" si="43"/>
        <v>47</v>
      </c>
      <c r="I420">
        <f t="shared" si="40"/>
        <v>4.1205439574513818</v>
      </c>
      <c r="J420">
        <v>5.08</v>
      </c>
      <c r="K420">
        <f t="shared" si="41"/>
        <v>0.90500591569598532</v>
      </c>
      <c r="L420">
        <v>5.7</v>
      </c>
      <c r="M420">
        <v>13.9</v>
      </c>
    </row>
    <row r="421" spans="1:13" ht="15" x14ac:dyDescent="0.25">
      <c r="A421" t="s">
        <v>530</v>
      </c>
      <c r="B421" t="s">
        <v>190</v>
      </c>
      <c r="C421">
        <v>33.9</v>
      </c>
      <c r="D421">
        <v>25</v>
      </c>
      <c r="E421">
        <f t="shared" si="38"/>
        <v>1.9269623370080775</v>
      </c>
      <c r="F421">
        <v>32</v>
      </c>
      <c r="G421">
        <f t="shared" si="39"/>
        <v>2.4665117913703392</v>
      </c>
      <c r="H421">
        <f t="shared" si="43"/>
        <v>57</v>
      </c>
      <c r="I421">
        <f t="shared" si="40"/>
        <v>4.3934741283784167</v>
      </c>
      <c r="J421">
        <v>5.75</v>
      </c>
      <c r="K421">
        <f t="shared" si="41"/>
        <v>0.93502193316584081</v>
      </c>
      <c r="L421">
        <v>6.66</v>
      </c>
      <c r="M421">
        <v>13.13</v>
      </c>
    </row>
    <row r="422" spans="1:13" ht="15" x14ac:dyDescent="0.25">
      <c r="A422" t="s">
        <v>1015</v>
      </c>
      <c r="B422" t="s">
        <v>190</v>
      </c>
      <c r="C422">
        <v>31.7</v>
      </c>
      <c r="D422">
        <v>24</v>
      </c>
      <c r="E422">
        <f t="shared" si="38"/>
        <v>1.9424113335055302</v>
      </c>
      <c r="F422">
        <v>34</v>
      </c>
      <c r="G422">
        <f t="shared" si="39"/>
        <v>2.7517493891328346</v>
      </c>
      <c r="H422">
        <f t="shared" si="43"/>
        <v>58</v>
      </c>
      <c r="I422">
        <f t="shared" si="40"/>
        <v>4.6941607226383644</v>
      </c>
      <c r="J422">
        <v>5.68</v>
      </c>
      <c r="K422">
        <f t="shared" si="41"/>
        <v>0.95614711580690614</v>
      </c>
      <c r="L422">
        <v>6.39</v>
      </c>
    </row>
    <row r="423" spans="1:13" ht="15" x14ac:dyDescent="0.25">
      <c r="A423" t="s">
        <v>226</v>
      </c>
      <c r="B423" t="s">
        <v>227</v>
      </c>
      <c r="D423">
        <v>25</v>
      </c>
      <c r="E423" t="str">
        <f t="shared" si="38"/>
        <v/>
      </c>
      <c r="F423">
        <v>32</v>
      </c>
      <c r="G423" t="str">
        <f t="shared" si="39"/>
        <v/>
      </c>
      <c r="H423">
        <f t="shared" si="43"/>
        <v>57</v>
      </c>
      <c r="I423" t="str">
        <f t="shared" si="40"/>
        <v/>
      </c>
      <c r="J423">
        <v>5.25</v>
      </c>
      <c r="K423" t="str">
        <f t="shared" si="41"/>
        <v/>
      </c>
      <c r="L423">
        <v>3.5</v>
      </c>
      <c r="M423">
        <v>18.75</v>
      </c>
    </row>
    <row r="424" spans="1:13" ht="15" x14ac:dyDescent="0.25">
      <c r="A424" t="s">
        <v>226</v>
      </c>
      <c r="B424" t="s">
        <v>50</v>
      </c>
      <c r="C424">
        <v>51.9</v>
      </c>
      <c r="D424">
        <v>35</v>
      </c>
      <c r="E424">
        <f t="shared" si="38"/>
        <v>1.9790457964355559</v>
      </c>
      <c r="F424">
        <v>43</v>
      </c>
      <c r="G424">
        <f t="shared" si="39"/>
        <v>2.4313991213351116</v>
      </c>
      <c r="H424">
        <f t="shared" si="43"/>
        <v>78</v>
      </c>
      <c r="I424">
        <f t="shared" si="40"/>
        <v>4.4104449177706675</v>
      </c>
      <c r="J424">
        <v>7.6</v>
      </c>
      <c r="K424">
        <f t="shared" si="41"/>
        <v>0.99223220881480301</v>
      </c>
      <c r="L424">
        <v>5.82</v>
      </c>
      <c r="M424">
        <v>15</v>
      </c>
    </row>
    <row r="425" spans="1:13" ht="15" x14ac:dyDescent="0.25">
      <c r="A425" t="s">
        <v>226</v>
      </c>
      <c r="B425" t="s">
        <v>1833</v>
      </c>
      <c r="C425">
        <v>48.1</v>
      </c>
      <c r="D425">
        <v>34</v>
      </c>
      <c r="E425">
        <f t="shared" si="38"/>
        <v>2.0318288102859685</v>
      </c>
      <c r="F425">
        <v>40</v>
      </c>
      <c r="G425">
        <f t="shared" si="39"/>
        <v>2.3903868356305513</v>
      </c>
      <c r="H425">
        <f t="shared" si="43"/>
        <v>74</v>
      </c>
      <c r="I425">
        <f t="shared" si="40"/>
        <v>4.4222156459165198</v>
      </c>
      <c r="J425">
        <v>4</v>
      </c>
      <c r="K425">
        <f t="shared" si="41"/>
        <v>0.54310438857945831</v>
      </c>
      <c r="L425">
        <v>5.45</v>
      </c>
      <c r="M425">
        <v>14</v>
      </c>
    </row>
    <row r="426" spans="1:13" ht="15" x14ac:dyDescent="0.25">
      <c r="A426" t="s">
        <v>226</v>
      </c>
      <c r="B426" t="s">
        <v>850</v>
      </c>
      <c r="C426">
        <v>55.5</v>
      </c>
      <c r="D426">
        <v>46</v>
      </c>
      <c r="E426">
        <f t="shared" si="38"/>
        <v>2.4771919543203582</v>
      </c>
      <c r="F426">
        <v>57</v>
      </c>
      <c r="G426">
        <f t="shared" si="39"/>
        <v>3.0695639433969659</v>
      </c>
      <c r="H426">
        <f t="shared" si="43"/>
        <v>103</v>
      </c>
      <c r="I426">
        <f t="shared" si="40"/>
        <v>5.5467558977173246</v>
      </c>
      <c r="J426">
        <v>9.27</v>
      </c>
      <c r="K426">
        <f t="shared" si="41"/>
        <v>1.169135015237257</v>
      </c>
      <c r="L426">
        <v>6.95</v>
      </c>
      <c r="M426">
        <v>13.6</v>
      </c>
    </row>
    <row r="427" spans="1:13" ht="15" x14ac:dyDescent="0.25">
      <c r="A427" t="s">
        <v>558</v>
      </c>
      <c r="B427" t="s">
        <v>559</v>
      </c>
      <c r="C427">
        <v>58.3</v>
      </c>
      <c r="D427">
        <v>37</v>
      </c>
      <c r="E427">
        <f t="shared" si="38"/>
        <v>1.9224496271390388</v>
      </c>
      <c r="F427">
        <v>48</v>
      </c>
      <c r="G427">
        <f t="shared" si="39"/>
        <v>2.4939887054776722</v>
      </c>
      <c r="H427">
        <f t="shared" si="43"/>
        <v>85</v>
      </c>
      <c r="I427">
        <f t="shared" si="40"/>
        <v>4.4164383326167105</v>
      </c>
      <c r="J427">
        <v>6.3500000000000005</v>
      </c>
      <c r="K427">
        <f t="shared" si="41"/>
        <v>0.78079883938607253</v>
      </c>
      <c r="L427">
        <v>5.45</v>
      </c>
    </row>
    <row r="428" spans="1:13" ht="15" x14ac:dyDescent="0.25">
      <c r="A428" t="s">
        <v>1939</v>
      </c>
      <c r="B428" t="s">
        <v>152</v>
      </c>
      <c r="C428">
        <v>56.4</v>
      </c>
      <c r="E428" t="str">
        <f t="shared" si="38"/>
        <v/>
      </c>
      <c r="G428" t="str">
        <f t="shared" si="39"/>
        <v/>
      </c>
      <c r="I428" t="str">
        <f t="shared" si="40"/>
        <v/>
      </c>
      <c r="J428">
        <v>7.79</v>
      </c>
      <c r="K428">
        <f t="shared" si="41"/>
        <v>0.97436329998867155</v>
      </c>
      <c r="L428">
        <v>8.0500000000000007</v>
      </c>
    </row>
    <row r="429" spans="1:13" ht="15" x14ac:dyDescent="0.25">
      <c r="A429" t="s">
        <v>1939</v>
      </c>
      <c r="B429" t="s">
        <v>2095</v>
      </c>
      <c r="C429">
        <v>67.5</v>
      </c>
      <c r="D429">
        <v>97</v>
      </c>
      <c r="E429">
        <f t="shared" si="38"/>
        <v>4.5304020121460136</v>
      </c>
      <c r="F429">
        <v>110</v>
      </c>
      <c r="G429">
        <f t="shared" si="39"/>
        <v>5.1375692921243452</v>
      </c>
      <c r="H429">
        <f t="shared" ref="H429:H453" si="44">D429+F429</f>
        <v>207</v>
      </c>
      <c r="I429">
        <f t="shared" si="40"/>
        <v>9.6679713042703579</v>
      </c>
      <c r="J429">
        <v>13.78</v>
      </c>
      <c r="K429">
        <f t="shared" si="41"/>
        <v>1.5711206175007029</v>
      </c>
      <c r="L429">
        <v>7.74</v>
      </c>
    </row>
    <row r="430" spans="1:13" ht="15" x14ac:dyDescent="0.25">
      <c r="A430" t="s">
        <v>860</v>
      </c>
      <c r="B430" t="s">
        <v>305</v>
      </c>
      <c r="C430">
        <v>96.1</v>
      </c>
      <c r="D430">
        <v>37</v>
      </c>
      <c r="E430">
        <f t="shared" si="38"/>
        <v>1.3365011950227355</v>
      </c>
      <c r="F430">
        <v>47</v>
      </c>
      <c r="G430">
        <f t="shared" si="39"/>
        <v>1.6977177342180694</v>
      </c>
      <c r="H430">
        <f t="shared" si="44"/>
        <v>84</v>
      </c>
      <c r="I430">
        <f t="shared" si="40"/>
        <v>3.0342189292408048</v>
      </c>
      <c r="J430">
        <v>6.21</v>
      </c>
      <c r="K430">
        <f t="shared" si="41"/>
        <v>0.5901484644622722</v>
      </c>
      <c r="L430">
        <v>4.0999999999999996</v>
      </c>
      <c r="M430">
        <v>16.190000000000001</v>
      </c>
    </row>
    <row r="431" spans="1:13" ht="15" x14ac:dyDescent="0.25">
      <c r="A431" t="s">
        <v>860</v>
      </c>
      <c r="B431" t="s">
        <v>305</v>
      </c>
      <c r="C431">
        <v>97.9</v>
      </c>
      <c r="D431">
        <v>41</v>
      </c>
      <c r="E431">
        <f t="shared" si="38"/>
        <v>1.4611309788787745</v>
      </c>
      <c r="F431">
        <v>53</v>
      </c>
      <c r="G431">
        <f t="shared" si="39"/>
        <v>1.8887790702579281</v>
      </c>
      <c r="H431">
        <f t="shared" si="44"/>
        <v>94</v>
      </c>
      <c r="I431">
        <f t="shared" si="40"/>
        <v>3.3499100491367026</v>
      </c>
      <c r="J431">
        <v>7.44</v>
      </c>
      <c r="K431">
        <f t="shared" si="41"/>
        <v>0.70030608105640202</v>
      </c>
      <c r="L431">
        <v>4.53</v>
      </c>
      <c r="M431">
        <v>15.4</v>
      </c>
    </row>
    <row r="432" spans="1:13" ht="15" x14ac:dyDescent="0.25">
      <c r="A432" t="s">
        <v>860</v>
      </c>
      <c r="B432" t="s">
        <v>305</v>
      </c>
      <c r="D432">
        <v>65</v>
      </c>
      <c r="E432" t="str">
        <f t="shared" si="38"/>
        <v/>
      </c>
      <c r="F432">
        <v>85</v>
      </c>
      <c r="G432" t="str">
        <f t="shared" si="39"/>
        <v/>
      </c>
      <c r="H432">
        <f t="shared" si="44"/>
        <v>150</v>
      </c>
      <c r="I432" t="str">
        <f t="shared" si="40"/>
        <v/>
      </c>
      <c r="J432">
        <v>9.6</v>
      </c>
      <c r="K432" t="str">
        <f t="shared" si="41"/>
        <v/>
      </c>
      <c r="L432">
        <v>5.0199999999999996</v>
      </c>
      <c r="M432">
        <v>14.32</v>
      </c>
    </row>
    <row r="433" spans="1:13" ht="15" x14ac:dyDescent="0.25">
      <c r="A433" t="s">
        <v>448</v>
      </c>
      <c r="B433" t="s">
        <v>449</v>
      </c>
      <c r="C433">
        <v>27.6</v>
      </c>
      <c r="D433">
        <v>15</v>
      </c>
      <c r="E433">
        <f t="shared" si="38"/>
        <v>1.3426859455455675</v>
      </c>
      <c r="F433">
        <v>19</v>
      </c>
      <c r="G433">
        <f t="shared" si="39"/>
        <v>1.7007355310243855</v>
      </c>
      <c r="H433">
        <f t="shared" si="44"/>
        <v>34</v>
      </c>
      <c r="I433">
        <f t="shared" si="40"/>
        <v>3.0434214765699528</v>
      </c>
      <c r="J433">
        <v>4.28</v>
      </c>
      <c r="K433">
        <f t="shared" si="41"/>
        <v>0.77379991049939589</v>
      </c>
      <c r="L433">
        <v>5.58</v>
      </c>
    </row>
    <row r="434" spans="1:13" ht="15" x14ac:dyDescent="0.25">
      <c r="A434" t="s">
        <v>448</v>
      </c>
      <c r="B434" t="s">
        <v>449</v>
      </c>
      <c r="C434">
        <v>30.7</v>
      </c>
      <c r="D434">
        <v>23</v>
      </c>
      <c r="E434">
        <f t="shared" si="38"/>
        <v>1.9053898455009024</v>
      </c>
      <c r="F434">
        <v>28</v>
      </c>
      <c r="G434">
        <f t="shared" si="39"/>
        <v>2.3196050293054467</v>
      </c>
      <c r="H434">
        <f t="shared" si="44"/>
        <v>51</v>
      </c>
      <c r="I434">
        <f t="shared" si="40"/>
        <v>4.2249948748063488</v>
      </c>
      <c r="J434">
        <v>4.9000000000000004</v>
      </c>
      <c r="K434">
        <f t="shared" si="41"/>
        <v>0.83858856568779017</v>
      </c>
      <c r="L434">
        <v>5.5200000000000005</v>
      </c>
    </row>
    <row r="435" spans="1:13" ht="15" x14ac:dyDescent="0.25">
      <c r="A435" t="s">
        <v>1421</v>
      </c>
      <c r="B435" t="s">
        <v>449</v>
      </c>
      <c r="C435">
        <v>32.9</v>
      </c>
      <c r="D435">
        <v>25</v>
      </c>
      <c r="E435">
        <f t="shared" si="38"/>
        <v>1.9693920778508012</v>
      </c>
      <c r="F435">
        <v>33</v>
      </c>
      <c r="G435">
        <f t="shared" si="39"/>
        <v>2.5995975427630578</v>
      </c>
      <c r="H435">
        <f t="shared" si="44"/>
        <v>58</v>
      </c>
      <c r="I435">
        <f t="shared" si="40"/>
        <v>4.5689896206138592</v>
      </c>
      <c r="J435">
        <v>5.47</v>
      </c>
      <c r="K435">
        <f t="shared" si="41"/>
        <v>0.90332697215953905</v>
      </c>
      <c r="L435">
        <v>6.11</v>
      </c>
    </row>
    <row r="436" spans="1:13" ht="15" x14ac:dyDescent="0.25">
      <c r="A436" t="s">
        <v>388</v>
      </c>
      <c r="B436" t="s">
        <v>190</v>
      </c>
      <c r="C436">
        <v>49.1</v>
      </c>
      <c r="D436">
        <v>23</v>
      </c>
      <c r="E436">
        <f t="shared" si="38"/>
        <v>1.3540530727361608</v>
      </c>
      <c r="F436">
        <v>30</v>
      </c>
      <c r="G436">
        <f t="shared" si="39"/>
        <v>1.7661561818297751</v>
      </c>
      <c r="H436">
        <f t="shared" si="44"/>
        <v>53</v>
      </c>
      <c r="I436">
        <f t="shared" si="40"/>
        <v>3.1202092545659359</v>
      </c>
      <c r="J436">
        <v>5.99</v>
      </c>
      <c r="K436">
        <f t="shared" si="41"/>
        <v>0.80471714950230433</v>
      </c>
      <c r="L436">
        <v>5.17</v>
      </c>
    </row>
    <row r="437" spans="1:13" ht="15" x14ac:dyDescent="0.25">
      <c r="A437" t="s">
        <v>1722</v>
      </c>
      <c r="B437" t="s">
        <v>190</v>
      </c>
      <c r="C437">
        <v>78.099999999999994</v>
      </c>
      <c r="D437">
        <v>75</v>
      </c>
      <c r="E437">
        <f t="shared" si="38"/>
        <v>3.1502679348979346</v>
      </c>
      <c r="F437">
        <v>90</v>
      </c>
      <c r="G437">
        <f t="shared" si="39"/>
        <v>3.7803215218775219</v>
      </c>
      <c r="H437">
        <f t="shared" si="44"/>
        <v>165</v>
      </c>
      <c r="I437">
        <f t="shared" si="40"/>
        <v>6.9305894567754569</v>
      </c>
      <c r="J437">
        <v>11.92</v>
      </c>
      <c r="K437">
        <f t="shared" si="41"/>
        <v>1.2606075074933751</v>
      </c>
    </row>
    <row r="438" spans="1:13" ht="15" x14ac:dyDescent="0.25">
      <c r="A438" t="s">
        <v>1722</v>
      </c>
      <c r="B438" t="s">
        <v>190</v>
      </c>
      <c r="C438">
        <v>84.4</v>
      </c>
      <c r="D438">
        <v>88</v>
      </c>
      <c r="E438">
        <f t="shared" si="38"/>
        <v>3.4935082918818554</v>
      </c>
      <c r="F438">
        <v>107</v>
      </c>
      <c r="G438">
        <f t="shared" si="39"/>
        <v>4.247788491265438</v>
      </c>
      <c r="H438">
        <f t="shared" si="44"/>
        <v>195</v>
      </c>
      <c r="I438">
        <f t="shared" si="40"/>
        <v>7.741296783147293</v>
      </c>
      <c r="J438">
        <v>11.71</v>
      </c>
      <c r="K438">
        <f t="shared" si="41"/>
        <v>1.1898493751725181</v>
      </c>
      <c r="L438">
        <v>7.91</v>
      </c>
      <c r="M438">
        <v>14.2066448742956</v>
      </c>
    </row>
    <row r="439" spans="1:13" ht="15" x14ac:dyDescent="0.25">
      <c r="A439" t="s">
        <v>388</v>
      </c>
      <c r="B439" t="s">
        <v>190</v>
      </c>
      <c r="C439">
        <v>59.4</v>
      </c>
      <c r="D439">
        <v>44</v>
      </c>
      <c r="E439">
        <f t="shared" si="38"/>
        <v>2.2552826073466568</v>
      </c>
      <c r="F439">
        <v>54</v>
      </c>
      <c r="G439">
        <f t="shared" si="39"/>
        <v>2.7678468362890785</v>
      </c>
      <c r="H439">
        <f t="shared" si="44"/>
        <v>98</v>
      </c>
      <c r="I439">
        <f t="shared" si="40"/>
        <v>5.0231294436357352</v>
      </c>
      <c r="J439">
        <v>9.08</v>
      </c>
      <c r="K439">
        <f t="shared" si="41"/>
        <v>1.1057739660311694</v>
      </c>
      <c r="L439">
        <v>6.56</v>
      </c>
      <c r="M439">
        <v>13.1</v>
      </c>
    </row>
    <row r="440" spans="1:13" ht="15" x14ac:dyDescent="0.25">
      <c r="A440" t="s">
        <v>1722</v>
      </c>
      <c r="B440" t="s">
        <v>190</v>
      </c>
      <c r="C440">
        <v>63.8</v>
      </c>
      <c r="D440">
        <v>52</v>
      </c>
      <c r="E440">
        <f t="shared" si="38"/>
        <v>2.5303310562684223</v>
      </c>
      <c r="F440">
        <v>62</v>
      </c>
      <c r="G440">
        <f t="shared" si="39"/>
        <v>3.0169331824738879</v>
      </c>
      <c r="H440">
        <f t="shared" si="44"/>
        <v>114</v>
      </c>
      <c r="I440">
        <f t="shared" si="40"/>
        <v>5.5472642387423097</v>
      </c>
      <c r="J440">
        <v>10.77</v>
      </c>
      <c r="K440">
        <f t="shared" si="41"/>
        <v>1.2641467666332711</v>
      </c>
      <c r="L440">
        <v>7.16</v>
      </c>
    </row>
    <row r="441" spans="1:13" ht="15" x14ac:dyDescent="0.25">
      <c r="A441" t="s">
        <v>1722</v>
      </c>
      <c r="B441" t="s">
        <v>190</v>
      </c>
      <c r="C441">
        <v>85.8</v>
      </c>
      <c r="D441">
        <v>85</v>
      </c>
      <c r="E441">
        <f t="shared" si="38"/>
        <v>3.3342708583280456</v>
      </c>
      <c r="F441">
        <v>105</v>
      </c>
      <c r="G441">
        <f t="shared" si="39"/>
        <v>4.1188051779346448</v>
      </c>
      <c r="H441">
        <f t="shared" si="44"/>
        <v>190</v>
      </c>
      <c r="I441">
        <f t="shared" si="40"/>
        <v>7.45307603626269</v>
      </c>
      <c r="J441">
        <v>11.53</v>
      </c>
      <c r="K441">
        <f t="shared" si="41"/>
        <v>1.1616655285835016</v>
      </c>
      <c r="L441">
        <v>7.5</v>
      </c>
    </row>
    <row r="442" spans="1:13" ht="15" x14ac:dyDescent="0.25">
      <c r="A442" t="s">
        <v>647</v>
      </c>
      <c r="B442" t="s">
        <v>648</v>
      </c>
      <c r="C442">
        <v>39.4</v>
      </c>
      <c r="D442">
        <v>24</v>
      </c>
      <c r="E442">
        <f t="shared" si="38"/>
        <v>1.6582415331267928</v>
      </c>
      <c r="F442">
        <v>30</v>
      </c>
      <c r="G442">
        <f t="shared" si="39"/>
        <v>2.072801916408491</v>
      </c>
      <c r="H442">
        <f t="shared" si="44"/>
        <v>54</v>
      </c>
      <c r="I442">
        <f t="shared" si="40"/>
        <v>3.7310434495352838</v>
      </c>
      <c r="J442">
        <v>5.43</v>
      </c>
      <c r="K442">
        <f t="shared" si="41"/>
        <v>0.81713201471542862</v>
      </c>
      <c r="L442">
        <v>5.69</v>
      </c>
    </row>
    <row r="443" spans="1:13" ht="15" x14ac:dyDescent="0.25">
      <c r="A443" t="s">
        <v>647</v>
      </c>
      <c r="B443" t="s">
        <v>648</v>
      </c>
      <c r="C443">
        <v>48.8</v>
      </c>
      <c r="D443">
        <v>39</v>
      </c>
      <c r="E443">
        <f t="shared" si="38"/>
        <v>2.3062615371355015</v>
      </c>
      <c r="F443">
        <v>51</v>
      </c>
      <c r="G443">
        <f t="shared" si="39"/>
        <v>3.0158804716387326</v>
      </c>
      <c r="H443">
        <f t="shared" si="44"/>
        <v>90</v>
      </c>
      <c r="I443">
        <f t="shared" si="40"/>
        <v>5.3221420087742342</v>
      </c>
      <c r="J443">
        <v>6.87</v>
      </c>
      <c r="K443">
        <f t="shared" si="41"/>
        <v>0.92585997787775431</v>
      </c>
      <c r="L443">
        <v>6.5</v>
      </c>
    </row>
    <row r="444" spans="1:13" ht="15" x14ac:dyDescent="0.25">
      <c r="A444" t="s">
        <v>647</v>
      </c>
      <c r="B444" t="s">
        <v>1692</v>
      </c>
      <c r="C444">
        <v>50.4</v>
      </c>
      <c r="D444">
        <v>42</v>
      </c>
      <c r="E444">
        <f t="shared" si="38"/>
        <v>2.4260617470490282</v>
      </c>
      <c r="F444">
        <v>54</v>
      </c>
      <c r="G444">
        <f t="shared" si="39"/>
        <v>3.1192222462058936</v>
      </c>
      <c r="H444">
        <f t="shared" si="44"/>
        <v>96</v>
      </c>
      <c r="I444">
        <f t="shared" si="40"/>
        <v>5.5452839932549214</v>
      </c>
      <c r="J444">
        <v>8.19</v>
      </c>
      <c r="K444">
        <f t="shared" si="41"/>
        <v>1.0855496592774516</v>
      </c>
      <c r="L444">
        <v>6.59</v>
      </c>
      <c r="M444">
        <v>12.87</v>
      </c>
    </row>
    <row r="445" spans="1:13" ht="15" x14ac:dyDescent="0.25">
      <c r="A445" t="s">
        <v>1233</v>
      </c>
      <c r="B445" t="s">
        <v>1234</v>
      </c>
      <c r="C445">
        <v>45.4</v>
      </c>
      <c r="D445">
        <v>30</v>
      </c>
      <c r="E445">
        <f t="shared" si="38"/>
        <v>1.8697319319180001</v>
      </c>
      <c r="F445">
        <v>43</v>
      </c>
      <c r="G445">
        <f t="shared" si="39"/>
        <v>2.6799491024158004</v>
      </c>
      <c r="H445">
        <f t="shared" si="44"/>
        <v>73</v>
      </c>
      <c r="I445">
        <f t="shared" si="40"/>
        <v>4.5496810343338003</v>
      </c>
      <c r="J445">
        <v>6.55</v>
      </c>
      <c r="K445">
        <f t="shared" si="41"/>
        <v>0.91621748655855417</v>
      </c>
      <c r="L445">
        <v>6.19</v>
      </c>
      <c r="M445">
        <v>13.1</v>
      </c>
    </row>
    <row r="446" spans="1:13" ht="15" x14ac:dyDescent="0.25">
      <c r="A446" t="s">
        <v>2049</v>
      </c>
      <c r="B446" t="s">
        <v>2050</v>
      </c>
      <c r="C446">
        <v>76.3</v>
      </c>
      <c r="D446">
        <v>97</v>
      </c>
      <c r="E446">
        <f t="shared" si="38"/>
        <v>4.1440403324185873</v>
      </c>
      <c r="F446">
        <v>125</v>
      </c>
      <c r="G446">
        <f t="shared" si="39"/>
        <v>5.3402581603332315</v>
      </c>
      <c r="H446">
        <f t="shared" si="44"/>
        <v>222</v>
      </c>
      <c r="I446">
        <f t="shared" si="40"/>
        <v>9.4842984927518188</v>
      </c>
      <c r="J446">
        <v>10.1</v>
      </c>
      <c r="K446">
        <f t="shared" si="41"/>
        <v>1.0810490568438249</v>
      </c>
      <c r="L446">
        <v>8.35</v>
      </c>
      <c r="M446">
        <v>14.1169587864505</v>
      </c>
    </row>
    <row r="447" spans="1:13" ht="15" x14ac:dyDescent="0.25">
      <c r="A447" t="s">
        <v>2049</v>
      </c>
      <c r="B447" t="s">
        <v>2050</v>
      </c>
      <c r="C447">
        <v>67.8</v>
      </c>
      <c r="D447">
        <v>95</v>
      </c>
      <c r="E447">
        <f t="shared" si="38"/>
        <v>4.4227022078870908</v>
      </c>
      <c r="F447">
        <v>115</v>
      </c>
      <c r="G447">
        <f t="shared" si="39"/>
        <v>5.3537974095475311</v>
      </c>
      <c r="H447">
        <f t="shared" si="44"/>
        <v>210</v>
      </c>
      <c r="I447">
        <f t="shared" si="40"/>
        <v>9.7764996174346219</v>
      </c>
      <c r="J447">
        <v>10.4</v>
      </c>
      <c r="K447">
        <f t="shared" si="41"/>
        <v>1.1830437400963536</v>
      </c>
      <c r="L447">
        <v>8.49</v>
      </c>
    </row>
    <row r="448" spans="1:13" ht="15" x14ac:dyDescent="0.25">
      <c r="A448" t="s">
        <v>2049</v>
      </c>
      <c r="B448" t="s">
        <v>2050</v>
      </c>
      <c r="C448">
        <v>66.7</v>
      </c>
      <c r="D448">
        <v>81</v>
      </c>
      <c r="E448">
        <f t="shared" si="38"/>
        <v>3.8160710956413415</v>
      </c>
      <c r="F448">
        <v>106</v>
      </c>
      <c r="G448">
        <f t="shared" si="39"/>
        <v>4.9938708165182986</v>
      </c>
      <c r="H448">
        <f t="shared" si="44"/>
        <v>187</v>
      </c>
      <c r="I448">
        <f t="shared" si="40"/>
        <v>8.8099419121596405</v>
      </c>
      <c r="J448">
        <v>9.64</v>
      </c>
      <c r="K448">
        <f t="shared" si="41"/>
        <v>1.1058765952315084</v>
      </c>
      <c r="L448">
        <v>8.24</v>
      </c>
      <c r="M448">
        <v>12.59</v>
      </c>
    </row>
    <row r="449" spans="1:13" ht="15" x14ac:dyDescent="0.25">
      <c r="A449" t="s">
        <v>1089</v>
      </c>
      <c r="B449" t="s">
        <v>1090</v>
      </c>
      <c r="C449">
        <v>40.4</v>
      </c>
      <c r="D449">
        <v>34</v>
      </c>
      <c r="E449">
        <f t="shared" si="38"/>
        <v>2.3067345155761689</v>
      </c>
      <c r="F449">
        <v>42</v>
      </c>
      <c r="G449">
        <f t="shared" si="39"/>
        <v>2.8494955780646793</v>
      </c>
      <c r="H449">
        <f t="shared" si="44"/>
        <v>76</v>
      </c>
      <c r="I449">
        <f t="shared" si="40"/>
        <v>5.1562300936408487</v>
      </c>
      <c r="J449">
        <v>6.53</v>
      </c>
      <c r="K449">
        <f t="shared" si="41"/>
        <v>0.97004992546707303</v>
      </c>
      <c r="L449">
        <v>6.43</v>
      </c>
      <c r="M449">
        <v>12.7</v>
      </c>
    </row>
    <row r="450" spans="1:13" ht="15" x14ac:dyDescent="0.25">
      <c r="A450" t="s">
        <v>97</v>
      </c>
      <c r="B450" t="s">
        <v>55</v>
      </c>
      <c r="C450">
        <v>34.1</v>
      </c>
      <c r="D450">
        <v>15</v>
      </c>
      <c r="E450">
        <f t="shared" ref="E450:E513" si="45">IF(AND($C450&gt;0,D450&gt;0),D450/($C450^0.727399687532279),"")</f>
        <v>1.1512408798038993</v>
      </c>
      <c r="F450">
        <v>19</v>
      </c>
      <c r="G450">
        <f t="shared" ref="G450:G513" si="46">IF(AND($C450&gt;0,F450&gt;0),F450/($C450^0.727399687532279),"")</f>
        <v>1.4582384477516059</v>
      </c>
      <c r="H450">
        <f t="shared" si="44"/>
        <v>34</v>
      </c>
      <c r="I450">
        <f t="shared" ref="I450:I513" si="47">IF(AND($C450&gt;0,H450&gt;0),H450/($C450^0.727399687532279),"")</f>
        <v>2.6094793275555053</v>
      </c>
      <c r="J450">
        <v>4.0999999999999996</v>
      </c>
      <c r="K450">
        <f t="shared" ref="K450:K513" si="48">IF(AND($C450&gt;0,J450&gt;0),J450/($C450^0.515518364833551),"")</f>
        <v>0.66469257207525434</v>
      </c>
      <c r="L450">
        <v>4.25</v>
      </c>
      <c r="M450">
        <v>14.94</v>
      </c>
    </row>
    <row r="451" spans="1:13" ht="15" x14ac:dyDescent="0.25">
      <c r="A451" t="s">
        <v>827</v>
      </c>
      <c r="B451" t="s">
        <v>1646</v>
      </c>
      <c r="C451">
        <v>62</v>
      </c>
      <c r="D451">
        <v>26</v>
      </c>
      <c r="E451">
        <f t="shared" si="45"/>
        <v>1.2917789197008194</v>
      </c>
      <c r="F451">
        <v>37</v>
      </c>
      <c r="G451">
        <f t="shared" si="46"/>
        <v>1.8383007703434737</v>
      </c>
      <c r="H451">
        <f t="shared" si="44"/>
        <v>63</v>
      </c>
      <c r="I451">
        <f t="shared" si="47"/>
        <v>3.1300796900442931</v>
      </c>
      <c r="J451">
        <v>5.94</v>
      </c>
      <c r="K451">
        <f t="shared" si="48"/>
        <v>0.70758010288213136</v>
      </c>
      <c r="L451">
        <v>5.57</v>
      </c>
      <c r="M451">
        <v>14.61</v>
      </c>
    </row>
    <row r="452" spans="1:13" ht="15" x14ac:dyDescent="0.25">
      <c r="A452" t="s">
        <v>307</v>
      </c>
      <c r="B452" t="s">
        <v>308</v>
      </c>
      <c r="C452">
        <v>42.2</v>
      </c>
      <c r="D452">
        <v>30</v>
      </c>
      <c r="E452">
        <f t="shared" si="45"/>
        <v>1.9718300723541</v>
      </c>
      <c r="F452">
        <v>40</v>
      </c>
      <c r="G452">
        <f t="shared" si="46"/>
        <v>2.6291067631387999</v>
      </c>
      <c r="H452">
        <f t="shared" si="44"/>
        <v>70</v>
      </c>
      <c r="I452">
        <f t="shared" si="47"/>
        <v>4.6009368354928997</v>
      </c>
      <c r="J452">
        <v>7.67</v>
      </c>
      <c r="K452">
        <f t="shared" si="48"/>
        <v>1.1140814597749611</v>
      </c>
      <c r="L452">
        <v>5.94</v>
      </c>
    </row>
    <row r="453" spans="1:13" ht="15" x14ac:dyDescent="0.25">
      <c r="A453" t="s">
        <v>74</v>
      </c>
      <c r="B453" t="s">
        <v>51</v>
      </c>
      <c r="C453">
        <v>65.400000000000006</v>
      </c>
      <c r="D453">
        <v>32</v>
      </c>
      <c r="E453">
        <f t="shared" si="45"/>
        <v>1.5293232515009516</v>
      </c>
      <c r="F453">
        <v>42</v>
      </c>
      <c r="G453">
        <f t="shared" si="46"/>
        <v>2.0072367675949989</v>
      </c>
      <c r="H453">
        <f t="shared" si="44"/>
        <v>74</v>
      </c>
      <c r="I453">
        <f t="shared" si="47"/>
        <v>3.5365600190959507</v>
      </c>
      <c r="J453">
        <v>6.25</v>
      </c>
      <c r="K453">
        <f t="shared" si="48"/>
        <v>0.72429643116248965</v>
      </c>
      <c r="L453">
        <v>4.9000000000000004</v>
      </c>
      <c r="M453">
        <v>16.37</v>
      </c>
    </row>
    <row r="454" spans="1:13" ht="15" x14ac:dyDescent="0.25">
      <c r="A454" t="s">
        <v>1500</v>
      </c>
      <c r="B454" t="s">
        <v>51</v>
      </c>
      <c r="C454">
        <v>107.8</v>
      </c>
      <c r="E454" t="str">
        <f t="shared" si="45"/>
        <v/>
      </c>
      <c r="G454" t="str">
        <f t="shared" si="46"/>
        <v/>
      </c>
      <c r="I454" t="str">
        <f t="shared" si="47"/>
        <v/>
      </c>
      <c r="J454">
        <v>9.18</v>
      </c>
      <c r="K454">
        <f t="shared" si="48"/>
        <v>0.82222443917847898</v>
      </c>
      <c r="L454">
        <v>5.54</v>
      </c>
    </row>
    <row r="455" spans="1:13" ht="15" x14ac:dyDescent="0.25">
      <c r="A455" t="s">
        <v>1500</v>
      </c>
      <c r="B455" t="s">
        <v>51</v>
      </c>
      <c r="C455">
        <v>104.8</v>
      </c>
      <c r="D455">
        <v>73</v>
      </c>
      <c r="E455">
        <f t="shared" si="45"/>
        <v>2.475783672100595</v>
      </c>
      <c r="F455">
        <v>96</v>
      </c>
      <c r="G455">
        <f t="shared" si="46"/>
        <v>3.2558251030363992</v>
      </c>
      <c r="H455">
        <f t="shared" ref="H455:H486" si="49">D455+F455</f>
        <v>169</v>
      </c>
      <c r="I455">
        <f t="shared" si="47"/>
        <v>5.7316087751369942</v>
      </c>
      <c r="J455">
        <v>8.8000000000000007</v>
      </c>
      <c r="K455">
        <f t="shared" si="48"/>
        <v>0.79974093731294948</v>
      </c>
      <c r="L455">
        <v>5.89</v>
      </c>
    </row>
    <row r="456" spans="1:13" ht="15" x14ac:dyDescent="0.25">
      <c r="A456" t="s">
        <v>1500</v>
      </c>
      <c r="B456" t="s">
        <v>449</v>
      </c>
      <c r="C456">
        <v>107.2</v>
      </c>
      <c r="D456">
        <v>51</v>
      </c>
      <c r="E456">
        <f t="shared" si="45"/>
        <v>1.7014027232596602</v>
      </c>
      <c r="F456">
        <v>70</v>
      </c>
      <c r="G456">
        <f t="shared" si="46"/>
        <v>2.3352586397681612</v>
      </c>
      <c r="H456">
        <f t="shared" si="49"/>
        <v>121</v>
      </c>
      <c r="I456">
        <f t="shared" si="47"/>
        <v>4.0366613630278207</v>
      </c>
      <c r="J456">
        <v>8.56</v>
      </c>
      <c r="K456">
        <f t="shared" si="48"/>
        <v>0.76890213824230835</v>
      </c>
      <c r="L456">
        <v>5.37</v>
      </c>
      <c r="M456">
        <v>15.29</v>
      </c>
    </row>
    <row r="457" spans="1:13" ht="15" x14ac:dyDescent="0.25">
      <c r="A457" t="s">
        <v>1014</v>
      </c>
      <c r="B457" t="s">
        <v>379</v>
      </c>
      <c r="C457">
        <v>34.799999999999997</v>
      </c>
      <c r="D457">
        <v>20</v>
      </c>
      <c r="E457">
        <f t="shared" si="45"/>
        <v>1.5124663996229271</v>
      </c>
      <c r="F457">
        <v>27</v>
      </c>
      <c r="G457">
        <f t="shared" si="46"/>
        <v>2.0418296394909516</v>
      </c>
      <c r="H457">
        <f t="shared" si="49"/>
        <v>47</v>
      </c>
      <c r="I457">
        <f t="shared" si="47"/>
        <v>3.5542960391138787</v>
      </c>
      <c r="J457">
        <v>3.86</v>
      </c>
      <c r="K457">
        <f t="shared" si="48"/>
        <v>0.61926265950149906</v>
      </c>
      <c r="L457">
        <v>4.45</v>
      </c>
    </row>
    <row r="458" spans="1:13" x14ac:dyDescent="0.3">
      <c r="A458" t="s">
        <v>2159</v>
      </c>
      <c r="B458" t="s">
        <v>2160</v>
      </c>
      <c r="C458">
        <v>70.599999999999994</v>
      </c>
      <c r="D458">
        <v>108</v>
      </c>
      <c r="E458">
        <f t="shared" si="45"/>
        <v>4.8820676563439651</v>
      </c>
      <c r="F458">
        <v>122</v>
      </c>
      <c r="G458">
        <f t="shared" si="46"/>
        <v>5.5149282784626275</v>
      </c>
      <c r="H458">
        <f t="shared" si="49"/>
        <v>230</v>
      </c>
      <c r="I458">
        <f t="shared" si="47"/>
        <v>10.396995934806592</v>
      </c>
      <c r="J458">
        <v>12.93</v>
      </c>
      <c r="K458">
        <f t="shared" si="48"/>
        <v>1.440475076831482</v>
      </c>
      <c r="L458">
        <v>8.9600000000000009</v>
      </c>
      <c r="M458">
        <v>14.204457408738399</v>
      </c>
    </row>
    <row r="459" spans="1:13" x14ac:dyDescent="0.3">
      <c r="A459" t="s">
        <v>664</v>
      </c>
      <c r="B459" t="s">
        <v>1186</v>
      </c>
      <c r="C459">
        <v>61.8</v>
      </c>
      <c r="D459">
        <v>25</v>
      </c>
      <c r="E459">
        <f t="shared" si="45"/>
        <v>1.2450177740299362</v>
      </c>
      <c r="F459">
        <v>37</v>
      </c>
      <c r="G459">
        <f t="shared" si="46"/>
        <v>1.8426263055643055</v>
      </c>
      <c r="H459">
        <f t="shared" si="49"/>
        <v>62</v>
      </c>
      <c r="I459">
        <f t="shared" si="47"/>
        <v>3.0876440795942415</v>
      </c>
      <c r="J459">
        <v>5.82</v>
      </c>
      <c r="K459">
        <f t="shared" si="48"/>
        <v>0.69444128900118152</v>
      </c>
      <c r="L459">
        <v>6.32</v>
      </c>
      <c r="M459">
        <v>14.22</v>
      </c>
    </row>
    <row r="460" spans="1:13" x14ac:dyDescent="0.3">
      <c r="A460" t="s">
        <v>664</v>
      </c>
      <c r="B460" t="s">
        <v>1827</v>
      </c>
      <c r="C460">
        <v>62.4</v>
      </c>
      <c r="D460">
        <v>39</v>
      </c>
      <c r="E460">
        <f t="shared" si="45"/>
        <v>1.9286254679737034</v>
      </c>
      <c r="F460">
        <v>48</v>
      </c>
      <c r="G460">
        <f t="shared" si="46"/>
        <v>2.3736928836599427</v>
      </c>
      <c r="H460">
        <f t="shared" si="49"/>
        <v>87</v>
      </c>
      <c r="I460">
        <f t="shared" si="47"/>
        <v>4.3023183516336463</v>
      </c>
      <c r="J460">
        <v>8.16</v>
      </c>
      <c r="K460">
        <f t="shared" si="48"/>
        <v>0.9688120558464377</v>
      </c>
      <c r="L460">
        <v>6.68</v>
      </c>
      <c r="M460">
        <v>13.9</v>
      </c>
    </row>
    <row r="461" spans="1:13" ht="15" x14ac:dyDescent="0.25">
      <c r="A461" t="s">
        <v>664</v>
      </c>
      <c r="B461" t="s">
        <v>1820</v>
      </c>
      <c r="C461">
        <v>76.7</v>
      </c>
      <c r="D461">
        <v>55</v>
      </c>
      <c r="E461">
        <f t="shared" si="45"/>
        <v>2.3407936502545121</v>
      </c>
      <c r="F461">
        <v>72</v>
      </c>
      <c r="G461">
        <f t="shared" si="46"/>
        <v>3.0643116876059069</v>
      </c>
      <c r="H461">
        <f t="shared" si="49"/>
        <v>127</v>
      </c>
      <c r="I461">
        <f t="shared" si="47"/>
        <v>5.4051053378604195</v>
      </c>
      <c r="J461">
        <v>7.9</v>
      </c>
      <c r="K461">
        <f t="shared" si="48"/>
        <v>0.84329682889068514</v>
      </c>
      <c r="L461">
        <v>6.45</v>
      </c>
      <c r="M461">
        <v>13.3</v>
      </c>
    </row>
    <row r="462" spans="1:13" ht="15" x14ac:dyDescent="0.25">
      <c r="A462" t="s">
        <v>1823</v>
      </c>
      <c r="B462" t="s">
        <v>1824</v>
      </c>
      <c r="C462">
        <v>69.900000000000006</v>
      </c>
      <c r="D462">
        <v>68</v>
      </c>
      <c r="E462">
        <f t="shared" si="45"/>
        <v>3.0962555025631486</v>
      </c>
      <c r="F462">
        <v>80</v>
      </c>
      <c r="G462">
        <f t="shared" si="46"/>
        <v>3.642653532427234</v>
      </c>
      <c r="H462">
        <f t="shared" si="49"/>
        <v>148</v>
      </c>
      <c r="I462">
        <f t="shared" si="47"/>
        <v>6.7389090349903826</v>
      </c>
      <c r="J462">
        <v>10.28</v>
      </c>
      <c r="K462">
        <f t="shared" si="48"/>
        <v>1.1511482485058289</v>
      </c>
      <c r="L462">
        <v>7.83</v>
      </c>
      <c r="M462">
        <v>13.3</v>
      </c>
    </row>
    <row r="463" spans="1:13" ht="15" x14ac:dyDescent="0.25">
      <c r="A463" t="s">
        <v>1626</v>
      </c>
      <c r="B463" t="s">
        <v>96</v>
      </c>
      <c r="C463">
        <v>46.4</v>
      </c>
      <c r="D463">
        <v>41</v>
      </c>
      <c r="E463">
        <f t="shared" si="45"/>
        <v>2.5151228243804442</v>
      </c>
      <c r="F463">
        <v>54</v>
      </c>
      <c r="G463">
        <f t="shared" si="46"/>
        <v>3.3126007930864385</v>
      </c>
      <c r="H463">
        <f t="shared" si="49"/>
        <v>95</v>
      </c>
      <c r="I463">
        <f t="shared" si="47"/>
        <v>5.8277236174668827</v>
      </c>
      <c r="J463">
        <v>8.7000000000000011</v>
      </c>
      <c r="K463">
        <f t="shared" si="48"/>
        <v>1.2033684704381613</v>
      </c>
      <c r="L463">
        <v>7.38</v>
      </c>
      <c r="M463">
        <v>12.7</v>
      </c>
    </row>
    <row r="464" spans="1:13" ht="15" x14ac:dyDescent="0.25">
      <c r="A464" t="s">
        <v>1083</v>
      </c>
      <c r="B464" t="s">
        <v>96</v>
      </c>
      <c r="C464">
        <v>42.2</v>
      </c>
      <c r="D464">
        <v>34</v>
      </c>
      <c r="E464">
        <f t="shared" si="45"/>
        <v>2.23474074866798</v>
      </c>
      <c r="F464">
        <v>44</v>
      </c>
      <c r="G464">
        <f t="shared" si="46"/>
        <v>2.8920174394526801</v>
      </c>
      <c r="H464">
        <f t="shared" si="49"/>
        <v>78</v>
      </c>
      <c r="I464">
        <f t="shared" si="47"/>
        <v>5.1267581881206601</v>
      </c>
      <c r="J464">
        <v>6.89</v>
      </c>
      <c r="K464">
        <f t="shared" si="48"/>
        <v>1.0007850401368292</v>
      </c>
      <c r="L464">
        <v>6.8</v>
      </c>
      <c r="M464">
        <v>12.4</v>
      </c>
    </row>
    <row r="465" spans="1:13" x14ac:dyDescent="0.3">
      <c r="A465" t="s">
        <v>1894</v>
      </c>
      <c r="B465" t="s">
        <v>664</v>
      </c>
      <c r="C465">
        <v>64.2</v>
      </c>
      <c r="D465">
        <v>47</v>
      </c>
      <c r="E465">
        <f t="shared" si="45"/>
        <v>2.2766561526502294</v>
      </c>
      <c r="F465">
        <v>64</v>
      </c>
      <c r="G465">
        <f t="shared" si="46"/>
        <v>3.1001275270130781</v>
      </c>
      <c r="H465">
        <f t="shared" si="49"/>
        <v>111</v>
      </c>
      <c r="I465">
        <f t="shared" si="47"/>
        <v>5.3767836796633075</v>
      </c>
      <c r="J465">
        <v>8.1999999999999993</v>
      </c>
      <c r="K465">
        <f t="shared" si="48"/>
        <v>0.9593925690674896</v>
      </c>
      <c r="L465">
        <v>6.45</v>
      </c>
    </row>
    <row r="466" spans="1:13" x14ac:dyDescent="0.3">
      <c r="A466" t="s">
        <v>1894</v>
      </c>
      <c r="B466" t="s">
        <v>2070</v>
      </c>
      <c r="C466">
        <v>64</v>
      </c>
      <c r="D466">
        <v>34</v>
      </c>
      <c r="E466">
        <f t="shared" si="45"/>
        <v>1.650684861377067</v>
      </c>
      <c r="F466">
        <v>58</v>
      </c>
      <c r="G466">
        <f t="shared" si="46"/>
        <v>2.8158741752902907</v>
      </c>
      <c r="H466">
        <f t="shared" si="49"/>
        <v>92</v>
      </c>
      <c r="I466">
        <f t="shared" si="47"/>
        <v>4.4665590366673582</v>
      </c>
      <c r="J466">
        <v>8.16</v>
      </c>
      <c r="K466">
        <f t="shared" si="48"/>
        <v>0.95624947994349541</v>
      </c>
      <c r="L466">
        <v>7.6</v>
      </c>
    </row>
    <row r="467" spans="1:13" x14ac:dyDescent="0.3">
      <c r="A467" t="s">
        <v>1894</v>
      </c>
      <c r="B467" t="s">
        <v>196</v>
      </c>
      <c r="C467">
        <v>68.5</v>
      </c>
      <c r="D467">
        <v>77</v>
      </c>
      <c r="E467">
        <f t="shared" si="45"/>
        <v>3.5580330434811587</v>
      </c>
      <c r="F467">
        <v>107</v>
      </c>
      <c r="G467">
        <f t="shared" si="46"/>
        <v>4.9442796837984933</v>
      </c>
      <c r="H467">
        <f t="shared" si="49"/>
        <v>184</v>
      </c>
      <c r="I467">
        <f t="shared" si="47"/>
        <v>8.5023127272796515</v>
      </c>
      <c r="J467">
        <v>12</v>
      </c>
      <c r="K467">
        <f t="shared" si="48"/>
        <v>1.3578413946829009</v>
      </c>
      <c r="L467">
        <v>7.8</v>
      </c>
    </row>
    <row r="468" spans="1:13" x14ac:dyDescent="0.3">
      <c r="A468" t="s">
        <v>812</v>
      </c>
      <c r="B468" t="s">
        <v>2170</v>
      </c>
      <c r="C468">
        <v>77.7</v>
      </c>
      <c r="D468">
        <v>110</v>
      </c>
      <c r="E468">
        <f t="shared" si="45"/>
        <v>4.6376826458395781</v>
      </c>
      <c r="F468">
        <v>133</v>
      </c>
      <c r="G468">
        <f t="shared" si="46"/>
        <v>5.6073799263333086</v>
      </c>
      <c r="H468">
        <f t="shared" si="49"/>
        <v>243</v>
      </c>
      <c r="I468">
        <f t="shared" si="47"/>
        <v>10.245062572172888</v>
      </c>
      <c r="J468">
        <v>14.66</v>
      </c>
      <c r="K468">
        <f t="shared" si="48"/>
        <v>1.5544874417169705</v>
      </c>
      <c r="L468">
        <v>9.34</v>
      </c>
      <c r="M468">
        <v>14.1650830287088</v>
      </c>
    </row>
    <row r="469" spans="1:13" x14ac:dyDescent="0.3">
      <c r="A469" t="s">
        <v>812</v>
      </c>
      <c r="B469" t="s">
        <v>542</v>
      </c>
      <c r="C469">
        <v>51.4</v>
      </c>
      <c r="D469">
        <v>59</v>
      </c>
      <c r="E469">
        <f t="shared" si="45"/>
        <v>3.3596804600169001</v>
      </c>
      <c r="F469">
        <v>66</v>
      </c>
      <c r="G469">
        <f t="shared" si="46"/>
        <v>3.7582866162900919</v>
      </c>
      <c r="H469">
        <f t="shared" si="49"/>
        <v>125</v>
      </c>
      <c r="I469">
        <f t="shared" si="47"/>
        <v>7.117967076306992</v>
      </c>
      <c r="J469">
        <v>9.7799999999999994</v>
      </c>
      <c r="K469">
        <f t="shared" si="48"/>
        <v>1.283234258321813</v>
      </c>
      <c r="L469">
        <v>8</v>
      </c>
      <c r="M469">
        <v>12.33</v>
      </c>
    </row>
    <row r="470" spans="1:13" ht="15" x14ac:dyDescent="0.25">
      <c r="A470" t="s">
        <v>726</v>
      </c>
      <c r="C470">
        <v>65.900000000000006</v>
      </c>
      <c r="D470">
        <v>45</v>
      </c>
      <c r="E470">
        <f t="shared" si="45"/>
        <v>2.1387293608431404</v>
      </c>
      <c r="F470">
        <v>52</v>
      </c>
      <c r="G470">
        <f t="shared" si="46"/>
        <v>2.4714205947520731</v>
      </c>
      <c r="H470">
        <f t="shared" si="49"/>
        <v>97</v>
      </c>
      <c r="I470">
        <f t="shared" si="47"/>
        <v>4.6101499555952135</v>
      </c>
      <c r="J470">
        <v>9.8000000000000007</v>
      </c>
      <c r="K470">
        <f t="shared" si="48"/>
        <v>1.1312464802133533</v>
      </c>
    </row>
    <row r="471" spans="1:13" ht="15" x14ac:dyDescent="0.25">
      <c r="A471" t="s">
        <v>1265</v>
      </c>
      <c r="B471" t="s">
        <v>1266</v>
      </c>
      <c r="C471">
        <v>51.3</v>
      </c>
      <c r="D471">
        <v>48</v>
      </c>
      <c r="E471">
        <f t="shared" si="45"/>
        <v>2.7371739640952839</v>
      </c>
      <c r="F471">
        <v>55</v>
      </c>
      <c r="G471">
        <f t="shared" si="46"/>
        <v>3.1363451671925127</v>
      </c>
      <c r="H471">
        <f t="shared" si="49"/>
        <v>103</v>
      </c>
      <c r="I471">
        <f t="shared" si="47"/>
        <v>5.8735191312877966</v>
      </c>
      <c r="J471">
        <v>8.98</v>
      </c>
      <c r="K471">
        <f t="shared" si="48"/>
        <v>1.1794497126957697</v>
      </c>
      <c r="L471">
        <v>7.21</v>
      </c>
      <c r="M471">
        <v>12.65</v>
      </c>
    </row>
    <row r="472" spans="1:13" ht="15" x14ac:dyDescent="0.25">
      <c r="A472" t="s">
        <v>1724</v>
      </c>
      <c r="B472" t="s">
        <v>1266</v>
      </c>
      <c r="C472">
        <v>54.3</v>
      </c>
      <c r="D472">
        <v>56</v>
      </c>
      <c r="E472">
        <f t="shared" si="45"/>
        <v>3.0640452382735859</v>
      </c>
      <c r="F472">
        <v>66</v>
      </c>
      <c r="G472">
        <f t="shared" si="46"/>
        <v>3.6111961736795832</v>
      </c>
      <c r="H472">
        <f t="shared" si="49"/>
        <v>122</v>
      </c>
      <c r="I472">
        <f t="shared" si="47"/>
        <v>6.6752414119531691</v>
      </c>
      <c r="J472">
        <v>9.25</v>
      </c>
      <c r="K472">
        <f t="shared" si="48"/>
        <v>1.1798330598483293</v>
      </c>
      <c r="L472">
        <v>8.2200000000000006</v>
      </c>
    </row>
    <row r="473" spans="1:13" ht="15" x14ac:dyDescent="0.25">
      <c r="A473" t="s">
        <v>1265</v>
      </c>
      <c r="B473" t="s">
        <v>1266</v>
      </c>
      <c r="C473">
        <v>61.6</v>
      </c>
      <c r="D473">
        <v>85</v>
      </c>
      <c r="E473">
        <f t="shared" si="45"/>
        <v>4.2430531787582932</v>
      </c>
      <c r="F473">
        <v>105</v>
      </c>
      <c r="G473">
        <f t="shared" si="46"/>
        <v>5.2414186325837742</v>
      </c>
      <c r="H473">
        <f t="shared" si="49"/>
        <v>190</v>
      </c>
      <c r="I473">
        <f t="shared" si="47"/>
        <v>9.4844718113420683</v>
      </c>
      <c r="J473">
        <v>9.9600000000000009</v>
      </c>
      <c r="K473">
        <f t="shared" si="48"/>
        <v>1.1904128765875703</v>
      </c>
      <c r="L473">
        <v>8.6199999999999992</v>
      </c>
    </row>
    <row r="474" spans="1:13" ht="15" x14ac:dyDescent="0.25">
      <c r="A474" t="s">
        <v>1317</v>
      </c>
      <c r="B474" t="s">
        <v>1266</v>
      </c>
      <c r="C474">
        <v>51.3</v>
      </c>
      <c r="D474">
        <v>45</v>
      </c>
      <c r="E474">
        <f t="shared" si="45"/>
        <v>2.5661005913393287</v>
      </c>
      <c r="F474">
        <v>52</v>
      </c>
      <c r="G474">
        <f t="shared" si="46"/>
        <v>2.9652717944365574</v>
      </c>
      <c r="H474">
        <f t="shared" si="49"/>
        <v>97</v>
      </c>
      <c r="I474">
        <f t="shared" si="47"/>
        <v>5.5313723857758861</v>
      </c>
      <c r="J474">
        <v>9.2200000000000006</v>
      </c>
      <c r="K474">
        <f t="shared" si="48"/>
        <v>1.2109717540150329</v>
      </c>
      <c r="L474">
        <v>7.01</v>
      </c>
    </row>
    <row r="475" spans="1:13" ht="15" x14ac:dyDescent="0.25">
      <c r="A475" t="s">
        <v>1017</v>
      </c>
      <c r="B475" t="s">
        <v>96</v>
      </c>
      <c r="C475">
        <v>69</v>
      </c>
      <c r="D475">
        <v>86</v>
      </c>
      <c r="E475">
        <f t="shared" si="45"/>
        <v>3.9529397706396567</v>
      </c>
      <c r="F475">
        <v>102</v>
      </c>
      <c r="G475">
        <f t="shared" si="46"/>
        <v>4.6883704256423835</v>
      </c>
      <c r="H475">
        <f t="shared" si="49"/>
        <v>188</v>
      </c>
      <c r="I475">
        <f t="shared" si="47"/>
        <v>8.6413101962820402</v>
      </c>
      <c r="J475">
        <v>12.7</v>
      </c>
      <c r="K475">
        <f t="shared" si="48"/>
        <v>1.4316710546105411</v>
      </c>
      <c r="L475">
        <v>8.6999999999999993</v>
      </c>
    </row>
    <row r="476" spans="1:13" ht="15" x14ac:dyDescent="0.25">
      <c r="A476" t="s">
        <v>1017</v>
      </c>
      <c r="B476" t="s">
        <v>96</v>
      </c>
      <c r="C476">
        <v>49.9</v>
      </c>
      <c r="D476">
        <v>30</v>
      </c>
      <c r="E476">
        <f t="shared" si="45"/>
        <v>1.745514450092136</v>
      </c>
      <c r="F476">
        <v>35</v>
      </c>
      <c r="G476">
        <f t="shared" si="46"/>
        <v>2.0364335251074919</v>
      </c>
      <c r="H476">
        <f t="shared" si="49"/>
        <v>65</v>
      </c>
      <c r="I476">
        <f t="shared" si="47"/>
        <v>3.7819479751996279</v>
      </c>
      <c r="J476">
        <v>8.65</v>
      </c>
      <c r="K476">
        <f t="shared" si="48"/>
        <v>1.1524287676155966</v>
      </c>
      <c r="L476">
        <v>7.28</v>
      </c>
      <c r="M476">
        <v>12.47</v>
      </c>
    </row>
    <row r="477" spans="1:13" ht="15" x14ac:dyDescent="0.25">
      <c r="A477" t="s">
        <v>1017</v>
      </c>
      <c r="B477" t="s">
        <v>96</v>
      </c>
      <c r="C477">
        <v>60.3</v>
      </c>
      <c r="D477">
        <v>61</v>
      </c>
      <c r="E477">
        <f t="shared" si="45"/>
        <v>3.0926272513925221</v>
      </c>
      <c r="F477">
        <v>77</v>
      </c>
      <c r="G477">
        <f t="shared" si="46"/>
        <v>3.9038081697905609</v>
      </c>
      <c r="H477">
        <f t="shared" si="49"/>
        <v>138</v>
      </c>
      <c r="I477">
        <f t="shared" si="47"/>
        <v>6.996435421183083</v>
      </c>
      <c r="J477">
        <v>14.8</v>
      </c>
      <c r="K477">
        <f t="shared" si="48"/>
        <v>1.7884444107551076</v>
      </c>
      <c r="L477">
        <v>8.5500000000000007</v>
      </c>
      <c r="M477">
        <v>12.44</v>
      </c>
    </row>
    <row r="478" spans="1:13" ht="15" x14ac:dyDescent="0.25">
      <c r="A478" t="s">
        <v>1017</v>
      </c>
      <c r="B478" t="s">
        <v>96</v>
      </c>
      <c r="C478">
        <v>63.9</v>
      </c>
      <c r="D478">
        <v>70</v>
      </c>
      <c r="E478">
        <f t="shared" si="45"/>
        <v>3.4023366228940528</v>
      </c>
      <c r="F478">
        <v>87</v>
      </c>
      <c r="G478">
        <f t="shared" si="46"/>
        <v>4.228618374168323</v>
      </c>
      <c r="H478">
        <f t="shared" si="49"/>
        <v>157</v>
      </c>
      <c r="I478">
        <f t="shared" si="47"/>
        <v>7.6309549970623758</v>
      </c>
      <c r="J478">
        <v>12.12</v>
      </c>
      <c r="K478">
        <f t="shared" si="48"/>
        <v>1.4214571413705854</v>
      </c>
      <c r="L478">
        <v>8</v>
      </c>
      <c r="M478">
        <v>12.3</v>
      </c>
    </row>
    <row r="479" spans="1:13" ht="15" x14ac:dyDescent="0.25">
      <c r="A479" t="s">
        <v>279</v>
      </c>
      <c r="B479" t="s">
        <v>280</v>
      </c>
      <c r="C479">
        <v>35.5</v>
      </c>
      <c r="D479">
        <v>24</v>
      </c>
      <c r="E479">
        <f t="shared" si="45"/>
        <v>1.7888569890571842</v>
      </c>
      <c r="F479">
        <v>35</v>
      </c>
      <c r="G479">
        <f t="shared" si="46"/>
        <v>2.6087497757083935</v>
      </c>
      <c r="H479">
        <f t="shared" si="49"/>
        <v>59</v>
      </c>
      <c r="I479">
        <f t="shared" si="47"/>
        <v>4.3976067647655777</v>
      </c>
      <c r="J479">
        <v>5.78</v>
      </c>
      <c r="K479">
        <f t="shared" si="48"/>
        <v>0.91781817335023297</v>
      </c>
      <c r="L479">
        <v>5.51</v>
      </c>
      <c r="M479">
        <v>14.56</v>
      </c>
    </row>
    <row r="480" spans="1:13" ht="15" x14ac:dyDescent="0.25">
      <c r="A480" t="s">
        <v>279</v>
      </c>
      <c r="B480" t="s">
        <v>280</v>
      </c>
      <c r="C480">
        <v>53.5</v>
      </c>
      <c r="D480">
        <v>56</v>
      </c>
      <c r="E480">
        <f t="shared" si="45"/>
        <v>3.0973053737350993</v>
      </c>
      <c r="F480">
        <v>73</v>
      </c>
      <c r="G480">
        <f t="shared" si="46"/>
        <v>4.0375587907618256</v>
      </c>
      <c r="H480">
        <f t="shared" si="49"/>
        <v>129</v>
      </c>
      <c r="I480">
        <f t="shared" si="47"/>
        <v>7.1348641644969257</v>
      </c>
      <c r="J480">
        <v>8.5</v>
      </c>
      <c r="K480">
        <f t="shared" si="48"/>
        <v>1.0924984013798331</v>
      </c>
      <c r="L480">
        <v>7.5</v>
      </c>
      <c r="M480">
        <v>13.02</v>
      </c>
    </row>
    <row r="481" spans="1:13" ht="15" x14ac:dyDescent="0.25">
      <c r="A481" t="s">
        <v>1107</v>
      </c>
      <c r="B481" t="s">
        <v>280</v>
      </c>
      <c r="C481">
        <v>40.799999999999997</v>
      </c>
      <c r="D481">
        <v>37</v>
      </c>
      <c r="E481">
        <f t="shared" si="45"/>
        <v>2.4923442301382526</v>
      </c>
      <c r="F481">
        <v>48</v>
      </c>
      <c r="G481">
        <f t="shared" si="46"/>
        <v>3.2333114336928683</v>
      </c>
      <c r="H481">
        <f t="shared" si="49"/>
        <v>85</v>
      </c>
      <c r="I481">
        <f t="shared" si="47"/>
        <v>5.7256556638311213</v>
      </c>
      <c r="J481">
        <v>6.76</v>
      </c>
      <c r="K481">
        <f t="shared" si="48"/>
        <v>0.99912954682319377</v>
      </c>
      <c r="L481">
        <v>6.43</v>
      </c>
      <c r="M481">
        <v>13.5</v>
      </c>
    </row>
    <row r="482" spans="1:13" ht="15" x14ac:dyDescent="0.25">
      <c r="A482" t="s">
        <v>694</v>
      </c>
      <c r="B482" t="s">
        <v>308</v>
      </c>
      <c r="C482">
        <v>50.6</v>
      </c>
      <c r="D482">
        <v>20</v>
      </c>
      <c r="E482">
        <f t="shared" si="45"/>
        <v>1.1519441993846291</v>
      </c>
      <c r="F482">
        <v>26</v>
      </c>
      <c r="G482">
        <f t="shared" si="46"/>
        <v>1.4975274592000178</v>
      </c>
      <c r="H482">
        <f t="shared" si="49"/>
        <v>46</v>
      </c>
      <c r="I482">
        <f t="shared" si="47"/>
        <v>2.6494716585846469</v>
      </c>
      <c r="J482">
        <v>5.91</v>
      </c>
      <c r="K482">
        <f t="shared" si="48"/>
        <v>0.78174766551456742</v>
      </c>
      <c r="L482">
        <v>4.76</v>
      </c>
    </row>
    <row r="483" spans="1:13" ht="15" x14ac:dyDescent="0.25">
      <c r="A483" t="s">
        <v>694</v>
      </c>
      <c r="B483" t="s">
        <v>415</v>
      </c>
      <c r="C483">
        <v>46.7</v>
      </c>
      <c r="D483">
        <v>21</v>
      </c>
      <c r="E483">
        <f t="shared" si="45"/>
        <v>1.282208694389054</v>
      </c>
      <c r="F483">
        <v>28</v>
      </c>
      <c r="G483">
        <f t="shared" si="46"/>
        <v>1.7096115925187387</v>
      </c>
      <c r="H483">
        <f t="shared" si="49"/>
        <v>49</v>
      </c>
      <c r="I483">
        <f t="shared" si="47"/>
        <v>2.9918202869077928</v>
      </c>
      <c r="J483">
        <v>6.08</v>
      </c>
      <c r="K483">
        <f t="shared" si="48"/>
        <v>0.838185359169073</v>
      </c>
      <c r="L483">
        <v>4.95</v>
      </c>
    </row>
    <row r="484" spans="1:13" ht="15" x14ac:dyDescent="0.25">
      <c r="A484" t="s">
        <v>347</v>
      </c>
      <c r="B484" t="s">
        <v>196</v>
      </c>
      <c r="C484">
        <v>36.5</v>
      </c>
      <c r="D484">
        <v>20</v>
      </c>
      <c r="E484">
        <f t="shared" si="45"/>
        <v>1.4608938278414174</v>
      </c>
      <c r="F484">
        <v>25</v>
      </c>
      <c r="G484">
        <f t="shared" si="46"/>
        <v>1.8261172848017719</v>
      </c>
      <c r="H484">
        <f t="shared" si="49"/>
        <v>45</v>
      </c>
      <c r="I484">
        <f t="shared" si="47"/>
        <v>3.2870111126431896</v>
      </c>
      <c r="J484">
        <v>5.52</v>
      </c>
      <c r="K484">
        <f t="shared" si="48"/>
        <v>0.86406898113777353</v>
      </c>
      <c r="L484">
        <v>4.8</v>
      </c>
      <c r="M484">
        <v>14.9</v>
      </c>
    </row>
    <row r="485" spans="1:13" ht="15" x14ac:dyDescent="0.25">
      <c r="A485" s="1" t="s">
        <v>720</v>
      </c>
      <c r="B485" s="1" t="s">
        <v>721</v>
      </c>
      <c r="C485" s="1">
        <v>43</v>
      </c>
      <c r="D485" s="1">
        <v>30</v>
      </c>
      <c r="E485">
        <f t="shared" si="45"/>
        <v>1.9450770540430748</v>
      </c>
      <c r="F485" s="1">
        <v>37</v>
      </c>
      <c r="G485">
        <f t="shared" si="46"/>
        <v>2.3989283666531258</v>
      </c>
      <c r="H485">
        <f t="shared" si="49"/>
        <v>67</v>
      </c>
      <c r="I485">
        <f t="shared" si="47"/>
        <v>4.3440054206962007</v>
      </c>
      <c r="J485" s="1">
        <v>6.55</v>
      </c>
      <c r="K485">
        <f t="shared" si="48"/>
        <v>0.94223300481635219</v>
      </c>
      <c r="L485" s="1">
        <v>6</v>
      </c>
    </row>
    <row r="486" spans="1:13" ht="15" x14ac:dyDescent="0.25">
      <c r="A486" t="s">
        <v>720</v>
      </c>
      <c r="B486" t="s">
        <v>721</v>
      </c>
      <c r="C486">
        <v>56.2</v>
      </c>
      <c r="D486">
        <v>48</v>
      </c>
      <c r="E486">
        <f t="shared" si="45"/>
        <v>2.5614364664905223</v>
      </c>
      <c r="F486">
        <v>55</v>
      </c>
      <c r="G486">
        <f t="shared" si="46"/>
        <v>2.9349792845203901</v>
      </c>
      <c r="H486">
        <f t="shared" si="49"/>
        <v>103</v>
      </c>
      <c r="I486">
        <f t="shared" si="47"/>
        <v>5.496415751010912</v>
      </c>
      <c r="J486">
        <v>7.9300000000000006</v>
      </c>
      <c r="K486">
        <f t="shared" si="48"/>
        <v>0.99369243382229011</v>
      </c>
      <c r="L486">
        <v>6.62</v>
      </c>
    </row>
    <row r="487" spans="1:13" ht="15" x14ac:dyDescent="0.25">
      <c r="A487" t="s">
        <v>720</v>
      </c>
      <c r="B487" t="s">
        <v>721</v>
      </c>
      <c r="C487">
        <v>62.8</v>
      </c>
      <c r="D487">
        <v>45</v>
      </c>
      <c r="E487">
        <f t="shared" si="45"/>
        <v>2.2150178517103813</v>
      </c>
      <c r="F487">
        <v>55</v>
      </c>
      <c r="G487">
        <f t="shared" si="46"/>
        <v>2.7072440409793552</v>
      </c>
      <c r="H487">
        <f t="shared" ref="H487:H518" si="50">D487+F487</f>
        <v>100</v>
      </c>
      <c r="I487">
        <f t="shared" si="47"/>
        <v>4.922261892689737</v>
      </c>
      <c r="J487">
        <v>8.56</v>
      </c>
      <c r="K487">
        <f t="shared" si="48"/>
        <v>1.0129605899260066</v>
      </c>
      <c r="L487">
        <v>6.08</v>
      </c>
    </row>
    <row r="488" spans="1:13" ht="15" x14ac:dyDescent="0.25">
      <c r="A488" t="s">
        <v>1412</v>
      </c>
      <c r="B488" t="s">
        <v>1413</v>
      </c>
      <c r="C488">
        <v>51.5</v>
      </c>
      <c r="D488">
        <v>36</v>
      </c>
      <c r="E488">
        <f t="shared" si="45"/>
        <v>2.0470783125434608</v>
      </c>
      <c r="F488">
        <v>42</v>
      </c>
      <c r="G488">
        <f t="shared" si="46"/>
        <v>2.3882580313007042</v>
      </c>
      <c r="H488">
        <f t="shared" si="50"/>
        <v>78</v>
      </c>
      <c r="I488">
        <f t="shared" si="47"/>
        <v>4.4353363438441651</v>
      </c>
      <c r="J488">
        <v>2.56</v>
      </c>
      <c r="K488">
        <f t="shared" si="48"/>
        <v>0.33556132584982995</v>
      </c>
      <c r="L488">
        <v>6.2</v>
      </c>
    </row>
    <row r="489" spans="1:13" ht="15" x14ac:dyDescent="0.25">
      <c r="A489" t="s">
        <v>1065</v>
      </c>
      <c r="B489" t="s">
        <v>13</v>
      </c>
      <c r="C489">
        <v>48.5</v>
      </c>
      <c r="D489">
        <v>37</v>
      </c>
      <c r="E489">
        <f t="shared" si="45"/>
        <v>2.1978280415857383</v>
      </c>
      <c r="F489">
        <v>41</v>
      </c>
      <c r="G489">
        <f t="shared" si="46"/>
        <v>2.4354310731085209</v>
      </c>
      <c r="H489">
        <f t="shared" si="50"/>
        <v>78</v>
      </c>
      <c r="I489">
        <f t="shared" si="47"/>
        <v>4.6332591146942592</v>
      </c>
      <c r="J489">
        <v>6.47</v>
      </c>
      <c r="K489">
        <f t="shared" si="48"/>
        <v>0.87472886116434667</v>
      </c>
      <c r="L489">
        <v>6.78</v>
      </c>
      <c r="M489">
        <v>13.62</v>
      </c>
    </row>
    <row r="490" spans="1:13" x14ac:dyDescent="0.3">
      <c r="A490" t="s">
        <v>40</v>
      </c>
      <c r="B490" t="s">
        <v>41</v>
      </c>
      <c r="C490">
        <v>29.8</v>
      </c>
      <c r="D490">
        <v>10</v>
      </c>
      <c r="E490">
        <f t="shared" si="45"/>
        <v>0.84655572323582073</v>
      </c>
      <c r="F490">
        <v>11</v>
      </c>
      <c r="G490">
        <f t="shared" si="46"/>
        <v>0.93121129555940285</v>
      </c>
      <c r="H490">
        <f t="shared" si="50"/>
        <v>21</v>
      </c>
      <c r="I490">
        <f t="shared" si="47"/>
        <v>1.7777670187952237</v>
      </c>
      <c r="J490">
        <v>4.49</v>
      </c>
      <c r="K490">
        <f t="shared" si="48"/>
        <v>0.78029851991029575</v>
      </c>
      <c r="L490">
        <v>4.7300000000000004</v>
      </c>
    </row>
    <row r="491" spans="1:13" ht="15" x14ac:dyDescent="0.25">
      <c r="A491" t="s">
        <v>683</v>
      </c>
      <c r="B491" t="s">
        <v>684</v>
      </c>
      <c r="C491">
        <v>36.299999999999997</v>
      </c>
      <c r="D491">
        <v>20</v>
      </c>
      <c r="E491">
        <f t="shared" si="45"/>
        <v>1.4667442827030701</v>
      </c>
      <c r="F491">
        <v>32</v>
      </c>
      <c r="G491">
        <f t="shared" si="46"/>
        <v>2.3467908523249119</v>
      </c>
      <c r="H491">
        <f t="shared" si="50"/>
        <v>52</v>
      </c>
      <c r="I491">
        <f t="shared" si="47"/>
        <v>3.813535135027982</v>
      </c>
      <c r="J491">
        <v>6.09</v>
      </c>
      <c r="K491">
        <f t="shared" si="48"/>
        <v>0.95599755158434396</v>
      </c>
      <c r="L491">
        <v>5.37</v>
      </c>
      <c r="M491">
        <v>14.2</v>
      </c>
    </row>
    <row r="492" spans="1:13" ht="15" x14ac:dyDescent="0.25">
      <c r="A492" t="s">
        <v>683</v>
      </c>
      <c r="B492" t="s">
        <v>684</v>
      </c>
      <c r="C492">
        <v>39.799999999999997</v>
      </c>
      <c r="D492">
        <v>28</v>
      </c>
      <c r="E492">
        <f t="shared" si="45"/>
        <v>1.9204525651208726</v>
      </c>
      <c r="F492">
        <v>36</v>
      </c>
      <c r="G492">
        <f t="shared" si="46"/>
        <v>2.4691532980125506</v>
      </c>
      <c r="H492">
        <f t="shared" si="50"/>
        <v>64</v>
      </c>
      <c r="I492">
        <f t="shared" si="47"/>
        <v>4.3896058631334229</v>
      </c>
      <c r="J492">
        <v>5.62</v>
      </c>
      <c r="K492">
        <f t="shared" si="48"/>
        <v>0.84133161786178134</v>
      </c>
      <c r="L492">
        <v>6.02</v>
      </c>
    </row>
    <row r="493" spans="1:13" ht="15" x14ac:dyDescent="0.25">
      <c r="A493" t="s">
        <v>1347</v>
      </c>
      <c r="B493" t="s">
        <v>684</v>
      </c>
      <c r="C493">
        <v>43.5</v>
      </c>
      <c r="D493">
        <v>32</v>
      </c>
      <c r="E493">
        <f t="shared" si="45"/>
        <v>2.0573747467651415</v>
      </c>
      <c r="F493">
        <v>39</v>
      </c>
      <c r="G493">
        <f t="shared" si="46"/>
        <v>2.507425472620016</v>
      </c>
      <c r="H493">
        <f t="shared" si="50"/>
        <v>71</v>
      </c>
      <c r="I493">
        <f t="shared" si="47"/>
        <v>4.564800219385158</v>
      </c>
      <c r="J493">
        <v>7.1000000000000005</v>
      </c>
      <c r="K493">
        <f t="shared" si="48"/>
        <v>1.0152828405676133</v>
      </c>
    </row>
    <row r="494" spans="1:13" x14ac:dyDescent="0.3">
      <c r="A494" t="s">
        <v>2060</v>
      </c>
      <c r="B494" t="s">
        <v>908</v>
      </c>
      <c r="C494">
        <v>75.7</v>
      </c>
      <c r="D494">
        <v>90</v>
      </c>
      <c r="E494">
        <f t="shared" si="45"/>
        <v>3.8671298397097074</v>
      </c>
      <c r="F494">
        <v>110</v>
      </c>
      <c r="G494">
        <f t="shared" si="46"/>
        <v>4.7264920263118642</v>
      </c>
      <c r="H494">
        <f t="shared" si="50"/>
        <v>200</v>
      </c>
      <c r="I494">
        <f t="shared" si="47"/>
        <v>8.5936218660215715</v>
      </c>
      <c r="J494">
        <v>11.87</v>
      </c>
      <c r="K494">
        <f t="shared" si="48"/>
        <v>1.2756815774816375</v>
      </c>
      <c r="L494">
        <v>8.42</v>
      </c>
    </row>
    <row r="495" spans="1:13" x14ac:dyDescent="0.3">
      <c r="A495" t="s">
        <v>1286</v>
      </c>
      <c r="B495" t="s">
        <v>53</v>
      </c>
      <c r="C495">
        <v>48.6</v>
      </c>
      <c r="D495">
        <v>40</v>
      </c>
      <c r="E495">
        <f t="shared" si="45"/>
        <v>2.3724730953800885</v>
      </c>
      <c r="F495">
        <v>55</v>
      </c>
      <c r="G495">
        <f t="shared" si="46"/>
        <v>3.2621505061476221</v>
      </c>
      <c r="H495">
        <f t="shared" si="50"/>
        <v>95</v>
      </c>
      <c r="I495">
        <f t="shared" si="47"/>
        <v>5.6346236015277107</v>
      </c>
      <c r="J495">
        <v>8.16</v>
      </c>
      <c r="K495">
        <f t="shared" si="48"/>
        <v>1.1020421037758583</v>
      </c>
      <c r="L495">
        <v>7</v>
      </c>
      <c r="M495">
        <v>13.8</v>
      </c>
    </row>
    <row r="496" spans="1:13" x14ac:dyDescent="0.3">
      <c r="A496" t="s">
        <v>1280</v>
      </c>
      <c r="B496" t="s">
        <v>53</v>
      </c>
      <c r="C496">
        <v>47.9</v>
      </c>
      <c r="D496">
        <v>39</v>
      </c>
      <c r="E496">
        <f t="shared" si="45"/>
        <v>2.3377016297811055</v>
      </c>
      <c r="F496">
        <v>50</v>
      </c>
      <c r="G496">
        <f t="shared" si="46"/>
        <v>2.9970533715142378</v>
      </c>
      <c r="H496">
        <f t="shared" si="50"/>
        <v>89</v>
      </c>
      <c r="I496">
        <f t="shared" si="47"/>
        <v>5.3347550012953437</v>
      </c>
      <c r="J496">
        <v>7.48</v>
      </c>
      <c r="K496">
        <f t="shared" si="48"/>
        <v>1.0177890674869006</v>
      </c>
      <c r="L496">
        <v>6.69</v>
      </c>
      <c r="M496">
        <v>13.4</v>
      </c>
    </row>
    <row r="497" spans="1:13" ht="15" x14ac:dyDescent="0.25">
      <c r="A497" t="s">
        <v>2171</v>
      </c>
      <c r="B497" t="s">
        <v>600</v>
      </c>
      <c r="C497">
        <v>67.5</v>
      </c>
      <c r="D497">
        <v>98</v>
      </c>
      <c r="E497">
        <f t="shared" si="45"/>
        <v>4.577107187528962</v>
      </c>
      <c r="F497">
        <v>126</v>
      </c>
      <c r="G497">
        <f t="shared" si="46"/>
        <v>5.884852098251522</v>
      </c>
      <c r="H497">
        <f t="shared" si="50"/>
        <v>224</v>
      </c>
      <c r="I497">
        <f t="shared" si="47"/>
        <v>10.461959285780484</v>
      </c>
      <c r="J497">
        <v>11.82</v>
      </c>
      <c r="K497">
        <f t="shared" si="48"/>
        <v>1.3476520826457408</v>
      </c>
      <c r="L497">
        <v>9.06</v>
      </c>
      <c r="M497">
        <v>14.162895563151601</v>
      </c>
    </row>
    <row r="498" spans="1:13" ht="15" x14ac:dyDescent="0.25">
      <c r="A498" t="s">
        <v>1034</v>
      </c>
      <c r="B498" t="s">
        <v>1035</v>
      </c>
      <c r="C498">
        <v>65.7</v>
      </c>
      <c r="D498">
        <v>26</v>
      </c>
      <c r="E498">
        <f t="shared" si="45"/>
        <v>1.2384454048793425</v>
      </c>
      <c r="F498">
        <v>37</v>
      </c>
      <c r="G498">
        <f t="shared" si="46"/>
        <v>1.7624030761744489</v>
      </c>
      <c r="H498">
        <f t="shared" si="50"/>
        <v>63</v>
      </c>
      <c r="I498">
        <f t="shared" si="47"/>
        <v>3.0008484810537914</v>
      </c>
      <c r="J498">
        <v>7.87</v>
      </c>
      <c r="K498">
        <f t="shared" si="48"/>
        <v>0.90988478961386621</v>
      </c>
      <c r="L498">
        <v>5.63</v>
      </c>
    </row>
    <row r="499" spans="1:13" ht="15" x14ac:dyDescent="0.25">
      <c r="A499" t="s">
        <v>421</v>
      </c>
      <c r="B499" t="s">
        <v>150</v>
      </c>
      <c r="C499">
        <v>41.9</v>
      </c>
      <c r="D499">
        <v>13</v>
      </c>
      <c r="E499">
        <f t="shared" si="45"/>
        <v>0.85890549038141084</v>
      </c>
      <c r="F499">
        <v>16</v>
      </c>
      <c r="G499">
        <f t="shared" si="46"/>
        <v>1.0571144497001981</v>
      </c>
      <c r="H499">
        <f t="shared" si="50"/>
        <v>29</v>
      </c>
      <c r="I499">
        <f t="shared" si="47"/>
        <v>1.9160199400816089</v>
      </c>
      <c r="J499">
        <v>4.3600000000000003</v>
      </c>
      <c r="K499">
        <f t="shared" si="48"/>
        <v>0.63563143755129015</v>
      </c>
      <c r="L499">
        <v>4.99</v>
      </c>
    </row>
    <row r="500" spans="1:13" ht="15" x14ac:dyDescent="0.25">
      <c r="A500" t="s">
        <v>708</v>
      </c>
      <c r="B500" t="s">
        <v>150</v>
      </c>
      <c r="C500">
        <v>43.3</v>
      </c>
      <c r="D500">
        <v>20</v>
      </c>
      <c r="E500">
        <f t="shared" si="45"/>
        <v>1.290176749720322</v>
      </c>
      <c r="F500">
        <v>23</v>
      </c>
      <c r="G500">
        <f t="shared" si="46"/>
        <v>1.4837032621783701</v>
      </c>
      <c r="H500">
        <f t="shared" si="50"/>
        <v>43</v>
      </c>
      <c r="I500">
        <f t="shared" si="47"/>
        <v>2.7738800118986919</v>
      </c>
      <c r="J500">
        <v>4</v>
      </c>
      <c r="K500">
        <f t="shared" si="48"/>
        <v>0.57335080542826877</v>
      </c>
      <c r="L500">
        <v>5.2700000000000005</v>
      </c>
    </row>
    <row r="501" spans="1:13" ht="15" x14ac:dyDescent="0.25">
      <c r="A501" t="s">
        <v>421</v>
      </c>
      <c r="B501" t="s">
        <v>150</v>
      </c>
      <c r="C501">
        <v>51.2</v>
      </c>
      <c r="D501">
        <v>32</v>
      </c>
      <c r="E501">
        <f t="shared" si="45"/>
        <v>1.8273744264451455</v>
      </c>
      <c r="F501">
        <v>40</v>
      </c>
      <c r="G501">
        <f t="shared" si="46"/>
        <v>2.2842180330564319</v>
      </c>
      <c r="H501">
        <f t="shared" si="50"/>
        <v>72</v>
      </c>
      <c r="I501">
        <f t="shared" si="47"/>
        <v>4.1115924595015771</v>
      </c>
      <c r="J501">
        <v>7.61</v>
      </c>
      <c r="K501">
        <f t="shared" si="48"/>
        <v>1.0005172976550603</v>
      </c>
      <c r="L501">
        <v>6.55</v>
      </c>
    </row>
    <row r="502" spans="1:13" ht="15" x14ac:dyDescent="0.25">
      <c r="A502" t="s">
        <v>1382</v>
      </c>
      <c r="B502" t="s">
        <v>150</v>
      </c>
      <c r="C502">
        <v>42.7</v>
      </c>
      <c r="D502">
        <v>24</v>
      </c>
      <c r="E502">
        <f t="shared" si="45"/>
        <v>1.5640063603507737</v>
      </c>
      <c r="F502">
        <v>33</v>
      </c>
      <c r="G502">
        <f t="shared" si="46"/>
        <v>2.150508745482314</v>
      </c>
      <c r="H502">
        <f t="shared" si="50"/>
        <v>57</v>
      </c>
      <c r="I502">
        <f t="shared" si="47"/>
        <v>3.7145151058330876</v>
      </c>
      <c r="J502">
        <v>5.2700000000000005</v>
      </c>
      <c r="K502">
        <f t="shared" si="48"/>
        <v>0.76084309421441221</v>
      </c>
      <c r="L502">
        <v>5.8100000000000005</v>
      </c>
    </row>
    <row r="503" spans="1:13" ht="15" x14ac:dyDescent="0.25">
      <c r="A503" t="s">
        <v>1373</v>
      </c>
      <c r="B503" t="s">
        <v>242</v>
      </c>
      <c r="C503">
        <v>48.1</v>
      </c>
      <c r="D503">
        <v>23</v>
      </c>
      <c r="E503">
        <f t="shared" si="45"/>
        <v>1.3744724304875671</v>
      </c>
      <c r="F503">
        <v>33</v>
      </c>
      <c r="G503">
        <f t="shared" si="46"/>
        <v>1.9720691393952048</v>
      </c>
      <c r="H503">
        <f t="shared" si="50"/>
        <v>56</v>
      </c>
      <c r="I503">
        <f t="shared" si="47"/>
        <v>3.3465415698827718</v>
      </c>
      <c r="J503">
        <v>4.74</v>
      </c>
      <c r="K503">
        <f t="shared" si="48"/>
        <v>0.6435787004666581</v>
      </c>
    </row>
    <row r="504" spans="1:13" ht="15" x14ac:dyDescent="0.25">
      <c r="A504" t="s">
        <v>340</v>
      </c>
      <c r="B504" t="s">
        <v>266</v>
      </c>
      <c r="C504">
        <v>86</v>
      </c>
      <c r="D504">
        <v>70</v>
      </c>
      <c r="E504">
        <f t="shared" si="45"/>
        <v>2.741223656287394</v>
      </c>
      <c r="F504">
        <v>85</v>
      </c>
      <c r="G504">
        <f t="shared" si="46"/>
        <v>3.3286287254918356</v>
      </c>
      <c r="H504">
        <f t="shared" si="50"/>
        <v>155</v>
      </c>
      <c r="I504">
        <f t="shared" si="47"/>
        <v>6.0698523817792296</v>
      </c>
      <c r="J504" s="3">
        <v>8.39</v>
      </c>
      <c r="K504">
        <f t="shared" si="48"/>
        <v>0.84429162730453333</v>
      </c>
      <c r="L504" s="3">
        <v>6.15</v>
      </c>
      <c r="M504">
        <v>12.98</v>
      </c>
    </row>
    <row r="505" spans="1:13" ht="15" x14ac:dyDescent="0.25">
      <c r="A505" t="s">
        <v>1328</v>
      </c>
      <c r="B505" t="s">
        <v>230</v>
      </c>
      <c r="C505">
        <v>47.4</v>
      </c>
      <c r="D505">
        <v>34</v>
      </c>
      <c r="E505">
        <f t="shared" si="45"/>
        <v>2.0536114397731682</v>
      </c>
      <c r="F505">
        <v>44</v>
      </c>
      <c r="G505">
        <f t="shared" si="46"/>
        <v>2.6576148044123356</v>
      </c>
      <c r="H505">
        <f t="shared" si="50"/>
        <v>78</v>
      </c>
      <c r="I505">
        <f t="shared" si="47"/>
        <v>4.7112262441855037</v>
      </c>
      <c r="J505">
        <v>6.33</v>
      </c>
      <c r="K505">
        <f t="shared" si="48"/>
        <v>0.86598266694569381</v>
      </c>
      <c r="L505">
        <v>6.57</v>
      </c>
    </row>
    <row r="506" spans="1:13" ht="15" x14ac:dyDescent="0.25">
      <c r="A506" t="s">
        <v>1795</v>
      </c>
      <c r="B506" t="s">
        <v>1796</v>
      </c>
      <c r="C506">
        <v>51.5</v>
      </c>
      <c r="D506">
        <v>28</v>
      </c>
      <c r="E506">
        <f t="shared" si="45"/>
        <v>1.5921720208671362</v>
      </c>
      <c r="F506">
        <v>36</v>
      </c>
      <c r="G506">
        <f t="shared" si="46"/>
        <v>2.0470783125434608</v>
      </c>
      <c r="H506">
        <f t="shared" si="50"/>
        <v>64</v>
      </c>
      <c r="I506">
        <f t="shared" si="47"/>
        <v>3.639250333410597</v>
      </c>
      <c r="J506">
        <v>5.42</v>
      </c>
      <c r="K506">
        <f t="shared" si="48"/>
        <v>0.71044624457268679</v>
      </c>
      <c r="L506">
        <v>5.18</v>
      </c>
    </row>
    <row r="507" spans="1:13" ht="15" x14ac:dyDescent="0.25">
      <c r="A507" t="s">
        <v>1030</v>
      </c>
      <c r="B507" t="s">
        <v>2135</v>
      </c>
      <c r="C507">
        <v>66</v>
      </c>
      <c r="D507">
        <v>50</v>
      </c>
      <c r="E507">
        <f t="shared" si="45"/>
        <v>2.3737463730685717</v>
      </c>
      <c r="F507">
        <v>64</v>
      </c>
      <c r="G507">
        <f t="shared" si="46"/>
        <v>3.0383953575277718</v>
      </c>
      <c r="H507">
        <f t="shared" si="50"/>
        <v>114</v>
      </c>
      <c r="I507">
        <f t="shared" si="47"/>
        <v>5.4121417305963435</v>
      </c>
      <c r="J507">
        <v>8.1</v>
      </c>
      <c r="K507">
        <f t="shared" si="48"/>
        <v>0.93427925226299646</v>
      </c>
      <c r="L507">
        <v>7.98</v>
      </c>
      <c r="M507">
        <v>12.85</v>
      </c>
    </row>
    <row r="508" spans="1:13" ht="15" x14ac:dyDescent="0.25">
      <c r="A508" t="s">
        <v>77</v>
      </c>
      <c r="B508" t="s">
        <v>78</v>
      </c>
      <c r="C508">
        <v>32</v>
      </c>
      <c r="D508">
        <v>16</v>
      </c>
      <c r="E508">
        <f t="shared" si="45"/>
        <v>1.2860988761856755</v>
      </c>
      <c r="F508">
        <v>23</v>
      </c>
      <c r="G508">
        <f t="shared" si="46"/>
        <v>1.8487671345169088</v>
      </c>
      <c r="H508">
        <f t="shared" si="50"/>
        <v>39</v>
      </c>
      <c r="I508">
        <f t="shared" si="47"/>
        <v>3.1348660107025843</v>
      </c>
      <c r="J508">
        <v>4.12</v>
      </c>
      <c r="K508">
        <f t="shared" si="48"/>
        <v>0.69018379852054346</v>
      </c>
      <c r="L508">
        <v>4.74</v>
      </c>
      <c r="M508">
        <v>15.75</v>
      </c>
    </row>
    <row r="509" spans="1:13" ht="15" x14ac:dyDescent="0.25">
      <c r="A509" t="s">
        <v>77</v>
      </c>
      <c r="B509" t="s">
        <v>518</v>
      </c>
      <c r="C509">
        <v>60.5</v>
      </c>
      <c r="D509">
        <v>35</v>
      </c>
      <c r="E509">
        <f t="shared" si="45"/>
        <v>1.7701894233567843</v>
      </c>
      <c r="F509">
        <v>50</v>
      </c>
      <c r="G509">
        <f t="shared" si="46"/>
        <v>2.5288420333668347</v>
      </c>
      <c r="H509">
        <f t="shared" si="50"/>
        <v>85</v>
      </c>
      <c r="I509">
        <f t="shared" si="47"/>
        <v>4.2990314567236192</v>
      </c>
      <c r="J509">
        <v>9.4</v>
      </c>
      <c r="K509">
        <f t="shared" si="48"/>
        <v>1.1339665304061521</v>
      </c>
      <c r="L509">
        <v>6.4</v>
      </c>
      <c r="M509">
        <v>13.3</v>
      </c>
    </row>
    <row r="510" spans="1:13" ht="15" x14ac:dyDescent="0.25">
      <c r="A510" t="s">
        <v>293</v>
      </c>
      <c r="B510" t="s">
        <v>294</v>
      </c>
      <c r="C510">
        <v>59.1</v>
      </c>
      <c r="D510">
        <v>17</v>
      </c>
      <c r="E510">
        <f t="shared" si="45"/>
        <v>0.87457436083853068</v>
      </c>
      <c r="F510">
        <v>20</v>
      </c>
      <c r="G510">
        <f t="shared" si="46"/>
        <v>1.0289110127512124</v>
      </c>
      <c r="H510">
        <f t="shared" si="50"/>
        <v>37</v>
      </c>
      <c r="I510">
        <f t="shared" si="47"/>
        <v>1.9034853735897432</v>
      </c>
      <c r="J510">
        <v>4.0199999999999996</v>
      </c>
      <c r="K510">
        <f t="shared" si="48"/>
        <v>0.49084025355493521</v>
      </c>
      <c r="L510">
        <v>4.1900000000000004</v>
      </c>
    </row>
    <row r="511" spans="1:13" ht="15" x14ac:dyDescent="0.25">
      <c r="A511" t="s">
        <v>1155</v>
      </c>
      <c r="C511">
        <v>74.7</v>
      </c>
      <c r="D511">
        <v>36</v>
      </c>
      <c r="E511">
        <f t="shared" si="45"/>
        <v>1.5618872524116849</v>
      </c>
      <c r="F511">
        <v>46</v>
      </c>
      <c r="G511">
        <f t="shared" si="46"/>
        <v>1.9957448225260419</v>
      </c>
      <c r="H511">
        <f t="shared" si="50"/>
        <v>82</v>
      </c>
      <c r="I511">
        <f t="shared" si="47"/>
        <v>3.557632074937727</v>
      </c>
      <c r="J511">
        <v>6.82</v>
      </c>
      <c r="K511">
        <f t="shared" si="48"/>
        <v>0.73799462914748248</v>
      </c>
      <c r="L511">
        <v>5.71</v>
      </c>
    </row>
    <row r="512" spans="1:13" ht="15" x14ac:dyDescent="0.25">
      <c r="A512" t="s">
        <v>578</v>
      </c>
      <c r="B512" t="s">
        <v>579</v>
      </c>
      <c r="C512">
        <v>50.4</v>
      </c>
      <c r="D512">
        <v>31</v>
      </c>
      <c r="E512">
        <f t="shared" si="45"/>
        <v>1.7906646228219019</v>
      </c>
      <c r="F512">
        <v>42</v>
      </c>
      <c r="G512">
        <f t="shared" si="46"/>
        <v>2.4260617470490282</v>
      </c>
      <c r="H512">
        <f t="shared" si="50"/>
        <v>73</v>
      </c>
      <c r="I512">
        <f t="shared" si="47"/>
        <v>4.2167263698709299</v>
      </c>
      <c r="J512">
        <v>5.65</v>
      </c>
      <c r="K512">
        <f t="shared" si="48"/>
        <v>0.74888346458090382</v>
      </c>
      <c r="L512">
        <v>5.39</v>
      </c>
      <c r="M512">
        <v>16</v>
      </c>
    </row>
    <row r="513" spans="1:13" ht="15" x14ac:dyDescent="0.25">
      <c r="A513" t="s">
        <v>1981</v>
      </c>
      <c r="B513" t="s">
        <v>154</v>
      </c>
      <c r="C513">
        <v>59.2</v>
      </c>
      <c r="D513">
        <v>58</v>
      </c>
      <c r="E513">
        <f t="shared" si="45"/>
        <v>2.980174798857933</v>
      </c>
      <c r="F513">
        <v>70</v>
      </c>
      <c r="G513">
        <f t="shared" si="46"/>
        <v>3.5967626882768156</v>
      </c>
      <c r="H513">
        <f t="shared" si="50"/>
        <v>128</v>
      </c>
      <c r="I513">
        <f t="shared" si="47"/>
        <v>6.5769374871347486</v>
      </c>
      <c r="J513">
        <v>10.19</v>
      </c>
      <c r="K513">
        <f t="shared" si="48"/>
        <v>1.2431106747071041</v>
      </c>
    </row>
    <row r="514" spans="1:13" ht="15" x14ac:dyDescent="0.25">
      <c r="A514" t="s">
        <v>402</v>
      </c>
      <c r="B514" t="s">
        <v>154</v>
      </c>
      <c r="C514">
        <v>40.9</v>
      </c>
      <c r="D514">
        <v>18</v>
      </c>
      <c r="E514">
        <f t="shared" ref="E514:E577" si="51">IF(AND($C514&gt;0,D514&gt;0),D514/($C514^0.727399687532279),"")</f>
        <v>1.2103346718160037</v>
      </c>
      <c r="F514">
        <v>27</v>
      </c>
      <c r="G514">
        <f t="shared" ref="G514:G577" si="52">IF(AND($C514&gt;0,F514&gt;0),F514/($C514^0.727399687532279),"")</f>
        <v>1.8155020077240056</v>
      </c>
      <c r="H514">
        <f t="shared" si="50"/>
        <v>45</v>
      </c>
      <c r="I514">
        <f t="shared" ref="I514:I577" si="53">IF(AND($C514&gt;0,H514&gt;0),H514/($C514^0.727399687532279),"")</f>
        <v>3.0258366795400096</v>
      </c>
      <c r="J514">
        <v>5.07</v>
      </c>
      <c r="K514">
        <f t="shared" ref="K514:K577" si="54">IF(AND($C514&gt;0,J514&gt;0),J514/($C514^0.515518364833551),"")</f>
        <v>0.74840209582062334</v>
      </c>
      <c r="L514">
        <v>4.54</v>
      </c>
      <c r="M514">
        <v>14.89</v>
      </c>
    </row>
    <row r="515" spans="1:13" ht="15" x14ac:dyDescent="0.25">
      <c r="A515" t="s">
        <v>402</v>
      </c>
      <c r="B515" t="s">
        <v>154</v>
      </c>
      <c r="C515">
        <v>54</v>
      </c>
      <c r="D515">
        <v>40</v>
      </c>
      <c r="E515">
        <f t="shared" si="51"/>
        <v>2.1974414472820625</v>
      </c>
      <c r="F515">
        <v>53</v>
      </c>
      <c r="G515">
        <f t="shared" si="52"/>
        <v>2.9116099176487329</v>
      </c>
      <c r="H515">
        <f t="shared" si="50"/>
        <v>93</v>
      </c>
      <c r="I515">
        <f t="shared" si="53"/>
        <v>5.1090513649307958</v>
      </c>
      <c r="J515">
        <v>8.9499999999999993</v>
      </c>
      <c r="K515">
        <f t="shared" si="54"/>
        <v>1.1448332569170141</v>
      </c>
      <c r="L515">
        <v>5.71</v>
      </c>
      <c r="M515">
        <v>13.3</v>
      </c>
    </row>
    <row r="516" spans="1:13" ht="15" x14ac:dyDescent="0.25">
      <c r="A516" t="s">
        <v>2126</v>
      </c>
      <c r="B516" t="s">
        <v>157</v>
      </c>
      <c r="C516">
        <v>73.2</v>
      </c>
      <c r="D516">
        <v>65</v>
      </c>
      <c r="E516">
        <f t="shared" si="51"/>
        <v>2.8619930769299069</v>
      </c>
      <c r="F516">
        <v>72</v>
      </c>
      <c r="G516">
        <f t="shared" si="52"/>
        <v>3.1702077159838971</v>
      </c>
      <c r="H516">
        <f t="shared" si="50"/>
        <v>137</v>
      </c>
      <c r="I516">
        <f t="shared" si="53"/>
        <v>6.0322007929138035</v>
      </c>
      <c r="J516">
        <v>10.1</v>
      </c>
      <c r="K516">
        <f t="shared" si="54"/>
        <v>1.1044134068848952</v>
      </c>
      <c r="L516">
        <v>8.02</v>
      </c>
    </row>
    <row r="517" spans="1:13" ht="15" x14ac:dyDescent="0.25">
      <c r="A517" t="s">
        <v>2126</v>
      </c>
      <c r="B517" t="s">
        <v>157</v>
      </c>
      <c r="C517">
        <v>73.599999999999994</v>
      </c>
      <c r="D517">
        <v>76</v>
      </c>
      <c r="E517">
        <f t="shared" si="51"/>
        <v>3.3330916335255556</v>
      </c>
      <c r="F517">
        <v>103</v>
      </c>
      <c r="G517">
        <f t="shared" si="52"/>
        <v>4.5172162928043713</v>
      </c>
      <c r="H517">
        <f t="shared" si="50"/>
        <v>179</v>
      </c>
      <c r="I517">
        <f t="shared" si="53"/>
        <v>7.8503079263299274</v>
      </c>
      <c r="J517">
        <v>11.25</v>
      </c>
      <c r="K517">
        <f t="shared" si="54"/>
        <v>1.2267123123603392</v>
      </c>
      <c r="L517">
        <v>8.1999999999999993</v>
      </c>
      <c r="M517">
        <v>14.0819593375353</v>
      </c>
    </row>
    <row r="518" spans="1:13" ht="15" x14ac:dyDescent="0.25">
      <c r="A518" t="s">
        <v>841</v>
      </c>
      <c r="B518" t="s">
        <v>157</v>
      </c>
      <c r="C518">
        <v>59.3</v>
      </c>
      <c r="D518">
        <v>45</v>
      </c>
      <c r="E518">
        <f t="shared" si="51"/>
        <v>2.3093676818618833</v>
      </c>
      <c r="F518">
        <v>57</v>
      </c>
      <c r="G518">
        <f t="shared" si="52"/>
        <v>2.9251990636917191</v>
      </c>
      <c r="H518">
        <f t="shared" si="50"/>
        <v>102</v>
      </c>
      <c r="I518">
        <f t="shared" si="53"/>
        <v>5.234566745553602</v>
      </c>
      <c r="J518">
        <v>9.34</v>
      </c>
      <c r="K518">
        <f t="shared" si="54"/>
        <v>1.1384255126973284</v>
      </c>
      <c r="L518">
        <v>6.6400000000000006</v>
      </c>
      <c r="M518">
        <v>13.25</v>
      </c>
    </row>
    <row r="519" spans="1:13" ht="15" x14ac:dyDescent="0.25">
      <c r="A519" t="s">
        <v>1512</v>
      </c>
      <c r="B519" t="s">
        <v>1513</v>
      </c>
      <c r="C519">
        <v>54.1</v>
      </c>
      <c r="D519">
        <v>32</v>
      </c>
      <c r="E519">
        <f t="shared" si="51"/>
        <v>1.7555889119912298</v>
      </c>
      <c r="F519">
        <v>40</v>
      </c>
      <c r="G519">
        <f t="shared" si="52"/>
        <v>2.1944861399890372</v>
      </c>
      <c r="H519">
        <f t="shared" ref="H519:H550" si="55">D519+F519</f>
        <v>72</v>
      </c>
      <c r="I519">
        <f t="shared" si="53"/>
        <v>3.9500750519802668</v>
      </c>
      <c r="J519">
        <v>5.8</v>
      </c>
      <c r="K519">
        <f t="shared" si="54"/>
        <v>0.74119584062765231</v>
      </c>
      <c r="L519">
        <v>5.52</v>
      </c>
    </row>
    <row r="520" spans="1:13" ht="15" x14ac:dyDescent="0.25">
      <c r="A520" t="s">
        <v>1895</v>
      </c>
      <c r="B520" t="s">
        <v>1896</v>
      </c>
      <c r="C520">
        <v>64.099999999999994</v>
      </c>
      <c r="D520">
        <v>80</v>
      </c>
      <c r="E520">
        <f t="shared" si="51"/>
        <v>3.8795559622157891</v>
      </c>
      <c r="F520">
        <v>110</v>
      </c>
      <c r="G520">
        <f t="shared" si="52"/>
        <v>5.3343894480467098</v>
      </c>
      <c r="H520">
        <f t="shared" si="55"/>
        <v>190</v>
      </c>
      <c r="I520">
        <f t="shared" si="53"/>
        <v>9.2139454102624985</v>
      </c>
      <c r="J520">
        <v>11.5</v>
      </c>
      <c r="K520">
        <f t="shared" si="54"/>
        <v>1.3465712675895811</v>
      </c>
      <c r="L520">
        <v>8.8000000000000007</v>
      </c>
    </row>
    <row r="521" spans="1:13" ht="15" x14ac:dyDescent="0.25">
      <c r="A521" t="s">
        <v>1925</v>
      </c>
      <c r="B521" t="s">
        <v>1570</v>
      </c>
      <c r="C521">
        <v>90.3</v>
      </c>
      <c r="D521">
        <v>64</v>
      </c>
      <c r="E521">
        <f t="shared" si="51"/>
        <v>2.4188743848461822</v>
      </c>
      <c r="F521">
        <v>83</v>
      </c>
      <c r="G521">
        <f t="shared" si="52"/>
        <v>3.136977717847393</v>
      </c>
      <c r="H521">
        <f t="shared" si="55"/>
        <v>147</v>
      </c>
      <c r="I521">
        <f t="shared" si="53"/>
        <v>5.5558521026935752</v>
      </c>
      <c r="J521">
        <v>9.52</v>
      </c>
      <c r="K521">
        <f t="shared" si="54"/>
        <v>0.93420889315872491</v>
      </c>
      <c r="L521">
        <v>6.98</v>
      </c>
    </row>
    <row r="522" spans="1:13" ht="15" x14ac:dyDescent="0.25">
      <c r="A522" t="s">
        <v>1925</v>
      </c>
      <c r="B522" t="s">
        <v>1570</v>
      </c>
      <c r="C522">
        <v>79.3</v>
      </c>
      <c r="D522">
        <v>58</v>
      </c>
      <c r="E522">
        <f t="shared" si="51"/>
        <v>2.4093354492276089</v>
      </c>
      <c r="F522">
        <v>65</v>
      </c>
      <c r="G522">
        <f t="shared" si="52"/>
        <v>2.7001173137895615</v>
      </c>
      <c r="H522">
        <f t="shared" si="55"/>
        <v>123</v>
      </c>
      <c r="I522">
        <f t="shared" si="53"/>
        <v>5.1094527630171704</v>
      </c>
      <c r="J522">
        <v>9.26</v>
      </c>
      <c r="K522">
        <f t="shared" si="54"/>
        <v>0.97162969391732967</v>
      </c>
      <c r="L522">
        <v>6.55</v>
      </c>
      <c r="M522">
        <v>13.4</v>
      </c>
    </row>
    <row r="523" spans="1:13" ht="15" x14ac:dyDescent="0.25">
      <c r="A523" t="s">
        <v>1161</v>
      </c>
      <c r="C523">
        <v>59.7</v>
      </c>
      <c r="D523">
        <v>23</v>
      </c>
      <c r="E523">
        <f t="shared" si="51"/>
        <v>1.1745855736152324</v>
      </c>
      <c r="F523">
        <v>28</v>
      </c>
      <c r="G523">
        <f t="shared" si="52"/>
        <v>1.4299302635315871</v>
      </c>
      <c r="H523">
        <f t="shared" si="55"/>
        <v>51</v>
      </c>
      <c r="I523">
        <f t="shared" si="53"/>
        <v>2.6045158371468196</v>
      </c>
      <c r="J523">
        <v>6.4</v>
      </c>
      <c r="K523">
        <f t="shared" si="54"/>
        <v>0.77737861752792747</v>
      </c>
      <c r="L523">
        <v>4.62</v>
      </c>
    </row>
    <row r="524" spans="1:13" ht="15" x14ac:dyDescent="0.25">
      <c r="A524" t="s">
        <v>372</v>
      </c>
      <c r="C524">
        <v>38.299999999999997</v>
      </c>
      <c r="D524">
        <v>23</v>
      </c>
      <c r="E524">
        <f t="shared" si="51"/>
        <v>1.6222192197355951</v>
      </c>
      <c r="F524">
        <v>23</v>
      </c>
      <c r="G524">
        <f t="shared" si="52"/>
        <v>1.6222192197355951</v>
      </c>
      <c r="H524">
        <f t="shared" si="55"/>
        <v>46</v>
      </c>
      <c r="I524">
        <f t="shared" si="53"/>
        <v>3.2444384394711903</v>
      </c>
      <c r="J524">
        <v>5.76</v>
      </c>
      <c r="K524">
        <f t="shared" si="54"/>
        <v>0.87953766095020181</v>
      </c>
      <c r="L524">
        <v>6.07</v>
      </c>
    </row>
    <row r="525" spans="1:13" ht="15" x14ac:dyDescent="0.25">
      <c r="A525" t="s">
        <v>372</v>
      </c>
      <c r="B525" t="s">
        <v>294</v>
      </c>
      <c r="C525">
        <v>42.3</v>
      </c>
      <c r="D525">
        <v>27</v>
      </c>
      <c r="E525">
        <f t="shared" si="51"/>
        <v>1.7715943604182105</v>
      </c>
      <c r="F525">
        <v>30</v>
      </c>
      <c r="G525">
        <f t="shared" si="52"/>
        <v>1.968438178242456</v>
      </c>
      <c r="H525">
        <f t="shared" si="55"/>
        <v>57</v>
      </c>
      <c r="I525">
        <f t="shared" si="53"/>
        <v>3.7400325386606665</v>
      </c>
      <c r="J525">
        <v>7.38</v>
      </c>
      <c r="K525">
        <f t="shared" si="54"/>
        <v>1.0706512662487049</v>
      </c>
      <c r="L525">
        <v>6.29</v>
      </c>
    </row>
    <row r="526" spans="1:13" ht="15" x14ac:dyDescent="0.25">
      <c r="A526" t="s">
        <v>372</v>
      </c>
      <c r="B526" t="s">
        <v>294</v>
      </c>
      <c r="C526">
        <v>56.2</v>
      </c>
      <c r="D526">
        <v>53</v>
      </c>
      <c r="E526">
        <f t="shared" si="51"/>
        <v>2.8282527650832852</v>
      </c>
      <c r="F526">
        <v>62</v>
      </c>
      <c r="G526">
        <f t="shared" si="52"/>
        <v>3.308522102550258</v>
      </c>
      <c r="H526">
        <f t="shared" si="55"/>
        <v>115</v>
      </c>
      <c r="I526">
        <f t="shared" si="53"/>
        <v>6.1367748676335427</v>
      </c>
      <c r="J526">
        <v>9.57</v>
      </c>
      <c r="K526">
        <f t="shared" si="54"/>
        <v>1.1991975525446805</v>
      </c>
      <c r="L526">
        <v>7.63</v>
      </c>
    </row>
    <row r="527" spans="1:13" ht="15" x14ac:dyDescent="0.25">
      <c r="A527" t="s">
        <v>372</v>
      </c>
      <c r="B527" t="s">
        <v>294</v>
      </c>
      <c r="C527">
        <v>65.2</v>
      </c>
      <c r="D527">
        <v>62</v>
      </c>
      <c r="E527">
        <f t="shared" si="51"/>
        <v>2.969672486014407</v>
      </c>
      <c r="F527">
        <v>75</v>
      </c>
      <c r="G527">
        <f t="shared" si="52"/>
        <v>3.5923457492109763</v>
      </c>
      <c r="H527">
        <f t="shared" si="55"/>
        <v>137</v>
      </c>
      <c r="I527">
        <f t="shared" si="53"/>
        <v>6.5620182352253833</v>
      </c>
      <c r="J527">
        <v>9.6999999999999993</v>
      </c>
      <c r="K527">
        <f t="shared" si="54"/>
        <v>1.1258843445817281</v>
      </c>
      <c r="L527">
        <v>7.98</v>
      </c>
      <c r="M527">
        <v>12</v>
      </c>
    </row>
    <row r="528" spans="1:13" ht="15" x14ac:dyDescent="0.25">
      <c r="A528" t="s">
        <v>372</v>
      </c>
      <c r="B528" t="s">
        <v>415</v>
      </c>
      <c r="C528">
        <v>68.8</v>
      </c>
      <c r="D528">
        <v>60</v>
      </c>
      <c r="E528">
        <f t="shared" si="51"/>
        <v>2.7636942476500743</v>
      </c>
      <c r="F528">
        <v>77</v>
      </c>
      <c r="G528">
        <f t="shared" si="52"/>
        <v>3.5467409511509289</v>
      </c>
      <c r="H528">
        <f t="shared" si="55"/>
        <v>137</v>
      </c>
      <c r="I528">
        <f t="shared" si="53"/>
        <v>6.3104351988010032</v>
      </c>
      <c r="J528">
        <v>11.16</v>
      </c>
      <c r="K528">
        <f t="shared" si="54"/>
        <v>1.259950861110765</v>
      </c>
      <c r="L528">
        <v>7.5</v>
      </c>
    </row>
    <row r="529" spans="1:13" ht="15" x14ac:dyDescent="0.25">
      <c r="A529" t="s">
        <v>1765</v>
      </c>
      <c r="B529" t="s">
        <v>415</v>
      </c>
      <c r="C529">
        <v>71.5</v>
      </c>
      <c r="D529">
        <v>77</v>
      </c>
      <c r="E529">
        <f t="shared" si="51"/>
        <v>3.4488085759132265</v>
      </c>
      <c r="F529">
        <v>96</v>
      </c>
      <c r="G529">
        <f t="shared" si="52"/>
        <v>4.299813289450257</v>
      </c>
      <c r="H529">
        <f t="shared" si="55"/>
        <v>173</v>
      </c>
      <c r="I529">
        <f t="shared" si="53"/>
        <v>7.7486218653634831</v>
      </c>
      <c r="J529">
        <v>10.76</v>
      </c>
      <c r="K529">
        <f t="shared" si="54"/>
        <v>1.1909223692879261</v>
      </c>
      <c r="L529">
        <v>7.37</v>
      </c>
    </row>
    <row r="530" spans="1:13" ht="15" x14ac:dyDescent="0.25">
      <c r="A530" t="s">
        <v>1765</v>
      </c>
      <c r="B530" t="s">
        <v>415</v>
      </c>
      <c r="C530">
        <v>76.900000000000006</v>
      </c>
      <c r="D530">
        <v>95</v>
      </c>
      <c r="E530">
        <f t="shared" si="51"/>
        <v>4.0355373855965375</v>
      </c>
      <c r="F530">
        <v>120</v>
      </c>
      <c r="G530">
        <f t="shared" si="52"/>
        <v>5.0975209081219424</v>
      </c>
      <c r="H530">
        <f t="shared" si="55"/>
        <v>215</v>
      </c>
      <c r="I530">
        <f t="shared" si="53"/>
        <v>9.133058293718479</v>
      </c>
      <c r="J530">
        <v>12.25</v>
      </c>
      <c r="K530">
        <f t="shared" si="54"/>
        <v>1.3058894875566711</v>
      </c>
      <c r="L530">
        <v>8.2100000000000009</v>
      </c>
    </row>
    <row r="531" spans="1:13" ht="15" x14ac:dyDescent="0.25">
      <c r="A531" t="s">
        <v>1227</v>
      </c>
      <c r="B531" t="s">
        <v>294</v>
      </c>
      <c r="C531">
        <v>51.7</v>
      </c>
      <c r="D531">
        <v>44</v>
      </c>
      <c r="E531">
        <f t="shared" si="51"/>
        <v>2.4949404881469608</v>
      </c>
      <c r="F531">
        <v>55</v>
      </c>
      <c r="G531">
        <f t="shared" si="52"/>
        <v>3.118675610183701</v>
      </c>
      <c r="H531">
        <f t="shared" si="55"/>
        <v>99</v>
      </c>
      <c r="I531">
        <f t="shared" si="53"/>
        <v>5.6136160983306613</v>
      </c>
      <c r="J531">
        <v>8.6300000000000008</v>
      </c>
      <c r="K531">
        <f t="shared" si="54"/>
        <v>1.1289506365496418</v>
      </c>
      <c r="L531">
        <v>7.0600000000000005</v>
      </c>
      <c r="M531">
        <v>12.81</v>
      </c>
    </row>
    <row r="532" spans="1:13" ht="15" x14ac:dyDescent="0.25">
      <c r="A532" t="s">
        <v>1339</v>
      </c>
      <c r="B532" t="s">
        <v>415</v>
      </c>
      <c r="C532">
        <v>68.2</v>
      </c>
      <c r="D532">
        <v>60</v>
      </c>
      <c r="E532">
        <f t="shared" si="51"/>
        <v>2.7813591333732979</v>
      </c>
      <c r="F532">
        <v>72</v>
      </c>
      <c r="G532">
        <f t="shared" si="52"/>
        <v>3.3376309600479575</v>
      </c>
      <c r="H532">
        <f t="shared" si="55"/>
        <v>132</v>
      </c>
      <c r="I532">
        <f t="shared" si="53"/>
        <v>6.1189900934212558</v>
      </c>
      <c r="J532">
        <v>9.7900000000000009</v>
      </c>
      <c r="K532">
        <f t="shared" si="54"/>
        <v>1.1102816688683279</v>
      </c>
      <c r="L532">
        <v>7.24</v>
      </c>
    </row>
    <row r="533" spans="1:13" ht="15" x14ac:dyDescent="0.25">
      <c r="A533" t="s">
        <v>1804</v>
      </c>
      <c r="B533" t="s">
        <v>1805</v>
      </c>
      <c r="C533">
        <v>67.7</v>
      </c>
      <c r="D533">
        <v>43</v>
      </c>
      <c r="E533">
        <f t="shared" si="51"/>
        <v>2.0040051348092791</v>
      </c>
      <c r="F533">
        <v>53</v>
      </c>
      <c r="G533">
        <f t="shared" si="52"/>
        <v>2.4700528405788789</v>
      </c>
      <c r="H533">
        <f t="shared" si="55"/>
        <v>96</v>
      </c>
      <c r="I533">
        <f t="shared" si="53"/>
        <v>4.474057975388158</v>
      </c>
      <c r="J533">
        <v>9.5</v>
      </c>
      <c r="K533">
        <f t="shared" si="54"/>
        <v>1.0814875596760878</v>
      </c>
      <c r="L533">
        <v>6.54</v>
      </c>
    </row>
    <row r="534" spans="1:13" ht="15" x14ac:dyDescent="0.25">
      <c r="A534" s="1" t="s">
        <v>740</v>
      </c>
      <c r="B534" s="1" t="s">
        <v>741</v>
      </c>
      <c r="C534" s="1">
        <v>74.2</v>
      </c>
      <c r="D534" s="1">
        <v>15</v>
      </c>
      <c r="E534">
        <f t="shared" si="51"/>
        <v>0.65397333795485113</v>
      </c>
      <c r="F534" s="1">
        <v>21</v>
      </c>
      <c r="G534">
        <f t="shared" si="52"/>
        <v>0.91556267313679152</v>
      </c>
      <c r="H534">
        <f t="shared" si="55"/>
        <v>36</v>
      </c>
      <c r="I534">
        <f t="shared" si="53"/>
        <v>1.5695360110916428</v>
      </c>
      <c r="J534" s="1">
        <v>5.36</v>
      </c>
      <c r="K534">
        <f t="shared" si="54"/>
        <v>0.58201908636991229</v>
      </c>
      <c r="L534" s="1">
        <v>3.75</v>
      </c>
    </row>
    <row r="535" spans="1:13" x14ac:dyDescent="0.3">
      <c r="A535" t="s">
        <v>947</v>
      </c>
      <c r="B535" t="s">
        <v>948</v>
      </c>
      <c r="C535">
        <v>88.4</v>
      </c>
      <c r="D535">
        <v>30</v>
      </c>
      <c r="E535">
        <f t="shared" si="51"/>
        <v>1.1515226515003341</v>
      </c>
      <c r="F535">
        <v>45</v>
      </c>
      <c r="G535">
        <f t="shared" si="52"/>
        <v>1.7272839772505011</v>
      </c>
      <c r="H535">
        <f t="shared" si="55"/>
        <v>75</v>
      </c>
      <c r="I535">
        <f t="shared" si="53"/>
        <v>2.8788066287508354</v>
      </c>
      <c r="J535">
        <v>5.64</v>
      </c>
      <c r="K535">
        <f t="shared" si="54"/>
        <v>0.55956071327151979</v>
      </c>
      <c r="L535">
        <v>4.43</v>
      </c>
      <c r="M535">
        <v>15.19</v>
      </c>
    </row>
    <row r="536" spans="1:13" ht="15" x14ac:dyDescent="0.25">
      <c r="A536" t="s">
        <v>695</v>
      </c>
      <c r="B536" t="s">
        <v>152</v>
      </c>
      <c r="C536">
        <v>69.5</v>
      </c>
      <c r="D536">
        <v>19</v>
      </c>
      <c r="E536">
        <f t="shared" si="51"/>
        <v>0.86874922396970511</v>
      </c>
      <c r="F536">
        <v>25</v>
      </c>
      <c r="G536">
        <f t="shared" si="52"/>
        <v>1.1430910841706645</v>
      </c>
      <c r="H536">
        <f t="shared" si="55"/>
        <v>44</v>
      </c>
      <c r="I536">
        <f t="shared" si="53"/>
        <v>2.0118403081403695</v>
      </c>
      <c r="J536">
        <v>5.96</v>
      </c>
      <c r="K536">
        <f t="shared" si="54"/>
        <v>0.66937465637463556</v>
      </c>
      <c r="L536">
        <v>4.82</v>
      </c>
    </row>
    <row r="537" spans="1:13" ht="15" x14ac:dyDescent="0.25">
      <c r="A537" t="s">
        <v>695</v>
      </c>
      <c r="B537" t="s">
        <v>152</v>
      </c>
      <c r="C537">
        <v>99.4</v>
      </c>
      <c r="D537">
        <v>50</v>
      </c>
      <c r="E537">
        <f t="shared" si="51"/>
        <v>1.7622672584415475</v>
      </c>
      <c r="F537">
        <v>68</v>
      </c>
      <c r="G537">
        <f t="shared" si="52"/>
        <v>2.3966834714805048</v>
      </c>
      <c r="H537">
        <f t="shared" si="55"/>
        <v>118</v>
      </c>
      <c r="I537">
        <f t="shared" si="53"/>
        <v>4.1589507299220525</v>
      </c>
      <c r="J537">
        <v>8.52</v>
      </c>
      <c r="K537">
        <f t="shared" si="54"/>
        <v>0.79570160109625732</v>
      </c>
      <c r="L537">
        <v>6.26</v>
      </c>
    </row>
    <row r="538" spans="1:13" ht="15" x14ac:dyDescent="0.25">
      <c r="A538" t="s">
        <v>695</v>
      </c>
      <c r="B538" t="s">
        <v>1986</v>
      </c>
      <c r="C538">
        <v>82.2</v>
      </c>
      <c r="D538">
        <v>25</v>
      </c>
      <c r="E538">
        <f t="shared" si="51"/>
        <v>1.0117258509216256</v>
      </c>
      <c r="F538">
        <v>35</v>
      </c>
      <c r="G538">
        <f t="shared" si="52"/>
        <v>1.416416191290276</v>
      </c>
      <c r="H538">
        <f t="shared" si="55"/>
        <v>60</v>
      </c>
      <c r="I538">
        <f t="shared" si="53"/>
        <v>2.4281420422119018</v>
      </c>
      <c r="J538">
        <v>6.62</v>
      </c>
      <c r="K538">
        <f t="shared" si="54"/>
        <v>0.68187756435086255</v>
      </c>
      <c r="L538">
        <v>6.62</v>
      </c>
    </row>
    <row r="539" spans="1:13" ht="15" x14ac:dyDescent="0.25">
      <c r="A539" t="s">
        <v>2161</v>
      </c>
      <c r="B539" t="s">
        <v>409</v>
      </c>
      <c r="C539">
        <v>74.900000000000006</v>
      </c>
      <c r="D539">
        <v>65</v>
      </c>
      <c r="E539">
        <f t="shared" si="51"/>
        <v>2.8145947170219219</v>
      </c>
      <c r="F539">
        <v>80</v>
      </c>
      <c r="G539">
        <f t="shared" si="52"/>
        <v>3.4641165747962113</v>
      </c>
      <c r="H539">
        <f t="shared" si="55"/>
        <v>145</v>
      </c>
      <c r="I539">
        <f t="shared" si="53"/>
        <v>6.2787112918181327</v>
      </c>
      <c r="J539">
        <v>10.93</v>
      </c>
      <c r="K539">
        <f t="shared" si="54"/>
        <v>1.1811100376686088</v>
      </c>
      <c r="L539">
        <v>7.52</v>
      </c>
      <c r="M539">
        <v>14.2022699431812</v>
      </c>
    </row>
    <row r="540" spans="1:13" ht="15" x14ac:dyDescent="0.25">
      <c r="A540" t="s">
        <v>1259</v>
      </c>
      <c r="B540" t="s">
        <v>409</v>
      </c>
      <c r="C540">
        <v>62</v>
      </c>
      <c r="D540">
        <v>42</v>
      </c>
      <c r="E540">
        <f t="shared" si="51"/>
        <v>2.0867197933628621</v>
      </c>
      <c r="F540">
        <v>52</v>
      </c>
      <c r="G540">
        <f t="shared" si="52"/>
        <v>2.5835578394016387</v>
      </c>
      <c r="H540">
        <f t="shared" si="55"/>
        <v>94</v>
      </c>
      <c r="I540">
        <f t="shared" si="53"/>
        <v>4.6702776327645008</v>
      </c>
      <c r="J540">
        <v>10.98</v>
      </c>
      <c r="K540">
        <f t="shared" si="54"/>
        <v>1.3079510992669701</v>
      </c>
      <c r="L540">
        <v>7.17</v>
      </c>
      <c r="M540">
        <v>12.4</v>
      </c>
    </row>
    <row r="541" spans="1:13" ht="15" x14ac:dyDescent="0.25">
      <c r="A541" t="s">
        <v>1260</v>
      </c>
      <c r="B541" t="s">
        <v>409</v>
      </c>
      <c r="C541">
        <v>61.4</v>
      </c>
      <c r="D541">
        <v>37</v>
      </c>
      <c r="E541">
        <f t="shared" si="51"/>
        <v>1.8513503377137601</v>
      </c>
      <c r="F541">
        <v>47</v>
      </c>
      <c r="G541">
        <f t="shared" si="52"/>
        <v>2.3517152938526142</v>
      </c>
      <c r="H541">
        <f t="shared" si="55"/>
        <v>84</v>
      </c>
      <c r="I541">
        <f t="shared" si="53"/>
        <v>4.2030656315663739</v>
      </c>
      <c r="J541">
        <v>9.7200000000000006</v>
      </c>
      <c r="K541">
        <f t="shared" si="54"/>
        <v>1.1636774811947319</v>
      </c>
      <c r="L541">
        <v>7.16</v>
      </c>
      <c r="M541">
        <v>12.4</v>
      </c>
    </row>
    <row r="542" spans="1:13" ht="15" x14ac:dyDescent="0.25">
      <c r="A542" t="s">
        <v>1613</v>
      </c>
      <c r="B542" t="s">
        <v>118</v>
      </c>
      <c r="C542">
        <v>69.2</v>
      </c>
      <c r="D542">
        <v>65</v>
      </c>
      <c r="E542">
        <f t="shared" si="51"/>
        <v>2.9814035105857295</v>
      </c>
      <c r="F542">
        <v>85</v>
      </c>
      <c r="G542">
        <f t="shared" si="52"/>
        <v>3.8987584369197998</v>
      </c>
      <c r="H542">
        <f t="shared" si="55"/>
        <v>150</v>
      </c>
      <c r="I542">
        <f t="shared" si="53"/>
        <v>6.8801619475055293</v>
      </c>
      <c r="K542" t="str">
        <f t="shared" si="54"/>
        <v/>
      </c>
    </row>
    <row r="543" spans="1:13" ht="15" x14ac:dyDescent="0.25">
      <c r="A543" t="s">
        <v>1059</v>
      </c>
      <c r="B543" t="s">
        <v>118</v>
      </c>
      <c r="C543">
        <v>67.5</v>
      </c>
      <c r="D543">
        <v>65</v>
      </c>
      <c r="E543">
        <f t="shared" si="51"/>
        <v>3.0358363998916582</v>
      </c>
      <c r="F543">
        <v>75</v>
      </c>
      <c r="G543">
        <f t="shared" si="52"/>
        <v>3.5028881537211443</v>
      </c>
      <c r="H543">
        <f t="shared" si="55"/>
        <v>140</v>
      </c>
      <c r="I543">
        <f t="shared" si="53"/>
        <v>6.5387245536128029</v>
      </c>
      <c r="J543">
        <v>10.33</v>
      </c>
      <c r="K543">
        <f t="shared" si="54"/>
        <v>1.1777703903325298</v>
      </c>
      <c r="L543">
        <v>8.32</v>
      </c>
      <c r="M543">
        <v>13.31</v>
      </c>
    </row>
    <row r="544" spans="1:13" ht="15" x14ac:dyDescent="0.25">
      <c r="A544" t="s">
        <v>411</v>
      </c>
      <c r="B544" t="s">
        <v>314</v>
      </c>
      <c r="C544">
        <v>46.2</v>
      </c>
      <c r="D544">
        <v>15</v>
      </c>
      <c r="E544">
        <f t="shared" si="51"/>
        <v>0.92306270902871956</v>
      </c>
      <c r="F544">
        <v>20</v>
      </c>
      <c r="G544">
        <f t="shared" si="52"/>
        <v>1.2307502787049596</v>
      </c>
      <c r="H544">
        <f t="shared" si="55"/>
        <v>35</v>
      </c>
      <c r="I544">
        <f t="shared" si="53"/>
        <v>2.1538129877336791</v>
      </c>
      <c r="J544">
        <v>3.86</v>
      </c>
      <c r="K544">
        <f t="shared" si="54"/>
        <v>0.53509857620322065</v>
      </c>
      <c r="L544">
        <v>4.58</v>
      </c>
      <c r="M544">
        <v>16.05</v>
      </c>
    </row>
    <row r="545" spans="1:13" ht="15" x14ac:dyDescent="0.25">
      <c r="A545" t="s">
        <v>1642</v>
      </c>
      <c r="B545" t="s">
        <v>1643</v>
      </c>
      <c r="C545">
        <v>40</v>
      </c>
      <c r="D545">
        <v>24</v>
      </c>
      <c r="E545">
        <f t="shared" si="51"/>
        <v>1.6401112388144055</v>
      </c>
      <c r="F545">
        <v>33</v>
      </c>
      <c r="G545">
        <f t="shared" si="52"/>
        <v>2.2551529533698078</v>
      </c>
      <c r="H545">
        <f t="shared" si="55"/>
        <v>57</v>
      </c>
      <c r="I545">
        <f t="shared" si="53"/>
        <v>3.895264192184213</v>
      </c>
      <c r="J545">
        <v>4.24</v>
      </c>
      <c r="K545">
        <f t="shared" si="54"/>
        <v>0.63310320122951003</v>
      </c>
      <c r="L545">
        <v>6.08</v>
      </c>
      <c r="M545">
        <v>12.74</v>
      </c>
    </row>
    <row r="546" spans="1:13" ht="15" x14ac:dyDescent="0.25">
      <c r="A546" t="s">
        <v>385</v>
      </c>
      <c r="B546" t="s">
        <v>1470</v>
      </c>
      <c r="C546">
        <v>72.3</v>
      </c>
      <c r="D546">
        <v>58</v>
      </c>
      <c r="E546">
        <f t="shared" si="51"/>
        <v>2.5768632807401599</v>
      </c>
      <c r="F546">
        <v>77</v>
      </c>
      <c r="G546">
        <f t="shared" si="52"/>
        <v>3.4210081485688333</v>
      </c>
      <c r="H546">
        <f t="shared" si="55"/>
        <v>135</v>
      </c>
      <c r="I546">
        <f t="shared" si="53"/>
        <v>5.9978714293089936</v>
      </c>
      <c r="J546">
        <v>9.25</v>
      </c>
      <c r="K546">
        <f t="shared" si="54"/>
        <v>1.0179391032178953</v>
      </c>
      <c r="L546">
        <v>7.37</v>
      </c>
      <c r="M546">
        <v>13.51</v>
      </c>
    </row>
    <row r="547" spans="1:13" ht="15" x14ac:dyDescent="0.25">
      <c r="A547" t="s">
        <v>1377</v>
      </c>
      <c r="B547" t="s">
        <v>196</v>
      </c>
      <c r="C547">
        <v>43.3</v>
      </c>
      <c r="D547">
        <v>31</v>
      </c>
      <c r="E547">
        <f t="shared" si="51"/>
        <v>1.9997739620664989</v>
      </c>
      <c r="F547">
        <v>47</v>
      </c>
      <c r="G547">
        <f t="shared" si="52"/>
        <v>3.0319153618427563</v>
      </c>
      <c r="H547">
        <f t="shared" si="55"/>
        <v>78</v>
      </c>
      <c r="I547">
        <f t="shared" si="53"/>
        <v>5.0316893239092559</v>
      </c>
      <c r="J547">
        <v>6.88</v>
      </c>
      <c r="K547">
        <f t="shared" si="54"/>
        <v>0.98616338533662229</v>
      </c>
    </row>
    <row r="548" spans="1:13" ht="15" x14ac:dyDescent="0.25">
      <c r="A548" t="s">
        <v>2043</v>
      </c>
      <c r="B548" t="s">
        <v>78</v>
      </c>
      <c r="C548">
        <v>67.5</v>
      </c>
      <c r="D548">
        <v>55</v>
      </c>
      <c r="E548">
        <f t="shared" si="51"/>
        <v>2.5687846460621726</v>
      </c>
      <c r="F548">
        <v>65</v>
      </c>
      <c r="G548">
        <f t="shared" si="52"/>
        <v>3.0358363998916582</v>
      </c>
      <c r="H548">
        <f t="shared" si="55"/>
        <v>120</v>
      </c>
      <c r="I548">
        <f t="shared" si="53"/>
        <v>5.6046210459538308</v>
      </c>
      <c r="J548">
        <v>7.88</v>
      </c>
      <c r="K548">
        <f t="shared" si="54"/>
        <v>0.89843472176382722</v>
      </c>
      <c r="L548">
        <v>6.65</v>
      </c>
      <c r="M548">
        <v>13.3</v>
      </c>
    </row>
    <row r="549" spans="1:13" ht="15" x14ac:dyDescent="0.25">
      <c r="A549" t="s">
        <v>1436</v>
      </c>
      <c r="B549" t="s">
        <v>1437</v>
      </c>
      <c r="C549">
        <v>59</v>
      </c>
      <c r="D549">
        <v>37</v>
      </c>
      <c r="E549">
        <f t="shared" si="51"/>
        <v>1.905831602455041</v>
      </c>
      <c r="F549">
        <v>43</v>
      </c>
      <c r="G549">
        <f t="shared" si="52"/>
        <v>2.2148853758261287</v>
      </c>
      <c r="H549">
        <f t="shared" si="55"/>
        <v>80</v>
      </c>
      <c r="I549">
        <f t="shared" si="53"/>
        <v>4.1207169782811697</v>
      </c>
      <c r="J549">
        <v>5.97</v>
      </c>
      <c r="K549">
        <f t="shared" si="54"/>
        <v>0.72957105879879602</v>
      </c>
      <c r="L549">
        <v>5.8</v>
      </c>
    </row>
    <row r="550" spans="1:13" ht="15" x14ac:dyDescent="0.25">
      <c r="A550" t="s">
        <v>706</v>
      </c>
      <c r="B550" t="s">
        <v>434</v>
      </c>
      <c r="C550">
        <v>30.5</v>
      </c>
      <c r="D550">
        <v>17</v>
      </c>
      <c r="E550">
        <f t="shared" si="51"/>
        <v>1.4150431457481176</v>
      </c>
      <c r="F550">
        <v>22</v>
      </c>
      <c r="G550">
        <f t="shared" si="52"/>
        <v>1.8312323062622697</v>
      </c>
      <c r="H550">
        <f t="shared" si="55"/>
        <v>39</v>
      </c>
      <c r="I550">
        <f t="shared" si="53"/>
        <v>3.2462754520103876</v>
      </c>
      <c r="J550">
        <v>4.78</v>
      </c>
      <c r="K550">
        <f t="shared" si="54"/>
        <v>0.82081270582349264</v>
      </c>
      <c r="L550">
        <v>5.67</v>
      </c>
    </row>
    <row r="551" spans="1:13" ht="15" x14ac:dyDescent="0.25">
      <c r="A551" t="s">
        <v>1783</v>
      </c>
      <c r="B551" t="s">
        <v>434</v>
      </c>
      <c r="C551">
        <v>48</v>
      </c>
      <c r="D551">
        <v>47</v>
      </c>
      <c r="E551">
        <f t="shared" si="51"/>
        <v>2.8129596801346057</v>
      </c>
      <c r="F551">
        <v>58</v>
      </c>
      <c r="G551">
        <f t="shared" si="52"/>
        <v>3.4713119456980244</v>
      </c>
      <c r="H551">
        <f t="shared" ref="H551:H582" si="56">D551+F551</f>
        <v>105</v>
      </c>
      <c r="I551">
        <f t="shared" si="53"/>
        <v>6.2842716258326305</v>
      </c>
      <c r="J551">
        <v>7.6000000000000005</v>
      </c>
      <c r="K551">
        <f t="shared" si="54"/>
        <v>1.0330060348754819</v>
      </c>
      <c r="L551">
        <v>6.42</v>
      </c>
    </row>
    <row r="552" spans="1:13" ht="15" x14ac:dyDescent="0.25">
      <c r="A552" t="s">
        <v>706</v>
      </c>
      <c r="B552" t="s">
        <v>434</v>
      </c>
      <c r="C552">
        <v>59.9</v>
      </c>
      <c r="D552">
        <v>72</v>
      </c>
      <c r="E552">
        <f t="shared" si="51"/>
        <v>3.6680291740155582</v>
      </c>
      <c r="F552">
        <v>84</v>
      </c>
      <c r="G552">
        <f t="shared" si="52"/>
        <v>4.2793673696848176</v>
      </c>
      <c r="H552">
        <f t="shared" si="56"/>
        <v>156</v>
      </c>
      <c r="I552">
        <f t="shared" si="53"/>
        <v>7.9473965437003757</v>
      </c>
      <c r="J552">
        <v>9.1300000000000008</v>
      </c>
      <c r="K552">
        <f t="shared" si="54"/>
        <v>1.1070687924098197</v>
      </c>
      <c r="L552">
        <v>7.88</v>
      </c>
    </row>
    <row r="553" spans="1:13" ht="15" x14ac:dyDescent="0.25">
      <c r="A553" t="s">
        <v>1385</v>
      </c>
      <c r="B553" t="s">
        <v>434</v>
      </c>
      <c r="C553">
        <v>39.5</v>
      </c>
      <c r="D553">
        <v>30</v>
      </c>
      <c r="E553">
        <f t="shared" si="51"/>
        <v>2.0689834954021391</v>
      </c>
      <c r="F553">
        <v>40</v>
      </c>
      <c r="G553">
        <f t="shared" si="52"/>
        <v>2.7586446605361852</v>
      </c>
      <c r="H553">
        <f t="shared" si="56"/>
        <v>70</v>
      </c>
      <c r="I553">
        <f t="shared" si="53"/>
        <v>4.8276281559383243</v>
      </c>
      <c r="J553">
        <v>5.07</v>
      </c>
      <c r="K553">
        <f t="shared" si="54"/>
        <v>0.76196116175879158</v>
      </c>
      <c r="L553">
        <v>6.03</v>
      </c>
    </row>
    <row r="554" spans="1:13" ht="15" x14ac:dyDescent="0.25">
      <c r="A554" t="s">
        <v>360</v>
      </c>
      <c r="B554" t="s">
        <v>243</v>
      </c>
      <c r="C554">
        <v>77.099999999999994</v>
      </c>
      <c r="D554">
        <v>57</v>
      </c>
      <c r="E554">
        <f t="shared" si="51"/>
        <v>2.4167520225557091</v>
      </c>
      <c r="F554">
        <v>70</v>
      </c>
      <c r="G554">
        <f t="shared" si="52"/>
        <v>2.9679410803315722</v>
      </c>
      <c r="H554">
        <f t="shared" si="56"/>
        <v>127</v>
      </c>
      <c r="I554">
        <f t="shared" si="53"/>
        <v>5.3846931028872813</v>
      </c>
      <c r="J554">
        <v>9.36</v>
      </c>
      <c r="K554">
        <f t="shared" si="54"/>
        <v>0.99647099388842231</v>
      </c>
      <c r="L554">
        <v>6.14</v>
      </c>
      <c r="M554">
        <v>13.1</v>
      </c>
    </row>
    <row r="555" spans="1:13" ht="15" x14ac:dyDescent="0.25">
      <c r="A555" t="s">
        <v>360</v>
      </c>
      <c r="B555" t="s">
        <v>881</v>
      </c>
      <c r="C555">
        <v>57.6</v>
      </c>
      <c r="D555">
        <v>40</v>
      </c>
      <c r="E555">
        <f t="shared" si="51"/>
        <v>2.0966658760522541</v>
      </c>
      <c r="F555">
        <v>45</v>
      </c>
      <c r="G555">
        <f t="shared" si="52"/>
        <v>2.3587491105587857</v>
      </c>
      <c r="H555">
        <f t="shared" si="56"/>
        <v>85</v>
      </c>
      <c r="I555">
        <f t="shared" si="53"/>
        <v>4.4554149866110393</v>
      </c>
      <c r="J555">
        <v>9.49</v>
      </c>
      <c r="K555">
        <f t="shared" si="54"/>
        <v>1.1741838220499992</v>
      </c>
      <c r="L555">
        <v>7.43</v>
      </c>
      <c r="M555">
        <v>13</v>
      </c>
    </row>
    <row r="556" spans="1:13" ht="15" x14ac:dyDescent="0.25">
      <c r="A556" t="s">
        <v>360</v>
      </c>
      <c r="C556">
        <v>56</v>
      </c>
      <c r="D556">
        <v>40</v>
      </c>
      <c r="E556">
        <f t="shared" si="51"/>
        <v>2.1400728961297846</v>
      </c>
      <c r="F556">
        <v>48</v>
      </c>
      <c r="G556">
        <f t="shared" si="52"/>
        <v>2.5680874753557412</v>
      </c>
      <c r="H556">
        <f t="shared" si="56"/>
        <v>88</v>
      </c>
      <c r="I556">
        <f t="shared" si="53"/>
        <v>4.7081603714855262</v>
      </c>
      <c r="J556">
        <v>10.050000000000001</v>
      </c>
      <c r="K556">
        <f t="shared" si="54"/>
        <v>1.2616620171762229</v>
      </c>
    </row>
    <row r="557" spans="1:13" ht="15" x14ac:dyDescent="0.25">
      <c r="A557" t="s">
        <v>1483</v>
      </c>
      <c r="B557" t="s">
        <v>221</v>
      </c>
      <c r="C557">
        <v>48.2</v>
      </c>
      <c r="D557">
        <v>38</v>
      </c>
      <c r="E557">
        <f t="shared" si="51"/>
        <v>2.2674394942189209</v>
      </c>
      <c r="F557">
        <v>45</v>
      </c>
      <c r="G557">
        <f t="shared" si="52"/>
        <v>2.6851257168381957</v>
      </c>
      <c r="H557">
        <f t="shared" si="56"/>
        <v>83</v>
      </c>
      <c r="I557">
        <f t="shared" si="53"/>
        <v>4.9525652110571166</v>
      </c>
      <c r="J557">
        <v>7.6</v>
      </c>
      <c r="K557">
        <f t="shared" si="54"/>
        <v>1.0307941263309213</v>
      </c>
      <c r="L557">
        <v>6.75</v>
      </c>
      <c r="M557">
        <v>13.8</v>
      </c>
    </row>
    <row r="558" spans="1:13" ht="15" x14ac:dyDescent="0.25">
      <c r="A558" t="s">
        <v>1430</v>
      </c>
      <c r="B558" t="s">
        <v>209</v>
      </c>
      <c r="C558">
        <v>63.5</v>
      </c>
      <c r="D558">
        <v>35</v>
      </c>
      <c r="E558">
        <f t="shared" si="51"/>
        <v>1.7089564669774537</v>
      </c>
      <c r="F558">
        <v>42</v>
      </c>
      <c r="G558">
        <f t="shared" si="52"/>
        <v>2.0507477603729445</v>
      </c>
      <c r="H558">
        <f t="shared" si="56"/>
        <v>77</v>
      </c>
      <c r="I558">
        <f t="shared" si="53"/>
        <v>3.7597042273503982</v>
      </c>
      <c r="J558">
        <v>9.4</v>
      </c>
      <c r="K558">
        <f t="shared" si="54"/>
        <v>1.1060248648496085</v>
      </c>
      <c r="L558">
        <v>6.78</v>
      </c>
    </row>
    <row r="559" spans="1:13" ht="15" x14ac:dyDescent="0.25">
      <c r="A559" t="s">
        <v>529</v>
      </c>
      <c r="B559" t="s">
        <v>141</v>
      </c>
      <c r="C559">
        <v>50</v>
      </c>
      <c r="E559" t="str">
        <f t="shared" si="51"/>
        <v/>
      </c>
      <c r="G559" t="str">
        <f t="shared" si="52"/>
        <v/>
      </c>
      <c r="H559">
        <f t="shared" si="56"/>
        <v>0</v>
      </c>
      <c r="I559" t="str">
        <f t="shared" si="53"/>
        <v/>
      </c>
      <c r="J559">
        <v>6.86</v>
      </c>
      <c r="K559">
        <f t="shared" si="54"/>
        <v>0.91300651626440399</v>
      </c>
      <c r="L559">
        <v>5.84</v>
      </c>
      <c r="M559">
        <v>13.5</v>
      </c>
    </row>
    <row r="560" spans="1:13" ht="15" x14ac:dyDescent="0.25">
      <c r="A560" t="s">
        <v>973</v>
      </c>
      <c r="B560" t="s">
        <v>141</v>
      </c>
      <c r="C560">
        <v>57.7</v>
      </c>
      <c r="D560">
        <v>54</v>
      </c>
      <c r="E560">
        <f t="shared" si="51"/>
        <v>2.8269297979118746</v>
      </c>
      <c r="F560">
        <v>69</v>
      </c>
      <c r="G560">
        <f t="shared" si="52"/>
        <v>3.6121880751096174</v>
      </c>
      <c r="H560">
        <f t="shared" si="56"/>
        <v>123</v>
      </c>
      <c r="I560">
        <f t="shared" si="53"/>
        <v>6.439117873021492</v>
      </c>
      <c r="J560">
        <v>10.37</v>
      </c>
      <c r="K560">
        <f t="shared" si="54"/>
        <v>1.2819181041912984</v>
      </c>
      <c r="L560">
        <v>7.03</v>
      </c>
    </row>
    <row r="561" spans="1:13" ht="15" x14ac:dyDescent="0.25">
      <c r="A561" t="s">
        <v>2113</v>
      </c>
      <c r="B561" t="s">
        <v>434</v>
      </c>
      <c r="C561">
        <v>83.1</v>
      </c>
      <c r="D561">
        <v>96</v>
      </c>
      <c r="E561">
        <f t="shared" si="51"/>
        <v>3.8543757311423463</v>
      </c>
      <c r="F561">
        <v>120</v>
      </c>
      <c r="G561">
        <f t="shared" si="52"/>
        <v>4.8179696639279328</v>
      </c>
      <c r="H561">
        <f t="shared" si="56"/>
        <v>216</v>
      </c>
      <c r="I561">
        <f t="shared" si="53"/>
        <v>8.6723453950702787</v>
      </c>
      <c r="J561">
        <v>11.36</v>
      </c>
      <c r="K561">
        <f t="shared" si="54"/>
        <v>1.1635599128777827</v>
      </c>
      <c r="L561">
        <v>8.66</v>
      </c>
      <c r="M561">
        <v>14.237269392096399</v>
      </c>
    </row>
    <row r="562" spans="1:13" ht="15" x14ac:dyDescent="0.25">
      <c r="A562" t="s">
        <v>2113</v>
      </c>
      <c r="B562" t="s">
        <v>39</v>
      </c>
      <c r="C562">
        <v>60.9</v>
      </c>
      <c r="D562">
        <v>84</v>
      </c>
      <c r="E562">
        <f t="shared" si="51"/>
        <v>4.2281386956831319</v>
      </c>
      <c r="F562">
        <v>110</v>
      </c>
      <c r="G562">
        <f t="shared" si="52"/>
        <v>5.536848291966006</v>
      </c>
      <c r="H562">
        <f t="shared" si="56"/>
        <v>194</v>
      </c>
      <c r="I562">
        <f t="shared" si="53"/>
        <v>9.764986987649138</v>
      </c>
      <c r="J562">
        <v>13.61</v>
      </c>
      <c r="K562">
        <f t="shared" si="54"/>
        <v>1.6362706356513543</v>
      </c>
      <c r="L562">
        <v>9.18</v>
      </c>
      <c r="M562">
        <v>14.200082477624001</v>
      </c>
    </row>
    <row r="563" spans="1:13" ht="15" x14ac:dyDescent="0.25">
      <c r="A563" t="s">
        <v>2113</v>
      </c>
      <c r="B563" t="s">
        <v>90</v>
      </c>
      <c r="C563">
        <v>76</v>
      </c>
      <c r="D563">
        <v>85</v>
      </c>
      <c r="E563">
        <f t="shared" si="51"/>
        <v>3.6417967699608589</v>
      </c>
      <c r="F563">
        <v>102</v>
      </c>
      <c r="G563">
        <f t="shared" si="52"/>
        <v>4.3701561239530307</v>
      </c>
      <c r="H563">
        <f t="shared" si="56"/>
        <v>187</v>
      </c>
      <c r="I563">
        <f t="shared" si="53"/>
        <v>8.0119528939138895</v>
      </c>
      <c r="J563">
        <v>12.31</v>
      </c>
      <c r="K563">
        <f t="shared" si="54"/>
        <v>1.3202741046539281</v>
      </c>
      <c r="L563">
        <v>8.2799999999999994</v>
      </c>
      <c r="M563">
        <v>14.1978950120668</v>
      </c>
    </row>
    <row r="564" spans="1:13" ht="15" x14ac:dyDescent="0.25">
      <c r="A564" t="s">
        <v>2113</v>
      </c>
      <c r="B564" t="s">
        <v>51</v>
      </c>
      <c r="C564">
        <v>80.7</v>
      </c>
      <c r="D564">
        <v>90</v>
      </c>
      <c r="E564">
        <f t="shared" si="51"/>
        <v>3.6913336024536307</v>
      </c>
      <c r="F564">
        <v>106</v>
      </c>
      <c r="G564">
        <f t="shared" si="52"/>
        <v>4.3475706873342759</v>
      </c>
      <c r="H564">
        <f t="shared" si="56"/>
        <v>196</v>
      </c>
      <c r="I564">
        <f t="shared" si="53"/>
        <v>8.0389042897879062</v>
      </c>
      <c r="J564">
        <v>12.57</v>
      </c>
      <c r="K564">
        <f t="shared" si="54"/>
        <v>1.3070943913177691</v>
      </c>
      <c r="L564">
        <v>7.97</v>
      </c>
      <c r="M564">
        <v>14.195707546509601</v>
      </c>
    </row>
    <row r="565" spans="1:13" ht="15" x14ac:dyDescent="0.25">
      <c r="A565" t="s">
        <v>1264</v>
      </c>
      <c r="B565" t="s">
        <v>39</v>
      </c>
      <c r="C565">
        <v>43</v>
      </c>
      <c r="D565">
        <v>30</v>
      </c>
      <c r="E565">
        <f t="shared" si="51"/>
        <v>1.9450770540430748</v>
      </c>
      <c r="F565">
        <v>42</v>
      </c>
      <c r="G565">
        <f t="shared" si="52"/>
        <v>2.7231078756603049</v>
      </c>
      <c r="H565">
        <f t="shared" si="56"/>
        <v>72</v>
      </c>
      <c r="I565">
        <f t="shared" si="53"/>
        <v>4.6681849297033793</v>
      </c>
      <c r="J565">
        <v>8.11</v>
      </c>
      <c r="K565">
        <f t="shared" si="54"/>
        <v>1.1666426975665063</v>
      </c>
      <c r="L565">
        <v>7.13</v>
      </c>
      <c r="M565">
        <v>12.9</v>
      </c>
    </row>
    <row r="566" spans="1:13" ht="15" x14ac:dyDescent="0.25">
      <c r="A566" t="s">
        <v>1264</v>
      </c>
      <c r="B566" t="s">
        <v>51</v>
      </c>
      <c r="C566">
        <v>53</v>
      </c>
      <c r="D566">
        <v>33</v>
      </c>
      <c r="E566">
        <f t="shared" si="51"/>
        <v>1.8377067524894291</v>
      </c>
      <c r="F566">
        <v>35</v>
      </c>
      <c r="G566">
        <f t="shared" si="52"/>
        <v>1.9490829193069701</v>
      </c>
      <c r="H566">
        <f t="shared" si="56"/>
        <v>68</v>
      </c>
      <c r="I566">
        <f t="shared" si="53"/>
        <v>3.7867896717963991</v>
      </c>
      <c r="J566">
        <v>8.5</v>
      </c>
      <c r="K566">
        <f t="shared" si="54"/>
        <v>1.0977995511934988</v>
      </c>
      <c r="L566">
        <v>6.51</v>
      </c>
      <c r="M566">
        <v>12.59</v>
      </c>
    </row>
    <row r="567" spans="1:13" ht="15" x14ac:dyDescent="0.25">
      <c r="A567" t="s">
        <v>1264</v>
      </c>
      <c r="B567" t="s">
        <v>90</v>
      </c>
      <c r="C567">
        <v>51</v>
      </c>
      <c r="D567">
        <v>32</v>
      </c>
      <c r="E567">
        <f t="shared" si="51"/>
        <v>1.8325843177312746</v>
      </c>
      <c r="F567">
        <v>33</v>
      </c>
      <c r="G567">
        <f t="shared" si="52"/>
        <v>1.889852577660377</v>
      </c>
      <c r="H567">
        <f t="shared" si="56"/>
        <v>65</v>
      </c>
      <c r="I567">
        <f t="shared" si="53"/>
        <v>3.7224368953916516</v>
      </c>
      <c r="J567">
        <v>7.32</v>
      </c>
      <c r="K567">
        <f t="shared" si="54"/>
        <v>0.96433359337033142</v>
      </c>
      <c r="L567">
        <v>6.86</v>
      </c>
      <c r="M567">
        <v>12.57</v>
      </c>
    </row>
    <row r="568" spans="1:13" ht="15" x14ac:dyDescent="0.25">
      <c r="A568" t="s">
        <v>1264</v>
      </c>
      <c r="B568" t="s">
        <v>39</v>
      </c>
      <c r="C568">
        <v>50</v>
      </c>
      <c r="D568">
        <v>46</v>
      </c>
      <c r="E568">
        <f t="shared" si="51"/>
        <v>2.6725607220398806</v>
      </c>
      <c r="F568">
        <v>61</v>
      </c>
      <c r="G568">
        <f t="shared" si="52"/>
        <v>3.5440479140094072</v>
      </c>
      <c r="H568">
        <f t="shared" si="56"/>
        <v>107</v>
      </c>
      <c r="I568">
        <f t="shared" si="53"/>
        <v>6.2166086360492878</v>
      </c>
      <c r="J568">
        <v>11</v>
      </c>
      <c r="K568">
        <f t="shared" si="54"/>
        <v>1.4640046179166828</v>
      </c>
      <c r="L568">
        <v>7.9</v>
      </c>
      <c r="M568">
        <v>12.3</v>
      </c>
    </row>
    <row r="569" spans="1:13" ht="15" x14ac:dyDescent="0.25">
      <c r="A569" t="s">
        <v>1264</v>
      </c>
      <c r="B569" t="s">
        <v>90</v>
      </c>
      <c r="C569">
        <v>59.8</v>
      </c>
      <c r="D569">
        <v>45</v>
      </c>
      <c r="E569">
        <f t="shared" si="51"/>
        <v>2.2953061889954376</v>
      </c>
      <c r="F569">
        <v>61</v>
      </c>
      <c r="G569">
        <f t="shared" si="52"/>
        <v>3.1114150561938154</v>
      </c>
      <c r="H569">
        <f t="shared" si="56"/>
        <v>106</v>
      </c>
      <c r="I569">
        <f t="shared" si="53"/>
        <v>5.406721245189253</v>
      </c>
      <c r="J569">
        <v>9.6999999999999993</v>
      </c>
      <c r="K569">
        <f t="shared" si="54"/>
        <v>1.1771983510629955</v>
      </c>
      <c r="L569">
        <v>7.93</v>
      </c>
      <c r="M569">
        <v>12.1</v>
      </c>
    </row>
    <row r="570" spans="1:13" ht="15" x14ac:dyDescent="0.25">
      <c r="A570" t="s">
        <v>1264</v>
      </c>
      <c r="B570" t="s">
        <v>51</v>
      </c>
      <c r="C570">
        <v>60.6</v>
      </c>
      <c r="D570">
        <v>46</v>
      </c>
      <c r="E570">
        <f t="shared" si="51"/>
        <v>2.3237414339117932</v>
      </c>
      <c r="F570">
        <v>61</v>
      </c>
      <c r="G570">
        <f t="shared" si="52"/>
        <v>3.081483205839552</v>
      </c>
      <c r="H570">
        <f t="shared" si="56"/>
        <v>107</v>
      </c>
      <c r="I570">
        <f t="shared" si="53"/>
        <v>5.4052246397513457</v>
      </c>
      <c r="J570">
        <v>10.199999999999999</v>
      </c>
      <c r="K570">
        <f t="shared" si="54"/>
        <v>1.2294271488038364</v>
      </c>
      <c r="L570">
        <v>6.94</v>
      </c>
      <c r="M570">
        <v>12.1</v>
      </c>
    </row>
    <row r="571" spans="1:13" ht="15" x14ac:dyDescent="0.25">
      <c r="A571" t="s">
        <v>1264</v>
      </c>
      <c r="B571" t="s">
        <v>51</v>
      </c>
      <c r="C571">
        <v>68.5</v>
      </c>
      <c r="D571">
        <v>71</v>
      </c>
      <c r="E571">
        <f t="shared" si="51"/>
        <v>3.2807837154176918</v>
      </c>
      <c r="F571">
        <v>85</v>
      </c>
      <c r="G571">
        <f t="shared" si="52"/>
        <v>3.927698814232448</v>
      </c>
      <c r="H571">
        <f t="shared" si="56"/>
        <v>156</v>
      </c>
      <c r="I571">
        <f t="shared" si="53"/>
        <v>7.2084825296501398</v>
      </c>
      <c r="J571">
        <v>10.24</v>
      </c>
      <c r="K571">
        <f t="shared" si="54"/>
        <v>1.1586913234627421</v>
      </c>
      <c r="L571">
        <v>7.52</v>
      </c>
    </row>
    <row r="572" spans="1:13" ht="15" x14ac:dyDescent="0.25">
      <c r="A572" t="s">
        <v>1264</v>
      </c>
      <c r="B572" t="s">
        <v>90</v>
      </c>
      <c r="C572">
        <v>68.2</v>
      </c>
      <c r="D572">
        <v>70</v>
      </c>
      <c r="E572">
        <f t="shared" si="51"/>
        <v>3.2449189889355141</v>
      </c>
      <c r="F572">
        <v>82</v>
      </c>
      <c r="G572">
        <f t="shared" si="52"/>
        <v>3.8011908156101737</v>
      </c>
      <c r="H572">
        <f t="shared" si="56"/>
        <v>152</v>
      </c>
      <c r="I572">
        <f t="shared" si="53"/>
        <v>7.0461098045456882</v>
      </c>
      <c r="J572">
        <v>10.199999999999999</v>
      </c>
      <c r="K572">
        <f t="shared" si="54"/>
        <v>1.1567796754297184</v>
      </c>
      <c r="L572">
        <v>8.14</v>
      </c>
    </row>
    <row r="573" spans="1:13" ht="15" x14ac:dyDescent="0.25">
      <c r="A573" t="s">
        <v>1264</v>
      </c>
      <c r="B573" t="s">
        <v>39</v>
      </c>
      <c r="C573">
        <v>55.8</v>
      </c>
      <c r="D573">
        <v>65</v>
      </c>
      <c r="E573">
        <f t="shared" si="51"/>
        <v>3.4866807668072157</v>
      </c>
      <c r="F573">
        <v>85</v>
      </c>
      <c r="G573">
        <f t="shared" si="52"/>
        <v>4.5595056181325129</v>
      </c>
      <c r="H573">
        <f t="shared" si="56"/>
        <v>150</v>
      </c>
      <c r="I573">
        <f t="shared" si="53"/>
        <v>8.0461863849397286</v>
      </c>
      <c r="J573">
        <v>10.6</v>
      </c>
      <c r="K573">
        <f t="shared" si="54"/>
        <v>1.3331648636967064</v>
      </c>
      <c r="L573">
        <v>8.2200000000000006</v>
      </c>
    </row>
    <row r="574" spans="1:13" ht="15" x14ac:dyDescent="0.25">
      <c r="A574" t="s">
        <v>1264</v>
      </c>
      <c r="B574" t="s">
        <v>434</v>
      </c>
      <c r="C574">
        <v>79.099999999999994</v>
      </c>
      <c r="D574">
        <v>84</v>
      </c>
      <c r="E574">
        <f t="shared" si="51"/>
        <v>3.4957978029632173</v>
      </c>
      <c r="F574">
        <v>102</v>
      </c>
      <c r="G574">
        <f t="shared" si="52"/>
        <v>4.2448973321696206</v>
      </c>
      <c r="H574">
        <f t="shared" si="56"/>
        <v>186</v>
      </c>
      <c r="I574">
        <f t="shared" si="53"/>
        <v>7.7406951351328379</v>
      </c>
      <c r="J574">
        <v>10.09</v>
      </c>
      <c r="K574">
        <f t="shared" si="54"/>
        <v>1.0600987667952531</v>
      </c>
      <c r="L574">
        <v>8.35</v>
      </c>
    </row>
    <row r="575" spans="1:13" ht="15" x14ac:dyDescent="0.25">
      <c r="A575" t="s">
        <v>2113</v>
      </c>
      <c r="B575" t="s">
        <v>90</v>
      </c>
      <c r="C575">
        <v>71.400000000000006</v>
      </c>
      <c r="D575">
        <v>80</v>
      </c>
      <c r="E575">
        <f t="shared" si="51"/>
        <v>3.5868274682553341</v>
      </c>
      <c r="F575">
        <v>90</v>
      </c>
      <c r="G575">
        <f t="shared" si="52"/>
        <v>4.0351809017872506</v>
      </c>
      <c r="H575">
        <f t="shared" si="56"/>
        <v>170</v>
      </c>
      <c r="I575">
        <f t="shared" si="53"/>
        <v>7.6220083700425851</v>
      </c>
      <c r="J575">
        <v>11.88</v>
      </c>
      <c r="K575">
        <f t="shared" si="54"/>
        <v>1.3158335928517551</v>
      </c>
      <c r="L575">
        <v>8.35</v>
      </c>
    </row>
    <row r="576" spans="1:13" ht="15" x14ac:dyDescent="0.25">
      <c r="A576" t="s">
        <v>2113</v>
      </c>
      <c r="B576" t="s">
        <v>39</v>
      </c>
      <c r="C576">
        <v>59.5</v>
      </c>
      <c r="D576">
        <v>78</v>
      </c>
      <c r="E576">
        <f t="shared" si="51"/>
        <v>3.9931122272147057</v>
      </c>
      <c r="F576">
        <v>100</v>
      </c>
      <c r="G576">
        <f t="shared" si="52"/>
        <v>5.1193746502752635</v>
      </c>
      <c r="H576">
        <f t="shared" si="56"/>
        <v>178</v>
      </c>
      <c r="I576">
        <f t="shared" si="53"/>
        <v>9.1124868774899692</v>
      </c>
      <c r="J576">
        <v>11.33</v>
      </c>
      <c r="K576">
        <f t="shared" si="54"/>
        <v>1.3785858779355806</v>
      </c>
      <c r="L576">
        <v>8.93</v>
      </c>
    </row>
    <row r="577" spans="1:13" ht="15" x14ac:dyDescent="0.25">
      <c r="A577" t="s">
        <v>1271</v>
      </c>
      <c r="B577" t="s">
        <v>90</v>
      </c>
      <c r="C577">
        <v>51</v>
      </c>
      <c r="D577">
        <v>28</v>
      </c>
      <c r="E577">
        <f t="shared" si="51"/>
        <v>1.6035112780148655</v>
      </c>
      <c r="F577">
        <v>35</v>
      </c>
      <c r="G577">
        <f t="shared" si="52"/>
        <v>2.0043890975185819</v>
      </c>
      <c r="H577">
        <f t="shared" si="56"/>
        <v>63</v>
      </c>
      <c r="I577">
        <f t="shared" si="53"/>
        <v>3.6079003755334469</v>
      </c>
      <c r="J577">
        <v>7.29</v>
      </c>
      <c r="K577">
        <f t="shared" si="54"/>
        <v>0.96038140651225623</v>
      </c>
      <c r="L577">
        <v>6.87</v>
      </c>
      <c r="M577">
        <v>13.4</v>
      </c>
    </row>
    <row r="578" spans="1:13" ht="15" x14ac:dyDescent="0.25">
      <c r="A578" t="s">
        <v>1271</v>
      </c>
      <c r="B578" t="s">
        <v>51</v>
      </c>
      <c r="C578">
        <v>52.6</v>
      </c>
      <c r="D578">
        <v>32</v>
      </c>
      <c r="E578">
        <f t="shared" ref="E578:E641" si="57">IF(AND($C578&gt;0,D578&gt;0),D578/($C578^0.727399687532279),"")</f>
        <v>1.7918658217952776</v>
      </c>
      <c r="F578">
        <v>41</v>
      </c>
      <c r="G578">
        <f t="shared" ref="G578:G641" si="58">IF(AND($C578&gt;0,F578&gt;0),F578/($C578^0.727399687532279),"")</f>
        <v>2.2958280841751995</v>
      </c>
      <c r="H578">
        <f t="shared" si="56"/>
        <v>73</v>
      </c>
      <c r="I578">
        <f t="shared" ref="I578:I641" si="59">IF(AND($C578&gt;0,H578&gt;0),H578/($C578^0.727399687532279),"")</f>
        <v>4.0876939059704771</v>
      </c>
      <c r="J578">
        <v>7.54</v>
      </c>
      <c r="K578">
        <f t="shared" ref="K578:K641" si="60">IF(AND($C578&gt;0,J578&gt;0),J578/($C578^0.515518364833551),"")</f>
        <v>0.97762340229850608</v>
      </c>
      <c r="L578">
        <v>6.62</v>
      </c>
      <c r="M578">
        <v>13.2</v>
      </c>
    </row>
    <row r="579" spans="1:13" ht="15" x14ac:dyDescent="0.25">
      <c r="A579" t="s">
        <v>1271</v>
      </c>
      <c r="B579" t="s">
        <v>39</v>
      </c>
      <c r="C579">
        <v>42.5</v>
      </c>
      <c r="D579">
        <v>30</v>
      </c>
      <c r="E579">
        <f t="shared" si="57"/>
        <v>1.9616957709249978</v>
      </c>
      <c r="F579">
        <v>37</v>
      </c>
      <c r="G579">
        <f t="shared" si="58"/>
        <v>2.4194247841408307</v>
      </c>
      <c r="H579">
        <f t="shared" si="56"/>
        <v>67</v>
      </c>
      <c r="I579">
        <f t="shared" si="59"/>
        <v>4.381120555065829</v>
      </c>
      <c r="J579">
        <v>7.5</v>
      </c>
      <c r="K579">
        <f t="shared" si="60"/>
        <v>1.0854176137261997</v>
      </c>
      <c r="L579">
        <v>6.95</v>
      </c>
      <c r="M579">
        <v>13</v>
      </c>
    </row>
    <row r="580" spans="1:13" ht="15" x14ac:dyDescent="0.25">
      <c r="A580" t="s">
        <v>574</v>
      </c>
      <c r="B580" t="s">
        <v>323</v>
      </c>
      <c r="C580">
        <v>50.8</v>
      </c>
      <c r="D580">
        <v>38</v>
      </c>
      <c r="E580">
        <f t="shared" si="57"/>
        <v>2.1824226754185339</v>
      </c>
      <c r="F580">
        <v>48</v>
      </c>
      <c r="G580">
        <f t="shared" si="58"/>
        <v>2.7567444321076215</v>
      </c>
      <c r="H580">
        <f t="shared" si="56"/>
        <v>86</v>
      </c>
      <c r="I580">
        <f t="shared" si="59"/>
        <v>4.9391671075261554</v>
      </c>
      <c r="J580">
        <v>6.76</v>
      </c>
      <c r="K580">
        <f t="shared" si="60"/>
        <v>0.89236519754947174</v>
      </c>
      <c r="L580">
        <v>5.91</v>
      </c>
      <c r="M580">
        <v>14.94</v>
      </c>
    </row>
    <row r="581" spans="1:13" ht="15" x14ac:dyDescent="0.25">
      <c r="A581" t="s">
        <v>1075</v>
      </c>
      <c r="B581" t="s">
        <v>323</v>
      </c>
      <c r="C581">
        <v>57.8</v>
      </c>
      <c r="D581">
        <v>45</v>
      </c>
      <c r="E581">
        <f t="shared" si="57"/>
        <v>2.3528094435988671</v>
      </c>
      <c r="F581">
        <v>56</v>
      </c>
      <c r="G581">
        <f t="shared" si="58"/>
        <v>2.9279406409230346</v>
      </c>
      <c r="H581">
        <f t="shared" si="56"/>
        <v>101</v>
      </c>
      <c r="I581">
        <f t="shared" si="59"/>
        <v>5.2807500845219018</v>
      </c>
      <c r="J581">
        <v>7.3</v>
      </c>
      <c r="K581">
        <f t="shared" si="60"/>
        <v>0.90160581049276045</v>
      </c>
      <c r="L581">
        <v>6.3</v>
      </c>
      <c r="M581">
        <v>15.16</v>
      </c>
    </row>
    <row r="582" spans="1:13" ht="15" x14ac:dyDescent="0.25">
      <c r="A582" t="s">
        <v>236</v>
      </c>
      <c r="B582" t="s">
        <v>118</v>
      </c>
      <c r="C582">
        <v>84.1</v>
      </c>
      <c r="D582">
        <v>95</v>
      </c>
      <c r="E582">
        <f t="shared" si="57"/>
        <v>3.7811821530427503</v>
      </c>
      <c r="F582">
        <v>115</v>
      </c>
      <c r="G582">
        <f t="shared" si="58"/>
        <v>4.5772205010517508</v>
      </c>
      <c r="H582">
        <f t="shared" si="56"/>
        <v>210</v>
      </c>
      <c r="I582">
        <f t="shared" si="59"/>
        <v>8.3584026540945011</v>
      </c>
      <c r="J582">
        <v>11.55</v>
      </c>
      <c r="K582">
        <f t="shared" si="60"/>
        <v>1.1757481385355657</v>
      </c>
      <c r="L582">
        <v>7.8</v>
      </c>
    </row>
    <row r="583" spans="1:13" ht="15" x14ac:dyDescent="0.25">
      <c r="A583" t="s">
        <v>236</v>
      </c>
      <c r="C583">
        <v>84.1</v>
      </c>
      <c r="D583">
        <v>100</v>
      </c>
      <c r="E583">
        <f t="shared" si="57"/>
        <v>3.9801917400450004</v>
      </c>
      <c r="F583">
        <v>115</v>
      </c>
      <c r="G583">
        <f t="shared" si="58"/>
        <v>4.5772205010517508</v>
      </c>
      <c r="H583">
        <f t="shared" ref="H583:H600" si="61">D583+F583</f>
        <v>215</v>
      </c>
      <c r="I583">
        <f t="shared" si="59"/>
        <v>8.5574122410967508</v>
      </c>
      <c r="J583">
        <v>11.86</v>
      </c>
      <c r="K583">
        <f t="shared" si="60"/>
        <v>1.2073050149811089</v>
      </c>
      <c r="L583">
        <v>8.0500000000000007</v>
      </c>
    </row>
    <row r="584" spans="1:13" ht="15" x14ac:dyDescent="0.25">
      <c r="A584" t="s">
        <v>236</v>
      </c>
      <c r="B584" t="s">
        <v>118</v>
      </c>
      <c r="C584">
        <v>78.7</v>
      </c>
      <c r="D584">
        <v>83</v>
      </c>
      <c r="E584">
        <f t="shared" si="57"/>
        <v>3.4669427046973609</v>
      </c>
      <c r="F584">
        <v>102</v>
      </c>
      <c r="G584">
        <f t="shared" si="58"/>
        <v>4.2605801913148289</v>
      </c>
      <c r="H584">
        <f t="shared" si="61"/>
        <v>185</v>
      </c>
      <c r="I584">
        <f t="shared" si="59"/>
        <v>7.7275228960121902</v>
      </c>
      <c r="K584" t="str">
        <f t="shared" si="60"/>
        <v/>
      </c>
    </row>
    <row r="585" spans="1:13" ht="15" x14ac:dyDescent="0.25">
      <c r="A585" t="s">
        <v>1615</v>
      </c>
      <c r="B585" t="s">
        <v>118</v>
      </c>
      <c r="C585">
        <v>81</v>
      </c>
      <c r="D585">
        <v>87</v>
      </c>
      <c r="E585">
        <f t="shared" si="57"/>
        <v>3.5586710573352112</v>
      </c>
      <c r="F585">
        <v>106</v>
      </c>
      <c r="G585">
        <f t="shared" si="58"/>
        <v>4.3358520928452</v>
      </c>
      <c r="H585">
        <f t="shared" si="61"/>
        <v>193</v>
      </c>
      <c r="I585">
        <f t="shared" si="59"/>
        <v>7.8945231501804116</v>
      </c>
      <c r="J585">
        <v>13.22</v>
      </c>
      <c r="K585">
        <f t="shared" si="60"/>
        <v>1.3720577110445817</v>
      </c>
      <c r="L585">
        <v>7.8</v>
      </c>
    </row>
    <row r="586" spans="1:13" ht="15" x14ac:dyDescent="0.25">
      <c r="A586" t="s">
        <v>1056</v>
      </c>
      <c r="B586" t="s">
        <v>118</v>
      </c>
      <c r="C586">
        <v>78.5</v>
      </c>
      <c r="D586">
        <v>74</v>
      </c>
      <c r="E586">
        <f t="shared" si="57"/>
        <v>3.0967355766368816</v>
      </c>
      <c r="F586">
        <v>90</v>
      </c>
      <c r="G586">
        <f t="shared" si="58"/>
        <v>3.7663000256394508</v>
      </c>
      <c r="H586">
        <f t="shared" si="61"/>
        <v>164</v>
      </c>
      <c r="I586">
        <f t="shared" si="59"/>
        <v>6.8630356022763319</v>
      </c>
      <c r="J586">
        <v>13.120000000000001</v>
      </c>
      <c r="K586">
        <f t="shared" si="60"/>
        <v>1.3838650079881074</v>
      </c>
      <c r="L586">
        <v>7.74</v>
      </c>
      <c r="M586">
        <v>12.87</v>
      </c>
    </row>
    <row r="587" spans="1:13" ht="15" x14ac:dyDescent="0.25">
      <c r="A587" t="s">
        <v>809</v>
      </c>
      <c r="B587" t="s">
        <v>230</v>
      </c>
      <c r="C587">
        <v>66</v>
      </c>
      <c r="D587">
        <v>105</v>
      </c>
      <c r="E587">
        <f t="shared" si="57"/>
        <v>4.9848673834440005</v>
      </c>
      <c r="F587">
        <v>125</v>
      </c>
      <c r="G587">
        <f t="shared" si="58"/>
        <v>5.9343659326714295</v>
      </c>
      <c r="H587">
        <f t="shared" si="61"/>
        <v>230</v>
      </c>
      <c r="I587">
        <f t="shared" si="59"/>
        <v>10.919233316115429</v>
      </c>
      <c r="J587">
        <v>14.43</v>
      </c>
      <c r="K587">
        <f t="shared" si="60"/>
        <v>1.6644011864388937</v>
      </c>
      <c r="L587">
        <v>9.58</v>
      </c>
      <c r="M587">
        <v>14.1607080975944</v>
      </c>
    </row>
    <row r="588" spans="1:13" ht="15" x14ac:dyDescent="0.25">
      <c r="A588" t="s">
        <v>809</v>
      </c>
      <c r="B588" t="s">
        <v>230</v>
      </c>
      <c r="C588">
        <v>43.2</v>
      </c>
      <c r="D588">
        <v>58</v>
      </c>
      <c r="E588">
        <f t="shared" si="57"/>
        <v>3.7478105307544753</v>
      </c>
      <c r="F588">
        <v>70</v>
      </c>
      <c r="G588">
        <f t="shared" si="58"/>
        <v>4.5232196060829875</v>
      </c>
      <c r="H588">
        <f t="shared" si="61"/>
        <v>128</v>
      </c>
      <c r="I588">
        <f t="shared" si="59"/>
        <v>8.2710301368374637</v>
      </c>
      <c r="J588">
        <v>9.91</v>
      </c>
      <c r="K588">
        <f t="shared" si="60"/>
        <v>1.422170767746467</v>
      </c>
      <c r="L588">
        <v>7.91</v>
      </c>
      <c r="M588">
        <v>12.2</v>
      </c>
    </row>
    <row r="589" spans="1:13" x14ac:dyDescent="0.3">
      <c r="A589" t="s">
        <v>368</v>
      </c>
      <c r="C589">
        <v>40.5</v>
      </c>
      <c r="D589">
        <v>24</v>
      </c>
      <c r="E589">
        <f t="shared" si="57"/>
        <v>1.6253577264621508</v>
      </c>
      <c r="F589">
        <v>35</v>
      </c>
      <c r="G589">
        <f t="shared" si="58"/>
        <v>2.3703133510906365</v>
      </c>
      <c r="H589">
        <f t="shared" si="61"/>
        <v>59</v>
      </c>
      <c r="I589">
        <f t="shared" si="59"/>
        <v>3.9956710775527875</v>
      </c>
      <c r="J589">
        <v>4.58</v>
      </c>
      <c r="K589">
        <f t="shared" si="60"/>
        <v>0.67950536947598983</v>
      </c>
      <c r="L589">
        <v>5.4</v>
      </c>
    </row>
    <row r="590" spans="1:13" x14ac:dyDescent="0.3">
      <c r="A590" t="s">
        <v>368</v>
      </c>
      <c r="B590" t="s">
        <v>46</v>
      </c>
      <c r="C590">
        <v>59.7</v>
      </c>
      <c r="D590">
        <v>42</v>
      </c>
      <c r="E590">
        <f t="shared" si="57"/>
        <v>2.144895395297381</v>
      </c>
      <c r="F590">
        <v>64</v>
      </c>
      <c r="G590">
        <f t="shared" si="58"/>
        <v>3.2684120309293423</v>
      </c>
      <c r="H590">
        <f t="shared" si="61"/>
        <v>106</v>
      </c>
      <c r="I590">
        <f t="shared" si="59"/>
        <v>5.4133074262267229</v>
      </c>
      <c r="J590">
        <v>7.6</v>
      </c>
      <c r="K590">
        <f t="shared" si="60"/>
        <v>0.92313710831441376</v>
      </c>
      <c r="L590">
        <v>5.82</v>
      </c>
    </row>
    <row r="591" spans="1:13" x14ac:dyDescent="0.3">
      <c r="A591" t="s">
        <v>1248</v>
      </c>
      <c r="B591" t="s">
        <v>46</v>
      </c>
      <c r="C591">
        <v>61.6</v>
      </c>
      <c r="D591">
        <v>42</v>
      </c>
      <c r="E591">
        <f t="shared" si="57"/>
        <v>2.0965674530335097</v>
      </c>
      <c r="F591">
        <v>57</v>
      </c>
      <c r="G591">
        <f t="shared" si="58"/>
        <v>2.8453415434026206</v>
      </c>
      <c r="H591">
        <f t="shared" si="61"/>
        <v>99</v>
      </c>
      <c r="I591">
        <f t="shared" si="59"/>
        <v>4.9419089964361298</v>
      </c>
      <c r="J591">
        <v>5.74</v>
      </c>
      <c r="K591">
        <f t="shared" si="60"/>
        <v>0.68604115578440295</v>
      </c>
      <c r="L591">
        <v>5.4</v>
      </c>
      <c r="M591">
        <v>14.2</v>
      </c>
    </row>
    <row r="592" spans="1:13" ht="15" x14ac:dyDescent="0.25">
      <c r="A592" t="s">
        <v>242</v>
      </c>
      <c r="B592" t="s">
        <v>243</v>
      </c>
      <c r="C592">
        <v>44.3</v>
      </c>
      <c r="D592">
        <v>16</v>
      </c>
      <c r="E592">
        <f t="shared" si="57"/>
        <v>1.0151411356342388</v>
      </c>
      <c r="F592">
        <v>20</v>
      </c>
      <c r="G592">
        <f t="shared" si="58"/>
        <v>1.2689264195427985</v>
      </c>
      <c r="H592">
        <f t="shared" si="61"/>
        <v>36</v>
      </c>
      <c r="I592">
        <f t="shared" si="59"/>
        <v>2.2840675551770371</v>
      </c>
      <c r="J592">
        <v>4.46</v>
      </c>
      <c r="K592">
        <f t="shared" si="60"/>
        <v>0.63180564504683234</v>
      </c>
      <c r="L592">
        <v>3.6</v>
      </c>
      <c r="M592">
        <v>16.600000000000001</v>
      </c>
    </row>
    <row r="593" spans="1:13" ht="15" x14ac:dyDescent="0.25">
      <c r="A593" t="s">
        <v>242</v>
      </c>
      <c r="B593" t="s">
        <v>400</v>
      </c>
      <c r="C593">
        <v>40.1</v>
      </c>
      <c r="D593">
        <v>10</v>
      </c>
      <c r="E593">
        <f t="shared" si="57"/>
        <v>0.68213963468966188</v>
      </c>
      <c r="F593">
        <v>15</v>
      </c>
      <c r="G593">
        <f t="shared" si="58"/>
        <v>1.0232094520344928</v>
      </c>
      <c r="H593">
        <f t="shared" si="61"/>
        <v>25</v>
      </c>
      <c r="I593">
        <f t="shared" si="59"/>
        <v>1.7053490867241548</v>
      </c>
      <c r="J593">
        <v>2.98</v>
      </c>
      <c r="K593">
        <f t="shared" si="60"/>
        <v>0.44439165863869662</v>
      </c>
      <c r="L593">
        <v>3.94</v>
      </c>
      <c r="M593">
        <v>15.64</v>
      </c>
    </row>
    <row r="594" spans="1:13" ht="15" x14ac:dyDescent="0.25">
      <c r="A594" t="s">
        <v>242</v>
      </c>
      <c r="B594" t="s">
        <v>851</v>
      </c>
      <c r="C594">
        <v>77.7</v>
      </c>
      <c r="D594">
        <v>55</v>
      </c>
      <c r="E594">
        <f t="shared" si="57"/>
        <v>2.3188413229197891</v>
      </c>
      <c r="F594">
        <v>67</v>
      </c>
      <c r="G594">
        <f t="shared" si="58"/>
        <v>2.8247703388295613</v>
      </c>
      <c r="H594">
        <f t="shared" si="61"/>
        <v>122</v>
      </c>
      <c r="I594">
        <f t="shared" si="59"/>
        <v>5.1436116617493504</v>
      </c>
      <c r="J594">
        <v>9.9600000000000009</v>
      </c>
      <c r="K594">
        <f t="shared" si="60"/>
        <v>1.0561183437585966</v>
      </c>
      <c r="L594">
        <v>6.2</v>
      </c>
      <c r="M594">
        <v>14.23</v>
      </c>
    </row>
    <row r="595" spans="1:13" x14ac:dyDescent="0.3">
      <c r="A595" t="s">
        <v>242</v>
      </c>
      <c r="B595" t="s">
        <v>527</v>
      </c>
      <c r="C595">
        <v>39.5</v>
      </c>
      <c r="D595">
        <v>25</v>
      </c>
      <c r="E595">
        <f t="shared" si="57"/>
        <v>1.7241529128351158</v>
      </c>
      <c r="F595">
        <v>36</v>
      </c>
      <c r="G595">
        <f t="shared" si="58"/>
        <v>2.4827801944825669</v>
      </c>
      <c r="H595">
        <f t="shared" si="61"/>
        <v>61</v>
      </c>
      <c r="I595">
        <f t="shared" si="59"/>
        <v>4.206933107317683</v>
      </c>
      <c r="J595">
        <v>6.03</v>
      </c>
      <c r="K595">
        <f t="shared" si="60"/>
        <v>0.90623783144092973</v>
      </c>
      <c r="L595">
        <v>6.7</v>
      </c>
      <c r="M595">
        <v>13.71</v>
      </c>
    </row>
    <row r="596" spans="1:13" ht="15" x14ac:dyDescent="0.25">
      <c r="A596" t="s">
        <v>242</v>
      </c>
      <c r="B596" t="s">
        <v>890</v>
      </c>
      <c r="C596">
        <v>48.5</v>
      </c>
      <c r="D596">
        <v>42</v>
      </c>
      <c r="E596">
        <f t="shared" si="57"/>
        <v>2.4948318309892166</v>
      </c>
      <c r="F596">
        <v>50</v>
      </c>
      <c r="G596">
        <f t="shared" si="58"/>
        <v>2.9700378940347814</v>
      </c>
      <c r="H596">
        <f t="shared" si="61"/>
        <v>92</v>
      </c>
      <c r="I596">
        <f t="shared" si="59"/>
        <v>5.4648697250239984</v>
      </c>
      <c r="J596">
        <v>8.57</v>
      </c>
      <c r="K596">
        <f t="shared" si="60"/>
        <v>1.1586439474773496</v>
      </c>
      <c r="L596">
        <v>7.42</v>
      </c>
      <c r="M596">
        <v>13.4</v>
      </c>
    </row>
    <row r="597" spans="1:13" ht="15" x14ac:dyDescent="0.25">
      <c r="A597" t="s">
        <v>248</v>
      </c>
      <c r="B597" t="s">
        <v>249</v>
      </c>
      <c r="C597">
        <v>36.700000000000003</v>
      </c>
      <c r="D597">
        <v>15</v>
      </c>
      <c r="E597">
        <f t="shared" si="57"/>
        <v>1.0913238659942079</v>
      </c>
      <c r="F597">
        <v>18</v>
      </c>
      <c r="G597">
        <f t="shared" si="58"/>
        <v>1.3095886391930496</v>
      </c>
      <c r="H597">
        <f t="shared" si="61"/>
        <v>33</v>
      </c>
      <c r="I597">
        <f t="shared" si="59"/>
        <v>2.4009125051872577</v>
      </c>
      <c r="J597">
        <v>4.2300000000000004</v>
      </c>
      <c r="K597">
        <f t="shared" si="60"/>
        <v>0.66027716273794135</v>
      </c>
      <c r="L597">
        <v>4.5200000000000005</v>
      </c>
    </row>
    <row r="598" spans="1:13" ht="15" x14ac:dyDescent="0.25">
      <c r="A598" t="s">
        <v>641</v>
      </c>
      <c r="B598" t="s">
        <v>141</v>
      </c>
      <c r="C598">
        <v>54.5</v>
      </c>
      <c r="D598">
        <v>17</v>
      </c>
      <c r="E598">
        <f t="shared" si="57"/>
        <v>0.92767242665506444</v>
      </c>
      <c r="F598">
        <v>18</v>
      </c>
      <c r="G598">
        <f t="shared" si="58"/>
        <v>0.98224139292889168</v>
      </c>
      <c r="H598">
        <f t="shared" si="61"/>
        <v>35</v>
      </c>
      <c r="I598">
        <f t="shared" si="59"/>
        <v>1.9099138195839562</v>
      </c>
      <c r="J598">
        <v>5.22</v>
      </c>
      <c r="K598">
        <f t="shared" si="60"/>
        <v>0.66454778905146394</v>
      </c>
      <c r="L598">
        <v>4.9400000000000004</v>
      </c>
      <c r="M598">
        <v>15.15</v>
      </c>
    </row>
    <row r="599" spans="1:13" ht="15" x14ac:dyDescent="0.25">
      <c r="A599" t="s">
        <v>641</v>
      </c>
      <c r="B599" t="s">
        <v>1680</v>
      </c>
      <c r="C599">
        <v>75.099999999999994</v>
      </c>
      <c r="D599">
        <v>52</v>
      </c>
      <c r="E599">
        <f t="shared" si="57"/>
        <v>2.2473123556540195</v>
      </c>
      <c r="F599">
        <v>70</v>
      </c>
      <c r="G599">
        <f t="shared" si="58"/>
        <v>3.0252281710727185</v>
      </c>
      <c r="H599">
        <f t="shared" si="61"/>
        <v>122</v>
      </c>
      <c r="I599">
        <f t="shared" si="59"/>
        <v>5.272540526726738</v>
      </c>
      <c r="J599">
        <v>10.94</v>
      </c>
      <c r="K599">
        <f t="shared" si="60"/>
        <v>1.1805665903223495</v>
      </c>
      <c r="M599">
        <v>13.8</v>
      </c>
    </row>
    <row r="600" spans="1:13" ht="15" x14ac:dyDescent="0.25">
      <c r="A600" t="s">
        <v>641</v>
      </c>
      <c r="B600" t="s">
        <v>141</v>
      </c>
      <c r="C600">
        <v>76</v>
      </c>
      <c r="D600">
        <v>65</v>
      </c>
      <c r="E600">
        <f t="shared" si="57"/>
        <v>2.7849034123230099</v>
      </c>
      <c r="F600">
        <v>83</v>
      </c>
      <c r="G600">
        <f t="shared" si="58"/>
        <v>3.5561074341970742</v>
      </c>
      <c r="H600">
        <f t="shared" si="61"/>
        <v>148</v>
      </c>
      <c r="I600">
        <f t="shared" si="59"/>
        <v>6.3410108465200841</v>
      </c>
      <c r="J600">
        <v>9.92</v>
      </c>
      <c r="K600">
        <f t="shared" si="60"/>
        <v>1.0639414393311915</v>
      </c>
      <c r="L600">
        <v>7.55</v>
      </c>
      <c r="M600">
        <v>12.4</v>
      </c>
    </row>
    <row r="601" spans="1:13" ht="15" x14ac:dyDescent="0.25">
      <c r="A601" t="s">
        <v>1192</v>
      </c>
      <c r="B601" t="s">
        <v>257</v>
      </c>
      <c r="C601">
        <v>80.2</v>
      </c>
      <c r="E601" t="str">
        <f t="shared" si="57"/>
        <v/>
      </c>
      <c r="G601" t="str">
        <f t="shared" si="58"/>
        <v/>
      </c>
      <c r="I601" t="str">
        <f t="shared" si="59"/>
        <v/>
      </c>
      <c r="J601">
        <v>7.69</v>
      </c>
      <c r="K601">
        <f t="shared" si="60"/>
        <v>0.80221260763666002</v>
      </c>
      <c r="L601">
        <v>5.68</v>
      </c>
    </row>
    <row r="602" spans="1:13" ht="15" x14ac:dyDescent="0.25">
      <c r="A602" t="s">
        <v>669</v>
      </c>
      <c r="B602" t="s">
        <v>208</v>
      </c>
      <c r="C602">
        <v>43.8</v>
      </c>
      <c r="D602">
        <v>31</v>
      </c>
      <c r="E602">
        <f t="shared" si="57"/>
        <v>1.9831425772672295</v>
      </c>
      <c r="F602">
        <v>38</v>
      </c>
      <c r="G602">
        <f t="shared" si="58"/>
        <v>2.4309489656824104</v>
      </c>
      <c r="H602">
        <f t="shared" ref="H602:H633" si="62">D602+F602</f>
        <v>69</v>
      </c>
      <c r="I602">
        <f t="shared" si="59"/>
        <v>4.4140915429496399</v>
      </c>
      <c r="J602">
        <v>6.99</v>
      </c>
      <c r="K602">
        <f t="shared" si="60"/>
        <v>0.99601786086708766</v>
      </c>
      <c r="L602">
        <v>6.45</v>
      </c>
    </row>
    <row r="603" spans="1:13" ht="15" x14ac:dyDescent="0.25">
      <c r="A603" t="s">
        <v>723</v>
      </c>
      <c r="B603" t="s">
        <v>208</v>
      </c>
      <c r="C603">
        <v>59.1</v>
      </c>
      <c r="D603">
        <v>55</v>
      </c>
      <c r="E603">
        <f t="shared" si="57"/>
        <v>2.8295052850658347</v>
      </c>
      <c r="F603">
        <v>67</v>
      </c>
      <c r="G603">
        <f t="shared" si="58"/>
        <v>3.4468518927165621</v>
      </c>
      <c r="H603">
        <f t="shared" si="62"/>
        <v>122</v>
      </c>
      <c r="I603">
        <f t="shared" si="59"/>
        <v>6.2763571777823968</v>
      </c>
      <c r="J603">
        <v>9.86</v>
      </c>
      <c r="K603">
        <f t="shared" si="60"/>
        <v>1.2039017164307615</v>
      </c>
    </row>
    <row r="604" spans="1:13" ht="15" x14ac:dyDescent="0.25">
      <c r="A604" t="s">
        <v>723</v>
      </c>
      <c r="B604" t="s">
        <v>294</v>
      </c>
      <c r="C604">
        <v>59.7</v>
      </c>
      <c r="D604">
        <v>78</v>
      </c>
      <c r="E604">
        <f t="shared" si="57"/>
        <v>3.983377162695136</v>
      </c>
      <c r="F604">
        <v>100</v>
      </c>
      <c r="G604">
        <f t="shared" si="58"/>
        <v>5.1068937983270972</v>
      </c>
      <c r="H604">
        <f t="shared" si="62"/>
        <v>178</v>
      </c>
      <c r="I604">
        <f t="shared" si="59"/>
        <v>9.0902709610222328</v>
      </c>
      <c r="J604">
        <v>10.98</v>
      </c>
      <c r="K604">
        <f t="shared" si="60"/>
        <v>1.3336901906963505</v>
      </c>
      <c r="L604">
        <v>8.59</v>
      </c>
      <c r="M604">
        <v>14.1935200809524</v>
      </c>
    </row>
    <row r="605" spans="1:13" ht="15" x14ac:dyDescent="0.25">
      <c r="A605" t="s">
        <v>669</v>
      </c>
      <c r="B605" t="s">
        <v>1718</v>
      </c>
      <c r="C605">
        <v>52.7</v>
      </c>
      <c r="D605">
        <v>41</v>
      </c>
      <c r="E605">
        <f t="shared" si="57"/>
        <v>2.2926584126495428</v>
      </c>
      <c r="F605">
        <v>52</v>
      </c>
      <c r="G605">
        <f t="shared" si="58"/>
        <v>2.9077618892140542</v>
      </c>
      <c r="H605">
        <f t="shared" si="62"/>
        <v>93</v>
      </c>
      <c r="I605">
        <f t="shared" si="59"/>
        <v>5.2004203018635966</v>
      </c>
      <c r="J605">
        <v>7.46</v>
      </c>
      <c r="K605">
        <f t="shared" si="60"/>
        <v>0.96630412741911975</v>
      </c>
      <c r="L605">
        <v>7</v>
      </c>
      <c r="M605">
        <v>12.8</v>
      </c>
    </row>
    <row r="606" spans="1:13" ht="15" x14ac:dyDescent="0.25">
      <c r="A606" t="s">
        <v>723</v>
      </c>
      <c r="B606" t="s">
        <v>434</v>
      </c>
      <c r="C606">
        <v>39.9</v>
      </c>
      <c r="D606">
        <v>22</v>
      </c>
      <c r="E606">
        <f t="shared" si="57"/>
        <v>1.5061752149975927</v>
      </c>
      <c r="F606">
        <v>24</v>
      </c>
      <c r="G606">
        <f t="shared" si="58"/>
        <v>1.6431002345428283</v>
      </c>
      <c r="H606">
        <f t="shared" si="62"/>
        <v>46</v>
      </c>
      <c r="I606">
        <f t="shared" si="59"/>
        <v>3.1492754495404207</v>
      </c>
      <c r="J606">
        <v>7.87</v>
      </c>
      <c r="K606">
        <f t="shared" si="60"/>
        <v>1.1766405278910097</v>
      </c>
      <c r="L606">
        <v>5.79</v>
      </c>
    </row>
    <row r="607" spans="1:13" ht="15" x14ac:dyDescent="0.25">
      <c r="A607" t="s">
        <v>723</v>
      </c>
      <c r="B607" t="s">
        <v>208</v>
      </c>
      <c r="C607">
        <v>49.8</v>
      </c>
      <c r="D607">
        <v>39</v>
      </c>
      <c r="E607">
        <f t="shared" si="57"/>
        <v>2.2724823218477175</v>
      </c>
      <c r="F607">
        <v>50</v>
      </c>
      <c r="G607">
        <f t="shared" si="58"/>
        <v>2.9134388741637403</v>
      </c>
      <c r="H607">
        <f t="shared" si="62"/>
        <v>89</v>
      </c>
      <c r="I607">
        <f t="shared" si="59"/>
        <v>5.1859211960114582</v>
      </c>
      <c r="J607">
        <v>7.63</v>
      </c>
      <c r="K607">
        <f t="shared" si="60"/>
        <v>1.0175872163583597</v>
      </c>
      <c r="L607">
        <v>7.11</v>
      </c>
    </row>
    <row r="608" spans="1:13" ht="15" x14ac:dyDescent="0.25">
      <c r="A608" t="s">
        <v>669</v>
      </c>
      <c r="B608" t="s">
        <v>152</v>
      </c>
      <c r="C608">
        <v>37.1</v>
      </c>
      <c r="D608">
        <v>35</v>
      </c>
      <c r="E608">
        <f t="shared" si="57"/>
        <v>2.5264223395685779</v>
      </c>
      <c r="F608">
        <v>43</v>
      </c>
      <c r="G608">
        <f t="shared" si="58"/>
        <v>3.1038903028985385</v>
      </c>
      <c r="H608">
        <f t="shared" si="62"/>
        <v>78</v>
      </c>
      <c r="I608">
        <f t="shared" si="59"/>
        <v>5.6303126424671168</v>
      </c>
      <c r="J608">
        <v>5.82</v>
      </c>
      <c r="K608">
        <f t="shared" si="60"/>
        <v>0.90340379988465724</v>
      </c>
      <c r="L608">
        <v>6.5</v>
      </c>
    </row>
    <row r="609" spans="1:13" ht="15" x14ac:dyDescent="0.25">
      <c r="A609" t="s">
        <v>669</v>
      </c>
      <c r="B609" t="s">
        <v>294</v>
      </c>
      <c r="C609">
        <v>53</v>
      </c>
      <c r="D609">
        <v>55</v>
      </c>
      <c r="E609">
        <f t="shared" si="57"/>
        <v>3.0628445874823815</v>
      </c>
      <c r="F609">
        <v>73</v>
      </c>
      <c r="G609">
        <f t="shared" si="58"/>
        <v>4.0652300888402522</v>
      </c>
      <c r="H609">
        <f t="shared" si="62"/>
        <v>128</v>
      </c>
      <c r="I609">
        <f t="shared" si="59"/>
        <v>7.1280746763226341</v>
      </c>
      <c r="J609">
        <v>7.67</v>
      </c>
      <c r="K609">
        <f t="shared" si="60"/>
        <v>0.99060265384166313</v>
      </c>
      <c r="L609">
        <v>7.82</v>
      </c>
    </row>
    <row r="610" spans="1:13" ht="15" x14ac:dyDescent="0.25">
      <c r="A610" t="s">
        <v>723</v>
      </c>
      <c r="B610" t="s">
        <v>2021</v>
      </c>
      <c r="C610">
        <v>49</v>
      </c>
      <c r="D610">
        <v>50</v>
      </c>
      <c r="E610">
        <f t="shared" si="57"/>
        <v>2.9479621547729105</v>
      </c>
      <c r="F610">
        <v>71</v>
      </c>
      <c r="G610">
        <f t="shared" si="58"/>
        <v>4.1861062597775325</v>
      </c>
      <c r="H610">
        <f t="shared" si="62"/>
        <v>121</v>
      </c>
      <c r="I610">
        <f t="shared" si="59"/>
        <v>7.1340684145504429</v>
      </c>
      <c r="J610">
        <v>7.65</v>
      </c>
      <c r="K610">
        <f t="shared" si="60"/>
        <v>1.0288079598864477</v>
      </c>
      <c r="L610">
        <v>7.73</v>
      </c>
    </row>
    <row r="611" spans="1:13" ht="15" x14ac:dyDescent="0.25">
      <c r="A611" t="s">
        <v>669</v>
      </c>
      <c r="B611" t="s">
        <v>1137</v>
      </c>
      <c r="C611">
        <v>66.599999999999994</v>
      </c>
      <c r="D611">
        <v>82</v>
      </c>
      <c r="E611">
        <f t="shared" si="57"/>
        <v>3.8674015581074705</v>
      </c>
      <c r="F611">
        <v>107</v>
      </c>
      <c r="G611">
        <f t="shared" si="58"/>
        <v>5.0464873989938948</v>
      </c>
      <c r="H611">
        <f t="shared" si="62"/>
        <v>189</v>
      </c>
      <c r="I611">
        <f t="shared" si="59"/>
        <v>8.9138889571013653</v>
      </c>
      <c r="J611">
        <v>11.8</v>
      </c>
      <c r="K611">
        <f t="shared" si="60"/>
        <v>1.3547137985448998</v>
      </c>
      <c r="L611">
        <v>9.01</v>
      </c>
    </row>
    <row r="612" spans="1:13" ht="15" x14ac:dyDescent="0.25">
      <c r="A612" t="s">
        <v>723</v>
      </c>
      <c r="B612" t="s">
        <v>294</v>
      </c>
      <c r="C612">
        <v>55.2</v>
      </c>
      <c r="D612">
        <v>68</v>
      </c>
      <c r="E612">
        <f t="shared" si="57"/>
        <v>3.6764018152326963</v>
      </c>
      <c r="F612">
        <v>90</v>
      </c>
      <c r="G612">
        <f t="shared" si="58"/>
        <v>4.8658259319256274</v>
      </c>
      <c r="H612">
        <f t="shared" si="62"/>
        <v>158</v>
      </c>
      <c r="I612">
        <f t="shared" si="59"/>
        <v>8.5422277471583232</v>
      </c>
      <c r="J612">
        <v>10.45</v>
      </c>
      <c r="K612">
        <f t="shared" si="60"/>
        <v>1.3216446596562179</v>
      </c>
      <c r="L612">
        <v>8.5500000000000007</v>
      </c>
    </row>
    <row r="613" spans="1:13" ht="15" x14ac:dyDescent="0.25">
      <c r="A613" t="s">
        <v>1387</v>
      </c>
      <c r="B613" t="s">
        <v>1388</v>
      </c>
      <c r="C613">
        <v>38.700000000000003</v>
      </c>
      <c r="D613">
        <v>28</v>
      </c>
      <c r="E613">
        <f t="shared" si="57"/>
        <v>1.9600067702410504</v>
      </c>
      <c r="F613">
        <v>31</v>
      </c>
      <c r="G613">
        <f t="shared" si="58"/>
        <v>2.1700074956240201</v>
      </c>
      <c r="H613">
        <f t="shared" si="62"/>
        <v>59</v>
      </c>
      <c r="I613">
        <f t="shared" si="59"/>
        <v>4.1300142658650705</v>
      </c>
      <c r="J613">
        <v>6.13</v>
      </c>
      <c r="K613">
        <f t="shared" si="60"/>
        <v>0.93103565700435031</v>
      </c>
    </row>
    <row r="614" spans="1:13" ht="15" x14ac:dyDescent="0.25">
      <c r="A614" t="s">
        <v>1387</v>
      </c>
      <c r="B614" t="s">
        <v>152</v>
      </c>
      <c r="C614">
        <v>34.200000000000003</v>
      </c>
      <c r="D614">
        <v>24</v>
      </c>
      <c r="E614">
        <f t="shared" si="57"/>
        <v>1.8380661262271187</v>
      </c>
      <c r="F614">
        <v>30</v>
      </c>
      <c r="G614">
        <f t="shared" si="58"/>
        <v>2.2975826577838983</v>
      </c>
      <c r="H614">
        <f t="shared" si="62"/>
        <v>54</v>
      </c>
      <c r="I614">
        <f t="shared" si="59"/>
        <v>4.1356487840110168</v>
      </c>
      <c r="J614">
        <v>3.31</v>
      </c>
      <c r="K614">
        <f t="shared" si="60"/>
        <v>0.53580821013018098</v>
      </c>
      <c r="L614">
        <v>6.01</v>
      </c>
    </row>
    <row r="615" spans="1:13" ht="15" x14ac:dyDescent="0.25">
      <c r="A615" t="s">
        <v>1387</v>
      </c>
      <c r="B615" t="s">
        <v>434</v>
      </c>
      <c r="C615">
        <v>55.4</v>
      </c>
      <c r="D615">
        <v>45</v>
      </c>
      <c r="E615">
        <f t="shared" si="57"/>
        <v>2.4265210083339213</v>
      </c>
      <c r="F615">
        <v>53</v>
      </c>
      <c r="G615">
        <f t="shared" si="58"/>
        <v>2.857902520926618</v>
      </c>
      <c r="H615">
        <f t="shared" si="62"/>
        <v>98</v>
      </c>
      <c r="I615">
        <f t="shared" si="59"/>
        <v>5.2844235292605388</v>
      </c>
      <c r="J615">
        <v>10.84</v>
      </c>
      <c r="K615">
        <f t="shared" si="60"/>
        <v>1.3684154824722237</v>
      </c>
      <c r="L615">
        <v>7.67</v>
      </c>
    </row>
    <row r="616" spans="1:13" ht="15" x14ac:dyDescent="0.25">
      <c r="A616" t="s">
        <v>281</v>
      </c>
      <c r="B616" t="s">
        <v>94</v>
      </c>
      <c r="C616">
        <v>63.8</v>
      </c>
      <c r="D616">
        <v>32</v>
      </c>
      <c r="E616">
        <f t="shared" si="57"/>
        <v>1.5571268038574906</v>
      </c>
      <c r="F616">
        <v>41</v>
      </c>
      <c r="G616">
        <f t="shared" si="58"/>
        <v>1.9950687174424098</v>
      </c>
      <c r="H616">
        <f t="shared" si="62"/>
        <v>73</v>
      </c>
      <c r="I616">
        <f t="shared" si="59"/>
        <v>3.5521955212999003</v>
      </c>
      <c r="J616">
        <v>7.7</v>
      </c>
      <c r="K616">
        <f t="shared" si="60"/>
        <v>0.90380038097271942</v>
      </c>
      <c r="L616">
        <v>5.38</v>
      </c>
      <c r="M616">
        <v>17.37</v>
      </c>
    </row>
    <row r="617" spans="1:13" ht="15" x14ac:dyDescent="0.25">
      <c r="A617" t="s">
        <v>281</v>
      </c>
      <c r="B617" t="s">
        <v>282</v>
      </c>
      <c r="C617">
        <v>34.200000000000003</v>
      </c>
      <c r="D617">
        <v>15</v>
      </c>
      <c r="E617">
        <f t="shared" si="57"/>
        <v>1.1487913288919491</v>
      </c>
      <c r="F617">
        <v>19</v>
      </c>
      <c r="G617">
        <f t="shared" si="58"/>
        <v>1.4551356832631357</v>
      </c>
      <c r="H617">
        <f t="shared" si="62"/>
        <v>34</v>
      </c>
      <c r="I617">
        <f t="shared" si="59"/>
        <v>2.6039270121550846</v>
      </c>
      <c r="J617">
        <v>4.8</v>
      </c>
      <c r="K617">
        <f t="shared" si="60"/>
        <v>0.77700284248485452</v>
      </c>
      <c r="L617">
        <v>5.48</v>
      </c>
      <c r="M617">
        <v>14.56</v>
      </c>
    </row>
    <row r="618" spans="1:13" ht="15" x14ac:dyDescent="0.25">
      <c r="A618" t="s">
        <v>281</v>
      </c>
      <c r="B618" t="s">
        <v>94</v>
      </c>
      <c r="C618">
        <v>74.7</v>
      </c>
      <c r="D618">
        <v>58</v>
      </c>
      <c r="E618">
        <f t="shared" si="57"/>
        <v>2.5163739066632704</v>
      </c>
      <c r="F618">
        <v>68</v>
      </c>
      <c r="G618">
        <f t="shared" si="58"/>
        <v>2.9502314767776272</v>
      </c>
      <c r="H618">
        <f t="shared" si="62"/>
        <v>126</v>
      </c>
      <c r="I618">
        <f t="shared" si="59"/>
        <v>5.4666053834408972</v>
      </c>
      <c r="J618">
        <v>7.94</v>
      </c>
      <c r="K618">
        <f t="shared" si="60"/>
        <v>0.8591902280690632</v>
      </c>
      <c r="L618">
        <v>5.9</v>
      </c>
      <c r="M618">
        <v>13.7</v>
      </c>
    </row>
    <row r="619" spans="1:13" ht="15" x14ac:dyDescent="0.25">
      <c r="A619" t="s">
        <v>1730</v>
      </c>
      <c r="B619" t="s">
        <v>3</v>
      </c>
      <c r="C619">
        <v>76.2</v>
      </c>
      <c r="D619">
        <v>96</v>
      </c>
      <c r="E619">
        <f t="shared" si="57"/>
        <v>4.1052326559753185</v>
      </c>
      <c r="F619">
        <v>125</v>
      </c>
      <c r="G619">
        <f t="shared" si="58"/>
        <v>5.3453550208011968</v>
      </c>
      <c r="H619">
        <f t="shared" si="62"/>
        <v>221</v>
      </c>
      <c r="I619">
        <f t="shared" si="59"/>
        <v>9.4505876767765145</v>
      </c>
      <c r="J619">
        <v>13.73</v>
      </c>
      <c r="K619">
        <f t="shared" si="60"/>
        <v>1.4705784169267191</v>
      </c>
    </row>
    <row r="620" spans="1:13" x14ac:dyDescent="0.3">
      <c r="A620" t="s">
        <v>85</v>
      </c>
      <c r="B620" t="s">
        <v>104</v>
      </c>
      <c r="C620">
        <v>74.3</v>
      </c>
      <c r="D620">
        <v>42</v>
      </c>
      <c r="E620">
        <f t="shared" si="57"/>
        <v>1.8293323388891174</v>
      </c>
      <c r="F620">
        <v>57</v>
      </c>
      <c r="G620">
        <f t="shared" si="58"/>
        <v>2.4826653170638022</v>
      </c>
      <c r="H620">
        <f t="shared" si="62"/>
        <v>99</v>
      </c>
      <c r="I620">
        <f t="shared" si="59"/>
        <v>4.3119976559529194</v>
      </c>
      <c r="J620">
        <v>7.82</v>
      </c>
      <c r="K620">
        <f t="shared" si="60"/>
        <v>0.84855043252977125</v>
      </c>
      <c r="L620">
        <v>5.26</v>
      </c>
      <c r="M620">
        <v>15.13</v>
      </c>
    </row>
    <row r="621" spans="1:13" x14ac:dyDescent="0.3">
      <c r="A621" t="s">
        <v>85</v>
      </c>
      <c r="B621" t="s">
        <v>121</v>
      </c>
      <c r="C621">
        <v>43.3</v>
      </c>
      <c r="D621">
        <v>22</v>
      </c>
      <c r="E621">
        <f t="shared" si="57"/>
        <v>1.419194424692354</v>
      </c>
      <c r="F621">
        <v>31</v>
      </c>
      <c r="G621">
        <f t="shared" si="58"/>
        <v>1.9997739620664989</v>
      </c>
      <c r="H621">
        <f t="shared" si="62"/>
        <v>53</v>
      </c>
      <c r="I621">
        <f t="shared" si="59"/>
        <v>3.418968386758853</v>
      </c>
      <c r="J621">
        <v>4.45</v>
      </c>
      <c r="K621">
        <f t="shared" si="60"/>
        <v>0.637852771038949</v>
      </c>
      <c r="L621">
        <v>4.6100000000000003</v>
      </c>
      <c r="M621">
        <v>14.71</v>
      </c>
    </row>
    <row r="622" spans="1:13" ht="15" x14ac:dyDescent="0.25">
      <c r="A622" t="s">
        <v>85</v>
      </c>
      <c r="B622" t="s">
        <v>21</v>
      </c>
      <c r="C622">
        <v>51.3</v>
      </c>
      <c r="D622">
        <v>42</v>
      </c>
      <c r="E622">
        <f t="shared" si="57"/>
        <v>2.3950272185833734</v>
      </c>
      <c r="F622">
        <v>57</v>
      </c>
      <c r="G622">
        <f t="shared" si="58"/>
        <v>3.2503940823631496</v>
      </c>
      <c r="H622">
        <f t="shared" si="62"/>
        <v>99</v>
      </c>
      <c r="I622">
        <f t="shared" si="59"/>
        <v>5.6454213009465235</v>
      </c>
      <c r="J622">
        <v>7.59</v>
      </c>
      <c r="K622">
        <f t="shared" si="60"/>
        <v>0.99688455672170273</v>
      </c>
      <c r="L622">
        <v>5.86</v>
      </c>
      <c r="M622">
        <v>14.19</v>
      </c>
    </row>
    <row r="623" spans="1:13" ht="15" x14ac:dyDescent="0.25">
      <c r="A623" t="s">
        <v>85</v>
      </c>
      <c r="B623" t="s">
        <v>1466</v>
      </c>
      <c r="C623">
        <v>68</v>
      </c>
      <c r="D623">
        <v>52</v>
      </c>
      <c r="E623">
        <f t="shared" si="57"/>
        <v>2.4156662580258814</v>
      </c>
      <c r="F623">
        <v>70</v>
      </c>
      <c r="G623">
        <f t="shared" si="58"/>
        <v>3.2518584242656092</v>
      </c>
      <c r="H623">
        <f t="shared" si="62"/>
        <v>122</v>
      </c>
      <c r="I623">
        <f t="shared" si="59"/>
        <v>5.6675246822914911</v>
      </c>
      <c r="J623">
        <v>9.86</v>
      </c>
      <c r="K623">
        <f t="shared" si="60"/>
        <v>1.1199146264745177</v>
      </c>
      <c r="L623">
        <v>6.75</v>
      </c>
      <c r="M623">
        <v>13.35</v>
      </c>
    </row>
    <row r="624" spans="1:13" ht="15" x14ac:dyDescent="0.25">
      <c r="A624" t="s">
        <v>85</v>
      </c>
      <c r="B624" t="s">
        <v>2028</v>
      </c>
      <c r="C624">
        <v>71.3</v>
      </c>
      <c r="D624">
        <v>87</v>
      </c>
      <c r="E624">
        <f t="shared" si="57"/>
        <v>3.9046535640212201</v>
      </c>
      <c r="F624">
        <v>100</v>
      </c>
      <c r="G624">
        <f t="shared" si="58"/>
        <v>4.4881075448519772</v>
      </c>
      <c r="H624">
        <f t="shared" si="62"/>
        <v>187</v>
      </c>
      <c r="I624">
        <f t="shared" si="59"/>
        <v>8.3927611088731968</v>
      </c>
      <c r="J624">
        <v>11.7</v>
      </c>
      <c r="K624">
        <f t="shared" si="60"/>
        <v>1.296833370644527</v>
      </c>
      <c r="L624">
        <v>8.33</v>
      </c>
      <c r="M624">
        <v>12.6</v>
      </c>
    </row>
    <row r="625" spans="1:13" ht="15" x14ac:dyDescent="0.25">
      <c r="A625" t="s">
        <v>85</v>
      </c>
      <c r="B625" t="s">
        <v>3</v>
      </c>
      <c r="C625">
        <v>60</v>
      </c>
      <c r="D625">
        <v>61</v>
      </c>
      <c r="E625">
        <f t="shared" si="57"/>
        <v>3.103867482647138</v>
      </c>
      <c r="F625">
        <v>83</v>
      </c>
      <c r="G625">
        <f t="shared" si="58"/>
        <v>4.2232950993395484</v>
      </c>
      <c r="H625">
        <f t="shared" si="62"/>
        <v>144</v>
      </c>
      <c r="I625">
        <f t="shared" si="59"/>
        <v>7.3271625819866859</v>
      </c>
      <c r="J625">
        <v>12</v>
      </c>
      <c r="K625">
        <f t="shared" si="60"/>
        <v>1.4538232870643681</v>
      </c>
      <c r="L625">
        <v>7.79</v>
      </c>
      <c r="M625">
        <v>12.5</v>
      </c>
    </row>
    <row r="626" spans="1:13" x14ac:dyDescent="0.3">
      <c r="A626" t="s">
        <v>85</v>
      </c>
      <c r="B626" t="s">
        <v>277</v>
      </c>
      <c r="C626">
        <v>68.400000000000006</v>
      </c>
      <c r="D626">
        <v>68</v>
      </c>
      <c r="E626">
        <f t="shared" si="57"/>
        <v>3.1454999144612783</v>
      </c>
      <c r="F626">
        <v>90</v>
      </c>
      <c r="G626">
        <f t="shared" si="58"/>
        <v>4.1631616514928682</v>
      </c>
      <c r="H626">
        <f t="shared" si="62"/>
        <v>158</v>
      </c>
      <c r="I626">
        <f t="shared" si="59"/>
        <v>7.3086615659541465</v>
      </c>
      <c r="J626">
        <v>10.66</v>
      </c>
      <c r="K626">
        <f t="shared" si="60"/>
        <v>1.2071245534460913</v>
      </c>
      <c r="L626">
        <v>6.8</v>
      </c>
      <c r="M626">
        <v>12.22</v>
      </c>
    </row>
    <row r="627" spans="1:13" ht="15" x14ac:dyDescent="0.25">
      <c r="A627" t="s">
        <v>85</v>
      </c>
      <c r="B627" t="s">
        <v>3</v>
      </c>
      <c r="C627">
        <v>67.400000000000006</v>
      </c>
      <c r="D627">
        <v>83</v>
      </c>
      <c r="E627">
        <f t="shared" si="57"/>
        <v>3.8807123706029594</v>
      </c>
      <c r="F627">
        <v>107</v>
      </c>
      <c r="G627">
        <f t="shared" si="58"/>
        <v>5.0028460681267068</v>
      </c>
      <c r="H627">
        <f t="shared" si="62"/>
        <v>190</v>
      </c>
      <c r="I627">
        <f t="shared" si="59"/>
        <v>8.8835584387296667</v>
      </c>
      <c r="J627">
        <v>14.3</v>
      </c>
      <c r="K627">
        <f t="shared" si="60"/>
        <v>1.6316547807031647</v>
      </c>
      <c r="L627">
        <v>8.4</v>
      </c>
      <c r="M627">
        <v>12</v>
      </c>
    </row>
    <row r="628" spans="1:13" ht="15" x14ac:dyDescent="0.25">
      <c r="A628" t="s">
        <v>1730</v>
      </c>
      <c r="B628" t="s">
        <v>21</v>
      </c>
      <c r="C628">
        <v>71.900000000000006</v>
      </c>
      <c r="D628">
        <v>90</v>
      </c>
      <c r="E628">
        <f t="shared" si="57"/>
        <v>4.0147498887681889</v>
      </c>
      <c r="F628">
        <v>110</v>
      </c>
      <c r="G628">
        <f t="shared" si="58"/>
        <v>4.9069165307166749</v>
      </c>
      <c r="H628">
        <f t="shared" si="62"/>
        <v>200</v>
      </c>
      <c r="I628">
        <f t="shared" si="59"/>
        <v>8.9216664194848647</v>
      </c>
      <c r="J628">
        <v>14.57</v>
      </c>
      <c r="K628">
        <f t="shared" si="60"/>
        <v>1.6079839526365809</v>
      </c>
    </row>
    <row r="629" spans="1:13" ht="15" x14ac:dyDescent="0.25">
      <c r="A629" s="2" t="s">
        <v>85</v>
      </c>
      <c r="B629" s="1" t="s">
        <v>21</v>
      </c>
      <c r="C629" s="1">
        <v>75.5</v>
      </c>
      <c r="D629" s="1">
        <v>90</v>
      </c>
      <c r="E629">
        <f t="shared" si="57"/>
        <v>3.8745786729102361</v>
      </c>
      <c r="F629" s="1">
        <v>120</v>
      </c>
      <c r="G629">
        <f t="shared" si="58"/>
        <v>5.1661048972136481</v>
      </c>
      <c r="H629">
        <f t="shared" si="62"/>
        <v>210</v>
      </c>
      <c r="I629">
        <f t="shared" si="59"/>
        <v>9.0406835701238837</v>
      </c>
      <c r="J629" s="1">
        <v>13.5</v>
      </c>
      <c r="K629">
        <f t="shared" si="60"/>
        <v>1.4528394590248781</v>
      </c>
      <c r="L629" s="1">
        <v>8.33</v>
      </c>
    </row>
    <row r="630" spans="1:13" ht="15" x14ac:dyDescent="0.25">
      <c r="A630" t="s">
        <v>1730</v>
      </c>
      <c r="B630" t="s">
        <v>3</v>
      </c>
      <c r="C630">
        <v>84.2</v>
      </c>
      <c r="D630">
        <v>112</v>
      </c>
      <c r="E630">
        <f t="shared" si="57"/>
        <v>4.4539630407465767</v>
      </c>
      <c r="F630">
        <v>138</v>
      </c>
      <c r="G630">
        <f t="shared" si="58"/>
        <v>5.4879187466341746</v>
      </c>
      <c r="H630">
        <f t="shared" si="62"/>
        <v>250</v>
      </c>
      <c r="I630">
        <f t="shared" si="59"/>
        <v>9.9418817873807512</v>
      </c>
      <c r="J630">
        <v>14.34</v>
      </c>
      <c r="K630">
        <f t="shared" si="60"/>
        <v>1.4588660244899603</v>
      </c>
      <c r="L630">
        <v>9.1300000000000008</v>
      </c>
    </row>
    <row r="631" spans="1:13" ht="15" x14ac:dyDescent="0.25">
      <c r="A631" t="s">
        <v>555</v>
      </c>
      <c r="B631" t="s">
        <v>501</v>
      </c>
      <c r="C631">
        <v>28.9</v>
      </c>
      <c r="D631">
        <v>19</v>
      </c>
      <c r="E631">
        <f t="shared" si="57"/>
        <v>1.6447389094639195</v>
      </c>
      <c r="F631">
        <v>22</v>
      </c>
      <c r="G631">
        <f t="shared" si="58"/>
        <v>1.9044345267476963</v>
      </c>
      <c r="H631">
        <f t="shared" si="62"/>
        <v>41</v>
      </c>
      <c r="I631">
        <f t="shared" si="59"/>
        <v>3.5491734362116159</v>
      </c>
      <c r="J631">
        <v>5.68</v>
      </c>
      <c r="K631">
        <f t="shared" si="60"/>
        <v>1.0028331197783789</v>
      </c>
      <c r="L631">
        <v>5.74</v>
      </c>
    </row>
    <row r="632" spans="1:13" ht="15" x14ac:dyDescent="0.25">
      <c r="A632" t="s">
        <v>1263</v>
      </c>
      <c r="B632" t="s">
        <v>3</v>
      </c>
      <c r="C632">
        <v>58.8</v>
      </c>
      <c r="D632">
        <v>60</v>
      </c>
      <c r="E632">
        <f t="shared" si="57"/>
        <v>3.0981806434741355</v>
      </c>
      <c r="F632">
        <v>80</v>
      </c>
      <c r="G632">
        <f t="shared" si="58"/>
        <v>4.1309075246321809</v>
      </c>
      <c r="H632">
        <f t="shared" si="62"/>
        <v>140</v>
      </c>
      <c r="I632">
        <f t="shared" si="59"/>
        <v>7.2290881681063164</v>
      </c>
      <c r="J632">
        <v>10.8</v>
      </c>
      <c r="K632">
        <f t="shared" si="60"/>
        <v>1.3221394063805321</v>
      </c>
      <c r="L632">
        <v>7.52</v>
      </c>
      <c r="M632">
        <v>12.46</v>
      </c>
    </row>
    <row r="633" spans="1:13" ht="15" x14ac:dyDescent="0.25">
      <c r="A633" t="s">
        <v>1745</v>
      </c>
      <c r="B633" t="s">
        <v>1321</v>
      </c>
      <c r="C633">
        <v>52.8</v>
      </c>
      <c r="D633">
        <v>43</v>
      </c>
      <c r="E633">
        <f t="shared" si="57"/>
        <v>2.4011819972641626</v>
      </c>
      <c r="F633">
        <v>55</v>
      </c>
      <c r="G633">
        <f t="shared" si="58"/>
        <v>3.0712792988262545</v>
      </c>
      <c r="H633">
        <f t="shared" si="62"/>
        <v>98</v>
      </c>
      <c r="I633">
        <f t="shared" si="59"/>
        <v>5.4724612960904171</v>
      </c>
      <c r="J633">
        <v>7.63</v>
      </c>
      <c r="K633">
        <f t="shared" si="60"/>
        <v>0.9873590586275337</v>
      </c>
    </row>
    <row r="634" spans="1:13" ht="15" x14ac:dyDescent="0.25">
      <c r="A634" t="s">
        <v>1320</v>
      </c>
      <c r="B634" t="s">
        <v>1321</v>
      </c>
      <c r="C634">
        <v>45.4</v>
      </c>
      <c r="D634">
        <v>37</v>
      </c>
      <c r="E634">
        <f t="shared" si="57"/>
        <v>2.3060027160322001</v>
      </c>
      <c r="F634">
        <v>47</v>
      </c>
      <c r="G634">
        <f t="shared" si="58"/>
        <v>2.9292466933382002</v>
      </c>
      <c r="H634">
        <f t="shared" ref="H634:H665" si="63">D634+F634</f>
        <v>84</v>
      </c>
      <c r="I634">
        <f t="shared" si="59"/>
        <v>5.2352494093704003</v>
      </c>
      <c r="J634">
        <v>6.09</v>
      </c>
      <c r="K634">
        <f t="shared" si="60"/>
        <v>0.85187244170100684</v>
      </c>
      <c r="L634">
        <v>6.75</v>
      </c>
    </row>
    <row r="635" spans="1:13" ht="15" x14ac:dyDescent="0.25">
      <c r="A635" t="s">
        <v>243</v>
      </c>
      <c r="B635" t="s">
        <v>161</v>
      </c>
      <c r="C635">
        <v>51.5</v>
      </c>
      <c r="D635">
        <v>50</v>
      </c>
      <c r="E635">
        <f t="shared" si="57"/>
        <v>2.8431643229770289</v>
      </c>
      <c r="G635" t="str">
        <f t="shared" si="58"/>
        <v/>
      </c>
      <c r="H635">
        <f t="shared" si="63"/>
        <v>50</v>
      </c>
      <c r="I635">
        <f t="shared" si="59"/>
        <v>2.8431643229770289</v>
      </c>
      <c r="J635">
        <v>9.43</v>
      </c>
      <c r="K635">
        <f t="shared" si="60"/>
        <v>1.236071602642147</v>
      </c>
      <c r="L635">
        <v>7.73</v>
      </c>
    </row>
    <row r="636" spans="1:13" ht="15" x14ac:dyDescent="0.25">
      <c r="A636" t="s">
        <v>243</v>
      </c>
      <c r="B636" t="s">
        <v>242</v>
      </c>
      <c r="C636">
        <v>50.4</v>
      </c>
      <c r="D636">
        <v>19</v>
      </c>
      <c r="E636">
        <f t="shared" si="57"/>
        <v>1.0975041236650367</v>
      </c>
      <c r="F636">
        <v>22</v>
      </c>
      <c r="G636">
        <f t="shared" si="58"/>
        <v>1.2707942484542529</v>
      </c>
      <c r="H636">
        <f t="shared" si="63"/>
        <v>41</v>
      </c>
      <c r="I636">
        <f t="shared" si="59"/>
        <v>2.3682983721192894</v>
      </c>
      <c r="J636">
        <v>5.6</v>
      </c>
      <c r="K636">
        <f t="shared" si="60"/>
        <v>0.74225617728372761</v>
      </c>
      <c r="L636">
        <v>4.5999999999999996</v>
      </c>
      <c r="M636">
        <v>16.03</v>
      </c>
    </row>
    <row r="637" spans="1:13" ht="15" x14ac:dyDescent="0.25">
      <c r="A637" t="s">
        <v>243</v>
      </c>
      <c r="B637" t="s">
        <v>360</v>
      </c>
      <c r="C637">
        <v>73.5</v>
      </c>
      <c r="D637">
        <v>40</v>
      </c>
      <c r="E637">
        <f t="shared" si="57"/>
        <v>1.7559945514573061</v>
      </c>
      <c r="F637">
        <v>55</v>
      </c>
      <c r="G637">
        <f t="shared" si="58"/>
        <v>2.414492508253796</v>
      </c>
      <c r="H637">
        <f t="shared" si="63"/>
        <v>95</v>
      </c>
      <c r="I637">
        <f t="shared" si="59"/>
        <v>4.1704870597111015</v>
      </c>
      <c r="J637">
        <v>8.32</v>
      </c>
      <c r="K637">
        <f t="shared" si="60"/>
        <v>0.90785800841765274</v>
      </c>
      <c r="L637">
        <v>6.14</v>
      </c>
      <c r="M637">
        <v>13.2</v>
      </c>
    </row>
    <row r="638" spans="1:13" ht="15" x14ac:dyDescent="0.25">
      <c r="A638" t="s">
        <v>243</v>
      </c>
      <c r="B638" t="s">
        <v>194</v>
      </c>
      <c r="C638">
        <v>56.9</v>
      </c>
      <c r="D638">
        <v>47</v>
      </c>
      <c r="E638">
        <f t="shared" si="57"/>
        <v>2.4855914352537805</v>
      </c>
      <c r="F638">
        <v>57</v>
      </c>
      <c r="G638">
        <f t="shared" si="58"/>
        <v>3.0144406767971383</v>
      </c>
      <c r="H638">
        <f t="shared" si="63"/>
        <v>104</v>
      </c>
      <c r="I638">
        <f t="shared" si="59"/>
        <v>5.5000321120509188</v>
      </c>
      <c r="J638">
        <v>11.49</v>
      </c>
      <c r="K638">
        <f t="shared" si="60"/>
        <v>1.4306303134455487</v>
      </c>
      <c r="L638">
        <v>7.91</v>
      </c>
      <c r="M638">
        <v>12.7</v>
      </c>
    </row>
    <row r="639" spans="1:13" ht="15" x14ac:dyDescent="0.25">
      <c r="A639" t="s">
        <v>243</v>
      </c>
      <c r="B639" t="s">
        <v>194</v>
      </c>
      <c r="C639">
        <v>62.4</v>
      </c>
      <c r="D639">
        <v>55</v>
      </c>
      <c r="E639">
        <f t="shared" si="57"/>
        <v>2.7198564291936842</v>
      </c>
      <c r="F639">
        <v>73</v>
      </c>
      <c r="G639">
        <f t="shared" si="58"/>
        <v>3.6099912605661628</v>
      </c>
      <c r="H639">
        <f t="shared" si="63"/>
        <v>128</v>
      </c>
      <c r="I639">
        <f t="shared" si="59"/>
        <v>6.3298476897598466</v>
      </c>
      <c r="J639">
        <v>12.7</v>
      </c>
      <c r="K639">
        <f t="shared" si="60"/>
        <v>1.507832488878647</v>
      </c>
      <c r="L639">
        <v>8.75</v>
      </c>
      <c r="M639">
        <v>12.2</v>
      </c>
    </row>
    <row r="640" spans="1:13" ht="15" x14ac:dyDescent="0.25">
      <c r="A640" t="s">
        <v>243</v>
      </c>
      <c r="B640" t="s">
        <v>161</v>
      </c>
      <c r="C640">
        <v>57.6</v>
      </c>
      <c r="D640">
        <v>66</v>
      </c>
      <c r="E640">
        <f t="shared" si="57"/>
        <v>3.4594986954862188</v>
      </c>
      <c r="F640">
        <v>82</v>
      </c>
      <c r="G640">
        <f t="shared" si="58"/>
        <v>4.2981650459071208</v>
      </c>
      <c r="H640">
        <f t="shared" si="63"/>
        <v>148</v>
      </c>
      <c r="I640">
        <f t="shared" si="59"/>
        <v>7.7576637413933396</v>
      </c>
      <c r="J640">
        <v>9.01</v>
      </c>
      <c r="K640">
        <f t="shared" si="60"/>
        <v>1.1147941239905683</v>
      </c>
      <c r="L640">
        <v>8.02</v>
      </c>
      <c r="M640">
        <v>12.1</v>
      </c>
    </row>
    <row r="641" spans="1:13" ht="15" x14ac:dyDescent="0.25">
      <c r="A641" t="s">
        <v>243</v>
      </c>
      <c r="B641" t="s">
        <v>161</v>
      </c>
      <c r="C641">
        <v>60.7</v>
      </c>
      <c r="D641">
        <v>80</v>
      </c>
      <c r="E641">
        <f t="shared" si="57"/>
        <v>4.0364454746118428</v>
      </c>
      <c r="F641">
        <v>97</v>
      </c>
      <c r="G641">
        <f t="shared" si="58"/>
        <v>4.8941901379668593</v>
      </c>
      <c r="H641">
        <f t="shared" si="63"/>
        <v>177</v>
      </c>
      <c r="I641">
        <f t="shared" si="59"/>
        <v>8.9306356125787012</v>
      </c>
      <c r="J641">
        <v>10.7</v>
      </c>
      <c r="K641">
        <f t="shared" si="60"/>
        <v>1.2885974259211508</v>
      </c>
      <c r="L641">
        <v>8.57</v>
      </c>
    </row>
    <row r="642" spans="1:13" ht="15" x14ac:dyDescent="0.25">
      <c r="A642" t="s">
        <v>1147</v>
      </c>
      <c r="C642">
        <v>43.1</v>
      </c>
      <c r="D642">
        <v>30</v>
      </c>
      <c r="E642">
        <f t="shared" ref="E642:E705" si="64">IF(AND($C642&gt;0,D642&gt;0),D642/($C642^0.727399687532279),"")</f>
        <v>1.9417933038892101</v>
      </c>
      <c r="F642">
        <v>40</v>
      </c>
      <c r="G642">
        <f t="shared" ref="G642:G705" si="65">IF(AND($C642&gt;0,F642&gt;0),F642/($C642^0.727399687532279),"")</f>
        <v>2.5890577385189468</v>
      </c>
      <c r="H642">
        <f t="shared" si="63"/>
        <v>70</v>
      </c>
      <c r="I642">
        <f t="shared" ref="I642:I705" si="66">IF(AND($C642&gt;0,H642&gt;0),H642/($C642^0.727399687532279),"")</f>
        <v>4.5308510424081572</v>
      </c>
      <c r="J642">
        <v>6.36</v>
      </c>
      <c r="K642">
        <f t="shared" ref="K642:K705" si="67">IF(AND($C642&gt;0,J642&gt;0),J642/($C642^0.515518364833551),"")</f>
        <v>0.91380612770888714</v>
      </c>
      <c r="L642">
        <v>6.23</v>
      </c>
    </row>
    <row r="643" spans="1:13" ht="15" x14ac:dyDescent="0.25">
      <c r="A643" t="s">
        <v>1147</v>
      </c>
      <c r="B643" t="s">
        <v>161</v>
      </c>
      <c r="C643">
        <v>41</v>
      </c>
      <c r="D643">
        <v>28</v>
      </c>
      <c r="E643">
        <f t="shared" si="64"/>
        <v>1.8794014513842441</v>
      </c>
      <c r="F643">
        <v>35</v>
      </c>
      <c r="G643">
        <f t="shared" si="65"/>
        <v>2.3492518142303052</v>
      </c>
      <c r="H643">
        <f t="shared" si="63"/>
        <v>63</v>
      </c>
      <c r="I643">
        <f t="shared" si="66"/>
        <v>4.2286532656145486</v>
      </c>
      <c r="J643">
        <v>6.3</v>
      </c>
      <c r="K643">
        <f t="shared" si="67"/>
        <v>0.92879710444913899</v>
      </c>
      <c r="L643">
        <v>6.24</v>
      </c>
      <c r="M643">
        <v>13</v>
      </c>
    </row>
    <row r="644" spans="1:13" ht="15" x14ac:dyDescent="0.25">
      <c r="A644" t="s">
        <v>1147</v>
      </c>
      <c r="B644" t="s">
        <v>194</v>
      </c>
      <c r="C644">
        <v>50.4</v>
      </c>
      <c r="D644">
        <v>41</v>
      </c>
      <c r="E644">
        <f t="shared" si="64"/>
        <v>2.3682983721192894</v>
      </c>
      <c r="F644">
        <v>50</v>
      </c>
      <c r="G644">
        <f t="shared" si="65"/>
        <v>2.8881687464869383</v>
      </c>
      <c r="H644">
        <f t="shared" si="63"/>
        <v>91</v>
      </c>
      <c r="I644">
        <f t="shared" si="66"/>
        <v>5.2564671186062277</v>
      </c>
      <c r="J644">
        <v>9.36</v>
      </c>
      <c r="K644">
        <f t="shared" si="67"/>
        <v>1.2406281820313734</v>
      </c>
      <c r="L644">
        <v>7.7</v>
      </c>
      <c r="M644">
        <v>12.62</v>
      </c>
    </row>
    <row r="645" spans="1:13" ht="15" x14ac:dyDescent="0.25">
      <c r="A645" t="s">
        <v>2099</v>
      </c>
      <c r="B645" t="s">
        <v>2100</v>
      </c>
      <c r="C645">
        <v>87.8</v>
      </c>
      <c r="D645">
        <v>95</v>
      </c>
      <c r="E645">
        <f t="shared" si="64"/>
        <v>3.6645976747481144</v>
      </c>
      <c r="F645">
        <v>115</v>
      </c>
      <c r="G645">
        <f t="shared" si="65"/>
        <v>4.4360919220635067</v>
      </c>
      <c r="H645">
        <f t="shared" si="63"/>
        <v>210</v>
      </c>
      <c r="I645">
        <f t="shared" si="66"/>
        <v>8.1006895968116215</v>
      </c>
      <c r="J645">
        <v>11.06</v>
      </c>
      <c r="K645">
        <f t="shared" si="67"/>
        <v>1.1011538766179125</v>
      </c>
      <c r="L645">
        <v>6.85</v>
      </c>
      <c r="M645">
        <v>14.300705893255101</v>
      </c>
    </row>
    <row r="646" spans="1:13" ht="15" x14ac:dyDescent="0.25">
      <c r="A646" t="s">
        <v>2099</v>
      </c>
      <c r="B646" t="s">
        <v>2100</v>
      </c>
      <c r="C646">
        <v>86.3</v>
      </c>
      <c r="D646">
        <v>80</v>
      </c>
      <c r="E646">
        <f t="shared" si="64"/>
        <v>3.1249015476857513</v>
      </c>
      <c r="F646">
        <v>104</v>
      </c>
      <c r="G646">
        <f t="shared" si="65"/>
        <v>4.062372011991477</v>
      </c>
      <c r="H646">
        <f t="shared" si="63"/>
        <v>184</v>
      </c>
      <c r="I646">
        <f t="shared" si="66"/>
        <v>7.1872735596772284</v>
      </c>
      <c r="J646">
        <v>10.5</v>
      </c>
      <c r="K646">
        <f t="shared" si="67"/>
        <v>1.0547272809587145</v>
      </c>
      <c r="L646">
        <v>7.81</v>
      </c>
    </row>
    <row r="647" spans="1:13" x14ac:dyDescent="0.3">
      <c r="A647" t="s">
        <v>327</v>
      </c>
      <c r="B647" t="s">
        <v>51</v>
      </c>
      <c r="C647">
        <v>56.7</v>
      </c>
      <c r="D647">
        <v>24</v>
      </c>
      <c r="E647">
        <f t="shared" si="64"/>
        <v>1.2724932070209622</v>
      </c>
      <c r="F647">
        <v>34</v>
      </c>
      <c r="G647">
        <f t="shared" si="65"/>
        <v>1.8026987099463632</v>
      </c>
      <c r="H647">
        <f t="shared" si="63"/>
        <v>58</v>
      </c>
      <c r="I647">
        <f t="shared" si="66"/>
        <v>3.0751919169673254</v>
      </c>
      <c r="J647">
        <v>6.17</v>
      </c>
      <c r="K647">
        <f t="shared" si="67"/>
        <v>0.76962805925278499</v>
      </c>
      <c r="L647">
        <v>4.3</v>
      </c>
      <c r="M647">
        <v>16</v>
      </c>
    </row>
    <row r="648" spans="1:13" x14ac:dyDescent="0.3">
      <c r="A648" t="s">
        <v>327</v>
      </c>
      <c r="B648" t="s">
        <v>51</v>
      </c>
      <c r="C648">
        <v>84</v>
      </c>
      <c r="D648">
        <v>65</v>
      </c>
      <c r="E648">
        <f t="shared" si="64"/>
        <v>2.5893645934644485</v>
      </c>
      <c r="F648">
        <v>81</v>
      </c>
      <c r="G648">
        <f t="shared" si="65"/>
        <v>3.2267466472403128</v>
      </c>
      <c r="H648">
        <f t="shared" si="63"/>
        <v>146</v>
      </c>
      <c r="I648">
        <f t="shared" si="66"/>
        <v>5.8161112407047613</v>
      </c>
      <c r="J648">
        <v>11.79</v>
      </c>
      <c r="K648">
        <f t="shared" si="67"/>
        <v>1.2009156212263168</v>
      </c>
      <c r="L648">
        <v>6.7</v>
      </c>
      <c r="M648">
        <v>13</v>
      </c>
    </row>
    <row r="649" spans="1:13" ht="15" x14ac:dyDescent="0.25">
      <c r="A649" t="s">
        <v>83</v>
      </c>
      <c r="B649" t="s">
        <v>208</v>
      </c>
      <c r="C649">
        <v>80.2</v>
      </c>
      <c r="D649">
        <v>55</v>
      </c>
      <c r="E649">
        <f t="shared" si="64"/>
        <v>2.2660362289401088</v>
      </c>
      <c r="F649">
        <v>70</v>
      </c>
      <c r="G649">
        <f t="shared" si="65"/>
        <v>2.8840461095601384</v>
      </c>
      <c r="H649">
        <f t="shared" si="63"/>
        <v>125</v>
      </c>
      <c r="I649">
        <f t="shared" si="66"/>
        <v>5.1500823385002468</v>
      </c>
      <c r="J649">
        <v>9.35</v>
      </c>
      <c r="K649">
        <f t="shared" si="67"/>
        <v>0.97538203919411837</v>
      </c>
      <c r="L649">
        <v>6.5</v>
      </c>
    </row>
    <row r="650" spans="1:13" ht="15" x14ac:dyDescent="0.25">
      <c r="A650" t="s">
        <v>83</v>
      </c>
      <c r="B650" t="s">
        <v>208</v>
      </c>
      <c r="C650">
        <v>49.9</v>
      </c>
      <c r="D650">
        <v>26</v>
      </c>
      <c r="E650">
        <f t="shared" si="64"/>
        <v>1.5127791900798513</v>
      </c>
      <c r="F650">
        <v>36</v>
      </c>
      <c r="G650">
        <f t="shared" si="65"/>
        <v>2.0946173401105632</v>
      </c>
      <c r="H650">
        <f t="shared" si="63"/>
        <v>62</v>
      </c>
      <c r="I650">
        <f t="shared" si="66"/>
        <v>3.6073965301904143</v>
      </c>
      <c r="J650">
        <v>6.1</v>
      </c>
      <c r="K650">
        <f t="shared" si="67"/>
        <v>0.81269543149770396</v>
      </c>
      <c r="L650">
        <v>5.25</v>
      </c>
      <c r="M650">
        <v>15</v>
      </c>
    </row>
    <row r="651" spans="1:13" ht="15" x14ac:dyDescent="0.25">
      <c r="A651" t="s">
        <v>83</v>
      </c>
      <c r="B651" t="s">
        <v>84</v>
      </c>
      <c r="C651">
        <v>42.8</v>
      </c>
      <c r="D651">
        <v>23</v>
      </c>
      <c r="E651">
        <f t="shared" si="64"/>
        <v>1.4962912911051909</v>
      </c>
      <c r="F651">
        <v>33</v>
      </c>
      <c r="G651">
        <f t="shared" si="65"/>
        <v>2.1468527220204914</v>
      </c>
      <c r="H651">
        <f t="shared" si="63"/>
        <v>56</v>
      </c>
      <c r="I651">
        <f t="shared" si="66"/>
        <v>3.6431440131256818</v>
      </c>
      <c r="J651">
        <v>7.25</v>
      </c>
      <c r="K651">
        <f t="shared" si="67"/>
        <v>1.0454392047916434</v>
      </c>
      <c r="L651">
        <v>6.4</v>
      </c>
      <c r="M651">
        <v>13.91</v>
      </c>
    </row>
    <row r="652" spans="1:13" ht="15" x14ac:dyDescent="0.25">
      <c r="A652" t="s">
        <v>83</v>
      </c>
      <c r="B652" t="s">
        <v>208</v>
      </c>
      <c r="C652">
        <v>70.599999999999994</v>
      </c>
      <c r="D652">
        <v>42</v>
      </c>
      <c r="E652">
        <f t="shared" si="64"/>
        <v>1.8985818663559864</v>
      </c>
      <c r="F652">
        <v>54</v>
      </c>
      <c r="G652">
        <f t="shared" si="65"/>
        <v>2.4410338281719826</v>
      </c>
      <c r="H652">
        <f t="shared" si="63"/>
        <v>96</v>
      </c>
      <c r="I652">
        <f t="shared" si="66"/>
        <v>4.3396156945279687</v>
      </c>
      <c r="J652">
        <v>8.6</v>
      </c>
      <c r="K652">
        <f t="shared" si="67"/>
        <v>0.95808860485311254</v>
      </c>
      <c r="L652">
        <v>6.22</v>
      </c>
      <c r="M652">
        <v>13.78</v>
      </c>
    </row>
    <row r="653" spans="1:13" ht="15" x14ac:dyDescent="0.25">
      <c r="A653" t="s">
        <v>83</v>
      </c>
      <c r="B653" t="s">
        <v>208</v>
      </c>
      <c r="C653">
        <v>77.3</v>
      </c>
      <c r="D653">
        <v>41</v>
      </c>
      <c r="E653">
        <f t="shared" si="64"/>
        <v>1.7350927009601511</v>
      </c>
      <c r="F653">
        <v>53</v>
      </c>
      <c r="G653">
        <f t="shared" si="65"/>
        <v>2.2429247109972685</v>
      </c>
      <c r="H653">
        <f t="shared" si="63"/>
        <v>94</v>
      </c>
      <c r="I653">
        <f t="shared" si="66"/>
        <v>3.9780174119574196</v>
      </c>
      <c r="J653">
        <v>5.5</v>
      </c>
      <c r="K653">
        <f t="shared" si="67"/>
        <v>0.58475168815935086</v>
      </c>
      <c r="L653">
        <v>6.12</v>
      </c>
      <c r="M653">
        <v>13.2</v>
      </c>
    </row>
    <row r="654" spans="1:13" ht="15" x14ac:dyDescent="0.25">
      <c r="A654" t="s">
        <v>83</v>
      </c>
      <c r="B654" t="s">
        <v>84</v>
      </c>
      <c r="C654">
        <v>62.7</v>
      </c>
      <c r="D654">
        <v>61</v>
      </c>
      <c r="E654">
        <f t="shared" si="64"/>
        <v>3.0060623719438233</v>
      </c>
      <c r="F654">
        <v>70</v>
      </c>
      <c r="G654">
        <f t="shared" si="65"/>
        <v>3.4495797710830756</v>
      </c>
      <c r="H654">
        <f t="shared" si="63"/>
        <v>131</v>
      </c>
      <c r="I654">
        <f t="shared" si="66"/>
        <v>6.4556421430268989</v>
      </c>
      <c r="J654">
        <v>10.43</v>
      </c>
      <c r="K654">
        <f t="shared" si="67"/>
        <v>1.235264284133081</v>
      </c>
      <c r="L654">
        <v>7.9</v>
      </c>
      <c r="M654">
        <v>12.6</v>
      </c>
    </row>
    <row r="655" spans="1:13" ht="15" x14ac:dyDescent="0.25">
      <c r="A655" t="s">
        <v>30</v>
      </c>
      <c r="B655" t="s">
        <v>31</v>
      </c>
      <c r="C655">
        <v>37.6</v>
      </c>
      <c r="D655">
        <v>10</v>
      </c>
      <c r="E655">
        <f t="shared" si="64"/>
        <v>0.71484001258928731</v>
      </c>
      <c r="F655">
        <v>15</v>
      </c>
      <c r="G655">
        <f t="shared" si="65"/>
        <v>1.0722600188839309</v>
      </c>
      <c r="H655">
        <f t="shared" si="63"/>
        <v>25</v>
      </c>
      <c r="I655">
        <f t="shared" si="66"/>
        <v>1.7871000314732182</v>
      </c>
      <c r="J655">
        <v>4.79</v>
      </c>
      <c r="K655">
        <f t="shared" si="67"/>
        <v>0.73840945889929754</v>
      </c>
      <c r="L655">
        <v>3.72</v>
      </c>
      <c r="M655">
        <v>17.350000000000001</v>
      </c>
    </row>
    <row r="656" spans="1:13" ht="15" x14ac:dyDescent="0.25">
      <c r="A656" t="s">
        <v>30</v>
      </c>
      <c r="B656" t="s">
        <v>31</v>
      </c>
      <c r="C656">
        <v>46.7</v>
      </c>
      <c r="D656">
        <v>16</v>
      </c>
      <c r="E656">
        <f t="shared" si="64"/>
        <v>0.97692091001070791</v>
      </c>
      <c r="F656">
        <v>23</v>
      </c>
      <c r="G656">
        <f t="shared" si="65"/>
        <v>1.4043238081403926</v>
      </c>
      <c r="H656">
        <f t="shared" si="63"/>
        <v>39</v>
      </c>
      <c r="I656">
        <f t="shared" si="66"/>
        <v>2.3812447181511005</v>
      </c>
      <c r="J656">
        <v>5.32</v>
      </c>
      <c r="K656">
        <f t="shared" si="67"/>
        <v>0.73341218927293894</v>
      </c>
      <c r="L656">
        <v>3.85</v>
      </c>
      <c r="M656">
        <v>16.93</v>
      </c>
    </row>
    <row r="657" spans="1:13" ht="15" x14ac:dyDescent="0.25">
      <c r="A657" t="s">
        <v>30</v>
      </c>
      <c r="B657" t="s">
        <v>208</v>
      </c>
      <c r="C657">
        <v>60.4</v>
      </c>
      <c r="D657">
        <v>33</v>
      </c>
      <c r="E657">
        <f t="shared" si="64"/>
        <v>1.6710453153706479</v>
      </c>
      <c r="F657">
        <v>48</v>
      </c>
      <c r="G657">
        <f t="shared" si="65"/>
        <v>2.4306113678118515</v>
      </c>
      <c r="H657">
        <f t="shared" si="63"/>
        <v>81</v>
      </c>
      <c r="I657">
        <f t="shared" si="66"/>
        <v>4.1016566831824992</v>
      </c>
      <c r="J657">
        <v>6.43</v>
      </c>
      <c r="K657">
        <f t="shared" si="67"/>
        <v>0.77634314503460833</v>
      </c>
      <c r="L657">
        <v>6.03</v>
      </c>
      <c r="M657">
        <v>14.25</v>
      </c>
    </row>
    <row r="658" spans="1:13" ht="15" x14ac:dyDescent="0.25">
      <c r="A658" t="s">
        <v>1288</v>
      </c>
      <c r="B658" t="s">
        <v>123</v>
      </c>
      <c r="C658">
        <v>64.599999999999994</v>
      </c>
      <c r="D658">
        <v>80</v>
      </c>
      <c r="E658">
        <f t="shared" si="64"/>
        <v>3.8576908330987156</v>
      </c>
      <c r="F658">
        <v>89</v>
      </c>
      <c r="G658">
        <f t="shared" si="65"/>
        <v>4.2916810518223212</v>
      </c>
      <c r="H658">
        <f t="shared" si="63"/>
        <v>169</v>
      </c>
      <c r="I658">
        <f t="shared" si="66"/>
        <v>8.1493718849210364</v>
      </c>
      <c r="J658">
        <v>11.96</v>
      </c>
      <c r="K658">
        <f t="shared" si="67"/>
        <v>1.3948357566832255</v>
      </c>
      <c r="L658">
        <v>8.5399999999999991</v>
      </c>
    </row>
    <row r="659" spans="1:13" ht="15" x14ac:dyDescent="0.25">
      <c r="A659" t="s">
        <v>1711</v>
      </c>
      <c r="B659" t="s">
        <v>312</v>
      </c>
      <c r="C659">
        <v>58.3</v>
      </c>
      <c r="D659">
        <v>62</v>
      </c>
      <c r="E659">
        <f t="shared" si="64"/>
        <v>3.2214020779086594</v>
      </c>
      <c r="F659">
        <v>73</v>
      </c>
      <c r="G659">
        <f t="shared" si="65"/>
        <v>3.7929411562472928</v>
      </c>
      <c r="H659">
        <f t="shared" si="63"/>
        <v>135</v>
      </c>
      <c r="I659">
        <f t="shared" si="66"/>
        <v>7.0143432341559526</v>
      </c>
      <c r="J659">
        <v>8.9500000000000011</v>
      </c>
      <c r="K659">
        <f t="shared" si="67"/>
        <v>1.1004960019693464</v>
      </c>
    </row>
    <row r="660" spans="1:13" ht="15" x14ac:dyDescent="0.25">
      <c r="A660" t="s">
        <v>1288</v>
      </c>
      <c r="B660" t="s">
        <v>312</v>
      </c>
      <c r="C660">
        <v>41.8</v>
      </c>
      <c r="D660">
        <v>35</v>
      </c>
      <c r="E660">
        <f t="shared" si="64"/>
        <v>2.3164606306058588</v>
      </c>
      <c r="F660">
        <v>39</v>
      </c>
      <c r="G660">
        <f t="shared" si="65"/>
        <v>2.5811989883893856</v>
      </c>
      <c r="H660">
        <f t="shared" si="63"/>
        <v>74</v>
      </c>
      <c r="I660">
        <f t="shared" si="66"/>
        <v>4.8976596189952444</v>
      </c>
      <c r="J660">
        <v>5.9</v>
      </c>
      <c r="K660">
        <f t="shared" si="67"/>
        <v>0.86120365783039643</v>
      </c>
      <c r="L660">
        <v>6.54</v>
      </c>
      <c r="M660">
        <v>13.9</v>
      </c>
    </row>
    <row r="661" spans="1:13" ht="15" x14ac:dyDescent="0.25">
      <c r="A661" t="s">
        <v>1711</v>
      </c>
      <c r="B661" t="s">
        <v>312</v>
      </c>
      <c r="C661">
        <v>46</v>
      </c>
      <c r="D661">
        <v>38</v>
      </c>
      <c r="E661">
        <f t="shared" si="64"/>
        <v>2.3458166766841178</v>
      </c>
      <c r="F661">
        <v>47</v>
      </c>
      <c r="G661">
        <f t="shared" si="65"/>
        <v>2.9014048369514089</v>
      </c>
      <c r="H661">
        <f t="shared" si="63"/>
        <v>85</v>
      </c>
      <c r="I661">
        <f t="shared" si="66"/>
        <v>5.2472215136355267</v>
      </c>
      <c r="J661">
        <v>7.01</v>
      </c>
      <c r="K661">
        <f t="shared" si="67"/>
        <v>0.97394811068875164</v>
      </c>
      <c r="L661">
        <v>7.16</v>
      </c>
    </row>
    <row r="662" spans="1:13" ht="15" x14ac:dyDescent="0.25">
      <c r="A662" t="s">
        <v>1288</v>
      </c>
      <c r="B662" t="s">
        <v>123</v>
      </c>
      <c r="C662">
        <v>68.900000000000006</v>
      </c>
      <c r="D662">
        <v>93</v>
      </c>
      <c r="E662">
        <f t="shared" si="64"/>
        <v>4.2792027198403408</v>
      </c>
      <c r="F662">
        <v>112</v>
      </c>
      <c r="G662">
        <f t="shared" si="65"/>
        <v>5.1534484367969693</v>
      </c>
      <c r="H662">
        <f t="shared" si="63"/>
        <v>205</v>
      </c>
      <c r="I662">
        <f t="shared" si="66"/>
        <v>9.4326511566373092</v>
      </c>
      <c r="J662">
        <v>12.3</v>
      </c>
      <c r="K662">
        <f t="shared" si="67"/>
        <v>1.3876161440839534</v>
      </c>
      <c r="L662">
        <v>8.6300000000000008</v>
      </c>
    </row>
    <row r="663" spans="1:13" ht="15" x14ac:dyDescent="0.25">
      <c r="A663" t="s">
        <v>1215</v>
      </c>
      <c r="B663" t="s">
        <v>123</v>
      </c>
      <c r="C663">
        <v>61.3</v>
      </c>
      <c r="D663">
        <v>71</v>
      </c>
      <c r="E663">
        <f t="shared" si="64"/>
        <v>3.5568058370896729</v>
      </c>
      <c r="F663">
        <v>81</v>
      </c>
      <c r="G663">
        <f t="shared" si="65"/>
        <v>4.0577644056938524</v>
      </c>
      <c r="H663">
        <f t="shared" si="63"/>
        <v>152</v>
      </c>
      <c r="I663">
        <f t="shared" si="66"/>
        <v>7.6145702427835253</v>
      </c>
      <c r="J663">
        <v>11.33</v>
      </c>
      <c r="K663">
        <f t="shared" si="67"/>
        <v>1.3575668009137445</v>
      </c>
      <c r="L663">
        <v>8.35</v>
      </c>
      <c r="M663">
        <v>12.2</v>
      </c>
    </row>
    <row r="664" spans="1:13" ht="15" x14ac:dyDescent="0.25">
      <c r="A664" t="s">
        <v>557</v>
      </c>
      <c r="B664" t="s">
        <v>314</v>
      </c>
      <c r="C664">
        <v>44.1</v>
      </c>
      <c r="D664">
        <v>22</v>
      </c>
      <c r="E664">
        <f t="shared" si="64"/>
        <v>1.4004208390176371</v>
      </c>
      <c r="F664">
        <v>26</v>
      </c>
      <c r="G664">
        <f t="shared" si="65"/>
        <v>1.6550428097481165</v>
      </c>
      <c r="H664">
        <f t="shared" si="63"/>
        <v>48</v>
      </c>
      <c r="I664">
        <f t="shared" si="66"/>
        <v>3.0554636487657536</v>
      </c>
      <c r="J664">
        <v>5.94</v>
      </c>
      <c r="K664">
        <f t="shared" si="67"/>
        <v>0.84342826743472366</v>
      </c>
      <c r="L664">
        <v>6.05</v>
      </c>
    </row>
    <row r="665" spans="1:13" ht="15" x14ac:dyDescent="0.25">
      <c r="A665" t="s">
        <v>557</v>
      </c>
      <c r="B665" t="s">
        <v>314</v>
      </c>
      <c r="C665">
        <v>61.1</v>
      </c>
      <c r="D665">
        <v>55</v>
      </c>
      <c r="E665">
        <f t="shared" si="64"/>
        <v>2.7618295451570818</v>
      </c>
      <c r="F665">
        <v>68</v>
      </c>
      <c r="G665">
        <f t="shared" si="65"/>
        <v>3.4146256194669373</v>
      </c>
      <c r="H665">
        <f t="shared" si="63"/>
        <v>123</v>
      </c>
      <c r="I665">
        <f t="shared" si="66"/>
        <v>6.1764551646240191</v>
      </c>
      <c r="J665">
        <v>10.7</v>
      </c>
      <c r="K665">
        <f t="shared" si="67"/>
        <v>1.2842415990960785</v>
      </c>
      <c r="L665">
        <v>8.14</v>
      </c>
    </row>
    <row r="666" spans="1:13" ht="15" x14ac:dyDescent="0.25">
      <c r="A666" t="s">
        <v>557</v>
      </c>
      <c r="B666" t="s">
        <v>314</v>
      </c>
      <c r="C666">
        <v>51.4</v>
      </c>
      <c r="D666">
        <v>35</v>
      </c>
      <c r="E666">
        <f t="shared" si="64"/>
        <v>1.9930307813659578</v>
      </c>
      <c r="F666">
        <v>48</v>
      </c>
      <c r="G666">
        <f t="shared" si="65"/>
        <v>2.7332993573018851</v>
      </c>
      <c r="H666">
        <f t="shared" ref="H666:H672" si="68">D666+F666</f>
        <v>83</v>
      </c>
      <c r="I666">
        <f t="shared" si="66"/>
        <v>4.7263301386678425</v>
      </c>
      <c r="J666">
        <v>9.0500000000000007</v>
      </c>
      <c r="K666">
        <f t="shared" si="67"/>
        <v>1.1874509241116984</v>
      </c>
      <c r="L666">
        <v>7.43</v>
      </c>
    </row>
    <row r="667" spans="1:13" ht="15" x14ac:dyDescent="0.25">
      <c r="A667" t="s">
        <v>557</v>
      </c>
      <c r="B667" t="s">
        <v>1876</v>
      </c>
      <c r="C667">
        <v>61.1</v>
      </c>
      <c r="D667">
        <v>50</v>
      </c>
      <c r="E667">
        <f t="shared" si="64"/>
        <v>2.5107541319609834</v>
      </c>
      <c r="F667">
        <v>67</v>
      </c>
      <c r="G667">
        <f t="shared" si="65"/>
        <v>3.3644105368277177</v>
      </c>
      <c r="H667">
        <f t="shared" si="68"/>
        <v>117</v>
      </c>
      <c r="I667">
        <f t="shared" si="66"/>
        <v>5.8751646687887016</v>
      </c>
      <c r="J667">
        <v>9.8000000000000007</v>
      </c>
      <c r="K667">
        <f t="shared" si="67"/>
        <v>1.1762212776767824</v>
      </c>
      <c r="L667">
        <v>7.76</v>
      </c>
    </row>
    <row r="668" spans="1:13" ht="15" x14ac:dyDescent="0.25">
      <c r="A668" t="s">
        <v>557</v>
      </c>
      <c r="C668">
        <v>70</v>
      </c>
      <c r="D668">
        <v>65</v>
      </c>
      <c r="E668">
        <f t="shared" si="64"/>
        <v>2.9565798918229014</v>
      </c>
      <c r="F668">
        <v>80</v>
      </c>
      <c r="G668">
        <f t="shared" si="65"/>
        <v>3.6388675591666475</v>
      </c>
      <c r="H668">
        <f t="shared" si="68"/>
        <v>145</v>
      </c>
      <c r="I668">
        <f t="shared" si="66"/>
        <v>6.5954474509895489</v>
      </c>
      <c r="J668" s="3">
        <v>11.76</v>
      </c>
      <c r="K668">
        <f t="shared" si="67"/>
        <v>1.3159076060715158</v>
      </c>
      <c r="L668" s="3">
        <v>8.2100000000000009</v>
      </c>
    </row>
    <row r="669" spans="1:13" ht="15" x14ac:dyDescent="0.25">
      <c r="A669" t="s">
        <v>557</v>
      </c>
      <c r="B669" t="s">
        <v>288</v>
      </c>
      <c r="C669">
        <v>57.4</v>
      </c>
      <c r="D669">
        <v>35</v>
      </c>
      <c r="E669">
        <f t="shared" si="64"/>
        <v>1.8392301746992368</v>
      </c>
      <c r="F669">
        <v>45</v>
      </c>
      <c r="G669">
        <f t="shared" si="65"/>
        <v>2.3647245103275902</v>
      </c>
      <c r="H669">
        <f t="shared" si="68"/>
        <v>80</v>
      </c>
      <c r="I669">
        <f t="shared" si="66"/>
        <v>4.2039546850268268</v>
      </c>
      <c r="J669">
        <v>8.66</v>
      </c>
      <c r="K669">
        <f t="shared" si="67"/>
        <v>1.0734121563881776</v>
      </c>
      <c r="L669">
        <v>5.8</v>
      </c>
      <c r="M669">
        <v>13.9</v>
      </c>
    </row>
    <row r="670" spans="1:13" ht="15" x14ac:dyDescent="0.25">
      <c r="A670" t="s">
        <v>1682</v>
      </c>
      <c r="B670" t="s">
        <v>242</v>
      </c>
      <c r="C670">
        <v>59.3</v>
      </c>
      <c r="D670">
        <v>67</v>
      </c>
      <c r="E670">
        <f t="shared" si="64"/>
        <v>3.4383918818832488</v>
      </c>
      <c r="F670">
        <v>87</v>
      </c>
      <c r="G670">
        <f t="shared" si="65"/>
        <v>4.4647775182663079</v>
      </c>
      <c r="H670">
        <f t="shared" si="68"/>
        <v>154</v>
      </c>
      <c r="I670">
        <f t="shared" si="66"/>
        <v>7.9031694001495563</v>
      </c>
      <c r="J670">
        <v>12.89</v>
      </c>
      <c r="K670">
        <f t="shared" si="67"/>
        <v>1.5711247172022018</v>
      </c>
      <c r="L670">
        <v>8.5</v>
      </c>
      <c r="M670">
        <v>11.95</v>
      </c>
    </row>
    <row r="671" spans="1:13" ht="15" x14ac:dyDescent="0.25">
      <c r="A671" t="s">
        <v>1682</v>
      </c>
      <c r="B671" t="s">
        <v>242</v>
      </c>
      <c r="C671">
        <v>59.1</v>
      </c>
      <c r="D671">
        <v>76</v>
      </c>
      <c r="E671">
        <f t="shared" si="64"/>
        <v>3.9098618484546077</v>
      </c>
      <c r="F671">
        <v>100</v>
      </c>
      <c r="G671">
        <f t="shared" si="65"/>
        <v>5.1445550637560631</v>
      </c>
      <c r="H671">
        <f t="shared" si="68"/>
        <v>176</v>
      </c>
      <c r="I671">
        <f t="shared" si="66"/>
        <v>9.0544169122106712</v>
      </c>
      <c r="J671">
        <v>12.3</v>
      </c>
      <c r="K671">
        <f t="shared" si="67"/>
        <v>1.5018246563994289</v>
      </c>
      <c r="L671">
        <v>9.07</v>
      </c>
      <c r="M671">
        <v>11.3</v>
      </c>
    </row>
    <row r="672" spans="1:13" ht="15" x14ac:dyDescent="0.25">
      <c r="A672" t="s">
        <v>1682</v>
      </c>
      <c r="B672" t="s">
        <v>242</v>
      </c>
      <c r="C672">
        <v>63.1</v>
      </c>
      <c r="D672">
        <v>88</v>
      </c>
      <c r="E672">
        <f t="shared" si="64"/>
        <v>4.316600718534028</v>
      </c>
      <c r="F672">
        <v>112</v>
      </c>
      <c r="G672">
        <f t="shared" si="65"/>
        <v>5.4938554599523997</v>
      </c>
      <c r="H672">
        <f t="shared" si="68"/>
        <v>200</v>
      </c>
      <c r="I672">
        <f t="shared" si="66"/>
        <v>9.8104561784864277</v>
      </c>
      <c r="J672">
        <v>12.2</v>
      </c>
      <c r="K672">
        <f t="shared" si="67"/>
        <v>1.4401629658742607</v>
      </c>
      <c r="L672">
        <v>9.32</v>
      </c>
    </row>
    <row r="673" spans="1:13" ht="15" x14ac:dyDescent="0.25">
      <c r="A673" t="s">
        <v>1204</v>
      </c>
      <c r="B673" t="s">
        <v>242</v>
      </c>
      <c r="C673">
        <v>48.7</v>
      </c>
      <c r="E673" t="str">
        <f t="shared" si="64"/>
        <v/>
      </c>
      <c r="G673" t="str">
        <f t="shared" si="65"/>
        <v/>
      </c>
      <c r="I673" t="str">
        <f t="shared" si="66"/>
        <v/>
      </c>
      <c r="J673">
        <v>10.6</v>
      </c>
      <c r="K673">
        <f t="shared" si="67"/>
        <v>1.4300581406732296</v>
      </c>
      <c r="L673">
        <v>8.01</v>
      </c>
    </row>
    <row r="674" spans="1:13" ht="15" x14ac:dyDescent="0.25">
      <c r="A674" t="s">
        <v>1091</v>
      </c>
      <c r="B674" t="s">
        <v>84</v>
      </c>
      <c r="C674">
        <v>59.2</v>
      </c>
      <c r="D674">
        <v>50</v>
      </c>
      <c r="E674">
        <f t="shared" si="64"/>
        <v>2.5691162059120112</v>
      </c>
      <c r="F674">
        <v>60</v>
      </c>
      <c r="G674">
        <f t="shared" si="65"/>
        <v>3.0829394470944131</v>
      </c>
      <c r="H674">
        <f t="shared" ref="H674:H705" si="69">D674+F674</f>
        <v>110</v>
      </c>
      <c r="I674">
        <f t="shared" si="66"/>
        <v>5.6520556530064248</v>
      </c>
      <c r="J674">
        <v>9.34</v>
      </c>
      <c r="K674">
        <f t="shared" si="67"/>
        <v>1.1394164574842347</v>
      </c>
      <c r="L674">
        <v>8</v>
      </c>
      <c r="M674">
        <v>12.8</v>
      </c>
    </row>
    <row r="675" spans="1:13" ht="15" x14ac:dyDescent="0.25">
      <c r="A675" t="s">
        <v>621</v>
      </c>
      <c r="B675" t="s">
        <v>47</v>
      </c>
      <c r="C675">
        <v>57</v>
      </c>
      <c r="D675">
        <v>17</v>
      </c>
      <c r="E675">
        <f t="shared" si="64"/>
        <v>0.89789613060863116</v>
      </c>
      <c r="F675">
        <v>24</v>
      </c>
      <c r="G675">
        <f t="shared" si="65"/>
        <v>1.267618066741597</v>
      </c>
      <c r="H675">
        <f t="shared" si="69"/>
        <v>41</v>
      </c>
      <c r="I675">
        <f t="shared" si="66"/>
        <v>2.1655141973502281</v>
      </c>
      <c r="J675">
        <v>5.68</v>
      </c>
      <c r="K675">
        <f t="shared" si="67"/>
        <v>0.70658205135697516</v>
      </c>
      <c r="L675">
        <v>3.8</v>
      </c>
      <c r="M675">
        <v>17.2</v>
      </c>
    </row>
    <row r="676" spans="1:13" ht="15" x14ac:dyDescent="0.25">
      <c r="A676" t="s">
        <v>375</v>
      </c>
      <c r="C676">
        <v>35.700000000000003</v>
      </c>
      <c r="D676">
        <v>20</v>
      </c>
      <c r="E676">
        <f t="shared" si="64"/>
        <v>1.4846347459096194</v>
      </c>
      <c r="F676">
        <v>22</v>
      </c>
      <c r="G676">
        <f t="shared" si="65"/>
        <v>1.6330982205005815</v>
      </c>
      <c r="H676">
        <f t="shared" si="69"/>
        <v>42</v>
      </c>
      <c r="I676">
        <f t="shared" si="66"/>
        <v>3.1177329664102009</v>
      </c>
      <c r="J676">
        <v>5.07</v>
      </c>
      <c r="K676">
        <f t="shared" si="67"/>
        <v>0.80274753275111521</v>
      </c>
      <c r="L676">
        <v>5.23</v>
      </c>
    </row>
    <row r="677" spans="1:13" ht="15" x14ac:dyDescent="0.25">
      <c r="A677" t="s">
        <v>375</v>
      </c>
      <c r="B677" t="s">
        <v>141</v>
      </c>
      <c r="C677">
        <v>36</v>
      </c>
      <c r="D677">
        <v>23</v>
      </c>
      <c r="E677">
        <f t="shared" si="64"/>
        <v>1.6969689003469786</v>
      </c>
      <c r="F677">
        <v>24</v>
      </c>
      <c r="G677">
        <f t="shared" si="65"/>
        <v>1.7707501568838038</v>
      </c>
      <c r="H677">
        <f t="shared" si="69"/>
        <v>47</v>
      </c>
      <c r="I677">
        <f t="shared" si="66"/>
        <v>3.4677190572307821</v>
      </c>
      <c r="J677">
        <v>5.7</v>
      </c>
      <c r="K677">
        <f t="shared" si="67"/>
        <v>0.89861225131162126</v>
      </c>
      <c r="L677">
        <v>5.4</v>
      </c>
    </row>
    <row r="678" spans="1:13" ht="15" x14ac:dyDescent="0.25">
      <c r="A678" t="s">
        <v>375</v>
      </c>
      <c r="B678" t="s">
        <v>598</v>
      </c>
      <c r="C678">
        <v>44</v>
      </c>
      <c r="D678">
        <v>27</v>
      </c>
      <c r="E678">
        <f t="shared" si="64"/>
        <v>1.7215387426778597</v>
      </c>
      <c r="F678">
        <v>32</v>
      </c>
      <c r="G678">
        <f t="shared" si="65"/>
        <v>2.0403422135441298</v>
      </c>
      <c r="H678">
        <f t="shared" si="69"/>
        <v>59</v>
      </c>
      <c r="I678">
        <f t="shared" si="66"/>
        <v>3.7618809562219897</v>
      </c>
      <c r="J678">
        <v>6.98</v>
      </c>
      <c r="K678">
        <f t="shared" si="67"/>
        <v>0.99225977549236466</v>
      </c>
      <c r="L678">
        <v>5.82</v>
      </c>
    </row>
    <row r="679" spans="1:13" ht="15" x14ac:dyDescent="0.25">
      <c r="A679" t="s">
        <v>375</v>
      </c>
      <c r="B679" t="s">
        <v>503</v>
      </c>
      <c r="C679">
        <v>77</v>
      </c>
      <c r="D679">
        <v>45</v>
      </c>
      <c r="E679">
        <f t="shared" si="64"/>
        <v>1.9097642081604826</v>
      </c>
      <c r="F679">
        <v>50</v>
      </c>
      <c r="G679">
        <f t="shared" si="65"/>
        <v>2.121960231289425</v>
      </c>
      <c r="H679">
        <f t="shared" si="69"/>
        <v>95</v>
      </c>
      <c r="I679">
        <f t="shared" si="66"/>
        <v>4.0317244394499081</v>
      </c>
      <c r="J679">
        <v>9.93</v>
      </c>
      <c r="K679">
        <f t="shared" si="67"/>
        <v>1.0578610687452532</v>
      </c>
      <c r="L679">
        <v>6.2</v>
      </c>
    </row>
    <row r="680" spans="1:13" ht="15" x14ac:dyDescent="0.25">
      <c r="A680" t="s">
        <v>375</v>
      </c>
      <c r="B680" t="s">
        <v>255</v>
      </c>
      <c r="C680">
        <v>64.3</v>
      </c>
      <c r="D680">
        <v>75</v>
      </c>
      <c r="E680">
        <f t="shared" si="64"/>
        <v>3.6288512522140008</v>
      </c>
      <c r="F680">
        <v>90</v>
      </c>
      <c r="G680">
        <f t="shared" si="65"/>
        <v>4.3546215026568014</v>
      </c>
      <c r="H680">
        <f t="shared" si="69"/>
        <v>165</v>
      </c>
      <c r="I680">
        <f t="shared" si="66"/>
        <v>7.9834727548708013</v>
      </c>
      <c r="J680" s="3">
        <v>10.620000000000001</v>
      </c>
      <c r="K680">
        <f t="shared" si="67"/>
        <v>1.2415338150247268</v>
      </c>
      <c r="L680" s="3">
        <v>8.5500000000000007</v>
      </c>
    </row>
    <row r="681" spans="1:13" ht="15" x14ac:dyDescent="0.25">
      <c r="A681" t="s">
        <v>375</v>
      </c>
      <c r="B681" t="s">
        <v>598</v>
      </c>
      <c r="C681">
        <v>58.7</v>
      </c>
      <c r="D681">
        <v>51</v>
      </c>
      <c r="E681">
        <f t="shared" si="64"/>
        <v>2.6367161173384437</v>
      </c>
      <c r="F681">
        <v>61</v>
      </c>
      <c r="G681">
        <f t="shared" si="65"/>
        <v>3.1537192776008838</v>
      </c>
      <c r="H681">
        <f t="shared" si="69"/>
        <v>112</v>
      </c>
      <c r="I681">
        <f t="shared" si="66"/>
        <v>5.7904353949393279</v>
      </c>
      <c r="J681">
        <v>9.5500000000000007</v>
      </c>
      <c r="K681">
        <f t="shared" si="67"/>
        <v>1.1701403344975492</v>
      </c>
      <c r="L681">
        <v>7.16</v>
      </c>
    </row>
    <row r="682" spans="1:13" ht="15" x14ac:dyDescent="0.25">
      <c r="A682" t="s">
        <v>375</v>
      </c>
      <c r="B682" t="s">
        <v>280</v>
      </c>
      <c r="C682">
        <v>58.8</v>
      </c>
      <c r="D682">
        <v>50</v>
      </c>
      <c r="E682">
        <f t="shared" si="64"/>
        <v>2.5818172028951127</v>
      </c>
      <c r="F682">
        <v>60</v>
      </c>
      <c r="G682">
        <f t="shared" si="65"/>
        <v>3.0981806434741355</v>
      </c>
      <c r="H682">
        <f t="shared" si="69"/>
        <v>110</v>
      </c>
      <c r="I682">
        <f t="shared" si="66"/>
        <v>5.6799978463692486</v>
      </c>
      <c r="J682">
        <v>9.9500000000000011</v>
      </c>
      <c r="K682">
        <f t="shared" si="67"/>
        <v>1.2180821382857681</v>
      </c>
      <c r="L682">
        <v>7.5</v>
      </c>
      <c r="M682">
        <v>12.41</v>
      </c>
    </row>
    <row r="683" spans="1:13" ht="15" x14ac:dyDescent="0.25">
      <c r="A683" t="s">
        <v>375</v>
      </c>
      <c r="B683" t="s">
        <v>598</v>
      </c>
      <c r="C683">
        <v>64.2</v>
      </c>
      <c r="D683">
        <v>60</v>
      </c>
      <c r="E683">
        <f t="shared" si="64"/>
        <v>2.9063695565747607</v>
      </c>
      <c r="F683">
        <v>70</v>
      </c>
      <c r="G683">
        <f t="shared" si="65"/>
        <v>3.3907644826705545</v>
      </c>
      <c r="H683">
        <f t="shared" si="69"/>
        <v>130</v>
      </c>
      <c r="I683">
        <f t="shared" si="66"/>
        <v>6.2971340392453152</v>
      </c>
      <c r="J683">
        <v>9.9700000000000006</v>
      </c>
      <c r="K683">
        <f t="shared" si="67"/>
        <v>1.1664809650735211</v>
      </c>
      <c r="L683">
        <v>7.83</v>
      </c>
      <c r="M683">
        <v>12.1</v>
      </c>
    </row>
    <row r="684" spans="1:13" ht="15" x14ac:dyDescent="0.25">
      <c r="A684" t="s">
        <v>707</v>
      </c>
      <c r="B684" t="s">
        <v>141</v>
      </c>
      <c r="C684">
        <v>39.6</v>
      </c>
      <c r="D684">
        <v>26</v>
      </c>
      <c r="E684">
        <f t="shared" si="64"/>
        <v>1.7898241716763443</v>
      </c>
      <c r="F684">
        <v>31</v>
      </c>
      <c r="G684">
        <f t="shared" si="65"/>
        <v>2.1340211277679488</v>
      </c>
      <c r="H684">
        <f t="shared" si="69"/>
        <v>57</v>
      </c>
      <c r="I684">
        <f t="shared" si="66"/>
        <v>3.9238452994442929</v>
      </c>
      <c r="J684">
        <v>5.98</v>
      </c>
      <c r="K684">
        <f t="shared" si="67"/>
        <v>0.89755273419271142</v>
      </c>
      <c r="L684">
        <v>5.48</v>
      </c>
    </row>
    <row r="685" spans="1:13" ht="15" x14ac:dyDescent="0.25">
      <c r="A685" t="s">
        <v>707</v>
      </c>
      <c r="B685" t="s">
        <v>503</v>
      </c>
      <c r="C685">
        <v>95.8</v>
      </c>
      <c r="D685">
        <v>80</v>
      </c>
      <c r="E685">
        <f t="shared" si="64"/>
        <v>2.896311941072935</v>
      </c>
      <c r="F685">
        <v>90</v>
      </c>
      <c r="G685">
        <f t="shared" si="65"/>
        <v>3.2583509337070518</v>
      </c>
      <c r="H685">
        <f t="shared" si="69"/>
        <v>170</v>
      </c>
      <c r="I685">
        <f t="shared" si="66"/>
        <v>6.1546628747799863</v>
      </c>
      <c r="J685">
        <v>11.25</v>
      </c>
      <c r="K685">
        <f t="shared" si="67"/>
        <v>1.0708341555160847</v>
      </c>
      <c r="L685">
        <v>6.8100000000000005</v>
      </c>
    </row>
    <row r="686" spans="1:13" ht="15" x14ac:dyDescent="0.25">
      <c r="A686" t="s">
        <v>1336</v>
      </c>
      <c r="B686" t="s">
        <v>141</v>
      </c>
      <c r="C686">
        <v>50.4</v>
      </c>
      <c r="D686">
        <v>42</v>
      </c>
      <c r="E686">
        <f t="shared" si="64"/>
        <v>2.4260617470490282</v>
      </c>
      <c r="F686">
        <v>51</v>
      </c>
      <c r="G686">
        <f t="shared" si="65"/>
        <v>2.9459321214166772</v>
      </c>
      <c r="H686">
        <f t="shared" si="69"/>
        <v>93</v>
      </c>
      <c r="I686">
        <f t="shared" si="66"/>
        <v>5.3719938684657054</v>
      </c>
      <c r="J686">
        <v>8.19</v>
      </c>
      <c r="K686">
        <f t="shared" si="67"/>
        <v>1.0855496592774516</v>
      </c>
    </row>
    <row r="687" spans="1:13" ht="15" x14ac:dyDescent="0.25">
      <c r="A687" t="s">
        <v>1218</v>
      </c>
      <c r="B687" t="s">
        <v>598</v>
      </c>
      <c r="C687">
        <v>55.2</v>
      </c>
      <c r="D687">
        <v>44</v>
      </c>
      <c r="E687">
        <f t="shared" si="64"/>
        <v>2.3788482333858623</v>
      </c>
      <c r="F687">
        <v>53</v>
      </c>
      <c r="G687">
        <f t="shared" si="65"/>
        <v>2.8654308265784252</v>
      </c>
      <c r="H687">
        <f t="shared" si="69"/>
        <v>97</v>
      </c>
      <c r="I687">
        <f t="shared" si="66"/>
        <v>5.2442790599642874</v>
      </c>
      <c r="J687">
        <v>8.26</v>
      </c>
      <c r="K687">
        <f t="shared" si="67"/>
        <v>1.04466841040769</v>
      </c>
      <c r="L687">
        <v>7</v>
      </c>
      <c r="M687">
        <v>12.5</v>
      </c>
    </row>
    <row r="688" spans="1:13" ht="15" x14ac:dyDescent="0.25">
      <c r="A688" t="s">
        <v>1336</v>
      </c>
      <c r="B688" t="s">
        <v>503</v>
      </c>
      <c r="C688">
        <v>82.6</v>
      </c>
      <c r="D688">
        <v>58</v>
      </c>
      <c r="E688">
        <f t="shared" si="64"/>
        <v>2.3389304404950098</v>
      </c>
      <c r="F688">
        <v>69</v>
      </c>
      <c r="G688">
        <f t="shared" si="65"/>
        <v>2.7825206964509599</v>
      </c>
      <c r="H688">
        <f t="shared" si="69"/>
        <v>127</v>
      </c>
      <c r="I688">
        <f t="shared" si="66"/>
        <v>5.1214511369459697</v>
      </c>
      <c r="J688">
        <v>9.370000000000001</v>
      </c>
      <c r="K688">
        <f t="shared" si="67"/>
        <v>0.96272260983706237</v>
      </c>
      <c r="L688">
        <v>6.44</v>
      </c>
    </row>
    <row r="689" spans="1:13" ht="15" x14ac:dyDescent="0.25">
      <c r="A689" t="s">
        <v>390</v>
      </c>
      <c r="B689" t="s">
        <v>391</v>
      </c>
      <c r="C689">
        <v>46.5</v>
      </c>
      <c r="D689">
        <v>30</v>
      </c>
      <c r="E689">
        <f t="shared" si="64"/>
        <v>1.8374540944613116</v>
      </c>
      <c r="F689">
        <v>34</v>
      </c>
      <c r="G689">
        <f t="shared" si="65"/>
        <v>2.0824479737228199</v>
      </c>
      <c r="H689">
        <f t="shared" si="69"/>
        <v>64</v>
      </c>
      <c r="I689">
        <f t="shared" si="66"/>
        <v>3.9199020681841312</v>
      </c>
      <c r="J689">
        <v>8.7200000000000006</v>
      </c>
      <c r="K689">
        <f t="shared" si="67"/>
        <v>1.2047969660919984</v>
      </c>
      <c r="L689">
        <v>6.02</v>
      </c>
    </row>
    <row r="690" spans="1:13" ht="15" x14ac:dyDescent="0.25">
      <c r="A690" t="s">
        <v>1972</v>
      </c>
      <c r="B690" t="s">
        <v>391</v>
      </c>
      <c r="C690">
        <v>75.900000000000006</v>
      </c>
      <c r="D690">
        <v>115</v>
      </c>
      <c r="E690">
        <f t="shared" si="64"/>
        <v>4.9318579586225857</v>
      </c>
      <c r="F690">
        <v>137</v>
      </c>
      <c r="G690">
        <f t="shared" si="65"/>
        <v>5.8753438289677762</v>
      </c>
      <c r="H690">
        <f t="shared" si="69"/>
        <v>252</v>
      </c>
      <c r="I690">
        <f t="shared" si="66"/>
        <v>10.807201787590362</v>
      </c>
      <c r="J690">
        <v>14.48</v>
      </c>
      <c r="K690">
        <f t="shared" si="67"/>
        <v>1.5540657747314888</v>
      </c>
    </row>
    <row r="691" spans="1:13" ht="15" x14ac:dyDescent="0.25">
      <c r="A691" t="s">
        <v>390</v>
      </c>
      <c r="B691" t="s">
        <v>391</v>
      </c>
      <c r="C691">
        <v>64.7</v>
      </c>
      <c r="D691">
        <v>73</v>
      </c>
      <c r="E691">
        <f t="shared" si="64"/>
        <v>3.5161844762276275</v>
      </c>
      <c r="F691">
        <v>84</v>
      </c>
      <c r="G691">
        <f t="shared" si="65"/>
        <v>4.046020493193434</v>
      </c>
      <c r="H691">
        <f t="shared" si="69"/>
        <v>157</v>
      </c>
      <c r="I691">
        <f t="shared" si="66"/>
        <v>7.562204969421062</v>
      </c>
      <c r="J691">
        <v>9.9</v>
      </c>
      <c r="K691">
        <f t="shared" si="67"/>
        <v>1.1536678258810333</v>
      </c>
      <c r="L691">
        <v>7.85</v>
      </c>
      <c r="M691">
        <v>12.3</v>
      </c>
    </row>
    <row r="692" spans="1:13" ht="15" x14ac:dyDescent="0.25">
      <c r="A692" t="s">
        <v>390</v>
      </c>
      <c r="B692" t="s">
        <v>391</v>
      </c>
      <c r="C692">
        <v>73.8</v>
      </c>
      <c r="D692">
        <v>98</v>
      </c>
      <c r="E692">
        <f t="shared" si="64"/>
        <v>4.2894584148070933</v>
      </c>
      <c r="F692">
        <v>120</v>
      </c>
      <c r="G692">
        <f t="shared" si="65"/>
        <v>5.2523980589474615</v>
      </c>
      <c r="H692">
        <f t="shared" si="69"/>
        <v>218</v>
      </c>
      <c r="I692">
        <f t="shared" si="66"/>
        <v>9.5418564737545548</v>
      </c>
      <c r="J692">
        <v>13.4</v>
      </c>
      <c r="K692">
        <f t="shared" si="67"/>
        <v>1.459107995581693</v>
      </c>
      <c r="L692">
        <v>8.82</v>
      </c>
      <c r="M692">
        <v>11.9</v>
      </c>
    </row>
    <row r="693" spans="1:13" ht="15" x14ac:dyDescent="0.25">
      <c r="A693" t="s">
        <v>1434</v>
      </c>
      <c r="B693" t="s">
        <v>1435</v>
      </c>
      <c r="C693">
        <v>60.5</v>
      </c>
      <c r="D693">
        <v>51</v>
      </c>
      <c r="E693">
        <f t="shared" si="64"/>
        <v>2.5794188740341712</v>
      </c>
      <c r="F693">
        <v>62</v>
      </c>
      <c r="G693">
        <f t="shared" si="65"/>
        <v>3.135764121374875</v>
      </c>
      <c r="H693">
        <f t="shared" si="69"/>
        <v>113</v>
      </c>
      <c r="I693">
        <f t="shared" si="66"/>
        <v>5.7151829954090463</v>
      </c>
      <c r="J693">
        <v>10.130000000000001</v>
      </c>
      <c r="K693">
        <f t="shared" si="67"/>
        <v>1.222029888618545</v>
      </c>
      <c r="L693">
        <v>8.120000000000001</v>
      </c>
    </row>
    <row r="694" spans="1:13" ht="15" x14ac:dyDescent="0.25">
      <c r="A694" t="s">
        <v>1434</v>
      </c>
      <c r="B694" t="s">
        <v>47</v>
      </c>
      <c r="C694">
        <v>55</v>
      </c>
      <c r="D694">
        <v>34</v>
      </c>
      <c r="E694">
        <f t="shared" si="64"/>
        <v>1.8430607078581485</v>
      </c>
      <c r="F694">
        <v>38</v>
      </c>
      <c r="G694">
        <f t="shared" si="65"/>
        <v>2.059891379370872</v>
      </c>
      <c r="H694">
        <f t="shared" si="69"/>
        <v>72</v>
      </c>
      <c r="I694">
        <f t="shared" si="66"/>
        <v>3.9029520872290204</v>
      </c>
      <c r="J694">
        <v>8.0299999999999994</v>
      </c>
      <c r="K694">
        <f t="shared" si="67"/>
        <v>1.0174817244699368</v>
      </c>
      <c r="L694">
        <v>7.2</v>
      </c>
    </row>
    <row r="695" spans="1:13" ht="15" x14ac:dyDescent="0.25">
      <c r="A695" t="s">
        <v>610</v>
      </c>
      <c r="B695" t="s">
        <v>61</v>
      </c>
      <c r="C695">
        <v>43.7</v>
      </c>
      <c r="D695">
        <v>21</v>
      </c>
      <c r="E695">
        <f t="shared" si="64"/>
        <v>1.345654630205056</v>
      </c>
      <c r="F695">
        <v>27</v>
      </c>
      <c r="G695">
        <f t="shared" si="65"/>
        <v>1.7301273816922151</v>
      </c>
      <c r="H695">
        <f t="shared" si="69"/>
        <v>48</v>
      </c>
      <c r="I695">
        <f t="shared" si="66"/>
        <v>3.0757820118972714</v>
      </c>
      <c r="J695">
        <v>5.64</v>
      </c>
      <c r="K695">
        <f t="shared" si="67"/>
        <v>0.80460142251306654</v>
      </c>
      <c r="L695">
        <v>5.5</v>
      </c>
      <c r="M695">
        <v>15.2</v>
      </c>
    </row>
    <row r="696" spans="1:13" ht="15" x14ac:dyDescent="0.25">
      <c r="A696" t="s">
        <v>1004</v>
      </c>
      <c r="B696" t="s">
        <v>53</v>
      </c>
      <c r="C696">
        <v>49.8</v>
      </c>
      <c r="D696">
        <v>62</v>
      </c>
      <c r="E696">
        <f t="shared" si="64"/>
        <v>3.6126642039630381</v>
      </c>
      <c r="F696">
        <v>78</v>
      </c>
      <c r="G696">
        <f t="shared" si="65"/>
        <v>4.544964643695435</v>
      </c>
      <c r="H696">
        <f t="shared" si="69"/>
        <v>140</v>
      </c>
      <c r="I696">
        <f t="shared" si="66"/>
        <v>8.1576288476584722</v>
      </c>
      <c r="J696">
        <v>9.81</v>
      </c>
      <c r="K696">
        <f t="shared" si="67"/>
        <v>1.3083264210321768</v>
      </c>
      <c r="L696">
        <v>7.76</v>
      </c>
    </row>
    <row r="697" spans="1:13" ht="15" x14ac:dyDescent="0.25">
      <c r="A697" t="s">
        <v>1004</v>
      </c>
      <c r="B697" t="s">
        <v>2133</v>
      </c>
      <c r="C697">
        <v>61.8</v>
      </c>
      <c r="D697">
        <v>97</v>
      </c>
      <c r="E697">
        <f t="shared" si="64"/>
        <v>4.8306689632361524</v>
      </c>
      <c r="F697">
        <v>120</v>
      </c>
      <c r="G697">
        <f t="shared" si="65"/>
        <v>5.9760853153436937</v>
      </c>
      <c r="H697">
        <f t="shared" si="69"/>
        <v>217</v>
      </c>
      <c r="I697">
        <f t="shared" si="66"/>
        <v>10.806754278579845</v>
      </c>
      <c r="J697">
        <v>12.05</v>
      </c>
      <c r="K697">
        <f t="shared" si="67"/>
        <v>1.4378036997361234</v>
      </c>
      <c r="L697">
        <v>8.5</v>
      </c>
    </row>
    <row r="698" spans="1:13" ht="15" x14ac:dyDescent="0.25">
      <c r="A698" t="s">
        <v>1004</v>
      </c>
      <c r="B698" t="s">
        <v>53</v>
      </c>
      <c r="C698">
        <v>61.6</v>
      </c>
      <c r="D698">
        <v>91</v>
      </c>
      <c r="E698">
        <f t="shared" si="64"/>
        <v>4.5425628149059376</v>
      </c>
      <c r="F698">
        <v>114</v>
      </c>
      <c r="G698">
        <f t="shared" si="65"/>
        <v>5.6906830868052412</v>
      </c>
      <c r="H698">
        <f t="shared" si="69"/>
        <v>205</v>
      </c>
      <c r="I698">
        <f t="shared" si="66"/>
        <v>10.233245901711179</v>
      </c>
      <c r="J698" s="3">
        <v>11.53</v>
      </c>
      <c r="K698">
        <f t="shared" si="67"/>
        <v>1.3780582798247674</v>
      </c>
      <c r="L698" s="3">
        <v>8.6300000000000008</v>
      </c>
    </row>
    <row r="699" spans="1:13" ht="15" x14ac:dyDescent="0.25">
      <c r="A699" t="s">
        <v>998</v>
      </c>
      <c r="B699" t="s">
        <v>53</v>
      </c>
      <c r="C699">
        <v>42.9</v>
      </c>
      <c r="D699">
        <v>48</v>
      </c>
      <c r="E699">
        <f t="shared" si="64"/>
        <v>3.1173984356168107</v>
      </c>
      <c r="F699">
        <v>60</v>
      </c>
      <c r="G699">
        <f t="shared" si="65"/>
        <v>3.8967480445210136</v>
      </c>
      <c r="H699">
        <f t="shared" si="69"/>
        <v>108</v>
      </c>
      <c r="I699">
        <f t="shared" si="66"/>
        <v>7.0141464801378248</v>
      </c>
      <c r="J699">
        <v>8.6199999999999992</v>
      </c>
      <c r="K699">
        <f t="shared" si="67"/>
        <v>1.2414966496741626</v>
      </c>
      <c r="L699">
        <v>7.18</v>
      </c>
    </row>
    <row r="700" spans="1:13" ht="15" x14ac:dyDescent="0.25">
      <c r="A700" t="s">
        <v>567</v>
      </c>
      <c r="B700" t="s">
        <v>566</v>
      </c>
      <c r="C700">
        <v>74.5</v>
      </c>
      <c r="D700">
        <v>105</v>
      </c>
      <c r="E700">
        <f t="shared" si="64"/>
        <v>4.5643970000914953</v>
      </c>
      <c r="F700">
        <v>130</v>
      </c>
      <c r="G700">
        <f t="shared" si="65"/>
        <v>5.6511581905894701</v>
      </c>
      <c r="H700">
        <f t="shared" si="69"/>
        <v>235</v>
      </c>
      <c r="I700">
        <f t="shared" si="66"/>
        <v>10.215555190680966</v>
      </c>
      <c r="J700">
        <v>13.9</v>
      </c>
      <c r="K700">
        <f t="shared" si="67"/>
        <v>1.5062042191837275</v>
      </c>
      <c r="L700">
        <v>9.9600000000000009</v>
      </c>
    </row>
    <row r="701" spans="1:13" ht="15" x14ac:dyDescent="0.25">
      <c r="A701" t="s">
        <v>567</v>
      </c>
      <c r="B701" t="s">
        <v>566</v>
      </c>
      <c r="C701">
        <v>76.7</v>
      </c>
      <c r="D701">
        <v>102</v>
      </c>
      <c r="E701">
        <f t="shared" si="64"/>
        <v>4.3411082241083685</v>
      </c>
      <c r="F701">
        <v>131</v>
      </c>
      <c r="G701">
        <f t="shared" si="65"/>
        <v>5.5753448760607478</v>
      </c>
      <c r="H701">
        <f t="shared" si="69"/>
        <v>233</v>
      </c>
      <c r="I701">
        <f t="shared" si="66"/>
        <v>9.9164531001691163</v>
      </c>
      <c r="J701">
        <v>12.5</v>
      </c>
      <c r="K701">
        <f t="shared" si="67"/>
        <v>1.3343304254599446</v>
      </c>
      <c r="L701">
        <v>9.4</v>
      </c>
    </row>
    <row r="702" spans="1:13" ht="15" x14ac:dyDescent="0.25">
      <c r="A702" t="s">
        <v>567</v>
      </c>
      <c r="B702" t="s">
        <v>566</v>
      </c>
      <c r="C702">
        <v>64.900000000000006</v>
      </c>
      <c r="D702">
        <v>74</v>
      </c>
      <c r="E702">
        <f t="shared" si="64"/>
        <v>3.5563581710528434</v>
      </c>
      <c r="F702">
        <v>93</v>
      </c>
      <c r="G702">
        <f t="shared" si="65"/>
        <v>4.4694771609177621</v>
      </c>
      <c r="H702">
        <f t="shared" si="69"/>
        <v>167</v>
      </c>
      <c r="I702">
        <f t="shared" si="66"/>
        <v>8.0258353319706064</v>
      </c>
      <c r="J702">
        <v>11.7</v>
      </c>
      <c r="K702">
        <f t="shared" si="67"/>
        <v>1.3612579808471601</v>
      </c>
      <c r="L702">
        <v>8.3699999999999992</v>
      </c>
      <c r="M702">
        <v>12.47</v>
      </c>
    </row>
    <row r="703" spans="1:13" ht="15" x14ac:dyDescent="0.25">
      <c r="A703" t="s">
        <v>567</v>
      </c>
      <c r="B703" t="s">
        <v>566</v>
      </c>
      <c r="C703">
        <v>69.599999999999994</v>
      </c>
      <c r="D703">
        <v>92</v>
      </c>
      <c r="E703">
        <f t="shared" si="64"/>
        <v>4.2021779755703461</v>
      </c>
      <c r="F703">
        <v>111</v>
      </c>
      <c r="G703">
        <f t="shared" si="65"/>
        <v>5.070019079220744</v>
      </c>
      <c r="H703">
        <f t="shared" si="69"/>
        <v>203</v>
      </c>
      <c r="I703">
        <f t="shared" si="66"/>
        <v>9.272197054791091</v>
      </c>
      <c r="J703">
        <v>14.450000000000001</v>
      </c>
      <c r="K703">
        <f t="shared" si="67"/>
        <v>1.6216941305694512</v>
      </c>
      <c r="L703">
        <v>9.6300000000000008</v>
      </c>
      <c r="M703">
        <v>11.31</v>
      </c>
    </row>
    <row r="704" spans="1:13" ht="15" x14ac:dyDescent="0.25">
      <c r="A704" t="s">
        <v>354</v>
      </c>
      <c r="B704" t="s">
        <v>353</v>
      </c>
      <c r="C704">
        <v>43.6</v>
      </c>
      <c r="D704">
        <v>30</v>
      </c>
      <c r="E704">
        <f t="shared" si="64"/>
        <v>1.9255699273515112</v>
      </c>
      <c r="F704">
        <v>40</v>
      </c>
      <c r="G704">
        <f t="shared" si="65"/>
        <v>2.5674265698020151</v>
      </c>
      <c r="H704">
        <f t="shared" si="69"/>
        <v>70</v>
      </c>
      <c r="I704">
        <f t="shared" si="66"/>
        <v>4.4929964971535261</v>
      </c>
      <c r="J704">
        <v>6.92</v>
      </c>
      <c r="K704">
        <f t="shared" si="67"/>
        <v>0.98837260706440921</v>
      </c>
      <c r="L704">
        <v>5.58</v>
      </c>
      <c r="M704">
        <v>13.65</v>
      </c>
    </row>
    <row r="705" spans="1:13" x14ac:dyDescent="0.3">
      <c r="A705" t="s">
        <v>1670</v>
      </c>
      <c r="B705" t="s">
        <v>1671</v>
      </c>
      <c r="C705">
        <v>48.6</v>
      </c>
      <c r="D705">
        <v>32</v>
      </c>
      <c r="E705">
        <f t="shared" si="64"/>
        <v>1.897978476304071</v>
      </c>
      <c r="F705">
        <v>45</v>
      </c>
      <c r="G705">
        <f t="shared" si="65"/>
        <v>2.6690322323025999</v>
      </c>
      <c r="H705">
        <f t="shared" si="69"/>
        <v>77</v>
      </c>
      <c r="I705">
        <f t="shared" si="66"/>
        <v>4.5670107086066709</v>
      </c>
      <c r="J705">
        <v>7.05</v>
      </c>
      <c r="K705">
        <f t="shared" si="67"/>
        <v>0.95213196465928929</v>
      </c>
      <c r="L705">
        <v>6.6000000000000005</v>
      </c>
      <c r="M705">
        <v>13.2</v>
      </c>
    </row>
    <row r="706" spans="1:13" x14ac:dyDescent="0.3">
      <c r="A706" t="s">
        <v>2127</v>
      </c>
      <c r="B706" t="s">
        <v>664</v>
      </c>
      <c r="C706">
        <v>85.6</v>
      </c>
      <c r="D706">
        <v>76</v>
      </c>
      <c r="E706">
        <f t="shared" ref="E706:E769" si="70">IF(AND($C706&gt;0,D706&gt;0),D706/($C706^0.727399687532279),"")</f>
        <v>2.9862954990004296</v>
      </c>
      <c r="F706">
        <v>95</v>
      </c>
      <c r="G706">
        <f t="shared" ref="G706:G769" si="71">IF(AND($C706&gt;0,F706&gt;0),F706/($C706^0.727399687532279),"")</f>
        <v>3.7328693737505367</v>
      </c>
      <c r="H706">
        <f t="shared" ref="H706:H737" si="72">D706+F706</f>
        <v>171</v>
      </c>
      <c r="I706">
        <f t="shared" ref="I706:I769" si="73">IF(AND($C706&gt;0,H706&gt;0),H706/($C706^0.727399687532279),"")</f>
        <v>6.7191648727509667</v>
      </c>
      <c r="J706">
        <v>11.2</v>
      </c>
      <c r="K706">
        <f t="shared" ref="K706:K769" si="74">IF(AND($C706&gt;0,J706&gt;0),J706/($C706^0.515518364833551),"")</f>
        <v>1.1297759029785237</v>
      </c>
      <c r="L706">
        <v>6.53</v>
      </c>
    </row>
    <row r="707" spans="1:13" x14ac:dyDescent="0.3">
      <c r="A707" t="s">
        <v>2127</v>
      </c>
      <c r="B707" t="s">
        <v>664</v>
      </c>
      <c r="C707">
        <v>98.6</v>
      </c>
      <c r="D707">
        <v>92</v>
      </c>
      <c r="E707">
        <f t="shared" si="70"/>
        <v>3.2616877492890017</v>
      </c>
      <c r="F707">
        <v>122</v>
      </c>
      <c r="G707">
        <f t="shared" si="71"/>
        <v>4.3252815805788938</v>
      </c>
      <c r="H707">
        <f t="shared" si="72"/>
        <v>214</v>
      </c>
      <c r="I707">
        <f t="shared" si="73"/>
        <v>7.5869693298678955</v>
      </c>
      <c r="J707">
        <v>11.35</v>
      </c>
      <c r="K707">
        <f t="shared" si="74"/>
        <v>1.0644265402797841</v>
      </c>
      <c r="L707">
        <v>6.3</v>
      </c>
      <c r="M707">
        <v>14.0797718719781</v>
      </c>
    </row>
    <row r="708" spans="1:13" ht="15" x14ac:dyDescent="0.25">
      <c r="A708" t="s">
        <v>1924</v>
      </c>
      <c r="B708" t="s">
        <v>51</v>
      </c>
      <c r="C708">
        <v>79.8</v>
      </c>
      <c r="D708">
        <v>75</v>
      </c>
      <c r="E708">
        <f t="shared" si="70"/>
        <v>3.1013083934620105</v>
      </c>
      <c r="F708">
        <v>85</v>
      </c>
      <c r="G708">
        <f t="shared" si="71"/>
        <v>3.5148161792569454</v>
      </c>
      <c r="H708">
        <f t="shared" si="72"/>
        <v>160</v>
      </c>
      <c r="I708">
        <f t="shared" si="73"/>
        <v>6.6161245727189559</v>
      </c>
      <c r="J708">
        <v>11.03</v>
      </c>
      <c r="K708">
        <f t="shared" si="74"/>
        <v>1.1536075560467498</v>
      </c>
      <c r="L708">
        <v>7.62</v>
      </c>
      <c r="M708">
        <v>12.3</v>
      </c>
    </row>
    <row r="709" spans="1:13" ht="15" x14ac:dyDescent="0.25">
      <c r="A709" t="s">
        <v>351</v>
      </c>
      <c r="B709" t="s">
        <v>1942</v>
      </c>
      <c r="C709">
        <v>51.8</v>
      </c>
      <c r="D709">
        <v>48</v>
      </c>
      <c r="E709">
        <f t="shared" si="70"/>
        <v>2.717930240803069</v>
      </c>
      <c r="F709">
        <v>59</v>
      </c>
      <c r="G709">
        <f t="shared" si="71"/>
        <v>3.3407892543204389</v>
      </c>
      <c r="H709">
        <f t="shared" si="72"/>
        <v>107</v>
      </c>
      <c r="I709">
        <f t="shared" si="73"/>
        <v>6.0587194951235075</v>
      </c>
      <c r="J709">
        <v>7.09</v>
      </c>
      <c r="K709">
        <f t="shared" si="74"/>
        <v>0.92656898854592451</v>
      </c>
      <c r="L709">
        <v>6.58</v>
      </c>
    </row>
    <row r="710" spans="1:13" ht="15" x14ac:dyDescent="0.25">
      <c r="A710" t="s">
        <v>351</v>
      </c>
      <c r="B710" t="s">
        <v>352</v>
      </c>
      <c r="C710">
        <v>35.1</v>
      </c>
      <c r="D710">
        <v>19</v>
      </c>
      <c r="E710">
        <f t="shared" si="70"/>
        <v>1.4278996504931369</v>
      </c>
      <c r="F710">
        <v>22</v>
      </c>
      <c r="G710">
        <f t="shared" si="71"/>
        <v>1.653357490044685</v>
      </c>
      <c r="H710">
        <f t="shared" si="72"/>
        <v>41</v>
      </c>
      <c r="I710">
        <f t="shared" si="73"/>
        <v>3.0812571405378222</v>
      </c>
      <c r="J710">
        <v>5.23</v>
      </c>
      <c r="K710">
        <f t="shared" si="74"/>
        <v>0.83534810361184741</v>
      </c>
      <c r="L710">
        <v>5.4</v>
      </c>
      <c r="M710">
        <v>14.2</v>
      </c>
    </row>
    <row r="711" spans="1:13" ht="15" x14ac:dyDescent="0.25">
      <c r="A711" t="s">
        <v>351</v>
      </c>
      <c r="B711" t="s">
        <v>2088</v>
      </c>
      <c r="C711">
        <v>76.2</v>
      </c>
      <c r="D711">
        <v>110</v>
      </c>
      <c r="E711">
        <f t="shared" si="70"/>
        <v>4.7039124183050527</v>
      </c>
      <c r="F711">
        <v>142</v>
      </c>
      <c r="G711">
        <f t="shared" si="71"/>
        <v>6.0723233036301592</v>
      </c>
      <c r="H711">
        <f t="shared" si="72"/>
        <v>252</v>
      </c>
      <c r="I711">
        <f t="shared" si="73"/>
        <v>10.776235721935212</v>
      </c>
      <c r="J711">
        <v>12.3</v>
      </c>
      <c r="K711">
        <f t="shared" si="74"/>
        <v>1.3174154791113362</v>
      </c>
      <c r="L711">
        <v>8.64</v>
      </c>
    </row>
    <row r="712" spans="1:13" ht="15" x14ac:dyDescent="0.25">
      <c r="A712" t="s">
        <v>2105</v>
      </c>
      <c r="B712" t="s">
        <v>352</v>
      </c>
      <c r="C712">
        <v>57.7</v>
      </c>
      <c r="D712">
        <v>64</v>
      </c>
      <c r="E712">
        <f t="shared" si="70"/>
        <v>3.3504353160437033</v>
      </c>
      <c r="F712">
        <v>80</v>
      </c>
      <c r="G712">
        <f t="shared" si="71"/>
        <v>4.1880441450546293</v>
      </c>
      <c r="H712">
        <f t="shared" si="72"/>
        <v>144</v>
      </c>
      <c r="I712">
        <f t="shared" si="73"/>
        <v>7.5384794610983326</v>
      </c>
      <c r="J712">
        <v>8.83</v>
      </c>
      <c r="K712">
        <f t="shared" si="74"/>
        <v>1.0915464667318386</v>
      </c>
      <c r="L712">
        <v>7.83</v>
      </c>
      <c r="M712">
        <v>12.3</v>
      </c>
    </row>
    <row r="713" spans="1:13" ht="15" x14ac:dyDescent="0.25">
      <c r="A713" t="s">
        <v>611</v>
      </c>
      <c r="B713" t="s">
        <v>612</v>
      </c>
      <c r="C713">
        <v>42.6</v>
      </c>
      <c r="D713">
        <v>27</v>
      </c>
      <c r="E713">
        <f t="shared" si="70"/>
        <v>1.7625105729183326</v>
      </c>
      <c r="F713">
        <v>34</v>
      </c>
      <c r="G713">
        <f t="shared" si="71"/>
        <v>2.2194577584897521</v>
      </c>
      <c r="H713">
        <f t="shared" si="72"/>
        <v>61</v>
      </c>
      <c r="I713">
        <f t="shared" si="73"/>
        <v>3.9819683314080847</v>
      </c>
      <c r="J713">
        <v>6.56</v>
      </c>
      <c r="K713">
        <f t="shared" si="74"/>
        <v>0.9482290738960425</v>
      </c>
      <c r="L713">
        <v>5.36</v>
      </c>
      <c r="M713">
        <v>14.6</v>
      </c>
    </row>
    <row r="714" spans="1:13" ht="15" x14ac:dyDescent="0.25">
      <c r="A714" t="s">
        <v>611</v>
      </c>
      <c r="B714" t="s">
        <v>612</v>
      </c>
      <c r="C714">
        <v>55.9</v>
      </c>
      <c r="D714">
        <v>50</v>
      </c>
      <c r="E714">
        <f t="shared" si="70"/>
        <v>2.6785712388532605</v>
      </c>
      <c r="F714">
        <v>60</v>
      </c>
      <c r="G714">
        <f t="shared" si="71"/>
        <v>3.2142854866239126</v>
      </c>
      <c r="H714">
        <f t="shared" si="72"/>
        <v>110</v>
      </c>
      <c r="I714">
        <f t="shared" si="73"/>
        <v>5.8928567254771727</v>
      </c>
      <c r="J714">
        <v>9.39</v>
      </c>
      <c r="K714">
        <f t="shared" si="74"/>
        <v>1.17989324395122</v>
      </c>
      <c r="L714">
        <v>7.21</v>
      </c>
      <c r="M714">
        <v>13</v>
      </c>
    </row>
    <row r="715" spans="1:13" ht="15" x14ac:dyDescent="0.25">
      <c r="A715" t="s">
        <v>1148</v>
      </c>
      <c r="B715" t="s">
        <v>612</v>
      </c>
      <c r="C715">
        <v>47.5</v>
      </c>
      <c r="D715">
        <v>42</v>
      </c>
      <c r="E715">
        <f t="shared" si="70"/>
        <v>2.5329282203724541</v>
      </c>
      <c r="F715">
        <v>50</v>
      </c>
      <c r="G715">
        <f t="shared" si="71"/>
        <v>3.0153907385386356</v>
      </c>
      <c r="H715">
        <f t="shared" si="72"/>
        <v>92</v>
      </c>
      <c r="I715">
        <f t="shared" si="73"/>
        <v>5.5483189589110893</v>
      </c>
      <c r="J715">
        <v>6.73</v>
      </c>
      <c r="K715">
        <f t="shared" si="74"/>
        <v>0.91970535729584701</v>
      </c>
      <c r="L715">
        <v>6.67</v>
      </c>
      <c r="M715">
        <v>13.09</v>
      </c>
    </row>
    <row r="716" spans="1:13" ht="15" x14ac:dyDescent="0.25">
      <c r="A716" t="s">
        <v>857</v>
      </c>
      <c r="B716" t="s">
        <v>858</v>
      </c>
      <c r="C716">
        <v>49.3</v>
      </c>
      <c r="D716">
        <v>32</v>
      </c>
      <c r="E716">
        <f t="shared" si="70"/>
        <v>1.8783376260751656</v>
      </c>
      <c r="F716">
        <v>42</v>
      </c>
      <c r="G716">
        <f t="shared" si="71"/>
        <v>2.4653181342236548</v>
      </c>
      <c r="H716">
        <f t="shared" si="72"/>
        <v>74</v>
      </c>
      <c r="I716">
        <f t="shared" si="73"/>
        <v>4.3436557602988204</v>
      </c>
      <c r="J716">
        <v>6.8</v>
      </c>
      <c r="K716">
        <f t="shared" si="74"/>
        <v>0.91162292273014067</v>
      </c>
      <c r="L716">
        <v>6.0600000000000005</v>
      </c>
      <c r="M716">
        <v>14.63</v>
      </c>
    </row>
    <row r="717" spans="1:13" ht="15" x14ac:dyDescent="0.25">
      <c r="A717" t="s">
        <v>356</v>
      </c>
      <c r="B717" t="s">
        <v>7</v>
      </c>
      <c r="C717">
        <v>37.5</v>
      </c>
      <c r="D717">
        <v>31</v>
      </c>
      <c r="E717">
        <f t="shared" si="70"/>
        <v>2.2203009334993458</v>
      </c>
      <c r="F717">
        <v>42</v>
      </c>
      <c r="G717">
        <f t="shared" si="71"/>
        <v>3.0081496518378232</v>
      </c>
      <c r="H717">
        <f t="shared" si="72"/>
        <v>73</v>
      </c>
      <c r="I717">
        <f t="shared" si="73"/>
        <v>5.2284505853371686</v>
      </c>
      <c r="J717">
        <v>7.7</v>
      </c>
      <c r="K717">
        <f t="shared" si="74"/>
        <v>1.188635508222317</v>
      </c>
      <c r="L717">
        <v>6.77</v>
      </c>
      <c r="M717">
        <v>13.23</v>
      </c>
    </row>
    <row r="718" spans="1:13" ht="15" x14ac:dyDescent="0.25">
      <c r="A718" t="s">
        <v>356</v>
      </c>
      <c r="B718" t="s">
        <v>7</v>
      </c>
      <c r="C718">
        <v>34.4</v>
      </c>
      <c r="D718">
        <v>22</v>
      </c>
      <c r="E718">
        <f t="shared" si="70"/>
        <v>1.6777627574934642</v>
      </c>
      <c r="F718">
        <v>31</v>
      </c>
      <c r="G718">
        <f t="shared" si="71"/>
        <v>2.3641202491953361</v>
      </c>
      <c r="H718">
        <f t="shared" si="72"/>
        <v>53</v>
      </c>
      <c r="I718">
        <f t="shared" si="73"/>
        <v>4.0418830066888001</v>
      </c>
      <c r="J718">
        <v>7.05</v>
      </c>
      <c r="K718">
        <f t="shared" si="74"/>
        <v>1.1377976205581128</v>
      </c>
      <c r="L718">
        <v>6.33</v>
      </c>
      <c r="M718">
        <v>13.2</v>
      </c>
    </row>
    <row r="719" spans="1:13" ht="15" x14ac:dyDescent="0.25">
      <c r="A719" t="s">
        <v>6</v>
      </c>
      <c r="B719" t="s">
        <v>7</v>
      </c>
      <c r="C719">
        <v>28.25</v>
      </c>
      <c r="D719">
        <v>13</v>
      </c>
      <c r="E719">
        <f t="shared" si="70"/>
        <v>1.14412370447349</v>
      </c>
      <c r="F719">
        <v>17</v>
      </c>
      <c r="G719">
        <f t="shared" si="71"/>
        <v>1.4961617673884098</v>
      </c>
      <c r="H719">
        <f t="shared" si="72"/>
        <v>30</v>
      </c>
      <c r="I719">
        <f t="shared" si="73"/>
        <v>2.6402854718618998</v>
      </c>
      <c r="J719">
        <v>4.42</v>
      </c>
      <c r="K719">
        <f t="shared" si="74"/>
        <v>0.78957903713918431</v>
      </c>
      <c r="L719">
        <v>5.64</v>
      </c>
      <c r="M719">
        <v>14.13</v>
      </c>
    </row>
    <row r="720" spans="1:13" x14ac:dyDescent="0.3">
      <c r="A720" t="s">
        <v>817</v>
      </c>
      <c r="B720" t="s">
        <v>190</v>
      </c>
      <c r="C720">
        <v>44.2</v>
      </c>
      <c r="D720">
        <v>41</v>
      </c>
      <c r="E720">
        <f t="shared" si="70"/>
        <v>2.6055788009224816</v>
      </c>
      <c r="F720">
        <v>53</v>
      </c>
      <c r="G720">
        <f t="shared" si="71"/>
        <v>3.368187230460769</v>
      </c>
      <c r="H720">
        <f t="shared" si="72"/>
        <v>94</v>
      </c>
      <c r="I720">
        <f t="shared" si="73"/>
        <v>5.973766031383251</v>
      </c>
      <c r="J720">
        <v>8.64</v>
      </c>
      <c r="K720">
        <f t="shared" si="74"/>
        <v>1.2253731069728875</v>
      </c>
      <c r="L720">
        <v>7.12</v>
      </c>
      <c r="M720">
        <v>12.57</v>
      </c>
    </row>
    <row r="721" spans="1:13" ht="15" x14ac:dyDescent="0.25">
      <c r="A721" t="s">
        <v>386</v>
      </c>
      <c r="B721" t="s">
        <v>387</v>
      </c>
      <c r="C721">
        <v>52.2</v>
      </c>
      <c r="D721">
        <v>14</v>
      </c>
      <c r="E721">
        <f t="shared" si="70"/>
        <v>0.78830639281192183</v>
      </c>
      <c r="F721">
        <v>17</v>
      </c>
      <c r="G721">
        <f t="shared" si="71"/>
        <v>0.95722919127161932</v>
      </c>
      <c r="H721">
        <f t="shared" si="72"/>
        <v>31</v>
      </c>
      <c r="I721">
        <f t="shared" si="73"/>
        <v>1.7455355840835411</v>
      </c>
      <c r="J721">
        <v>6.6</v>
      </c>
      <c r="K721">
        <f t="shared" si="74"/>
        <v>0.85911884699110275</v>
      </c>
      <c r="L721">
        <v>4.91</v>
      </c>
    </row>
    <row r="722" spans="1:13" ht="15" x14ac:dyDescent="0.25">
      <c r="A722" t="s">
        <v>386</v>
      </c>
      <c r="B722" t="s">
        <v>387</v>
      </c>
      <c r="C722">
        <v>63.7</v>
      </c>
      <c r="D722">
        <v>45</v>
      </c>
      <c r="E722">
        <f t="shared" si="70"/>
        <v>2.1922094948774085</v>
      </c>
      <c r="F722">
        <v>53</v>
      </c>
      <c r="G722">
        <f t="shared" si="71"/>
        <v>2.5819356273000591</v>
      </c>
      <c r="H722">
        <f t="shared" si="72"/>
        <v>98</v>
      </c>
      <c r="I722">
        <f t="shared" si="73"/>
        <v>4.7741451221774671</v>
      </c>
      <c r="J722">
        <v>9.09</v>
      </c>
      <c r="K722">
        <f t="shared" si="74"/>
        <v>1.06781710435855</v>
      </c>
      <c r="L722">
        <v>6.55</v>
      </c>
      <c r="M722">
        <v>14.6</v>
      </c>
    </row>
    <row r="723" spans="1:13" ht="15" x14ac:dyDescent="0.25">
      <c r="A723" t="s">
        <v>1725</v>
      </c>
      <c r="B723" t="s">
        <v>387</v>
      </c>
      <c r="C723">
        <v>98.4</v>
      </c>
      <c r="D723">
        <v>110</v>
      </c>
      <c r="E723">
        <f t="shared" si="70"/>
        <v>3.9056081947035186</v>
      </c>
      <c r="F723">
        <v>130</v>
      </c>
      <c r="G723">
        <f t="shared" si="71"/>
        <v>4.6157187755587037</v>
      </c>
      <c r="H723">
        <f t="shared" si="72"/>
        <v>240</v>
      </c>
      <c r="I723">
        <f t="shared" si="73"/>
        <v>8.5213269702622227</v>
      </c>
      <c r="J723">
        <v>15.56</v>
      </c>
      <c r="K723">
        <f t="shared" si="74"/>
        <v>1.4607773233437105</v>
      </c>
      <c r="L723">
        <v>8.3800000000000008</v>
      </c>
      <c r="M723">
        <v>14.191332615395201</v>
      </c>
    </row>
    <row r="724" spans="1:13" ht="15" x14ac:dyDescent="0.25">
      <c r="A724" t="s">
        <v>1725</v>
      </c>
      <c r="B724" t="s">
        <v>387</v>
      </c>
      <c r="C724">
        <v>73.099999999999994</v>
      </c>
      <c r="D724">
        <v>52</v>
      </c>
      <c r="E724">
        <f t="shared" si="70"/>
        <v>2.2918723547599278</v>
      </c>
      <c r="F724">
        <v>67</v>
      </c>
      <c r="G724">
        <f t="shared" si="71"/>
        <v>2.9529893801714451</v>
      </c>
      <c r="H724">
        <f t="shared" si="72"/>
        <v>119</v>
      </c>
      <c r="I724">
        <f t="shared" si="73"/>
        <v>5.2448617349313729</v>
      </c>
      <c r="J724">
        <v>10.82</v>
      </c>
      <c r="K724">
        <f t="shared" si="74"/>
        <v>1.1839779720984553</v>
      </c>
      <c r="L724">
        <v>7.12</v>
      </c>
    </row>
    <row r="725" spans="1:13" ht="15" x14ac:dyDescent="0.25">
      <c r="A725" t="s">
        <v>386</v>
      </c>
      <c r="B725" t="s">
        <v>387</v>
      </c>
      <c r="C725">
        <v>89.1</v>
      </c>
      <c r="D725">
        <v>85</v>
      </c>
      <c r="E725">
        <f t="shared" si="70"/>
        <v>3.2439824280898906</v>
      </c>
      <c r="F725">
        <v>102</v>
      </c>
      <c r="G725">
        <f t="shared" si="71"/>
        <v>3.8927789137078688</v>
      </c>
      <c r="H725">
        <f t="shared" si="72"/>
        <v>187</v>
      </c>
      <c r="I725">
        <f t="shared" si="73"/>
        <v>7.1367613417977598</v>
      </c>
      <c r="J725">
        <v>13.27</v>
      </c>
      <c r="K725">
        <f t="shared" si="74"/>
        <v>1.311212730884163</v>
      </c>
      <c r="L725">
        <v>7.98</v>
      </c>
    </row>
    <row r="726" spans="1:13" ht="15" x14ac:dyDescent="0.25">
      <c r="A726" t="s">
        <v>1725</v>
      </c>
      <c r="B726" t="s">
        <v>387</v>
      </c>
      <c r="C726">
        <v>92.6</v>
      </c>
      <c r="D726">
        <v>105</v>
      </c>
      <c r="E726">
        <f t="shared" si="70"/>
        <v>3.896521544441129</v>
      </c>
      <c r="F726">
        <v>125</v>
      </c>
      <c r="G726">
        <f t="shared" si="71"/>
        <v>4.6387161243346773</v>
      </c>
      <c r="H726">
        <f t="shared" si="72"/>
        <v>230</v>
      </c>
      <c r="I726">
        <f t="shared" si="73"/>
        <v>8.5352376687758067</v>
      </c>
      <c r="J726">
        <v>14.34</v>
      </c>
      <c r="K726">
        <f t="shared" si="74"/>
        <v>1.3890730044265687</v>
      </c>
      <c r="L726">
        <v>8.35</v>
      </c>
    </row>
    <row r="727" spans="1:13" ht="15" x14ac:dyDescent="0.25">
      <c r="A727" t="s">
        <v>1043</v>
      </c>
      <c r="B727" t="s">
        <v>221</v>
      </c>
      <c r="C727">
        <v>47.3</v>
      </c>
      <c r="D727">
        <v>38</v>
      </c>
      <c r="E727">
        <f t="shared" si="70"/>
        <v>2.298741446090883</v>
      </c>
      <c r="F727">
        <v>51</v>
      </c>
      <c r="G727">
        <f t="shared" si="71"/>
        <v>3.0851529934377639</v>
      </c>
      <c r="H727">
        <f t="shared" si="72"/>
        <v>89</v>
      </c>
      <c r="I727">
        <f t="shared" si="73"/>
        <v>5.383894439528647</v>
      </c>
      <c r="J727">
        <v>6.74</v>
      </c>
      <c r="K727">
        <f t="shared" si="74"/>
        <v>0.92307761639926988</v>
      </c>
      <c r="L727">
        <v>5.68</v>
      </c>
    </row>
    <row r="728" spans="1:13" ht="15" x14ac:dyDescent="0.25">
      <c r="A728" t="s">
        <v>1043</v>
      </c>
      <c r="B728" t="s">
        <v>221</v>
      </c>
      <c r="C728">
        <v>52</v>
      </c>
      <c r="D728">
        <v>47</v>
      </c>
      <c r="E728">
        <f t="shared" si="70"/>
        <v>2.6538572704973085</v>
      </c>
      <c r="F728">
        <v>60</v>
      </c>
      <c r="G728">
        <f t="shared" si="71"/>
        <v>3.3879028985072024</v>
      </c>
      <c r="H728">
        <f t="shared" si="72"/>
        <v>107</v>
      </c>
      <c r="I728">
        <f t="shared" si="73"/>
        <v>6.0417601690045108</v>
      </c>
      <c r="J728">
        <v>8.43</v>
      </c>
      <c r="K728">
        <f t="shared" si="74"/>
        <v>1.0995027928865406</v>
      </c>
      <c r="L728">
        <v>6.52</v>
      </c>
    </row>
    <row r="729" spans="1:13" ht="15" x14ac:dyDescent="0.25">
      <c r="A729" t="s">
        <v>1043</v>
      </c>
      <c r="C729">
        <v>60.6</v>
      </c>
      <c r="D729">
        <v>67</v>
      </c>
      <c r="E729">
        <f t="shared" si="70"/>
        <v>3.3845799146106557</v>
      </c>
      <c r="F729">
        <v>83</v>
      </c>
      <c r="G729">
        <f t="shared" si="71"/>
        <v>4.1928378046669312</v>
      </c>
      <c r="H729">
        <f t="shared" si="72"/>
        <v>150</v>
      </c>
      <c r="I729">
        <f t="shared" si="73"/>
        <v>7.5774177192775873</v>
      </c>
      <c r="J729" s="3">
        <v>10.63</v>
      </c>
      <c r="K729">
        <f t="shared" si="74"/>
        <v>1.2812559403710573</v>
      </c>
      <c r="L729" s="3">
        <v>7.57</v>
      </c>
    </row>
    <row r="730" spans="1:13" ht="15" x14ac:dyDescent="0.25">
      <c r="A730" t="s">
        <v>598</v>
      </c>
      <c r="B730" t="s">
        <v>597</v>
      </c>
      <c r="C730">
        <v>67.8</v>
      </c>
      <c r="D730">
        <v>65</v>
      </c>
      <c r="E730">
        <f t="shared" si="70"/>
        <v>3.0260594053964307</v>
      </c>
      <c r="G730" t="str">
        <f t="shared" si="71"/>
        <v/>
      </c>
      <c r="H730">
        <f t="shared" si="72"/>
        <v>65</v>
      </c>
      <c r="I730">
        <f t="shared" si="73"/>
        <v>3.0260594053964307</v>
      </c>
      <c r="J730">
        <v>11.79</v>
      </c>
      <c r="K730">
        <f t="shared" si="74"/>
        <v>1.3411620861284623</v>
      </c>
      <c r="L730">
        <v>8.16</v>
      </c>
      <c r="M730">
        <v>12.24</v>
      </c>
    </row>
    <row r="731" spans="1:13" ht="15" x14ac:dyDescent="0.25">
      <c r="A731" t="s">
        <v>412</v>
      </c>
      <c r="B731" t="s">
        <v>1940</v>
      </c>
      <c r="C731">
        <v>55.4</v>
      </c>
      <c r="D731">
        <v>66</v>
      </c>
      <c r="E731">
        <f t="shared" si="70"/>
        <v>3.5588974788897509</v>
      </c>
      <c r="F731">
        <v>80</v>
      </c>
      <c r="G731">
        <f t="shared" si="71"/>
        <v>4.313815125926971</v>
      </c>
      <c r="H731">
        <f t="shared" si="72"/>
        <v>146</v>
      </c>
      <c r="I731">
        <f t="shared" si="73"/>
        <v>7.872712604816722</v>
      </c>
      <c r="J731">
        <v>8.2200000000000006</v>
      </c>
      <c r="K731">
        <f t="shared" si="74"/>
        <v>1.0376729950112249</v>
      </c>
      <c r="L731">
        <v>7.66</v>
      </c>
    </row>
    <row r="732" spans="1:13" ht="15" x14ac:dyDescent="0.25">
      <c r="A732" t="s">
        <v>412</v>
      </c>
      <c r="B732" t="s">
        <v>413</v>
      </c>
      <c r="C732">
        <v>35.9</v>
      </c>
      <c r="D732">
        <v>28</v>
      </c>
      <c r="E732">
        <f t="shared" si="70"/>
        <v>2.0700594368052041</v>
      </c>
      <c r="F732">
        <v>35</v>
      </c>
      <c r="G732">
        <f t="shared" si="71"/>
        <v>2.5875742960065051</v>
      </c>
      <c r="H732">
        <f t="shared" si="72"/>
        <v>63</v>
      </c>
      <c r="I732">
        <f t="shared" si="73"/>
        <v>4.6576337328117088</v>
      </c>
      <c r="J732">
        <v>4.7</v>
      </c>
      <c r="K732">
        <f t="shared" si="74"/>
        <v>0.74202427051876141</v>
      </c>
      <c r="L732">
        <v>5.89</v>
      </c>
      <c r="M732">
        <v>14.56</v>
      </c>
    </row>
    <row r="733" spans="1:13" ht="15" x14ac:dyDescent="0.25">
      <c r="A733" t="s">
        <v>412</v>
      </c>
      <c r="B733" t="s">
        <v>413</v>
      </c>
      <c r="C733">
        <v>31.4</v>
      </c>
      <c r="D733">
        <v>21</v>
      </c>
      <c r="E733">
        <f t="shared" si="70"/>
        <v>1.7114063397766981</v>
      </c>
      <c r="F733">
        <v>27</v>
      </c>
      <c r="G733">
        <f t="shared" si="71"/>
        <v>2.2003795797128975</v>
      </c>
      <c r="H733">
        <f t="shared" si="72"/>
        <v>48</v>
      </c>
      <c r="I733">
        <f t="shared" si="73"/>
        <v>3.9117859194895956</v>
      </c>
      <c r="J733">
        <v>4.79</v>
      </c>
      <c r="K733">
        <f t="shared" si="74"/>
        <v>0.81029057795750081</v>
      </c>
      <c r="L733">
        <v>4.95</v>
      </c>
    </row>
    <row r="734" spans="1:13" ht="15" x14ac:dyDescent="0.25">
      <c r="A734" t="s">
        <v>412</v>
      </c>
      <c r="B734" t="s">
        <v>413</v>
      </c>
      <c r="C734">
        <v>42.5</v>
      </c>
      <c r="D734">
        <v>36</v>
      </c>
      <c r="E734">
        <f t="shared" si="70"/>
        <v>2.3540349251099975</v>
      </c>
      <c r="F734">
        <v>44</v>
      </c>
      <c r="G734">
        <f t="shared" si="71"/>
        <v>2.8771537973566637</v>
      </c>
      <c r="H734">
        <f t="shared" si="72"/>
        <v>80</v>
      </c>
      <c r="I734">
        <f t="shared" si="73"/>
        <v>5.2311887224666611</v>
      </c>
      <c r="J734">
        <v>6.15</v>
      </c>
      <c r="K734">
        <f t="shared" si="74"/>
        <v>0.89004244325548376</v>
      </c>
      <c r="L734">
        <v>7.05</v>
      </c>
    </row>
    <row r="735" spans="1:13" ht="15" x14ac:dyDescent="0.25">
      <c r="A735" t="s">
        <v>1556</v>
      </c>
      <c r="B735" t="s">
        <v>832</v>
      </c>
      <c r="C735">
        <v>44.7</v>
      </c>
      <c r="D735">
        <v>32</v>
      </c>
      <c r="E735">
        <f t="shared" si="70"/>
        <v>2.0170506396770387</v>
      </c>
      <c r="F735">
        <v>38</v>
      </c>
      <c r="G735">
        <f t="shared" si="71"/>
        <v>2.3952476346164837</v>
      </c>
      <c r="H735">
        <f t="shared" si="72"/>
        <v>70</v>
      </c>
      <c r="I735">
        <f t="shared" si="73"/>
        <v>4.4122982742935219</v>
      </c>
      <c r="J735">
        <v>5.67</v>
      </c>
      <c r="K735">
        <f t="shared" si="74"/>
        <v>0.79950138991762254</v>
      </c>
      <c r="L735">
        <v>5.67</v>
      </c>
    </row>
    <row r="736" spans="1:13" ht="15" x14ac:dyDescent="0.25">
      <c r="A736" t="s">
        <v>1556</v>
      </c>
      <c r="B736" t="s">
        <v>832</v>
      </c>
      <c r="C736">
        <v>40</v>
      </c>
      <c r="D736">
        <v>26</v>
      </c>
      <c r="E736">
        <f t="shared" si="70"/>
        <v>1.7767871753822726</v>
      </c>
      <c r="F736">
        <v>32</v>
      </c>
      <c r="G736">
        <f t="shared" si="71"/>
        <v>2.1868149850858742</v>
      </c>
      <c r="H736">
        <f t="shared" si="72"/>
        <v>58</v>
      </c>
      <c r="I736">
        <f t="shared" si="73"/>
        <v>3.9636021604681466</v>
      </c>
      <c r="J736">
        <v>6.14</v>
      </c>
      <c r="K736">
        <f t="shared" si="74"/>
        <v>0.91680510744084698</v>
      </c>
      <c r="L736">
        <v>5.87</v>
      </c>
    </row>
    <row r="737" spans="1:13" ht="15" x14ac:dyDescent="0.25">
      <c r="A737" t="s">
        <v>927</v>
      </c>
      <c r="B737" t="s">
        <v>161</v>
      </c>
      <c r="C737">
        <v>76.599999999999994</v>
      </c>
      <c r="D737">
        <v>58</v>
      </c>
      <c r="E737">
        <f t="shared" si="70"/>
        <v>2.4708169689021742</v>
      </c>
      <c r="F737">
        <v>70</v>
      </c>
      <c r="G737">
        <f t="shared" si="71"/>
        <v>2.9820204797095209</v>
      </c>
      <c r="H737">
        <f t="shared" si="72"/>
        <v>128</v>
      </c>
      <c r="I737">
        <f t="shared" si="73"/>
        <v>5.4528374486116951</v>
      </c>
      <c r="J737">
        <v>8.4499999999999993</v>
      </c>
      <c r="K737">
        <f t="shared" si="74"/>
        <v>0.90261422714814377</v>
      </c>
      <c r="L737">
        <v>5.73</v>
      </c>
    </row>
    <row r="738" spans="1:13" ht="15" x14ac:dyDescent="0.25">
      <c r="A738" t="s">
        <v>927</v>
      </c>
      <c r="B738" t="s">
        <v>161</v>
      </c>
      <c r="C738">
        <v>63</v>
      </c>
      <c r="D738">
        <v>40</v>
      </c>
      <c r="E738">
        <f t="shared" si="70"/>
        <v>1.9643561816976471</v>
      </c>
      <c r="F738">
        <v>53</v>
      </c>
      <c r="G738">
        <f t="shared" si="71"/>
        <v>2.6027719407493826</v>
      </c>
      <c r="H738">
        <f t="shared" ref="H738:H760" si="75">D738+F738</f>
        <v>93</v>
      </c>
      <c r="I738">
        <f t="shared" si="73"/>
        <v>4.5671281224470297</v>
      </c>
      <c r="J738">
        <v>7.7</v>
      </c>
      <c r="K738">
        <f t="shared" si="74"/>
        <v>0.90969881154986065</v>
      </c>
      <c r="L738">
        <v>5.15</v>
      </c>
      <c r="M738">
        <v>14.4</v>
      </c>
    </row>
    <row r="739" spans="1:13" ht="15" x14ac:dyDescent="0.25">
      <c r="A739" t="s">
        <v>938</v>
      </c>
      <c r="B739" t="s">
        <v>939</v>
      </c>
      <c r="C739">
        <v>65.900000000000006</v>
      </c>
      <c r="D739">
        <v>42</v>
      </c>
      <c r="E739">
        <f t="shared" si="70"/>
        <v>1.9961474034535975</v>
      </c>
      <c r="F739">
        <v>53</v>
      </c>
      <c r="G739">
        <f t="shared" si="71"/>
        <v>2.5189479138819206</v>
      </c>
      <c r="H739">
        <f t="shared" si="75"/>
        <v>95</v>
      </c>
      <c r="I739">
        <f t="shared" si="73"/>
        <v>4.5150953173355184</v>
      </c>
      <c r="J739">
        <v>7.15</v>
      </c>
      <c r="K739">
        <f t="shared" si="74"/>
        <v>0.82534819729851794</v>
      </c>
      <c r="L739">
        <v>5</v>
      </c>
      <c r="M739">
        <v>15.88</v>
      </c>
    </row>
    <row r="740" spans="1:13" ht="15" x14ac:dyDescent="0.25">
      <c r="A740" t="s">
        <v>1652</v>
      </c>
      <c r="B740" t="s">
        <v>789</v>
      </c>
      <c r="C740">
        <v>59.2</v>
      </c>
      <c r="D740">
        <v>49</v>
      </c>
      <c r="E740">
        <f t="shared" si="70"/>
        <v>2.5177338817937707</v>
      </c>
      <c r="F740">
        <v>59</v>
      </c>
      <c r="G740">
        <f t="shared" si="71"/>
        <v>3.0315571229761731</v>
      </c>
      <c r="H740">
        <f t="shared" si="75"/>
        <v>108</v>
      </c>
      <c r="I740">
        <f t="shared" si="73"/>
        <v>5.5492910047699437</v>
      </c>
      <c r="J740">
        <v>8.5</v>
      </c>
      <c r="K740">
        <f t="shared" si="74"/>
        <v>1.0369421722286933</v>
      </c>
      <c r="L740">
        <v>7.8900000000000006</v>
      </c>
      <c r="M740">
        <v>12.1</v>
      </c>
    </row>
    <row r="741" spans="1:13" ht="15" x14ac:dyDescent="0.25">
      <c r="A741" t="s">
        <v>1860</v>
      </c>
      <c r="B741" t="s">
        <v>832</v>
      </c>
      <c r="C741">
        <v>44.4</v>
      </c>
      <c r="D741">
        <v>31</v>
      </c>
      <c r="E741">
        <f t="shared" si="70"/>
        <v>1.9636127172552411</v>
      </c>
      <c r="F741">
        <v>35</v>
      </c>
      <c r="G741">
        <f t="shared" si="71"/>
        <v>2.2169821001268852</v>
      </c>
      <c r="H741">
        <f t="shared" si="75"/>
        <v>66</v>
      </c>
      <c r="I741">
        <f t="shared" si="73"/>
        <v>4.1805948173821266</v>
      </c>
      <c r="J741">
        <v>5.63</v>
      </c>
      <c r="K741">
        <f t="shared" si="74"/>
        <v>0.79662186034169968</v>
      </c>
      <c r="L741">
        <v>6.69</v>
      </c>
    </row>
    <row r="742" spans="1:13" ht="15" x14ac:dyDescent="0.25">
      <c r="A742" t="s">
        <v>559</v>
      </c>
      <c r="B742" t="s">
        <v>226</v>
      </c>
      <c r="C742">
        <v>67.099999999999994</v>
      </c>
      <c r="D742">
        <v>51</v>
      </c>
      <c r="E742">
        <f t="shared" si="70"/>
        <v>2.3922842758162508</v>
      </c>
      <c r="F742">
        <v>65</v>
      </c>
      <c r="G742">
        <f t="shared" si="71"/>
        <v>3.0489897632952219</v>
      </c>
      <c r="H742">
        <f t="shared" si="75"/>
        <v>116</v>
      </c>
      <c r="I742">
        <f t="shared" si="73"/>
        <v>5.4412740391114722</v>
      </c>
      <c r="J742">
        <v>6.52</v>
      </c>
      <c r="K742">
        <f t="shared" si="74"/>
        <v>0.7456561241765407</v>
      </c>
      <c r="L742">
        <v>5.99</v>
      </c>
    </row>
    <row r="743" spans="1:13" ht="15" x14ac:dyDescent="0.25">
      <c r="A743" t="s">
        <v>559</v>
      </c>
      <c r="B743" t="s">
        <v>226</v>
      </c>
      <c r="C743">
        <v>88.7</v>
      </c>
      <c r="D743">
        <v>80</v>
      </c>
      <c r="E743">
        <f t="shared" si="70"/>
        <v>3.0631689745474082</v>
      </c>
      <c r="F743">
        <v>105</v>
      </c>
      <c r="G743">
        <f t="shared" si="71"/>
        <v>4.0204092790934736</v>
      </c>
      <c r="H743">
        <f t="shared" si="75"/>
        <v>185</v>
      </c>
      <c r="I743">
        <f t="shared" si="73"/>
        <v>7.0835782536408818</v>
      </c>
      <c r="J743">
        <v>9.4</v>
      </c>
      <c r="K743">
        <f t="shared" si="74"/>
        <v>0.93097378991437629</v>
      </c>
      <c r="L743">
        <v>6.79</v>
      </c>
    </row>
    <row r="744" spans="1:13" ht="15" x14ac:dyDescent="0.25">
      <c r="A744" t="s">
        <v>559</v>
      </c>
      <c r="B744" t="s">
        <v>226</v>
      </c>
      <c r="C744">
        <v>82.2</v>
      </c>
      <c r="D744">
        <v>70</v>
      </c>
      <c r="E744">
        <f t="shared" si="70"/>
        <v>2.8328323825805519</v>
      </c>
      <c r="F744">
        <v>90</v>
      </c>
      <c r="G744">
        <f t="shared" si="71"/>
        <v>3.6422130633178522</v>
      </c>
      <c r="H744">
        <f t="shared" si="75"/>
        <v>160</v>
      </c>
      <c r="I744">
        <f t="shared" si="73"/>
        <v>6.4750454458984041</v>
      </c>
      <c r="J744">
        <v>10.35</v>
      </c>
      <c r="K744">
        <f t="shared" si="74"/>
        <v>1.0660774608808803</v>
      </c>
      <c r="L744">
        <v>6.9</v>
      </c>
    </row>
    <row r="745" spans="1:13" ht="15" x14ac:dyDescent="0.25">
      <c r="A745" t="s">
        <v>559</v>
      </c>
      <c r="B745" t="s">
        <v>85</v>
      </c>
      <c r="C745">
        <v>64.599999999999994</v>
      </c>
      <c r="D745">
        <v>73</v>
      </c>
      <c r="E745">
        <f t="shared" si="70"/>
        <v>3.5201428852025782</v>
      </c>
      <c r="F745">
        <v>95</v>
      </c>
      <c r="G745">
        <f t="shared" si="71"/>
        <v>4.5810078643047252</v>
      </c>
      <c r="H745">
        <f t="shared" si="75"/>
        <v>168</v>
      </c>
      <c r="I745">
        <f t="shared" si="73"/>
        <v>8.101150749507303</v>
      </c>
      <c r="J745" s="3">
        <v>10.33</v>
      </c>
      <c r="K745">
        <f t="shared" si="74"/>
        <v>1.2047369035566655</v>
      </c>
      <c r="L745" s="3">
        <v>8.3000000000000007</v>
      </c>
    </row>
    <row r="746" spans="1:13" ht="15" x14ac:dyDescent="0.25">
      <c r="A746" t="s">
        <v>559</v>
      </c>
      <c r="B746" t="s">
        <v>1862</v>
      </c>
      <c r="C746">
        <v>89.6</v>
      </c>
      <c r="D746">
        <v>84</v>
      </c>
      <c r="E746">
        <f t="shared" si="70"/>
        <v>3.1927951117958537</v>
      </c>
      <c r="F746">
        <v>110</v>
      </c>
      <c r="G746">
        <f t="shared" si="71"/>
        <v>4.1810412178279037</v>
      </c>
      <c r="H746">
        <f t="shared" si="75"/>
        <v>194</v>
      </c>
      <c r="I746">
        <f t="shared" si="73"/>
        <v>7.3738363296237575</v>
      </c>
      <c r="J746">
        <v>10.5</v>
      </c>
      <c r="K746">
        <f t="shared" si="74"/>
        <v>1.034519464360268</v>
      </c>
      <c r="L746">
        <v>6.96</v>
      </c>
    </row>
    <row r="747" spans="1:13" ht="15" x14ac:dyDescent="0.25">
      <c r="A747" t="s">
        <v>559</v>
      </c>
      <c r="B747" t="s">
        <v>85</v>
      </c>
      <c r="C747">
        <v>54.5</v>
      </c>
      <c r="D747">
        <v>53</v>
      </c>
      <c r="E747">
        <f t="shared" si="70"/>
        <v>2.892155212512848</v>
      </c>
      <c r="F747">
        <v>70</v>
      </c>
      <c r="G747">
        <f t="shared" si="71"/>
        <v>3.8198276391679125</v>
      </c>
      <c r="H747">
        <f t="shared" si="75"/>
        <v>123</v>
      </c>
      <c r="I747">
        <f t="shared" si="73"/>
        <v>6.7119828516807605</v>
      </c>
      <c r="J747">
        <v>8.8800000000000008</v>
      </c>
      <c r="K747">
        <f t="shared" si="74"/>
        <v>1.1304950894208814</v>
      </c>
      <c r="L747">
        <v>7.3</v>
      </c>
      <c r="M747">
        <v>12.11</v>
      </c>
    </row>
    <row r="748" spans="1:13" ht="15" x14ac:dyDescent="0.25">
      <c r="A748" t="s">
        <v>596</v>
      </c>
      <c r="B748" t="s">
        <v>190</v>
      </c>
      <c r="C748">
        <v>32.299999999999997</v>
      </c>
      <c r="D748">
        <v>16</v>
      </c>
      <c r="E748">
        <f t="shared" si="70"/>
        <v>1.2773989048502901</v>
      </c>
      <c r="F748">
        <v>20</v>
      </c>
      <c r="G748">
        <f t="shared" si="71"/>
        <v>1.5967486310628625</v>
      </c>
      <c r="H748">
        <f t="shared" si="75"/>
        <v>36</v>
      </c>
      <c r="I748">
        <f t="shared" si="73"/>
        <v>2.8741475359131528</v>
      </c>
      <c r="J748">
        <v>4.8</v>
      </c>
      <c r="K748">
        <f t="shared" si="74"/>
        <v>0.80023883005393359</v>
      </c>
      <c r="L748">
        <v>5.2</v>
      </c>
    </row>
    <row r="749" spans="1:13" ht="15" x14ac:dyDescent="0.25">
      <c r="A749" t="s">
        <v>113</v>
      </c>
      <c r="B749" t="s">
        <v>314</v>
      </c>
      <c r="C749">
        <v>49.8</v>
      </c>
      <c r="D749">
        <v>26</v>
      </c>
      <c r="E749">
        <f t="shared" si="70"/>
        <v>1.514988214565145</v>
      </c>
      <c r="F749">
        <v>30</v>
      </c>
      <c r="G749">
        <f t="shared" si="71"/>
        <v>1.7480633244982442</v>
      </c>
      <c r="H749">
        <f t="shared" si="75"/>
        <v>56</v>
      </c>
      <c r="I749">
        <f t="shared" si="73"/>
        <v>3.2630515390633894</v>
      </c>
      <c r="J749">
        <v>6.62</v>
      </c>
      <c r="K749">
        <f t="shared" si="74"/>
        <v>0.88288694263333434</v>
      </c>
      <c r="L749">
        <v>5.0999999999999996</v>
      </c>
      <c r="M749">
        <v>15.3</v>
      </c>
    </row>
    <row r="750" spans="1:13" ht="15" x14ac:dyDescent="0.25">
      <c r="A750" t="s">
        <v>113</v>
      </c>
      <c r="B750" t="s">
        <v>114</v>
      </c>
      <c r="C750">
        <v>52.6</v>
      </c>
      <c r="D750">
        <v>22</v>
      </c>
      <c r="E750">
        <f t="shared" si="70"/>
        <v>1.2319077524842534</v>
      </c>
      <c r="F750">
        <v>27</v>
      </c>
      <c r="G750">
        <f t="shared" si="71"/>
        <v>1.5118867871397654</v>
      </c>
      <c r="H750">
        <f t="shared" si="75"/>
        <v>49</v>
      </c>
      <c r="I750">
        <f t="shared" si="73"/>
        <v>2.7437945396240186</v>
      </c>
      <c r="J750">
        <v>6.15</v>
      </c>
      <c r="K750">
        <f t="shared" si="74"/>
        <v>0.7973983984265004</v>
      </c>
      <c r="L750">
        <v>4.5</v>
      </c>
      <c r="M750">
        <v>15</v>
      </c>
    </row>
    <row r="751" spans="1:13" ht="15" x14ac:dyDescent="0.25">
      <c r="A751" t="s">
        <v>309</v>
      </c>
      <c r="B751" t="s">
        <v>310</v>
      </c>
      <c r="C751">
        <v>37.700000000000003</v>
      </c>
      <c r="D751">
        <v>14</v>
      </c>
      <c r="E751">
        <f t="shared" si="70"/>
        <v>0.99884437930553127</v>
      </c>
      <c r="F751">
        <v>17</v>
      </c>
      <c r="G751">
        <f t="shared" si="71"/>
        <v>1.2128824605852879</v>
      </c>
      <c r="H751">
        <f t="shared" si="75"/>
        <v>31</v>
      </c>
      <c r="I751">
        <f t="shared" si="73"/>
        <v>2.2117268398908192</v>
      </c>
      <c r="J751">
        <v>5.07</v>
      </c>
      <c r="K751">
        <f t="shared" si="74"/>
        <v>0.78050383994085237</v>
      </c>
      <c r="L751">
        <v>5.0999999999999996</v>
      </c>
    </row>
    <row r="752" spans="1:13" ht="15" x14ac:dyDescent="0.25">
      <c r="A752" t="s">
        <v>309</v>
      </c>
      <c r="B752" t="s">
        <v>1570</v>
      </c>
      <c r="C752">
        <v>57.7</v>
      </c>
      <c r="D752">
        <v>66</v>
      </c>
      <c r="E752">
        <f t="shared" si="70"/>
        <v>3.4551364196700689</v>
      </c>
      <c r="F752">
        <v>84</v>
      </c>
      <c r="G752">
        <f t="shared" si="71"/>
        <v>4.3974463523073606</v>
      </c>
      <c r="H752">
        <f t="shared" si="75"/>
        <v>150</v>
      </c>
      <c r="I752">
        <f t="shared" si="73"/>
        <v>7.8525827719774295</v>
      </c>
      <c r="J752">
        <v>9.15</v>
      </c>
      <c r="K752">
        <f t="shared" si="74"/>
        <v>1.1311042095805575</v>
      </c>
      <c r="L752">
        <v>8.3000000000000007</v>
      </c>
    </row>
    <row r="753" spans="1:13" ht="15" x14ac:dyDescent="0.25">
      <c r="A753" t="s">
        <v>309</v>
      </c>
      <c r="B753" t="s">
        <v>1570</v>
      </c>
      <c r="C753">
        <v>54.3</v>
      </c>
      <c r="D753">
        <v>52</v>
      </c>
      <c r="E753">
        <f t="shared" si="70"/>
        <v>2.8451848641111868</v>
      </c>
      <c r="F753">
        <v>62</v>
      </c>
      <c r="G753">
        <f t="shared" si="71"/>
        <v>3.3923357995171846</v>
      </c>
      <c r="H753">
        <f t="shared" si="75"/>
        <v>114</v>
      </c>
      <c r="I753">
        <f t="shared" si="73"/>
        <v>6.2375206636283709</v>
      </c>
      <c r="J753">
        <v>8.3000000000000007</v>
      </c>
      <c r="K753">
        <f t="shared" si="74"/>
        <v>1.0586610158639065</v>
      </c>
      <c r="L753">
        <v>7.79</v>
      </c>
    </row>
    <row r="754" spans="1:13" ht="15" x14ac:dyDescent="0.25">
      <c r="A754" t="s">
        <v>309</v>
      </c>
      <c r="B754" t="s">
        <v>310</v>
      </c>
      <c r="C754">
        <v>51.1</v>
      </c>
      <c r="D754">
        <v>47</v>
      </c>
      <c r="E754">
        <f t="shared" si="70"/>
        <v>2.687775735967076</v>
      </c>
      <c r="G754" t="str">
        <f t="shared" si="71"/>
        <v/>
      </c>
      <c r="H754">
        <f t="shared" si="75"/>
        <v>47</v>
      </c>
      <c r="I754">
        <f t="shared" si="73"/>
        <v>2.687775735967076</v>
      </c>
      <c r="J754">
        <v>8.81</v>
      </c>
      <c r="K754">
        <f t="shared" si="74"/>
        <v>1.1594540970289582</v>
      </c>
      <c r="L754">
        <v>7.07</v>
      </c>
    </row>
    <row r="755" spans="1:13" ht="15" x14ac:dyDescent="0.25">
      <c r="A755" t="s">
        <v>309</v>
      </c>
      <c r="B755" t="s">
        <v>1570</v>
      </c>
      <c r="C755">
        <v>62</v>
      </c>
      <c r="D755">
        <v>80</v>
      </c>
      <c r="E755">
        <f t="shared" si="70"/>
        <v>3.9747043683102135</v>
      </c>
      <c r="F755">
        <v>97</v>
      </c>
      <c r="G755">
        <f t="shared" si="71"/>
        <v>4.8193290465761338</v>
      </c>
      <c r="H755">
        <f t="shared" si="75"/>
        <v>177</v>
      </c>
      <c r="I755">
        <f t="shared" si="73"/>
        <v>8.7940334148863482</v>
      </c>
      <c r="J755" s="3">
        <v>9.34</v>
      </c>
      <c r="K755">
        <f t="shared" si="74"/>
        <v>1.1125922829830146</v>
      </c>
      <c r="L755" s="3">
        <v>8.8000000000000007</v>
      </c>
    </row>
    <row r="756" spans="1:13" ht="15" x14ac:dyDescent="0.25">
      <c r="A756" t="s">
        <v>309</v>
      </c>
      <c r="B756" t="s">
        <v>310</v>
      </c>
      <c r="C756">
        <v>76.400000000000006</v>
      </c>
      <c r="D756">
        <v>90</v>
      </c>
      <c r="E756">
        <f t="shared" si="70"/>
        <v>3.8413244346447715</v>
      </c>
      <c r="F756">
        <v>114</v>
      </c>
      <c r="G756">
        <f t="shared" si="71"/>
        <v>4.8656776172167104</v>
      </c>
      <c r="H756">
        <f t="shared" si="75"/>
        <v>204</v>
      </c>
      <c r="I756">
        <f t="shared" si="73"/>
        <v>8.7070020518614815</v>
      </c>
      <c r="J756">
        <v>12.5</v>
      </c>
      <c r="K756">
        <f t="shared" si="74"/>
        <v>1.3370289285956238</v>
      </c>
      <c r="L756">
        <v>8.5299999999999994</v>
      </c>
      <c r="M756">
        <v>14.2985184276979</v>
      </c>
    </row>
    <row r="757" spans="1:13" ht="15" x14ac:dyDescent="0.25">
      <c r="A757" t="s">
        <v>309</v>
      </c>
      <c r="B757" t="s">
        <v>310</v>
      </c>
      <c r="C757">
        <v>60.6</v>
      </c>
      <c r="D757">
        <v>63</v>
      </c>
      <c r="E757">
        <f t="shared" si="70"/>
        <v>3.1825154420965864</v>
      </c>
      <c r="F757">
        <v>85</v>
      </c>
      <c r="G757">
        <f t="shared" si="71"/>
        <v>4.2938700409239656</v>
      </c>
      <c r="H757">
        <f t="shared" si="75"/>
        <v>148</v>
      </c>
      <c r="I757">
        <f t="shared" si="73"/>
        <v>7.4763854830205529</v>
      </c>
      <c r="J757">
        <v>10.9</v>
      </c>
      <c r="K757">
        <f t="shared" si="74"/>
        <v>1.3137996001923353</v>
      </c>
      <c r="L757">
        <v>8.2900000000000009</v>
      </c>
      <c r="M757">
        <v>12</v>
      </c>
    </row>
    <row r="758" spans="1:13" ht="15" x14ac:dyDescent="0.25">
      <c r="A758" t="s">
        <v>309</v>
      </c>
      <c r="B758" t="s">
        <v>310</v>
      </c>
      <c r="C758">
        <v>69.900000000000006</v>
      </c>
      <c r="D758">
        <v>77</v>
      </c>
      <c r="E758">
        <f t="shared" si="70"/>
        <v>3.5060540249612124</v>
      </c>
      <c r="F758">
        <v>100</v>
      </c>
      <c r="G758">
        <f t="shared" si="71"/>
        <v>4.5533169155340421</v>
      </c>
      <c r="H758">
        <f t="shared" si="75"/>
        <v>177</v>
      </c>
      <c r="I758">
        <f t="shared" si="73"/>
        <v>8.0593709404952545</v>
      </c>
      <c r="J758">
        <v>12.3</v>
      </c>
      <c r="K758">
        <f t="shared" si="74"/>
        <v>1.3773466397491925</v>
      </c>
      <c r="L758">
        <v>8.2799999999999994</v>
      </c>
    </row>
    <row r="759" spans="1:13" ht="15" x14ac:dyDescent="0.25">
      <c r="A759" t="s">
        <v>1165</v>
      </c>
      <c r="C759">
        <v>48.3</v>
      </c>
      <c r="D759">
        <v>32</v>
      </c>
      <c r="E759">
        <f t="shared" si="70"/>
        <v>1.9065463224756876</v>
      </c>
      <c r="F759">
        <v>45</v>
      </c>
      <c r="G759">
        <f t="shared" si="71"/>
        <v>2.6810807659814357</v>
      </c>
      <c r="H759">
        <f t="shared" si="75"/>
        <v>77</v>
      </c>
      <c r="I759">
        <f t="shared" si="73"/>
        <v>4.5876270884571229</v>
      </c>
      <c r="J759">
        <v>6.75</v>
      </c>
      <c r="K759">
        <f t="shared" si="74"/>
        <v>0.91453030532289825</v>
      </c>
      <c r="L759">
        <v>6</v>
      </c>
    </row>
    <row r="760" spans="1:13" ht="15" x14ac:dyDescent="0.25">
      <c r="A760" t="s">
        <v>2186</v>
      </c>
      <c r="B760" t="s">
        <v>157</v>
      </c>
      <c r="C760">
        <v>58</v>
      </c>
      <c r="D760">
        <v>60</v>
      </c>
      <c r="E760">
        <f t="shared" si="70"/>
        <v>3.1292068976381393</v>
      </c>
      <c r="F760">
        <v>70</v>
      </c>
      <c r="G760">
        <f t="shared" si="71"/>
        <v>3.6507413805778293</v>
      </c>
      <c r="H760">
        <f t="shared" si="75"/>
        <v>130</v>
      </c>
      <c r="I760">
        <f t="shared" si="73"/>
        <v>6.7799482782159686</v>
      </c>
      <c r="J760">
        <v>8.2799999999999994</v>
      </c>
      <c r="K760">
        <f t="shared" si="74"/>
        <v>1.0208238803560254</v>
      </c>
      <c r="L760">
        <v>8.89</v>
      </c>
      <c r="M760">
        <v>14.114771320893301</v>
      </c>
    </row>
    <row r="761" spans="1:13" ht="15" x14ac:dyDescent="0.25">
      <c r="A761" t="s">
        <v>138</v>
      </c>
      <c r="B761" t="s">
        <v>139</v>
      </c>
      <c r="E761" t="str">
        <f t="shared" si="70"/>
        <v/>
      </c>
      <c r="G761" t="str">
        <f t="shared" si="71"/>
        <v/>
      </c>
      <c r="I761" t="str">
        <f t="shared" si="73"/>
        <v/>
      </c>
      <c r="J761">
        <v>6.65</v>
      </c>
      <c r="K761" t="str">
        <f t="shared" si="74"/>
        <v/>
      </c>
      <c r="L761">
        <v>5.45</v>
      </c>
      <c r="M761">
        <v>14.27</v>
      </c>
    </row>
    <row r="762" spans="1:13" ht="15" x14ac:dyDescent="0.25">
      <c r="A762" t="s">
        <v>799</v>
      </c>
      <c r="B762" t="s">
        <v>800</v>
      </c>
      <c r="C762">
        <v>71.400000000000006</v>
      </c>
      <c r="D762">
        <v>90</v>
      </c>
      <c r="E762">
        <f t="shared" si="70"/>
        <v>4.0351809017872506</v>
      </c>
      <c r="F762">
        <v>120</v>
      </c>
      <c r="G762">
        <f t="shared" si="71"/>
        <v>5.3802412023830009</v>
      </c>
      <c r="H762">
        <f t="shared" ref="H762:H776" si="76">D762+F762</f>
        <v>210</v>
      </c>
      <c r="I762">
        <f t="shared" si="73"/>
        <v>9.4154221041702524</v>
      </c>
      <c r="J762">
        <v>14.3</v>
      </c>
      <c r="K762">
        <f t="shared" si="74"/>
        <v>1.5838737691734088</v>
      </c>
      <c r="L762">
        <v>9.31</v>
      </c>
      <c r="M762">
        <v>14.1125838553361</v>
      </c>
    </row>
    <row r="763" spans="1:13" ht="15" x14ac:dyDescent="0.25">
      <c r="A763" t="s">
        <v>799</v>
      </c>
      <c r="B763" t="s">
        <v>800</v>
      </c>
      <c r="C763">
        <v>71.400000000000006</v>
      </c>
      <c r="D763">
        <v>95</v>
      </c>
      <c r="E763">
        <f t="shared" si="70"/>
        <v>4.2593576185532092</v>
      </c>
      <c r="F763">
        <v>120</v>
      </c>
      <c r="G763">
        <f t="shared" si="71"/>
        <v>5.3802412023830009</v>
      </c>
      <c r="H763">
        <f t="shared" si="76"/>
        <v>215</v>
      </c>
      <c r="I763">
        <f t="shared" si="73"/>
        <v>9.6395988209362109</v>
      </c>
      <c r="J763">
        <v>14.16</v>
      </c>
      <c r="K763">
        <f t="shared" si="74"/>
        <v>1.5683673126919908</v>
      </c>
      <c r="L763">
        <v>8.7799999999999994</v>
      </c>
    </row>
    <row r="764" spans="1:13" ht="15" x14ac:dyDescent="0.25">
      <c r="A764" t="s">
        <v>799</v>
      </c>
      <c r="B764" t="s">
        <v>800</v>
      </c>
      <c r="C764">
        <v>67.900000000000006</v>
      </c>
      <c r="D764">
        <v>88</v>
      </c>
      <c r="E764">
        <f t="shared" si="70"/>
        <v>4.0924291621916504</v>
      </c>
      <c r="F764">
        <v>105</v>
      </c>
      <c r="G764">
        <f t="shared" si="71"/>
        <v>4.8830120685241285</v>
      </c>
      <c r="H764">
        <f t="shared" si="76"/>
        <v>193</v>
      </c>
      <c r="I764">
        <f t="shared" si="73"/>
        <v>8.9754412307157789</v>
      </c>
      <c r="J764">
        <v>13.6</v>
      </c>
      <c r="K764">
        <f t="shared" si="74"/>
        <v>1.5458822042799367</v>
      </c>
      <c r="L764">
        <v>9.11</v>
      </c>
    </row>
    <row r="765" spans="1:13" ht="15" x14ac:dyDescent="0.25">
      <c r="A765" t="s">
        <v>799</v>
      </c>
      <c r="B765" t="s">
        <v>800</v>
      </c>
      <c r="C765">
        <v>61.4</v>
      </c>
      <c r="D765">
        <v>61</v>
      </c>
      <c r="E765">
        <f t="shared" si="70"/>
        <v>3.0522262324470097</v>
      </c>
      <c r="F765">
        <v>84</v>
      </c>
      <c r="G765">
        <f t="shared" si="71"/>
        <v>4.2030656315663739</v>
      </c>
      <c r="H765">
        <f t="shared" si="76"/>
        <v>145</v>
      </c>
      <c r="I765">
        <f t="shared" si="73"/>
        <v>7.2552918640133841</v>
      </c>
      <c r="J765">
        <v>13.36</v>
      </c>
      <c r="K765">
        <f t="shared" si="74"/>
        <v>1.5994579371153925</v>
      </c>
      <c r="L765">
        <v>8.5400000000000009</v>
      </c>
      <c r="M765">
        <v>12.24</v>
      </c>
    </row>
    <row r="766" spans="1:13" ht="15" x14ac:dyDescent="0.25">
      <c r="A766" t="s">
        <v>799</v>
      </c>
      <c r="B766" t="s">
        <v>800</v>
      </c>
      <c r="C766">
        <v>51.2</v>
      </c>
      <c r="D766">
        <v>55</v>
      </c>
      <c r="E766">
        <f t="shared" si="70"/>
        <v>3.1407997954525939</v>
      </c>
      <c r="F766">
        <v>70</v>
      </c>
      <c r="G766">
        <f t="shared" si="71"/>
        <v>3.9973815578487555</v>
      </c>
      <c r="H766">
        <f t="shared" si="76"/>
        <v>125</v>
      </c>
      <c r="I766">
        <f t="shared" si="73"/>
        <v>7.1381813533013494</v>
      </c>
      <c r="J766">
        <v>12.01</v>
      </c>
      <c r="K766">
        <f t="shared" si="74"/>
        <v>1.5790029888091028</v>
      </c>
      <c r="L766">
        <v>8.08</v>
      </c>
      <c r="M766">
        <v>11.75</v>
      </c>
    </row>
    <row r="767" spans="1:13" ht="15" x14ac:dyDescent="0.25">
      <c r="A767" t="s">
        <v>99</v>
      </c>
      <c r="B767" t="s">
        <v>98</v>
      </c>
      <c r="C767">
        <v>36.9</v>
      </c>
      <c r="D767">
        <v>28</v>
      </c>
      <c r="E767">
        <f t="shared" si="70"/>
        <v>2.0291004269271324</v>
      </c>
      <c r="F767">
        <v>37</v>
      </c>
      <c r="G767">
        <f t="shared" si="71"/>
        <v>2.6813112784394253</v>
      </c>
      <c r="H767">
        <f t="shared" si="76"/>
        <v>65</v>
      </c>
      <c r="I767">
        <f t="shared" si="73"/>
        <v>4.7104117053665577</v>
      </c>
      <c r="J767">
        <v>7.1000000000000005</v>
      </c>
      <c r="K767">
        <f t="shared" si="74"/>
        <v>1.1051659064444188</v>
      </c>
      <c r="L767">
        <v>6.36</v>
      </c>
      <c r="M767">
        <v>13</v>
      </c>
    </row>
    <row r="768" spans="1:13" ht="15" x14ac:dyDescent="0.25">
      <c r="A768" t="s">
        <v>2144</v>
      </c>
      <c r="B768" t="s">
        <v>2145</v>
      </c>
      <c r="C768">
        <v>97.4</v>
      </c>
      <c r="D768">
        <v>140</v>
      </c>
      <c r="E768">
        <f t="shared" si="70"/>
        <v>5.0078449242783591</v>
      </c>
      <c r="F768">
        <v>162</v>
      </c>
      <c r="G768">
        <f t="shared" si="71"/>
        <v>5.7947919838078157</v>
      </c>
      <c r="H768">
        <f t="shared" si="76"/>
        <v>302</v>
      </c>
      <c r="I768">
        <f t="shared" si="73"/>
        <v>10.802636908086175</v>
      </c>
      <c r="J768">
        <v>11.03</v>
      </c>
      <c r="K768">
        <f t="shared" si="74"/>
        <v>1.0409667329427763</v>
      </c>
      <c r="L768">
        <v>7.81</v>
      </c>
      <c r="M768">
        <v>14.265706444339999</v>
      </c>
    </row>
    <row r="769" spans="1:13" ht="15" x14ac:dyDescent="0.25">
      <c r="A769" t="s">
        <v>1102</v>
      </c>
      <c r="B769" t="s">
        <v>1103</v>
      </c>
      <c r="C769">
        <v>39.9</v>
      </c>
      <c r="D769">
        <v>25</v>
      </c>
      <c r="E769">
        <f t="shared" si="70"/>
        <v>1.7115627443154462</v>
      </c>
      <c r="F769">
        <v>35</v>
      </c>
      <c r="G769">
        <f t="shared" si="71"/>
        <v>2.3961878420416247</v>
      </c>
      <c r="H769">
        <f t="shared" si="76"/>
        <v>60</v>
      </c>
      <c r="I769">
        <f t="shared" si="73"/>
        <v>4.1077505863570707</v>
      </c>
      <c r="J769">
        <v>6.19</v>
      </c>
      <c r="K769">
        <f t="shared" si="74"/>
        <v>0.92546440503752869</v>
      </c>
      <c r="L769">
        <v>6.1</v>
      </c>
      <c r="M769">
        <v>13.1</v>
      </c>
    </row>
    <row r="770" spans="1:13" ht="15" x14ac:dyDescent="0.25">
      <c r="A770" t="s">
        <v>1467</v>
      </c>
      <c r="B770" t="s">
        <v>1468</v>
      </c>
      <c r="C770">
        <v>67.900000000000006</v>
      </c>
      <c r="D770">
        <v>56</v>
      </c>
      <c r="E770">
        <f t="shared" ref="E770:E833" si="77">IF(AND($C770&gt;0,D770&gt;0),D770/($C770^0.727399687532279),"")</f>
        <v>2.6042731032128685</v>
      </c>
      <c r="F770">
        <v>70</v>
      </c>
      <c r="G770">
        <f t="shared" ref="G770:G833" si="78">IF(AND($C770&gt;0,F770&gt;0),F770/($C770^0.727399687532279),"")</f>
        <v>3.2553413790160857</v>
      </c>
      <c r="H770">
        <f t="shared" si="76"/>
        <v>126</v>
      </c>
      <c r="I770">
        <f t="shared" ref="I770:I833" si="79">IF(AND($C770&gt;0,H770&gt;0),H770/($C770^0.727399687532279),"")</f>
        <v>5.8596144822289542</v>
      </c>
      <c r="J770">
        <v>8.5</v>
      </c>
      <c r="K770">
        <f t="shared" ref="K770:K833" si="80">IF(AND($C770&gt;0,J770&gt;0),J770/($C770^0.515518364833551),"")</f>
        <v>0.96617637767496045</v>
      </c>
      <c r="L770">
        <v>6.67</v>
      </c>
      <c r="M770">
        <v>13.18</v>
      </c>
    </row>
    <row r="771" spans="1:13" ht="15" x14ac:dyDescent="0.25">
      <c r="A771" t="s">
        <v>1985</v>
      </c>
      <c r="B771" t="s">
        <v>204</v>
      </c>
      <c r="C771">
        <v>96.3</v>
      </c>
      <c r="D771">
        <v>46</v>
      </c>
      <c r="E771">
        <f t="shared" si="77"/>
        <v>1.6590852040632735</v>
      </c>
      <c r="F771">
        <v>60</v>
      </c>
      <c r="G771">
        <f t="shared" si="78"/>
        <v>2.1640241792129653</v>
      </c>
      <c r="H771">
        <f t="shared" si="76"/>
        <v>106</v>
      </c>
      <c r="I771">
        <f t="shared" si="79"/>
        <v>3.8231093832762388</v>
      </c>
      <c r="J771">
        <v>9.34</v>
      </c>
      <c r="K771">
        <f t="shared" si="80"/>
        <v>0.88664770902834344</v>
      </c>
      <c r="L771">
        <v>6.32</v>
      </c>
    </row>
    <row r="772" spans="1:13" ht="15" x14ac:dyDescent="0.25">
      <c r="A772" t="s">
        <v>1114</v>
      </c>
      <c r="B772" t="s">
        <v>243</v>
      </c>
      <c r="C772">
        <v>54.3</v>
      </c>
      <c r="D772">
        <v>22</v>
      </c>
      <c r="E772">
        <f t="shared" si="77"/>
        <v>1.2037320578931945</v>
      </c>
      <c r="F772">
        <v>30</v>
      </c>
      <c r="G772">
        <f t="shared" si="78"/>
        <v>1.6414528062179925</v>
      </c>
      <c r="H772">
        <f t="shared" si="76"/>
        <v>52</v>
      </c>
      <c r="I772">
        <f t="shared" si="79"/>
        <v>2.8451848641111868</v>
      </c>
      <c r="J772">
        <v>6.1</v>
      </c>
      <c r="K772">
        <f t="shared" si="80"/>
        <v>0.77805207189997927</v>
      </c>
      <c r="L772">
        <v>5.25</v>
      </c>
      <c r="M772">
        <v>14.5</v>
      </c>
    </row>
    <row r="773" spans="1:13" x14ac:dyDescent="0.3">
      <c r="A773" t="s">
        <v>1078</v>
      </c>
      <c r="B773" t="s">
        <v>294</v>
      </c>
      <c r="C773">
        <v>81</v>
      </c>
      <c r="D773">
        <v>36</v>
      </c>
      <c r="E773">
        <f t="shared" si="77"/>
        <v>1.4725535409662944</v>
      </c>
      <c r="F773">
        <v>41</v>
      </c>
      <c r="G773">
        <f t="shared" si="78"/>
        <v>1.6770748661005019</v>
      </c>
      <c r="H773">
        <f t="shared" si="76"/>
        <v>77</v>
      </c>
      <c r="I773">
        <f t="shared" si="79"/>
        <v>3.1496284070667961</v>
      </c>
      <c r="J773">
        <v>8.39</v>
      </c>
      <c r="K773">
        <f t="shared" si="80"/>
        <v>0.8707688498989441</v>
      </c>
      <c r="L773">
        <v>6.1</v>
      </c>
    </row>
    <row r="774" spans="1:13" ht="15" x14ac:dyDescent="0.25">
      <c r="A774" t="s">
        <v>1880</v>
      </c>
      <c r="B774" t="s">
        <v>190</v>
      </c>
      <c r="C774">
        <v>59.4</v>
      </c>
      <c r="D774">
        <v>39</v>
      </c>
      <c r="E774">
        <f t="shared" si="77"/>
        <v>1.9990004928754457</v>
      </c>
      <c r="F774">
        <v>50</v>
      </c>
      <c r="G774">
        <f t="shared" si="78"/>
        <v>2.5628211447121099</v>
      </c>
      <c r="H774">
        <f t="shared" si="76"/>
        <v>89</v>
      </c>
      <c r="I774">
        <f t="shared" si="79"/>
        <v>4.5618216375875553</v>
      </c>
      <c r="J774">
        <v>7.08</v>
      </c>
      <c r="K774">
        <f t="shared" si="80"/>
        <v>0.86221141844721139</v>
      </c>
      <c r="L774">
        <v>6.9</v>
      </c>
      <c r="M774">
        <v>13.8</v>
      </c>
    </row>
    <row r="775" spans="1:13" ht="15" x14ac:dyDescent="0.25">
      <c r="A775" t="s">
        <v>2065</v>
      </c>
      <c r="B775" t="s">
        <v>428</v>
      </c>
      <c r="C775">
        <v>69.900000000000006</v>
      </c>
      <c r="D775">
        <v>73</v>
      </c>
      <c r="E775">
        <f t="shared" si="77"/>
        <v>3.3239213483398506</v>
      </c>
      <c r="F775">
        <v>85</v>
      </c>
      <c r="G775">
        <f t="shared" si="78"/>
        <v>3.870319378203936</v>
      </c>
      <c r="H775">
        <f t="shared" si="76"/>
        <v>158</v>
      </c>
      <c r="I775">
        <f t="shared" si="79"/>
        <v>7.1942407265437867</v>
      </c>
      <c r="J775">
        <v>10.7</v>
      </c>
      <c r="K775">
        <f t="shared" si="80"/>
        <v>1.1981795971801916</v>
      </c>
      <c r="L775">
        <v>8.36</v>
      </c>
      <c r="M775">
        <v>12.3</v>
      </c>
    </row>
    <row r="776" spans="1:13" ht="15" x14ac:dyDescent="0.25">
      <c r="A776" t="s">
        <v>2065</v>
      </c>
      <c r="B776" t="s">
        <v>428</v>
      </c>
      <c r="C776">
        <v>75.7</v>
      </c>
      <c r="D776">
        <v>80</v>
      </c>
      <c r="E776">
        <f t="shared" si="77"/>
        <v>3.4374487464086285</v>
      </c>
      <c r="F776">
        <v>95</v>
      </c>
      <c r="G776">
        <f t="shared" si="78"/>
        <v>4.0819703863602461</v>
      </c>
      <c r="H776">
        <f t="shared" si="76"/>
        <v>175</v>
      </c>
      <c r="I776">
        <f t="shared" si="79"/>
        <v>7.5194191327688751</v>
      </c>
      <c r="J776">
        <v>11.1</v>
      </c>
      <c r="K776">
        <f t="shared" si="80"/>
        <v>1.1929288551007731</v>
      </c>
      <c r="L776">
        <v>8.9499999999999993</v>
      </c>
    </row>
    <row r="777" spans="1:13" ht="15" x14ac:dyDescent="0.25">
      <c r="A777" t="s">
        <v>1910</v>
      </c>
      <c r="B777" t="s">
        <v>1911</v>
      </c>
      <c r="C777">
        <v>66.900000000000006</v>
      </c>
      <c r="E777" t="str">
        <f t="shared" si="77"/>
        <v/>
      </c>
      <c r="G777" t="str">
        <f t="shared" si="78"/>
        <v/>
      </c>
      <c r="I777" t="str">
        <f t="shared" si="79"/>
        <v/>
      </c>
      <c r="J777">
        <v>8.4</v>
      </c>
      <c r="K777">
        <f t="shared" si="80"/>
        <v>0.96214072737962431</v>
      </c>
      <c r="L777">
        <v>6.69</v>
      </c>
    </row>
    <row r="778" spans="1:13" x14ac:dyDescent="0.3">
      <c r="A778" t="s">
        <v>1417</v>
      </c>
      <c r="B778" t="s">
        <v>132</v>
      </c>
      <c r="C778">
        <v>47.6</v>
      </c>
      <c r="D778">
        <v>37</v>
      </c>
      <c r="E778">
        <f t="shared" si="77"/>
        <v>2.2279782705682756</v>
      </c>
      <c r="F778">
        <v>48</v>
      </c>
      <c r="G778">
        <f t="shared" si="78"/>
        <v>2.8903501888453307</v>
      </c>
      <c r="H778">
        <f t="shared" ref="H778:H809" si="81">D778+F778</f>
        <v>85</v>
      </c>
      <c r="I778">
        <f t="shared" si="79"/>
        <v>5.1183284594136067</v>
      </c>
      <c r="J778">
        <v>6.36</v>
      </c>
      <c r="K778">
        <f t="shared" si="80"/>
        <v>0.86820028196545773</v>
      </c>
      <c r="L778">
        <v>7.45</v>
      </c>
    </row>
    <row r="779" spans="1:13" x14ac:dyDescent="0.3">
      <c r="A779" t="s">
        <v>1417</v>
      </c>
      <c r="B779" t="s">
        <v>132</v>
      </c>
      <c r="C779">
        <v>54.7</v>
      </c>
      <c r="D779">
        <v>45</v>
      </c>
      <c r="E779">
        <f t="shared" si="77"/>
        <v>2.4490693077190073</v>
      </c>
      <c r="F779">
        <v>58</v>
      </c>
      <c r="G779">
        <f t="shared" si="78"/>
        <v>3.156578218837832</v>
      </c>
      <c r="H779">
        <f t="shared" si="81"/>
        <v>103</v>
      </c>
      <c r="I779">
        <f t="shared" si="79"/>
        <v>5.6056475265568393</v>
      </c>
      <c r="J779">
        <v>8.4</v>
      </c>
      <c r="K779">
        <f t="shared" si="80"/>
        <v>1.0673697771682427</v>
      </c>
      <c r="L779">
        <v>7.87</v>
      </c>
    </row>
    <row r="780" spans="1:13" x14ac:dyDescent="0.3">
      <c r="A780" t="s">
        <v>1419</v>
      </c>
      <c r="B780" t="s">
        <v>132</v>
      </c>
      <c r="C780">
        <v>42</v>
      </c>
      <c r="D780">
        <v>29</v>
      </c>
      <c r="E780">
        <f t="shared" si="77"/>
        <v>1.9127004994708912</v>
      </c>
      <c r="F780">
        <v>38</v>
      </c>
      <c r="G780">
        <f t="shared" si="78"/>
        <v>2.5062972062032367</v>
      </c>
      <c r="H780">
        <f t="shared" si="81"/>
        <v>67</v>
      </c>
      <c r="I780">
        <f t="shared" si="79"/>
        <v>4.4189977056741281</v>
      </c>
      <c r="J780">
        <v>6.38</v>
      </c>
      <c r="K780">
        <f t="shared" si="80"/>
        <v>0.92897891901771668</v>
      </c>
      <c r="L780">
        <v>6.8</v>
      </c>
    </row>
    <row r="781" spans="1:13" ht="15" x14ac:dyDescent="0.25">
      <c r="A781" t="s">
        <v>2187</v>
      </c>
      <c r="B781" t="s">
        <v>152</v>
      </c>
      <c r="C781">
        <v>70.099999999999994</v>
      </c>
      <c r="D781">
        <v>63</v>
      </c>
      <c r="E781">
        <f t="shared" si="77"/>
        <v>2.8626340972103472</v>
      </c>
      <c r="F781">
        <v>83</v>
      </c>
      <c r="G781">
        <f t="shared" si="78"/>
        <v>3.771406826483473</v>
      </c>
      <c r="H781">
        <f t="shared" si="81"/>
        <v>146</v>
      </c>
      <c r="I781">
        <f t="shared" si="79"/>
        <v>6.6340409236938198</v>
      </c>
      <c r="J781">
        <v>6.87</v>
      </c>
      <c r="K781">
        <f t="shared" si="80"/>
        <v>0.76816621519322181</v>
      </c>
      <c r="L781">
        <v>4.9800000000000004</v>
      </c>
      <c r="M781">
        <v>14.1103963897789</v>
      </c>
    </row>
    <row r="782" spans="1:13" ht="15" x14ac:dyDescent="0.25">
      <c r="A782" t="s">
        <v>365</v>
      </c>
      <c r="C782">
        <v>49.4</v>
      </c>
      <c r="D782">
        <v>18</v>
      </c>
      <c r="E782">
        <f t="shared" si="77"/>
        <v>1.055008725960213</v>
      </c>
      <c r="F782">
        <v>20</v>
      </c>
      <c r="G782">
        <f t="shared" si="78"/>
        <v>1.1722319177335701</v>
      </c>
      <c r="H782">
        <f t="shared" si="81"/>
        <v>38</v>
      </c>
      <c r="I782">
        <f t="shared" si="79"/>
        <v>2.2272406436937833</v>
      </c>
      <c r="J782">
        <v>5.73</v>
      </c>
      <c r="K782">
        <f t="shared" si="80"/>
        <v>0.76737434339492916</v>
      </c>
      <c r="L782">
        <v>4.55</v>
      </c>
    </row>
    <row r="783" spans="1:13" x14ac:dyDescent="0.3">
      <c r="A783" t="s">
        <v>1158</v>
      </c>
      <c r="C783">
        <v>63.9</v>
      </c>
      <c r="D783">
        <v>30</v>
      </c>
      <c r="E783">
        <f t="shared" si="77"/>
        <v>1.4581442669545941</v>
      </c>
      <c r="F783">
        <v>36</v>
      </c>
      <c r="G783">
        <f t="shared" si="78"/>
        <v>1.7497731203455129</v>
      </c>
      <c r="H783">
        <f t="shared" si="81"/>
        <v>66</v>
      </c>
      <c r="I783">
        <f t="shared" si="79"/>
        <v>3.2079173873001072</v>
      </c>
      <c r="J783">
        <v>5.42</v>
      </c>
      <c r="K783">
        <f t="shared" si="80"/>
        <v>0.63566812757661495</v>
      </c>
      <c r="L783">
        <v>4.75</v>
      </c>
    </row>
    <row r="784" spans="1:13" ht="15" x14ac:dyDescent="0.25">
      <c r="A784" t="s">
        <v>2000</v>
      </c>
      <c r="B784" t="s">
        <v>2001</v>
      </c>
      <c r="C784">
        <v>85.4</v>
      </c>
      <c r="D784">
        <v>99</v>
      </c>
      <c r="E784">
        <f t="shared" si="77"/>
        <v>3.8966674430888233</v>
      </c>
      <c r="F784">
        <v>121</v>
      </c>
      <c r="G784">
        <f t="shared" si="78"/>
        <v>4.7625935415530058</v>
      </c>
      <c r="H784">
        <f t="shared" si="81"/>
        <v>220</v>
      </c>
      <c r="I784">
        <f t="shared" si="79"/>
        <v>8.6592609846418291</v>
      </c>
      <c r="J784">
        <v>11.99</v>
      </c>
      <c r="K784">
        <f t="shared" si="80"/>
        <v>1.2109248170816249</v>
      </c>
      <c r="L784">
        <v>7.55</v>
      </c>
    </row>
    <row r="785" spans="1:13" ht="15" x14ac:dyDescent="0.25">
      <c r="A785" t="s">
        <v>1300</v>
      </c>
      <c r="B785" t="s">
        <v>47</v>
      </c>
      <c r="C785">
        <v>49.3</v>
      </c>
      <c r="D785">
        <v>30</v>
      </c>
      <c r="E785">
        <f t="shared" si="77"/>
        <v>1.7609415244454678</v>
      </c>
      <c r="F785">
        <v>38</v>
      </c>
      <c r="G785">
        <f t="shared" si="78"/>
        <v>2.2305259309642591</v>
      </c>
      <c r="H785">
        <f t="shared" si="81"/>
        <v>68</v>
      </c>
      <c r="I785">
        <f t="shared" si="79"/>
        <v>3.9914674554097269</v>
      </c>
      <c r="J785">
        <v>5.96</v>
      </c>
      <c r="K785">
        <f t="shared" si="80"/>
        <v>0.79901067933406444</v>
      </c>
      <c r="L785">
        <v>5.55</v>
      </c>
      <c r="M785">
        <v>15</v>
      </c>
    </row>
    <row r="786" spans="1:13" ht="15" x14ac:dyDescent="0.25">
      <c r="A786" t="s">
        <v>1978</v>
      </c>
      <c r="B786" t="s">
        <v>415</v>
      </c>
      <c r="C786">
        <v>67.8</v>
      </c>
      <c r="D786">
        <v>80</v>
      </c>
      <c r="E786">
        <f t="shared" si="77"/>
        <v>3.724380806641761</v>
      </c>
      <c r="F786">
        <v>101</v>
      </c>
      <c r="G786">
        <f t="shared" si="78"/>
        <v>4.7020307683852227</v>
      </c>
      <c r="H786">
        <f t="shared" si="81"/>
        <v>181</v>
      </c>
      <c r="I786">
        <f t="shared" si="79"/>
        <v>8.4264115750269841</v>
      </c>
      <c r="J786">
        <v>11.77</v>
      </c>
      <c r="K786">
        <f t="shared" si="80"/>
        <v>1.3388870020128925</v>
      </c>
    </row>
    <row r="787" spans="1:13" ht="15" x14ac:dyDescent="0.25">
      <c r="A787" t="s">
        <v>856</v>
      </c>
      <c r="B787" t="s">
        <v>415</v>
      </c>
      <c r="C787">
        <v>50.3</v>
      </c>
      <c r="D787">
        <v>39</v>
      </c>
      <c r="E787">
        <f t="shared" si="77"/>
        <v>2.2560285242711262</v>
      </c>
      <c r="F787">
        <v>48</v>
      </c>
      <c r="G787">
        <f t="shared" si="78"/>
        <v>2.7766504914106167</v>
      </c>
      <c r="H787">
        <f t="shared" si="81"/>
        <v>87</v>
      </c>
      <c r="I787">
        <f t="shared" si="79"/>
        <v>5.0326790156817429</v>
      </c>
      <c r="J787">
        <v>8.8800000000000008</v>
      </c>
      <c r="K787">
        <f t="shared" si="80"/>
        <v>1.1782119424601443</v>
      </c>
      <c r="L787">
        <v>6.55</v>
      </c>
      <c r="M787">
        <v>14.2</v>
      </c>
    </row>
    <row r="788" spans="1:13" ht="15" x14ac:dyDescent="0.25">
      <c r="A788" t="s">
        <v>856</v>
      </c>
      <c r="B788" t="s">
        <v>85</v>
      </c>
      <c r="C788">
        <v>55.7</v>
      </c>
      <c r="D788">
        <v>35</v>
      </c>
      <c r="E788">
        <f t="shared" si="77"/>
        <v>1.8798946888885162</v>
      </c>
      <c r="F788">
        <v>46</v>
      </c>
      <c r="G788">
        <f t="shared" si="78"/>
        <v>2.4707187339677641</v>
      </c>
      <c r="H788">
        <f t="shared" si="81"/>
        <v>81</v>
      </c>
      <c r="I788">
        <f t="shared" si="79"/>
        <v>4.3506134228562798</v>
      </c>
      <c r="J788">
        <v>6.8900000000000006</v>
      </c>
      <c r="K788">
        <f t="shared" si="80"/>
        <v>0.86735883468988584</v>
      </c>
      <c r="L788">
        <v>5.64</v>
      </c>
      <c r="M788">
        <v>14.17</v>
      </c>
    </row>
    <row r="789" spans="1:13" ht="15" x14ac:dyDescent="0.25">
      <c r="A789" t="s">
        <v>856</v>
      </c>
      <c r="B789" t="s">
        <v>415</v>
      </c>
      <c r="C789">
        <v>61.6</v>
      </c>
      <c r="D789">
        <v>64</v>
      </c>
      <c r="E789">
        <f t="shared" si="77"/>
        <v>3.1947694522415389</v>
      </c>
      <c r="F789">
        <v>77</v>
      </c>
      <c r="G789">
        <f t="shared" si="78"/>
        <v>3.8437069972281015</v>
      </c>
      <c r="H789">
        <f t="shared" si="81"/>
        <v>141</v>
      </c>
      <c r="I789">
        <f t="shared" si="79"/>
        <v>7.0384764494696404</v>
      </c>
      <c r="J789">
        <v>10.6</v>
      </c>
      <c r="K789">
        <f t="shared" si="80"/>
        <v>1.2669052702638799</v>
      </c>
      <c r="L789">
        <v>7.07</v>
      </c>
      <c r="M789">
        <v>12.6</v>
      </c>
    </row>
    <row r="790" spans="1:13" ht="15" x14ac:dyDescent="0.25">
      <c r="A790" t="s">
        <v>1296</v>
      </c>
      <c r="B790" t="s">
        <v>415</v>
      </c>
      <c r="C790">
        <v>48.5</v>
      </c>
      <c r="D790">
        <v>39</v>
      </c>
      <c r="E790">
        <f t="shared" si="77"/>
        <v>2.3166295573471296</v>
      </c>
      <c r="F790">
        <v>50</v>
      </c>
      <c r="G790">
        <f t="shared" si="78"/>
        <v>2.9700378940347814</v>
      </c>
      <c r="H790">
        <f t="shared" si="81"/>
        <v>89</v>
      </c>
      <c r="I790">
        <f t="shared" si="79"/>
        <v>5.286667451381911</v>
      </c>
      <c r="J790">
        <v>8.23</v>
      </c>
      <c r="K790">
        <f t="shared" si="80"/>
        <v>1.1126767430266731</v>
      </c>
      <c r="L790">
        <v>6.32</v>
      </c>
      <c r="M790">
        <v>14.7</v>
      </c>
    </row>
    <row r="791" spans="1:13" ht="15" x14ac:dyDescent="0.25">
      <c r="A791" t="s">
        <v>1439</v>
      </c>
      <c r="B791" t="s">
        <v>434</v>
      </c>
      <c r="C791">
        <v>58.6</v>
      </c>
      <c r="D791">
        <v>55</v>
      </c>
      <c r="E791">
        <f t="shared" si="77"/>
        <v>2.8470462089367969</v>
      </c>
      <c r="F791">
        <v>67</v>
      </c>
      <c r="G791">
        <f t="shared" si="78"/>
        <v>3.4682199272502796</v>
      </c>
      <c r="H791">
        <f t="shared" si="81"/>
        <v>122</v>
      </c>
      <c r="I791">
        <f t="shared" si="79"/>
        <v>6.3152661361870761</v>
      </c>
      <c r="J791">
        <v>10.68</v>
      </c>
      <c r="K791">
        <f t="shared" si="80"/>
        <v>1.3097474587891103</v>
      </c>
      <c r="L791">
        <v>7.76</v>
      </c>
    </row>
    <row r="792" spans="1:13" ht="15" x14ac:dyDescent="0.25">
      <c r="A792" t="s">
        <v>2121</v>
      </c>
      <c r="B792" t="s">
        <v>428</v>
      </c>
      <c r="C792">
        <v>64.8</v>
      </c>
      <c r="D792">
        <v>75</v>
      </c>
      <c r="E792">
        <f t="shared" si="77"/>
        <v>3.608462282429175</v>
      </c>
      <c r="F792">
        <v>101</v>
      </c>
      <c r="G792">
        <f t="shared" si="78"/>
        <v>4.8593958736712883</v>
      </c>
      <c r="H792">
        <f t="shared" si="81"/>
        <v>176</v>
      </c>
      <c r="I792">
        <f t="shared" si="79"/>
        <v>8.4678581561004638</v>
      </c>
      <c r="J792">
        <v>11.02</v>
      </c>
      <c r="K792">
        <f t="shared" si="80"/>
        <v>1.2831617634301347</v>
      </c>
      <c r="L792">
        <v>8.39</v>
      </c>
    </row>
    <row r="793" spans="1:13" ht="15" x14ac:dyDescent="0.25">
      <c r="A793" t="s">
        <v>511</v>
      </c>
      <c r="B793" t="s">
        <v>871</v>
      </c>
      <c r="C793">
        <v>48.1</v>
      </c>
      <c r="D793">
        <v>53</v>
      </c>
      <c r="E793">
        <f t="shared" si="77"/>
        <v>3.1672625572104804</v>
      </c>
      <c r="F793">
        <v>65</v>
      </c>
      <c r="G793">
        <f t="shared" si="78"/>
        <v>3.8843786078996461</v>
      </c>
      <c r="H793">
        <f t="shared" si="81"/>
        <v>118</v>
      </c>
      <c r="I793">
        <f t="shared" si="79"/>
        <v>7.0516411651101265</v>
      </c>
      <c r="J793">
        <v>9.56</v>
      </c>
      <c r="K793">
        <f t="shared" si="80"/>
        <v>1.2980194887049055</v>
      </c>
      <c r="L793">
        <v>6.98</v>
      </c>
      <c r="M793">
        <v>12.6</v>
      </c>
    </row>
    <row r="794" spans="1:13" ht="15" x14ac:dyDescent="0.25">
      <c r="A794" t="s">
        <v>712</v>
      </c>
      <c r="B794" t="s">
        <v>713</v>
      </c>
      <c r="C794">
        <v>88.2</v>
      </c>
      <c r="D794">
        <v>41</v>
      </c>
      <c r="E794">
        <f t="shared" si="77"/>
        <v>1.5763426125221383</v>
      </c>
      <c r="F794">
        <v>51</v>
      </c>
      <c r="G794">
        <f t="shared" si="78"/>
        <v>1.960816420454367</v>
      </c>
      <c r="H794">
        <f t="shared" si="81"/>
        <v>92</v>
      </c>
      <c r="I794">
        <f t="shared" si="79"/>
        <v>3.5371590329765055</v>
      </c>
      <c r="J794">
        <v>8.2100000000000009</v>
      </c>
      <c r="K794">
        <f t="shared" si="80"/>
        <v>0.81548949945807203</v>
      </c>
    </row>
    <row r="795" spans="1:13" ht="15" x14ac:dyDescent="0.25">
      <c r="A795" t="s">
        <v>1852</v>
      </c>
      <c r="B795" t="s">
        <v>51</v>
      </c>
      <c r="D795">
        <v>88</v>
      </c>
      <c r="E795" t="str">
        <f t="shared" si="77"/>
        <v/>
      </c>
      <c r="F795">
        <v>105</v>
      </c>
      <c r="G795" t="str">
        <f t="shared" si="78"/>
        <v/>
      </c>
      <c r="H795">
        <f t="shared" si="81"/>
        <v>193</v>
      </c>
      <c r="I795" t="str">
        <f t="shared" si="79"/>
        <v/>
      </c>
      <c r="J795">
        <v>11.87</v>
      </c>
      <c r="K795" t="str">
        <f t="shared" si="80"/>
        <v/>
      </c>
      <c r="L795">
        <v>7.29</v>
      </c>
      <c r="M795">
        <v>13.28</v>
      </c>
    </row>
    <row r="796" spans="1:13" x14ac:dyDescent="0.3">
      <c r="A796" t="s">
        <v>2189</v>
      </c>
      <c r="B796" t="s">
        <v>51</v>
      </c>
      <c r="D796">
        <v>111</v>
      </c>
      <c r="E796" t="str">
        <f t="shared" si="77"/>
        <v/>
      </c>
      <c r="F796">
        <v>132</v>
      </c>
      <c r="G796" t="str">
        <f t="shared" si="78"/>
        <v/>
      </c>
      <c r="H796">
        <f t="shared" si="81"/>
        <v>243</v>
      </c>
      <c r="I796" t="str">
        <f t="shared" si="79"/>
        <v/>
      </c>
      <c r="J796">
        <v>13.85</v>
      </c>
      <c r="K796" t="str">
        <f t="shared" si="80"/>
        <v/>
      </c>
      <c r="L796">
        <v>7.5</v>
      </c>
      <c r="M796">
        <v>14.0775844064209</v>
      </c>
    </row>
    <row r="797" spans="1:13" ht="15" x14ac:dyDescent="0.25">
      <c r="A797" t="s">
        <v>52</v>
      </c>
      <c r="B797" t="s">
        <v>51</v>
      </c>
      <c r="C797">
        <v>82.7</v>
      </c>
      <c r="D797">
        <v>115</v>
      </c>
      <c r="E797">
        <f t="shared" si="77"/>
        <v>4.6334548116218501</v>
      </c>
      <c r="F797">
        <v>140</v>
      </c>
      <c r="G797">
        <f t="shared" si="78"/>
        <v>5.6407275967570349</v>
      </c>
      <c r="H797">
        <f t="shared" si="81"/>
        <v>255</v>
      </c>
      <c r="I797">
        <f t="shared" si="79"/>
        <v>10.274182408378884</v>
      </c>
      <c r="J797">
        <v>15.1</v>
      </c>
      <c r="K797">
        <f t="shared" si="80"/>
        <v>1.5504852620142457</v>
      </c>
      <c r="L797">
        <v>9.5</v>
      </c>
    </row>
    <row r="798" spans="1:13" ht="15" x14ac:dyDescent="0.25">
      <c r="A798" t="s">
        <v>52</v>
      </c>
      <c r="B798" t="s">
        <v>51</v>
      </c>
      <c r="C798">
        <v>71.7</v>
      </c>
      <c r="D798">
        <v>90</v>
      </c>
      <c r="E798">
        <f t="shared" si="77"/>
        <v>4.022892758587564</v>
      </c>
      <c r="F798">
        <v>112</v>
      </c>
      <c r="G798">
        <f t="shared" si="78"/>
        <v>5.0062665440200798</v>
      </c>
      <c r="H798">
        <f t="shared" si="81"/>
        <v>202</v>
      </c>
      <c r="I798">
        <f t="shared" si="79"/>
        <v>9.0291593026076438</v>
      </c>
      <c r="J798">
        <v>13</v>
      </c>
      <c r="K798">
        <f t="shared" si="80"/>
        <v>1.4367762857019852</v>
      </c>
      <c r="L798">
        <v>8.9</v>
      </c>
    </row>
    <row r="799" spans="1:13" ht="15" x14ac:dyDescent="0.25">
      <c r="A799" t="s">
        <v>52</v>
      </c>
      <c r="B799" t="s">
        <v>9</v>
      </c>
      <c r="C799">
        <v>70.099999999999994</v>
      </c>
      <c r="D799">
        <v>85</v>
      </c>
      <c r="E799">
        <f t="shared" si="77"/>
        <v>3.8622840994107857</v>
      </c>
      <c r="F799">
        <v>114</v>
      </c>
      <c r="G799">
        <f t="shared" si="78"/>
        <v>5.1800045568568187</v>
      </c>
      <c r="H799">
        <f t="shared" si="81"/>
        <v>199</v>
      </c>
      <c r="I799">
        <f t="shared" si="79"/>
        <v>9.0422886562676048</v>
      </c>
      <c r="J799">
        <v>12.02</v>
      </c>
      <c r="K799">
        <f t="shared" si="80"/>
        <v>1.3440113401197271</v>
      </c>
      <c r="L799">
        <v>8.15</v>
      </c>
      <c r="M799">
        <v>14.2635189787828</v>
      </c>
    </row>
    <row r="800" spans="1:13" ht="15" x14ac:dyDescent="0.25">
      <c r="A800" t="s">
        <v>52</v>
      </c>
      <c r="B800" t="s">
        <v>9</v>
      </c>
      <c r="C800">
        <v>37.1</v>
      </c>
      <c r="D800">
        <v>38</v>
      </c>
      <c r="E800">
        <f t="shared" si="77"/>
        <v>2.7429728258173132</v>
      </c>
      <c r="F800">
        <v>50</v>
      </c>
      <c r="G800">
        <f t="shared" si="78"/>
        <v>3.6091747708122544</v>
      </c>
      <c r="H800">
        <f t="shared" si="81"/>
        <v>88</v>
      </c>
      <c r="I800">
        <f t="shared" si="79"/>
        <v>6.3521475966295675</v>
      </c>
      <c r="J800">
        <v>8.32</v>
      </c>
      <c r="K800">
        <f t="shared" si="80"/>
        <v>1.2914638513815031</v>
      </c>
      <c r="L800">
        <v>6.54</v>
      </c>
      <c r="M800">
        <v>13.04</v>
      </c>
    </row>
    <row r="801" spans="1:13" ht="15" x14ac:dyDescent="0.25">
      <c r="A801" t="s">
        <v>52</v>
      </c>
      <c r="B801" t="s">
        <v>9</v>
      </c>
      <c r="C801">
        <v>33.6</v>
      </c>
      <c r="D801">
        <v>25</v>
      </c>
      <c r="E801">
        <f t="shared" si="77"/>
        <v>1.9394620909672955</v>
      </c>
      <c r="F801">
        <v>35</v>
      </c>
      <c r="G801">
        <f t="shared" si="78"/>
        <v>2.7152469273542139</v>
      </c>
      <c r="H801">
        <f t="shared" si="81"/>
        <v>60</v>
      </c>
      <c r="I801">
        <f t="shared" si="79"/>
        <v>4.6547090183215092</v>
      </c>
      <c r="J801">
        <v>7.11</v>
      </c>
      <c r="K801">
        <f t="shared" si="80"/>
        <v>1.1614851786321019</v>
      </c>
      <c r="L801">
        <v>6.21</v>
      </c>
      <c r="M801">
        <v>13</v>
      </c>
    </row>
    <row r="802" spans="1:13" ht="15" x14ac:dyDescent="0.25">
      <c r="A802" t="s">
        <v>52</v>
      </c>
      <c r="B802" t="s">
        <v>572</v>
      </c>
      <c r="C802">
        <v>44.6</v>
      </c>
      <c r="D802">
        <v>43</v>
      </c>
      <c r="E802">
        <f t="shared" si="77"/>
        <v>2.7148309691485428</v>
      </c>
      <c r="F802">
        <v>60</v>
      </c>
      <c r="G802">
        <f t="shared" si="78"/>
        <v>3.7881362360212227</v>
      </c>
      <c r="H802">
        <f t="shared" si="81"/>
        <v>103</v>
      </c>
      <c r="I802">
        <f t="shared" si="79"/>
        <v>6.5029672051697656</v>
      </c>
      <c r="J802">
        <v>8.9600000000000009</v>
      </c>
      <c r="K802">
        <f t="shared" si="80"/>
        <v>1.2648691497654734</v>
      </c>
      <c r="L802">
        <v>7.2</v>
      </c>
      <c r="M802">
        <v>12.43</v>
      </c>
    </row>
    <row r="803" spans="1:13" ht="15" x14ac:dyDescent="0.25">
      <c r="A803" t="s">
        <v>52</v>
      </c>
      <c r="B803" t="s">
        <v>9</v>
      </c>
      <c r="C803">
        <v>46.1</v>
      </c>
      <c r="D803">
        <v>44</v>
      </c>
      <c r="E803">
        <f t="shared" si="77"/>
        <v>2.7119216813197999</v>
      </c>
      <c r="F803">
        <v>56</v>
      </c>
      <c r="G803">
        <f t="shared" si="78"/>
        <v>3.4515366853161091</v>
      </c>
      <c r="H803">
        <f t="shared" si="81"/>
        <v>100</v>
      </c>
      <c r="I803">
        <f t="shared" si="79"/>
        <v>6.1634583666359095</v>
      </c>
      <c r="J803">
        <v>8.5400000000000009</v>
      </c>
      <c r="K803">
        <f t="shared" si="80"/>
        <v>1.1851941251140699</v>
      </c>
      <c r="L803">
        <v>6.2700000000000005</v>
      </c>
      <c r="M803">
        <v>11.81</v>
      </c>
    </row>
    <row r="804" spans="1:13" ht="15" x14ac:dyDescent="0.25">
      <c r="A804" t="s">
        <v>52</v>
      </c>
      <c r="B804" t="s">
        <v>51</v>
      </c>
      <c r="C804">
        <v>62</v>
      </c>
      <c r="D804">
        <v>70</v>
      </c>
      <c r="E804">
        <f t="shared" si="77"/>
        <v>3.4778663222714368</v>
      </c>
      <c r="F804">
        <v>90</v>
      </c>
      <c r="G804">
        <f t="shared" si="78"/>
        <v>4.4715424143489901</v>
      </c>
      <c r="H804">
        <f t="shared" si="81"/>
        <v>160</v>
      </c>
      <c r="I804">
        <f t="shared" si="79"/>
        <v>7.9494087366204269</v>
      </c>
      <c r="J804">
        <v>12.2</v>
      </c>
      <c r="K804">
        <f t="shared" si="80"/>
        <v>1.4532789991855222</v>
      </c>
      <c r="L804">
        <v>8.3000000000000007</v>
      </c>
      <c r="M804">
        <v>11.6</v>
      </c>
    </row>
    <row r="805" spans="1:13" ht="15" x14ac:dyDescent="0.25">
      <c r="A805" t="s">
        <v>52</v>
      </c>
      <c r="B805" t="s">
        <v>9</v>
      </c>
      <c r="C805">
        <v>52.2</v>
      </c>
      <c r="D805">
        <v>58</v>
      </c>
      <c r="E805">
        <f t="shared" si="77"/>
        <v>3.265840770220819</v>
      </c>
      <c r="F805">
        <v>77</v>
      </c>
      <c r="G805">
        <f t="shared" si="78"/>
        <v>4.3356851604655695</v>
      </c>
      <c r="H805">
        <f t="shared" si="81"/>
        <v>135</v>
      </c>
      <c r="I805">
        <f t="shared" si="79"/>
        <v>7.6015259306863889</v>
      </c>
      <c r="J805">
        <v>9</v>
      </c>
      <c r="K805">
        <f t="shared" si="80"/>
        <v>1.1715257004424129</v>
      </c>
      <c r="L805">
        <v>7.97</v>
      </c>
      <c r="M805">
        <v>11.2</v>
      </c>
    </row>
    <row r="806" spans="1:13" ht="15" x14ac:dyDescent="0.25">
      <c r="A806" t="s">
        <v>52</v>
      </c>
      <c r="B806" t="s">
        <v>217</v>
      </c>
      <c r="C806">
        <v>71.2</v>
      </c>
      <c r="D806">
        <v>90</v>
      </c>
      <c r="E806">
        <f t="shared" si="77"/>
        <v>4.0434226626889052</v>
      </c>
      <c r="F806">
        <v>110</v>
      </c>
      <c r="G806">
        <f t="shared" si="78"/>
        <v>4.9419610321753282</v>
      </c>
      <c r="H806">
        <f t="shared" si="81"/>
        <v>200</v>
      </c>
      <c r="I806">
        <f t="shared" si="79"/>
        <v>8.9853836948642325</v>
      </c>
      <c r="J806">
        <v>12.95</v>
      </c>
      <c r="K806">
        <f t="shared" si="80"/>
        <v>1.4364228702781243</v>
      </c>
      <c r="L806">
        <v>8.69</v>
      </c>
      <c r="M806">
        <v>11.15</v>
      </c>
    </row>
    <row r="807" spans="1:13" ht="15" x14ac:dyDescent="0.25">
      <c r="A807" t="s">
        <v>8</v>
      </c>
      <c r="B807" t="s">
        <v>9</v>
      </c>
      <c r="C807">
        <v>28.6</v>
      </c>
      <c r="D807">
        <v>20</v>
      </c>
      <c r="E807">
        <f t="shared" si="77"/>
        <v>1.7444952779836065</v>
      </c>
      <c r="F807">
        <v>26</v>
      </c>
      <c r="G807">
        <f t="shared" si="78"/>
        <v>2.2678438613786884</v>
      </c>
      <c r="H807">
        <f t="shared" si="81"/>
        <v>46</v>
      </c>
      <c r="I807">
        <f t="shared" si="79"/>
        <v>4.0123391393622949</v>
      </c>
      <c r="J807">
        <v>4.6399999999999997</v>
      </c>
      <c r="K807">
        <f t="shared" si="80"/>
        <v>0.82363452790635017</v>
      </c>
      <c r="L807">
        <v>5.39</v>
      </c>
      <c r="M807">
        <v>13.63</v>
      </c>
    </row>
    <row r="808" spans="1:13" ht="15" x14ac:dyDescent="0.25">
      <c r="A808" t="s">
        <v>8</v>
      </c>
      <c r="B808" t="s">
        <v>9</v>
      </c>
      <c r="C808">
        <v>40.1</v>
      </c>
      <c r="D808">
        <v>36</v>
      </c>
      <c r="E808">
        <f t="shared" si="77"/>
        <v>2.455702684882783</v>
      </c>
      <c r="F808">
        <v>50</v>
      </c>
      <c r="G808">
        <f t="shared" si="78"/>
        <v>3.4106981734483095</v>
      </c>
      <c r="H808">
        <f t="shared" si="81"/>
        <v>86</v>
      </c>
      <c r="I808">
        <f t="shared" si="79"/>
        <v>5.866400858331092</v>
      </c>
      <c r="J808">
        <v>7.65</v>
      </c>
      <c r="K808">
        <f t="shared" si="80"/>
        <v>1.14080409012954</v>
      </c>
      <c r="L808">
        <v>6.6400000000000006</v>
      </c>
      <c r="M808">
        <v>12.4</v>
      </c>
    </row>
    <row r="809" spans="1:13" ht="15" x14ac:dyDescent="0.25">
      <c r="A809" t="s">
        <v>8</v>
      </c>
      <c r="B809" t="s">
        <v>572</v>
      </c>
      <c r="C809">
        <v>55.2</v>
      </c>
      <c r="D809">
        <v>64</v>
      </c>
      <c r="E809">
        <f t="shared" si="77"/>
        <v>3.460142884924891</v>
      </c>
      <c r="F809">
        <v>82</v>
      </c>
      <c r="G809">
        <f t="shared" si="78"/>
        <v>4.4333080713100159</v>
      </c>
      <c r="H809">
        <f t="shared" si="81"/>
        <v>146</v>
      </c>
      <c r="I809">
        <f t="shared" si="79"/>
        <v>7.8934509562349069</v>
      </c>
      <c r="J809">
        <v>11.01</v>
      </c>
      <c r="K809">
        <f t="shared" si="80"/>
        <v>1.3924696366330107</v>
      </c>
      <c r="L809">
        <v>8.1300000000000008</v>
      </c>
      <c r="M809">
        <v>11.56</v>
      </c>
    </row>
    <row r="810" spans="1:13" ht="15" x14ac:dyDescent="0.25">
      <c r="A810" t="s">
        <v>1289</v>
      </c>
      <c r="B810" t="s">
        <v>409</v>
      </c>
      <c r="C810">
        <v>43.5</v>
      </c>
      <c r="D810">
        <v>28</v>
      </c>
      <c r="E810">
        <f t="shared" si="77"/>
        <v>1.8002029034194988</v>
      </c>
      <c r="F810">
        <v>35</v>
      </c>
      <c r="G810">
        <f t="shared" si="78"/>
        <v>2.2502536292743733</v>
      </c>
      <c r="H810">
        <f t="shared" ref="H810:H841" si="82">D810+F810</f>
        <v>63</v>
      </c>
      <c r="I810">
        <f t="shared" si="79"/>
        <v>4.0504565326938726</v>
      </c>
      <c r="J810">
        <v>6.38</v>
      </c>
      <c r="K810">
        <f t="shared" si="80"/>
        <v>0.91232458067906652</v>
      </c>
      <c r="L810">
        <v>5.99</v>
      </c>
      <c r="M810">
        <v>14</v>
      </c>
    </row>
    <row r="811" spans="1:13" x14ac:dyDescent="0.3">
      <c r="A811" t="s">
        <v>1814</v>
      </c>
      <c r="B811" t="s">
        <v>1407</v>
      </c>
      <c r="C811">
        <v>67.900000000000006</v>
      </c>
      <c r="D811">
        <v>61</v>
      </c>
      <c r="E811">
        <f t="shared" si="77"/>
        <v>2.8367974874283033</v>
      </c>
      <c r="F811">
        <v>84</v>
      </c>
      <c r="G811">
        <f t="shared" si="78"/>
        <v>3.9064096548193028</v>
      </c>
      <c r="H811">
        <f t="shared" si="82"/>
        <v>145</v>
      </c>
      <c r="I811">
        <f t="shared" si="79"/>
        <v>6.7432071422476056</v>
      </c>
      <c r="J811">
        <v>11.32</v>
      </c>
      <c r="K811">
        <f t="shared" si="80"/>
        <v>1.2867195994447709</v>
      </c>
      <c r="L811">
        <v>6.93</v>
      </c>
    </row>
    <row r="812" spans="1:13" x14ac:dyDescent="0.3">
      <c r="A812" t="s">
        <v>1406</v>
      </c>
      <c r="B812" t="s">
        <v>1407</v>
      </c>
      <c r="C812">
        <v>55.9</v>
      </c>
      <c r="D812">
        <v>43</v>
      </c>
      <c r="E812">
        <f t="shared" si="77"/>
        <v>2.3035712654138041</v>
      </c>
      <c r="F812">
        <v>60</v>
      </c>
      <c r="G812">
        <f t="shared" si="78"/>
        <v>3.2142854866239126</v>
      </c>
      <c r="H812">
        <f t="shared" si="82"/>
        <v>103</v>
      </c>
      <c r="I812">
        <f t="shared" si="79"/>
        <v>5.5178567520377166</v>
      </c>
      <c r="J812">
        <v>8.85</v>
      </c>
      <c r="K812">
        <f t="shared" si="80"/>
        <v>1.1120399583565812</v>
      </c>
      <c r="L812">
        <v>6.61</v>
      </c>
    </row>
    <row r="813" spans="1:13" ht="15" x14ac:dyDescent="0.25">
      <c r="A813" t="s">
        <v>1575</v>
      </c>
      <c r="B813" t="s">
        <v>3</v>
      </c>
      <c r="C813">
        <v>76.599999999999994</v>
      </c>
      <c r="D813">
        <v>63</v>
      </c>
      <c r="E813">
        <f t="shared" si="77"/>
        <v>2.6838184317385685</v>
      </c>
      <c r="F813">
        <v>76</v>
      </c>
      <c r="G813">
        <f t="shared" si="78"/>
        <v>3.2376222351131938</v>
      </c>
      <c r="H813">
        <f t="shared" si="82"/>
        <v>139</v>
      </c>
      <c r="I813">
        <f t="shared" si="79"/>
        <v>5.9214406668517627</v>
      </c>
      <c r="J813">
        <v>9.68</v>
      </c>
      <c r="K813">
        <f t="shared" si="80"/>
        <v>1.0340006767803589</v>
      </c>
      <c r="L813">
        <v>6.71</v>
      </c>
    </row>
    <row r="814" spans="1:13" ht="15" x14ac:dyDescent="0.25">
      <c r="A814" t="s">
        <v>1575</v>
      </c>
      <c r="B814" t="s">
        <v>3</v>
      </c>
      <c r="C814">
        <v>87.1</v>
      </c>
      <c r="D814">
        <v>85</v>
      </c>
      <c r="E814">
        <f t="shared" si="77"/>
        <v>3.297997529288895</v>
      </c>
      <c r="F814">
        <v>107</v>
      </c>
      <c r="G814">
        <f t="shared" si="78"/>
        <v>4.1515968898107269</v>
      </c>
      <c r="H814">
        <f t="shared" si="82"/>
        <v>192</v>
      </c>
      <c r="I814">
        <f t="shared" si="79"/>
        <v>7.4495944190996219</v>
      </c>
      <c r="J814" s="3">
        <v>11.58</v>
      </c>
      <c r="K814">
        <f t="shared" si="80"/>
        <v>1.1576934399464223</v>
      </c>
      <c r="L814" s="3">
        <v>7.0200000000000005</v>
      </c>
    </row>
    <row r="815" spans="1:13" ht="15" x14ac:dyDescent="0.25">
      <c r="A815" t="s">
        <v>959</v>
      </c>
      <c r="B815" t="s">
        <v>3</v>
      </c>
      <c r="C815">
        <v>73</v>
      </c>
      <c r="D815">
        <v>45</v>
      </c>
      <c r="E815">
        <f t="shared" si="77"/>
        <v>1.9853269936885309</v>
      </c>
      <c r="F815">
        <v>58</v>
      </c>
      <c r="G815">
        <f t="shared" si="78"/>
        <v>2.5588659029763288</v>
      </c>
      <c r="H815">
        <f t="shared" si="82"/>
        <v>103</v>
      </c>
      <c r="I815">
        <f t="shared" si="79"/>
        <v>4.5441928966648604</v>
      </c>
      <c r="J815">
        <v>9.1</v>
      </c>
      <c r="K815">
        <f t="shared" si="80"/>
        <v>0.99647002310671362</v>
      </c>
      <c r="L815">
        <v>6.13</v>
      </c>
    </row>
    <row r="816" spans="1:13" ht="15" x14ac:dyDescent="0.25">
      <c r="A816" t="s">
        <v>1794</v>
      </c>
      <c r="B816" t="s">
        <v>409</v>
      </c>
      <c r="C816">
        <v>50.4</v>
      </c>
      <c r="D816">
        <v>24</v>
      </c>
      <c r="E816">
        <f t="shared" si="77"/>
        <v>1.3863209983137303</v>
      </c>
      <c r="F816">
        <v>30</v>
      </c>
      <c r="G816">
        <f t="shared" si="78"/>
        <v>1.732901247892163</v>
      </c>
      <c r="H816">
        <f t="shared" si="82"/>
        <v>54</v>
      </c>
      <c r="I816">
        <f t="shared" si="79"/>
        <v>3.1192222462058936</v>
      </c>
      <c r="J816">
        <v>5.68</v>
      </c>
      <c r="K816">
        <f t="shared" si="80"/>
        <v>0.75285983695920944</v>
      </c>
      <c r="L816">
        <v>6.21</v>
      </c>
    </row>
    <row r="817" spans="1:13" ht="15" x14ac:dyDescent="0.25">
      <c r="A817" t="s">
        <v>1486</v>
      </c>
      <c r="B817" t="s">
        <v>866</v>
      </c>
      <c r="C817">
        <v>48.3</v>
      </c>
      <c r="D817">
        <v>36</v>
      </c>
      <c r="E817">
        <f t="shared" si="77"/>
        <v>2.1448646127851485</v>
      </c>
      <c r="F817">
        <v>48</v>
      </c>
      <c r="G817">
        <f t="shared" si="78"/>
        <v>2.8598194837135313</v>
      </c>
      <c r="H817">
        <f t="shared" si="82"/>
        <v>84</v>
      </c>
      <c r="I817">
        <f t="shared" si="79"/>
        <v>5.0046840964986803</v>
      </c>
      <c r="J817">
        <v>7.8</v>
      </c>
      <c r="K817">
        <f t="shared" si="80"/>
        <v>1.0567905750397935</v>
      </c>
      <c r="L817">
        <v>6.3</v>
      </c>
      <c r="M817">
        <v>13.8</v>
      </c>
    </row>
    <row r="818" spans="1:13" ht="15" x14ac:dyDescent="0.25">
      <c r="A818" t="s">
        <v>1482</v>
      </c>
      <c r="B818" t="s">
        <v>246</v>
      </c>
      <c r="C818">
        <v>68.7</v>
      </c>
      <c r="D818">
        <v>70</v>
      </c>
      <c r="E818">
        <f t="shared" si="77"/>
        <v>3.2277231972564562</v>
      </c>
      <c r="F818">
        <v>90</v>
      </c>
      <c r="G818">
        <f t="shared" si="78"/>
        <v>4.1499298250440146</v>
      </c>
      <c r="H818">
        <f t="shared" si="82"/>
        <v>160</v>
      </c>
      <c r="I818">
        <f t="shared" si="79"/>
        <v>7.3776530223004713</v>
      </c>
      <c r="J818">
        <v>9.6199999999999992</v>
      </c>
      <c r="K818">
        <f t="shared" si="80"/>
        <v>1.0869013762862727</v>
      </c>
      <c r="L818">
        <v>7.5</v>
      </c>
      <c r="M818">
        <v>14.108208924221699</v>
      </c>
    </row>
    <row r="819" spans="1:13" ht="15" x14ac:dyDescent="0.25">
      <c r="A819" t="s">
        <v>1482</v>
      </c>
      <c r="B819" t="s">
        <v>246</v>
      </c>
      <c r="C819">
        <v>55</v>
      </c>
      <c r="D819">
        <v>33</v>
      </c>
      <c r="E819">
        <f t="shared" si="77"/>
        <v>1.7888530399799676</v>
      </c>
      <c r="F819">
        <v>41</v>
      </c>
      <c r="G819">
        <f t="shared" si="78"/>
        <v>2.2225143830054144</v>
      </c>
      <c r="H819">
        <f t="shared" si="82"/>
        <v>74</v>
      </c>
      <c r="I819">
        <f t="shared" si="79"/>
        <v>4.0113674229853817</v>
      </c>
      <c r="J819">
        <v>6.36</v>
      </c>
      <c r="K819">
        <f t="shared" si="80"/>
        <v>0.80587593619287656</v>
      </c>
      <c r="L819">
        <v>6.15</v>
      </c>
      <c r="M819">
        <v>12.9</v>
      </c>
    </row>
    <row r="820" spans="1:13" ht="15" x14ac:dyDescent="0.25">
      <c r="A820" t="s">
        <v>1482</v>
      </c>
      <c r="B820" t="s">
        <v>246</v>
      </c>
      <c r="C820">
        <v>59.6</v>
      </c>
      <c r="D820">
        <v>53</v>
      </c>
      <c r="E820">
        <f t="shared" si="77"/>
        <v>2.7099563458869818</v>
      </c>
      <c r="F820">
        <v>63</v>
      </c>
      <c r="G820">
        <f t="shared" si="78"/>
        <v>3.2212688639788647</v>
      </c>
      <c r="H820">
        <f t="shared" si="82"/>
        <v>116</v>
      </c>
      <c r="I820">
        <f t="shared" si="79"/>
        <v>5.9312252098658469</v>
      </c>
      <c r="J820">
        <v>9.3000000000000007</v>
      </c>
      <c r="K820">
        <f t="shared" si="80"/>
        <v>1.1306049942693921</v>
      </c>
      <c r="L820">
        <v>7.23</v>
      </c>
      <c r="M820">
        <v>12.18</v>
      </c>
    </row>
    <row r="821" spans="1:13" x14ac:dyDescent="0.3">
      <c r="A821" t="s">
        <v>541</v>
      </c>
      <c r="B821" t="s">
        <v>47</v>
      </c>
      <c r="C821">
        <v>73.5</v>
      </c>
      <c r="D821">
        <v>67</v>
      </c>
      <c r="E821">
        <f t="shared" si="77"/>
        <v>2.9412908736909875</v>
      </c>
      <c r="F821">
        <v>86</v>
      </c>
      <c r="G821">
        <f t="shared" si="78"/>
        <v>3.7753882856332082</v>
      </c>
      <c r="H821">
        <f t="shared" si="82"/>
        <v>153</v>
      </c>
      <c r="I821">
        <f t="shared" si="79"/>
        <v>6.7166791593241957</v>
      </c>
      <c r="J821">
        <v>11</v>
      </c>
      <c r="K821">
        <f t="shared" si="80"/>
        <v>1.2002930399752618</v>
      </c>
      <c r="L821">
        <v>6.91</v>
      </c>
    </row>
    <row r="822" spans="1:13" x14ac:dyDescent="0.3">
      <c r="A822" t="s">
        <v>541</v>
      </c>
      <c r="B822" t="s">
        <v>832</v>
      </c>
      <c r="C822">
        <v>76.2</v>
      </c>
      <c r="D822">
        <v>74</v>
      </c>
      <c r="E822">
        <f t="shared" si="77"/>
        <v>3.1644501723143081</v>
      </c>
      <c r="F822">
        <v>101</v>
      </c>
      <c r="G822">
        <f t="shared" si="78"/>
        <v>4.3190468568073666</v>
      </c>
      <c r="H822">
        <f t="shared" si="82"/>
        <v>175</v>
      </c>
      <c r="I822">
        <f t="shared" si="79"/>
        <v>7.4834970291216747</v>
      </c>
      <c r="J822">
        <v>9.35</v>
      </c>
      <c r="K822">
        <f t="shared" si="80"/>
        <v>1.0014499780236579</v>
      </c>
      <c r="L822">
        <v>7.84</v>
      </c>
    </row>
    <row r="823" spans="1:13" x14ac:dyDescent="0.3">
      <c r="A823" t="s">
        <v>541</v>
      </c>
      <c r="B823" t="s">
        <v>832</v>
      </c>
      <c r="C823">
        <v>74.8</v>
      </c>
      <c r="D823">
        <v>75</v>
      </c>
      <c r="E823">
        <f t="shared" si="77"/>
        <v>3.2507668821428872</v>
      </c>
      <c r="F823">
        <v>105</v>
      </c>
      <c r="G823">
        <f t="shared" si="78"/>
        <v>4.5510736350000416</v>
      </c>
      <c r="H823">
        <f t="shared" si="82"/>
        <v>180</v>
      </c>
      <c r="I823">
        <f t="shared" si="79"/>
        <v>7.8018405171429288</v>
      </c>
      <c r="J823">
        <v>11.3</v>
      </c>
      <c r="K823">
        <f t="shared" si="80"/>
        <v>1.2219340190961021</v>
      </c>
      <c r="L823">
        <v>8.02</v>
      </c>
      <c r="M823">
        <v>14.1060214586645</v>
      </c>
    </row>
    <row r="824" spans="1:13" x14ac:dyDescent="0.3">
      <c r="A824" t="s">
        <v>541</v>
      </c>
      <c r="B824" t="s">
        <v>47</v>
      </c>
      <c r="C824">
        <v>51.8</v>
      </c>
      <c r="D824">
        <v>24</v>
      </c>
      <c r="E824">
        <f t="shared" si="77"/>
        <v>1.3589651204015345</v>
      </c>
      <c r="F824">
        <v>35</v>
      </c>
      <c r="G824">
        <f t="shared" si="78"/>
        <v>1.9818241339189044</v>
      </c>
      <c r="H824">
        <f t="shared" si="82"/>
        <v>59</v>
      </c>
      <c r="I824">
        <f t="shared" si="79"/>
        <v>3.3407892543204389</v>
      </c>
      <c r="J824">
        <v>6.28</v>
      </c>
      <c r="K824">
        <f t="shared" si="80"/>
        <v>0.82071272892361158</v>
      </c>
      <c r="L824">
        <v>5</v>
      </c>
      <c r="M824">
        <v>14.6</v>
      </c>
    </row>
    <row r="825" spans="1:13" x14ac:dyDescent="0.3">
      <c r="A825" t="s">
        <v>541</v>
      </c>
      <c r="B825" t="s">
        <v>47</v>
      </c>
      <c r="C825">
        <v>66.5</v>
      </c>
      <c r="D825">
        <v>50</v>
      </c>
      <c r="E825">
        <f t="shared" si="77"/>
        <v>2.3607506020575038</v>
      </c>
      <c r="F825">
        <v>72</v>
      </c>
      <c r="G825">
        <f t="shared" si="78"/>
        <v>3.3994808669628056</v>
      </c>
      <c r="H825">
        <f t="shared" si="82"/>
        <v>122</v>
      </c>
      <c r="I825">
        <f t="shared" si="79"/>
        <v>5.7602314690203089</v>
      </c>
      <c r="J825">
        <v>11.35</v>
      </c>
      <c r="K825">
        <f t="shared" si="80"/>
        <v>1.3040607619321389</v>
      </c>
      <c r="L825">
        <v>6.7</v>
      </c>
      <c r="M825">
        <v>13.41</v>
      </c>
    </row>
    <row r="826" spans="1:13" x14ac:dyDescent="0.3">
      <c r="A826" t="s">
        <v>541</v>
      </c>
      <c r="B826" t="s">
        <v>832</v>
      </c>
      <c r="C826">
        <v>67.8</v>
      </c>
      <c r="D826">
        <v>59</v>
      </c>
      <c r="E826">
        <f t="shared" si="77"/>
        <v>2.7467308448982988</v>
      </c>
      <c r="F826">
        <v>75</v>
      </c>
      <c r="G826">
        <f t="shared" si="78"/>
        <v>3.4916070062266509</v>
      </c>
      <c r="H826">
        <f t="shared" si="82"/>
        <v>134</v>
      </c>
      <c r="I826">
        <f t="shared" si="79"/>
        <v>6.2383378511249497</v>
      </c>
      <c r="J826">
        <v>11.45</v>
      </c>
      <c r="K826">
        <f t="shared" si="80"/>
        <v>1.3024856561637739</v>
      </c>
      <c r="L826">
        <v>7.38</v>
      </c>
      <c r="M826">
        <v>13.3</v>
      </c>
    </row>
    <row r="827" spans="1:13" x14ac:dyDescent="0.3">
      <c r="A827" t="s">
        <v>541</v>
      </c>
      <c r="B827" t="s">
        <v>47</v>
      </c>
      <c r="C827">
        <v>76.8</v>
      </c>
      <c r="D827">
        <v>70</v>
      </c>
      <c r="E827">
        <f t="shared" si="77"/>
        <v>2.9763697204836785</v>
      </c>
      <c r="F827">
        <v>94</v>
      </c>
      <c r="G827">
        <f t="shared" si="78"/>
        <v>3.9968393389352257</v>
      </c>
      <c r="H827">
        <f t="shared" si="82"/>
        <v>164</v>
      </c>
      <c r="I827">
        <f t="shared" si="79"/>
        <v>6.9732090594189042</v>
      </c>
      <c r="J827">
        <v>11.94</v>
      </c>
      <c r="K827">
        <f t="shared" si="80"/>
        <v>1.2736966117727988</v>
      </c>
      <c r="L827">
        <v>7.3</v>
      </c>
      <c r="M827">
        <v>13</v>
      </c>
    </row>
    <row r="828" spans="1:13" x14ac:dyDescent="0.3">
      <c r="A828" t="s">
        <v>541</v>
      </c>
      <c r="B828" t="s">
        <v>832</v>
      </c>
      <c r="C828">
        <v>73.900000000000006</v>
      </c>
      <c r="D828">
        <v>80</v>
      </c>
      <c r="E828">
        <f t="shared" si="77"/>
        <v>3.4981514368836879</v>
      </c>
      <c r="F828">
        <v>100</v>
      </c>
      <c r="G828">
        <f t="shared" si="78"/>
        <v>4.3726892961046095</v>
      </c>
      <c r="H828">
        <f t="shared" si="82"/>
        <v>180</v>
      </c>
      <c r="I828">
        <f t="shared" si="79"/>
        <v>7.8708407329882979</v>
      </c>
      <c r="J828">
        <v>12.35</v>
      </c>
      <c r="K828">
        <f t="shared" si="80"/>
        <v>1.343836498311672</v>
      </c>
      <c r="L828">
        <v>7.72</v>
      </c>
      <c r="M828">
        <v>12.97</v>
      </c>
    </row>
    <row r="829" spans="1:13" x14ac:dyDescent="0.3">
      <c r="A829" t="s">
        <v>972</v>
      </c>
      <c r="B829" t="s">
        <v>47</v>
      </c>
      <c r="C829">
        <v>58.6</v>
      </c>
      <c r="D829">
        <v>39</v>
      </c>
      <c r="E829">
        <f t="shared" si="77"/>
        <v>2.0188145845188195</v>
      </c>
      <c r="F829">
        <v>58</v>
      </c>
      <c r="G829">
        <f t="shared" si="78"/>
        <v>3.0023396385151675</v>
      </c>
      <c r="H829">
        <f t="shared" si="82"/>
        <v>97</v>
      </c>
      <c r="I829">
        <f t="shared" si="79"/>
        <v>5.021154223033987</v>
      </c>
      <c r="J829">
        <v>7.14</v>
      </c>
      <c r="K829">
        <f t="shared" si="80"/>
        <v>0.87561768312305677</v>
      </c>
      <c r="L829">
        <v>6.2</v>
      </c>
    </row>
    <row r="830" spans="1:13" x14ac:dyDescent="0.3">
      <c r="A830" t="s">
        <v>1073</v>
      </c>
      <c r="B830" t="s">
        <v>1074</v>
      </c>
      <c r="C830">
        <v>64.400000000000006</v>
      </c>
      <c r="D830">
        <v>43</v>
      </c>
      <c r="E830">
        <f t="shared" si="77"/>
        <v>2.0781909099653482</v>
      </c>
      <c r="F830">
        <v>48</v>
      </c>
      <c r="G830">
        <f t="shared" si="78"/>
        <v>2.3198410157752725</v>
      </c>
      <c r="H830">
        <f t="shared" si="82"/>
        <v>91</v>
      </c>
      <c r="I830">
        <f t="shared" si="79"/>
        <v>4.3980319257406206</v>
      </c>
      <c r="J830">
        <v>6.98</v>
      </c>
      <c r="K830">
        <f t="shared" si="80"/>
        <v>0.81534523621916621</v>
      </c>
      <c r="L830">
        <v>5.57</v>
      </c>
      <c r="M830">
        <v>14.69</v>
      </c>
    </row>
    <row r="831" spans="1:13" x14ac:dyDescent="0.3">
      <c r="A831" t="s">
        <v>2172</v>
      </c>
      <c r="B831" t="s">
        <v>2173</v>
      </c>
      <c r="C831">
        <v>98</v>
      </c>
      <c r="D831">
        <v>112</v>
      </c>
      <c r="E831">
        <f t="shared" si="77"/>
        <v>3.9884191921949026</v>
      </c>
      <c r="F831">
        <v>137</v>
      </c>
      <c r="G831">
        <f t="shared" si="78"/>
        <v>4.8786913333098356</v>
      </c>
      <c r="H831">
        <f t="shared" si="82"/>
        <v>249</v>
      </c>
      <c r="I831">
        <f t="shared" si="79"/>
        <v>8.8671105255047387</v>
      </c>
      <c r="J831">
        <v>11.78</v>
      </c>
      <c r="K831">
        <f t="shared" si="80"/>
        <v>1.10823453576599</v>
      </c>
      <c r="L831">
        <v>8.4</v>
      </c>
      <c r="M831">
        <v>14.158520632037201</v>
      </c>
    </row>
    <row r="832" spans="1:13" x14ac:dyDescent="0.3">
      <c r="A832" t="s">
        <v>545</v>
      </c>
      <c r="B832" t="s">
        <v>47</v>
      </c>
      <c r="C832">
        <v>56.7</v>
      </c>
      <c r="D832">
        <v>20</v>
      </c>
      <c r="E832">
        <f t="shared" si="77"/>
        <v>1.0604110058508018</v>
      </c>
      <c r="F832">
        <v>30</v>
      </c>
      <c r="G832">
        <f t="shared" si="78"/>
        <v>1.5906165087762028</v>
      </c>
      <c r="H832">
        <f t="shared" si="82"/>
        <v>50</v>
      </c>
      <c r="I832">
        <f t="shared" si="79"/>
        <v>2.6510275146270046</v>
      </c>
      <c r="J832">
        <v>5.48</v>
      </c>
      <c r="K832">
        <f t="shared" si="80"/>
        <v>0.68355944322613649</v>
      </c>
      <c r="L832">
        <v>4.58</v>
      </c>
      <c r="M832">
        <v>15.3</v>
      </c>
    </row>
    <row r="833" spans="1:13" x14ac:dyDescent="0.3">
      <c r="A833" t="s">
        <v>545</v>
      </c>
      <c r="B833" t="s">
        <v>47</v>
      </c>
      <c r="C833">
        <v>73.5</v>
      </c>
      <c r="D833">
        <v>38</v>
      </c>
      <c r="E833">
        <f t="shared" si="77"/>
        <v>1.6681948238844408</v>
      </c>
      <c r="F833">
        <v>50</v>
      </c>
      <c r="G833">
        <f t="shared" si="78"/>
        <v>2.1949931893216323</v>
      </c>
      <c r="H833">
        <f t="shared" si="82"/>
        <v>88</v>
      </c>
      <c r="I833">
        <f t="shared" si="79"/>
        <v>3.8631880132060732</v>
      </c>
      <c r="J833">
        <v>8.5</v>
      </c>
      <c r="K833">
        <f t="shared" si="80"/>
        <v>0.92749916725361148</v>
      </c>
      <c r="L833">
        <v>5.62</v>
      </c>
      <c r="M833">
        <v>14.78</v>
      </c>
    </row>
    <row r="834" spans="1:13" x14ac:dyDescent="0.3">
      <c r="A834" t="s">
        <v>963</v>
      </c>
      <c r="B834" t="s">
        <v>47</v>
      </c>
      <c r="C834">
        <v>67.599999999999994</v>
      </c>
      <c r="D834">
        <v>32</v>
      </c>
      <c r="E834">
        <f t="shared" ref="E834:E897" si="83">IF(AND($C834&gt;0,D834&gt;0),D834/($C834^0.727399687532279),"")</f>
        <v>1.4929570828229868</v>
      </c>
      <c r="F834">
        <v>44</v>
      </c>
      <c r="G834">
        <f t="shared" ref="G834:G897" si="84">IF(AND($C834&gt;0,F834&gt;0),F834/($C834^0.727399687532279),"")</f>
        <v>2.0528159888816067</v>
      </c>
      <c r="H834">
        <f t="shared" si="82"/>
        <v>76</v>
      </c>
      <c r="I834">
        <f t="shared" ref="I834:I897" si="85">IF(AND($C834&gt;0,H834&gt;0),H834/($C834^0.727399687532279),"")</f>
        <v>3.5457730717045934</v>
      </c>
      <c r="J834">
        <v>7.47</v>
      </c>
      <c r="K834">
        <f t="shared" ref="K834:K897" si="86">IF(AND($C834&gt;0,J834&gt;0),J834/($C834^0.515518364833551),"")</f>
        <v>0.85103902101680962</v>
      </c>
      <c r="L834">
        <v>5.15</v>
      </c>
    </row>
    <row r="835" spans="1:13" ht="15" x14ac:dyDescent="0.25">
      <c r="A835" t="s">
        <v>1661</v>
      </c>
      <c r="B835" t="s">
        <v>1662</v>
      </c>
      <c r="C835">
        <v>75.900000000000006</v>
      </c>
      <c r="D835">
        <v>60</v>
      </c>
      <c r="E835">
        <f t="shared" si="83"/>
        <v>2.5731432827596104</v>
      </c>
      <c r="G835" t="str">
        <f t="shared" si="84"/>
        <v/>
      </c>
      <c r="H835">
        <f t="shared" si="82"/>
        <v>60</v>
      </c>
      <c r="I835">
        <f t="shared" si="85"/>
        <v>2.5731432827596104</v>
      </c>
      <c r="J835">
        <v>10.6</v>
      </c>
      <c r="K835">
        <f t="shared" si="86"/>
        <v>1.1376448350934931</v>
      </c>
      <c r="L835">
        <v>6.69</v>
      </c>
    </row>
    <row r="836" spans="1:13" ht="15" x14ac:dyDescent="0.25">
      <c r="A836" t="s">
        <v>1661</v>
      </c>
      <c r="B836" t="s">
        <v>1919</v>
      </c>
      <c r="C836">
        <v>96.8</v>
      </c>
      <c r="D836">
        <v>86</v>
      </c>
      <c r="E836">
        <f t="shared" si="83"/>
        <v>3.09010571227586</v>
      </c>
      <c r="F836">
        <v>100</v>
      </c>
      <c r="G836">
        <f t="shared" si="84"/>
        <v>3.5931461770649533</v>
      </c>
      <c r="H836">
        <f t="shared" si="82"/>
        <v>186</v>
      </c>
      <c r="I836">
        <f t="shared" si="85"/>
        <v>6.6832518893408128</v>
      </c>
      <c r="J836">
        <v>12.3</v>
      </c>
      <c r="K836">
        <f t="shared" si="86"/>
        <v>1.1645278907873562</v>
      </c>
      <c r="L836">
        <v>7.2</v>
      </c>
      <c r="M836">
        <v>12.6</v>
      </c>
    </row>
    <row r="837" spans="1:13" ht="15" x14ac:dyDescent="0.25">
      <c r="A837" t="s">
        <v>1157</v>
      </c>
      <c r="C837">
        <v>69.5</v>
      </c>
      <c r="D837">
        <v>46</v>
      </c>
      <c r="E837">
        <f t="shared" si="83"/>
        <v>2.1032875948740228</v>
      </c>
      <c r="F837">
        <v>54</v>
      </c>
      <c r="G837">
        <f t="shared" si="84"/>
        <v>2.4690767418086352</v>
      </c>
      <c r="H837">
        <f t="shared" si="82"/>
        <v>100</v>
      </c>
      <c r="I837">
        <f t="shared" si="85"/>
        <v>4.5723643366826581</v>
      </c>
      <c r="J837">
        <v>8.14</v>
      </c>
      <c r="K837">
        <f t="shared" si="86"/>
        <v>0.91421303739757276</v>
      </c>
      <c r="L837">
        <v>5.74</v>
      </c>
    </row>
    <row r="838" spans="1:13" x14ac:dyDescent="0.3">
      <c r="A838" t="s">
        <v>788</v>
      </c>
      <c r="B838" t="s">
        <v>789</v>
      </c>
      <c r="C838">
        <v>57.3</v>
      </c>
      <c r="D838">
        <v>25</v>
      </c>
      <c r="E838">
        <f t="shared" si="83"/>
        <v>1.3154031757108147</v>
      </c>
      <c r="F838">
        <v>33</v>
      </c>
      <c r="G838">
        <f t="shared" si="84"/>
        <v>1.7363321919382753</v>
      </c>
      <c r="H838">
        <f t="shared" si="82"/>
        <v>58</v>
      </c>
      <c r="I838">
        <f t="shared" si="85"/>
        <v>3.0517353676490901</v>
      </c>
      <c r="J838">
        <v>6.5600000000000005</v>
      </c>
      <c r="K838">
        <f t="shared" si="86"/>
        <v>0.81384714355875176</v>
      </c>
      <c r="L838">
        <v>4.7</v>
      </c>
    </row>
    <row r="839" spans="1:13" ht="15" x14ac:dyDescent="0.25">
      <c r="A839" t="s">
        <v>1734</v>
      </c>
      <c r="B839" t="s">
        <v>46</v>
      </c>
      <c r="C839">
        <v>43.8</v>
      </c>
      <c r="D839">
        <v>33</v>
      </c>
      <c r="E839">
        <f t="shared" si="83"/>
        <v>2.1110872596715669</v>
      </c>
      <c r="F839">
        <v>43</v>
      </c>
      <c r="G839">
        <f t="shared" si="84"/>
        <v>2.7508106716932539</v>
      </c>
      <c r="H839">
        <f t="shared" si="82"/>
        <v>76</v>
      </c>
      <c r="I839">
        <f t="shared" si="85"/>
        <v>4.8618979313648207</v>
      </c>
      <c r="J839">
        <v>5.25</v>
      </c>
      <c r="K839">
        <f t="shared" si="86"/>
        <v>0.74808208434223322</v>
      </c>
    </row>
    <row r="840" spans="1:13" ht="15" x14ac:dyDescent="0.25">
      <c r="A840" t="s">
        <v>614</v>
      </c>
      <c r="B840" t="s">
        <v>46</v>
      </c>
      <c r="C840">
        <v>36.4</v>
      </c>
      <c r="D840">
        <v>21</v>
      </c>
      <c r="E840">
        <f t="shared" si="83"/>
        <v>1.5370027199983851</v>
      </c>
      <c r="F840">
        <v>24</v>
      </c>
      <c r="G840">
        <f t="shared" si="84"/>
        <v>1.7565745371410115</v>
      </c>
      <c r="H840">
        <f t="shared" si="82"/>
        <v>45</v>
      </c>
      <c r="I840">
        <f t="shared" si="85"/>
        <v>3.2935772571393969</v>
      </c>
      <c r="J840">
        <v>4.07</v>
      </c>
      <c r="K840">
        <f t="shared" si="86"/>
        <v>0.63799603044417341</v>
      </c>
      <c r="L840">
        <v>4.8099999999999996</v>
      </c>
      <c r="M840">
        <v>16.2</v>
      </c>
    </row>
    <row r="841" spans="1:13" ht="15" x14ac:dyDescent="0.25">
      <c r="A841" t="s">
        <v>614</v>
      </c>
      <c r="B841" t="s">
        <v>152</v>
      </c>
      <c r="C841">
        <v>31.1</v>
      </c>
      <c r="D841">
        <v>16</v>
      </c>
      <c r="E841">
        <f t="shared" si="83"/>
        <v>1.3130659579274138</v>
      </c>
      <c r="F841">
        <v>24</v>
      </c>
      <c r="G841">
        <f t="shared" si="84"/>
        <v>1.9695989368911204</v>
      </c>
      <c r="H841">
        <f t="shared" si="82"/>
        <v>40</v>
      </c>
      <c r="I841">
        <f t="shared" si="85"/>
        <v>3.2826648948185344</v>
      </c>
      <c r="J841">
        <v>4.6100000000000003</v>
      </c>
      <c r="K841">
        <f t="shared" si="86"/>
        <v>0.78371025665656469</v>
      </c>
      <c r="L841">
        <v>4.5</v>
      </c>
      <c r="M841">
        <v>15.8</v>
      </c>
    </row>
    <row r="842" spans="1:13" ht="15" x14ac:dyDescent="0.25">
      <c r="A842" t="s">
        <v>614</v>
      </c>
      <c r="B842" t="s">
        <v>152</v>
      </c>
      <c r="C842">
        <v>57.7</v>
      </c>
      <c r="D842">
        <v>49</v>
      </c>
      <c r="E842">
        <f t="shared" si="83"/>
        <v>2.56517703884596</v>
      </c>
      <c r="F842">
        <v>65</v>
      </c>
      <c r="G842">
        <f t="shared" si="84"/>
        <v>3.4027858678568861</v>
      </c>
      <c r="H842">
        <f t="shared" ref="H842:H873" si="87">D842+F842</f>
        <v>114</v>
      </c>
      <c r="I842">
        <f t="shared" si="85"/>
        <v>5.9679629067028461</v>
      </c>
      <c r="J842">
        <v>7.58</v>
      </c>
      <c r="K842">
        <f t="shared" si="86"/>
        <v>0.93702403372903009</v>
      </c>
      <c r="L842">
        <v>6.57</v>
      </c>
      <c r="M842">
        <v>13.5</v>
      </c>
    </row>
    <row r="843" spans="1:13" ht="15" x14ac:dyDescent="0.25">
      <c r="A843" t="s">
        <v>614</v>
      </c>
      <c r="B843" t="s">
        <v>46</v>
      </c>
      <c r="C843">
        <v>38.700000000000003</v>
      </c>
      <c r="D843">
        <v>25</v>
      </c>
      <c r="E843">
        <f t="shared" si="83"/>
        <v>1.7500060448580805</v>
      </c>
      <c r="F843">
        <v>32</v>
      </c>
      <c r="G843">
        <f t="shared" si="84"/>
        <v>2.2400077374183431</v>
      </c>
      <c r="H843">
        <f t="shared" si="87"/>
        <v>57</v>
      </c>
      <c r="I843">
        <f t="shared" si="85"/>
        <v>3.9900137822764239</v>
      </c>
      <c r="J843">
        <v>5.07</v>
      </c>
      <c r="K843">
        <f t="shared" si="86"/>
        <v>0.77004091044242362</v>
      </c>
      <c r="L843">
        <v>5.48</v>
      </c>
    </row>
    <row r="844" spans="1:13" x14ac:dyDescent="0.3">
      <c r="A844" t="s">
        <v>1522</v>
      </c>
      <c r="B844" t="s">
        <v>66</v>
      </c>
      <c r="C844">
        <v>44.9</v>
      </c>
      <c r="D844">
        <v>50</v>
      </c>
      <c r="E844">
        <f t="shared" si="83"/>
        <v>3.1414238177626097</v>
      </c>
      <c r="F844">
        <v>57</v>
      </c>
      <c r="G844">
        <f t="shared" si="84"/>
        <v>3.5812231522493749</v>
      </c>
      <c r="H844">
        <f t="shared" si="87"/>
        <v>107</v>
      </c>
      <c r="I844">
        <f t="shared" si="85"/>
        <v>6.7226469700119846</v>
      </c>
      <c r="J844">
        <v>9.31</v>
      </c>
      <c r="K844">
        <f t="shared" si="86"/>
        <v>1.3097437930089038</v>
      </c>
      <c r="L844">
        <v>7.2</v>
      </c>
    </row>
    <row r="845" spans="1:13" x14ac:dyDescent="0.3">
      <c r="A845" t="s">
        <v>1522</v>
      </c>
      <c r="B845" t="s">
        <v>1523</v>
      </c>
      <c r="C845">
        <v>42.2</v>
      </c>
      <c r="D845">
        <v>45</v>
      </c>
      <c r="E845">
        <f t="shared" si="83"/>
        <v>2.9577451085311499</v>
      </c>
      <c r="F845">
        <v>53</v>
      </c>
      <c r="G845">
        <f t="shared" si="84"/>
        <v>3.4835664611589099</v>
      </c>
      <c r="H845">
        <f t="shared" si="87"/>
        <v>98</v>
      </c>
      <c r="I845">
        <f t="shared" si="85"/>
        <v>6.4413115696900602</v>
      </c>
      <c r="J845">
        <v>8.51</v>
      </c>
      <c r="K845">
        <f t="shared" si="86"/>
        <v>1.2360929886160259</v>
      </c>
      <c r="L845">
        <v>7.15</v>
      </c>
    </row>
    <row r="846" spans="1:13" x14ac:dyDescent="0.3">
      <c r="A846" t="s">
        <v>929</v>
      </c>
      <c r="B846" t="s">
        <v>66</v>
      </c>
      <c r="C846">
        <v>38</v>
      </c>
      <c r="D846">
        <v>39</v>
      </c>
      <c r="E846">
        <f t="shared" si="83"/>
        <v>2.7664989675891554</v>
      </c>
      <c r="F846">
        <v>45</v>
      </c>
      <c r="G846">
        <f t="shared" si="84"/>
        <v>3.192114193372102</v>
      </c>
      <c r="H846">
        <f t="shared" si="87"/>
        <v>84</v>
      </c>
      <c r="I846">
        <f t="shared" si="85"/>
        <v>5.9586131609612574</v>
      </c>
      <c r="J846">
        <v>6.91</v>
      </c>
      <c r="K846">
        <f t="shared" si="86"/>
        <v>1.0594259118085598</v>
      </c>
      <c r="L846">
        <v>6.6400000000000006</v>
      </c>
      <c r="M846">
        <v>14.62</v>
      </c>
    </row>
    <row r="847" spans="1:13" x14ac:dyDescent="0.3">
      <c r="A847" t="s">
        <v>1080</v>
      </c>
      <c r="B847" t="s">
        <v>85</v>
      </c>
      <c r="C847">
        <v>46.8</v>
      </c>
      <c r="D847">
        <v>24</v>
      </c>
      <c r="E847">
        <f t="shared" si="83"/>
        <v>1.4631030986350271</v>
      </c>
      <c r="F847">
        <v>30</v>
      </c>
      <c r="G847">
        <f t="shared" si="84"/>
        <v>1.8288788732937837</v>
      </c>
      <c r="H847">
        <f t="shared" si="87"/>
        <v>54</v>
      </c>
      <c r="I847">
        <f t="shared" si="85"/>
        <v>3.291981971928811</v>
      </c>
      <c r="J847">
        <v>6.64</v>
      </c>
      <c r="K847">
        <f t="shared" si="86"/>
        <v>0.91437778938208758</v>
      </c>
      <c r="L847">
        <v>5.97</v>
      </c>
    </row>
    <row r="848" spans="1:13" x14ac:dyDescent="0.3">
      <c r="A848" t="s">
        <v>111</v>
      </c>
      <c r="B848" t="s">
        <v>112</v>
      </c>
      <c r="C848">
        <v>35.1</v>
      </c>
      <c r="D848">
        <v>25</v>
      </c>
      <c r="E848">
        <f t="shared" si="83"/>
        <v>1.8788153295962329</v>
      </c>
      <c r="F848">
        <v>35</v>
      </c>
      <c r="G848">
        <f t="shared" si="84"/>
        <v>2.630341461434726</v>
      </c>
      <c r="H848">
        <f t="shared" si="87"/>
        <v>60</v>
      </c>
      <c r="I848">
        <f t="shared" si="85"/>
        <v>4.5091567910309589</v>
      </c>
      <c r="J848">
        <v>7.23</v>
      </c>
      <c r="K848">
        <f t="shared" si="86"/>
        <v>1.1547928851077738</v>
      </c>
      <c r="L848">
        <v>5.35</v>
      </c>
      <c r="M848">
        <v>13.5</v>
      </c>
    </row>
    <row r="849" spans="1:13" ht="15" x14ac:dyDescent="0.25">
      <c r="A849" t="s">
        <v>1673</v>
      </c>
      <c r="B849" t="s">
        <v>1674</v>
      </c>
      <c r="C849">
        <v>67.900000000000006</v>
      </c>
      <c r="D849">
        <v>47</v>
      </c>
      <c r="E849">
        <f t="shared" si="83"/>
        <v>2.1857292116250862</v>
      </c>
      <c r="F849">
        <v>58</v>
      </c>
      <c r="G849">
        <f t="shared" si="84"/>
        <v>2.6972828568990423</v>
      </c>
      <c r="H849">
        <f t="shared" si="87"/>
        <v>105</v>
      </c>
      <c r="I849">
        <f t="shared" si="85"/>
        <v>4.8830120685241285</v>
      </c>
      <c r="J849">
        <v>9.4500000000000011</v>
      </c>
      <c r="K849">
        <f t="shared" si="86"/>
        <v>1.0741607963562798</v>
      </c>
      <c r="L849">
        <v>7.1000000000000005</v>
      </c>
      <c r="M849">
        <v>12.8</v>
      </c>
    </row>
    <row r="850" spans="1:13" ht="15" x14ac:dyDescent="0.25">
      <c r="A850" t="s">
        <v>1100</v>
      </c>
      <c r="B850" t="s">
        <v>1101</v>
      </c>
      <c r="C850">
        <v>59.6</v>
      </c>
      <c r="D850">
        <v>50</v>
      </c>
      <c r="E850">
        <f t="shared" si="83"/>
        <v>2.5565625904594165</v>
      </c>
      <c r="F850">
        <v>60</v>
      </c>
      <c r="G850">
        <f t="shared" si="84"/>
        <v>3.0678751085512999</v>
      </c>
      <c r="H850">
        <f t="shared" si="87"/>
        <v>110</v>
      </c>
      <c r="I850">
        <f t="shared" si="85"/>
        <v>5.6244376990107163</v>
      </c>
      <c r="J850">
        <v>7.43</v>
      </c>
      <c r="K850">
        <f t="shared" si="86"/>
        <v>0.90326829112060025</v>
      </c>
      <c r="L850">
        <v>6.9</v>
      </c>
      <c r="M850">
        <v>13.1</v>
      </c>
    </row>
    <row r="851" spans="1:13" ht="15" x14ac:dyDescent="0.25">
      <c r="A851" t="s">
        <v>1632</v>
      </c>
      <c r="B851" t="s">
        <v>1633</v>
      </c>
      <c r="C851">
        <v>65.3</v>
      </c>
      <c r="D851">
        <v>66</v>
      </c>
      <c r="E851">
        <f t="shared" si="83"/>
        <v>3.1577420802554279</v>
      </c>
      <c r="F851">
        <v>77</v>
      </c>
      <c r="G851">
        <f t="shared" si="84"/>
        <v>3.6840324269646656</v>
      </c>
      <c r="H851">
        <f t="shared" si="87"/>
        <v>143</v>
      </c>
      <c r="I851">
        <f t="shared" si="85"/>
        <v>6.8417745072200935</v>
      </c>
      <c r="J851">
        <v>10.28</v>
      </c>
      <c r="K851">
        <f t="shared" si="86"/>
        <v>1.1922629248160568</v>
      </c>
      <c r="L851">
        <v>7.1000000000000005</v>
      </c>
      <c r="M851">
        <v>13.1</v>
      </c>
    </row>
    <row r="852" spans="1:13" x14ac:dyDescent="0.3">
      <c r="A852" t="s">
        <v>948</v>
      </c>
      <c r="B852" t="s">
        <v>947</v>
      </c>
      <c r="C852">
        <v>100.1</v>
      </c>
      <c r="D852">
        <v>41</v>
      </c>
      <c r="E852">
        <f t="shared" si="83"/>
        <v>1.4377015264172808</v>
      </c>
      <c r="F852">
        <v>60</v>
      </c>
      <c r="G852">
        <f t="shared" si="84"/>
        <v>2.1039534532935815</v>
      </c>
      <c r="H852">
        <f t="shared" si="87"/>
        <v>101</v>
      </c>
      <c r="I852">
        <f t="shared" si="85"/>
        <v>3.5416549797108625</v>
      </c>
      <c r="J852">
        <v>7.6</v>
      </c>
      <c r="K852">
        <f t="shared" si="86"/>
        <v>0.70721764493991146</v>
      </c>
      <c r="L852">
        <v>4.8</v>
      </c>
      <c r="M852">
        <v>15</v>
      </c>
    </row>
    <row r="853" spans="1:13" x14ac:dyDescent="0.3">
      <c r="A853" t="s">
        <v>952</v>
      </c>
      <c r="B853" t="s">
        <v>947</v>
      </c>
      <c r="C853">
        <v>90.3</v>
      </c>
      <c r="D853">
        <v>36</v>
      </c>
      <c r="E853">
        <f t="shared" si="83"/>
        <v>1.3606168414759776</v>
      </c>
      <c r="F853">
        <v>50</v>
      </c>
      <c r="G853">
        <f t="shared" si="84"/>
        <v>1.8897456131610799</v>
      </c>
      <c r="H853">
        <f t="shared" si="87"/>
        <v>86</v>
      </c>
      <c r="I853">
        <f t="shared" si="85"/>
        <v>3.2503624546370578</v>
      </c>
      <c r="J853">
        <v>6.46</v>
      </c>
      <c r="K853">
        <f t="shared" si="86"/>
        <v>0.63392746321484905</v>
      </c>
      <c r="L853">
        <v>4.54</v>
      </c>
    </row>
    <row r="854" spans="1:13" x14ac:dyDescent="0.3">
      <c r="A854" t="s">
        <v>268</v>
      </c>
      <c r="B854" t="s">
        <v>269</v>
      </c>
      <c r="C854">
        <v>42</v>
      </c>
      <c r="D854">
        <v>14</v>
      </c>
      <c r="E854">
        <f t="shared" si="83"/>
        <v>0.92337265491698195</v>
      </c>
      <c r="F854">
        <v>18</v>
      </c>
      <c r="G854">
        <f t="shared" si="84"/>
        <v>1.1871934134646911</v>
      </c>
      <c r="H854">
        <f t="shared" si="87"/>
        <v>32</v>
      </c>
      <c r="I854">
        <f t="shared" si="85"/>
        <v>2.1105660683816727</v>
      </c>
      <c r="J854">
        <v>4.9000000000000004</v>
      </c>
      <c r="K854">
        <f t="shared" si="86"/>
        <v>0.71347910708257245</v>
      </c>
      <c r="L854">
        <v>4.2699999999999996</v>
      </c>
      <c r="M854">
        <v>16.309999999999999</v>
      </c>
    </row>
    <row r="855" spans="1:13" x14ac:dyDescent="0.3">
      <c r="A855" t="s">
        <v>69</v>
      </c>
      <c r="B855" t="s">
        <v>884</v>
      </c>
      <c r="C855">
        <v>38.700000000000003</v>
      </c>
      <c r="D855">
        <v>22</v>
      </c>
      <c r="E855">
        <f t="shared" si="83"/>
        <v>1.5400053194751109</v>
      </c>
      <c r="F855">
        <v>28</v>
      </c>
      <c r="G855">
        <f t="shared" si="84"/>
        <v>1.9600067702410504</v>
      </c>
      <c r="H855">
        <f t="shared" si="87"/>
        <v>50</v>
      </c>
      <c r="I855">
        <f t="shared" si="85"/>
        <v>3.5000120897161611</v>
      </c>
      <c r="J855">
        <v>4.2</v>
      </c>
      <c r="K855">
        <f t="shared" si="86"/>
        <v>0.63790371279254021</v>
      </c>
      <c r="L855">
        <v>5.65</v>
      </c>
      <c r="M855">
        <v>13.2</v>
      </c>
    </row>
    <row r="856" spans="1:13" x14ac:dyDescent="0.3">
      <c r="A856" t="s">
        <v>715</v>
      </c>
      <c r="B856" t="s">
        <v>103</v>
      </c>
      <c r="C856">
        <v>44.2</v>
      </c>
      <c r="D856">
        <v>32</v>
      </c>
      <c r="E856">
        <f t="shared" si="83"/>
        <v>2.0336224787687662</v>
      </c>
      <c r="F856">
        <v>37</v>
      </c>
      <c r="G856">
        <f t="shared" si="84"/>
        <v>2.3513759910763858</v>
      </c>
      <c r="H856">
        <f t="shared" si="87"/>
        <v>69</v>
      </c>
      <c r="I856">
        <f t="shared" si="85"/>
        <v>4.3849984698451525</v>
      </c>
      <c r="J856">
        <v>7.94</v>
      </c>
      <c r="K856">
        <f t="shared" si="86"/>
        <v>1.1260951932135101</v>
      </c>
    </row>
    <row r="857" spans="1:13" x14ac:dyDescent="0.3">
      <c r="A857" t="s">
        <v>1772</v>
      </c>
      <c r="B857" t="s">
        <v>103</v>
      </c>
      <c r="C857">
        <v>52.8</v>
      </c>
      <c r="D857">
        <v>37</v>
      </c>
      <c r="E857">
        <f t="shared" si="83"/>
        <v>2.0661333464831166</v>
      </c>
      <c r="F857">
        <v>46</v>
      </c>
      <c r="G857">
        <f t="shared" si="84"/>
        <v>2.5687063226546858</v>
      </c>
      <c r="H857">
        <f t="shared" si="87"/>
        <v>83</v>
      </c>
      <c r="I857">
        <f t="shared" si="85"/>
        <v>4.6348396691378024</v>
      </c>
      <c r="J857">
        <v>8.4700000000000006</v>
      </c>
      <c r="K857">
        <f t="shared" si="86"/>
        <v>1.0960591384764367</v>
      </c>
      <c r="L857">
        <v>6.22</v>
      </c>
    </row>
    <row r="858" spans="1:13" x14ac:dyDescent="0.3">
      <c r="A858" t="s">
        <v>1374</v>
      </c>
      <c r="B858" t="s">
        <v>103</v>
      </c>
      <c r="C858">
        <v>47.4</v>
      </c>
      <c r="D858">
        <v>37</v>
      </c>
      <c r="E858">
        <f t="shared" si="83"/>
        <v>2.2348124491649184</v>
      </c>
      <c r="F858">
        <v>45</v>
      </c>
      <c r="G858">
        <f t="shared" si="84"/>
        <v>2.7180151408762523</v>
      </c>
      <c r="H858">
        <f t="shared" si="87"/>
        <v>82</v>
      </c>
      <c r="I858">
        <f t="shared" si="85"/>
        <v>4.9528275900411707</v>
      </c>
      <c r="J858">
        <v>7.01</v>
      </c>
      <c r="K858">
        <f t="shared" si="86"/>
        <v>0.95901082074080779</v>
      </c>
      <c r="L858">
        <v>5.88</v>
      </c>
    </row>
    <row r="859" spans="1:13" x14ac:dyDescent="0.3">
      <c r="A859" t="s">
        <v>1571</v>
      </c>
      <c r="B859" t="s">
        <v>944</v>
      </c>
      <c r="C859">
        <v>57.1</v>
      </c>
      <c r="D859">
        <v>71</v>
      </c>
      <c r="E859">
        <f t="shared" si="83"/>
        <v>3.7452584494312524</v>
      </c>
      <c r="F859">
        <v>81</v>
      </c>
      <c r="G859">
        <f t="shared" si="84"/>
        <v>4.2727596394919924</v>
      </c>
      <c r="H859">
        <f t="shared" si="87"/>
        <v>152</v>
      </c>
      <c r="I859">
        <f t="shared" si="85"/>
        <v>8.0180180889232453</v>
      </c>
      <c r="J859">
        <v>9.9499999999999993</v>
      </c>
      <c r="K859">
        <f t="shared" si="86"/>
        <v>1.2366446034015692</v>
      </c>
      <c r="L859">
        <v>7.59</v>
      </c>
    </row>
    <row r="860" spans="1:13" x14ac:dyDescent="0.3">
      <c r="A860" t="s">
        <v>1571</v>
      </c>
      <c r="B860" t="s">
        <v>301</v>
      </c>
      <c r="C860">
        <v>89.9</v>
      </c>
      <c r="D860">
        <v>127</v>
      </c>
      <c r="E860">
        <f t="shared" si="83"/>
        <v>4.8154794258534981</v>
      </c>
      <c r="F860">
        <v>140</v>
      </c>
      <c r="G860">
        <f t="shared" si="84"/>
        <v>5.3084025166888953</v>
      </c>
      <c r="H860">
        <f t="shared" si="87"/>
        <v>267</v>
      </c>
      <c r="I860">
        <f t="shared" si="85"/>
        <v>10.123881942542393</v>
      </c>
      <c r="J860">
        <v>15.9</v>
      </c>
      <c r="K860">
        <f t="shared" si="86"/>
        <v>1.5638609047020369</v>
      </c>
      <c r="L860">
        <v>9.67</v>
      </c>
    </row>
    <row r="861" spans="1:13" x14ac:dyDescent="0.3">
      <c r="A861" t="s">
        <v>1571</v>
      </c>
      <c r="B861" t="s">
        <v>944</v>
      </c>
      <c r="C861">
        <v>61.7</v>
      </c>
      <c r="D861">
        <v>79</v>
      </c>
      <c r="E861">
        <f t="shared" si="83"/>
        <v>3.9388933538616935</v>
      </c>
      <c r="F861">
        <v>97</v>
      </c>
      <c r="G861">
        <f t="shared" si="84"/>
        <v>4.8363627256276489</v>
      </c>
      <c r="H861">
        <f t="shared" si="87"/>
        <v>176</v>
      </c>
      <c r="I861">
        <f t="shared" si="85"/>
        <v>8.7752560794893419</v>
      </c>
      <c r="J861">
        <v>11.2</v>
      </c>
      <c r="K861">
        <f t="shared" si="86"/>
        <v>1.3374980032075972</v>
      </c>
      <c r="L861">
        <v>8.27</v>
      </c>
    </row>
    <row r="862" spans="1:13" x14ac:dyDescent="0.3">
      <c r="A862" t="s">
        <v>1571</v>
      </c>
      <c r="B862" t="s">
        <v>2051</v>
      </c>
      <c r="C862">
        <v>76.7</v>
      </c>
      <c r="D862">
        <v>72</v>
      </c>
      <c r="E862">
        <f t="shared" si="83"/>
        <v>3.0643116876059069</v>
      </c>
      <c r="F862">
        <v>88</v>
      </c>
      <c r="G862">
        <f t="shared" si="84"/>
        <v>3.7452698404072198</v>
      </c>
      <c r="H862">
        <f t="shared" si="87"/>
        <v>160</v>
      </c>
      <c r="I862">
        <f t="shared" si="85"/>
        <v>6.8095815280131271</v>
      </c>
      <c r="J862">
        <v>9.1199999999999992</v>
      </c>
      <c r="K862">
        <f t="shared" si="86"/>
        <v>0.97352747841557552</v>
      </c>
      <c r="L862">
        <v>7.47</v>
      </c>
    </row>
    <row r="863" spans="1:13" x14ac:dyDescent="0.3">
      <c r="A863" t="s">
        <v>1571</v>
      </c>
      <c r="B863" t="s">
        <v>301</v>
      </c>
      <c r="C863">
        <v>70.900000000000006</v>
      </c>
      <c r="D863">
        <v>83</v>
      </c>
      <c r="E863">
        <f t="shared" si="83"/>
        <v>3.7404047442190325</v>
      </c>
      <c r="F863">
        <v>105</v>
      </c>
      <c r="G863">
        <f t="shared" si="84"/>
        <v>4.7318373270240777</v>
      </c>
      <c r="H863">
        <f t="shared" si="87"/>
        <v>188</v>
      </c>
      <c r="I863">
        <f t="shared" si="85"/>
        <v>8.4722420712431106</v>
      </c>
      <c r="J863">
        <v>12.15</v>
      </c>
      <c r="K863">
        <f t="shared" si="86"/>
        <v>1.3506230490187823</v>
      </c>
      <c r="L863">
        <v>8.25</v>
      </c>
    </row>
    <row r="864" spans="1:13" x14ac:dyDescent="0.3">
      <c r="A864" t="s">
        <v>1571</v>
      </c>
      <c r="B864" t="s">
        <v>94</v>
      </c>
      <c r="C864">
        <v>70.8</v>
      </c>
      <c r="D864">
        <v>64</v>
      </c>
      <c r="E864">
        <f t="shared" si="83"/>
        <v>2.8871301391880548</v>
      </c>
      <c r="F864">
        <v>85</v>
      </c>
      <c r="G864">
        <f t="shared" si="84"/>
        <v>3.8344697161091355</v>
      </c>
      <c r="H864">
        <f t="shared" si="87"/>
        <v>149</v>
      </c>
      <c r="I864">
        <f t="shared" si="85"/>
        <v>6.7215998552971907</v>
      </c>
      <c r="J864">
        <v>10.1</v>
      </c>
      <c r="K864">
        <f t="shared" si="86"/>
        <v>1.1235573727022461</v>
      </c>
      <c r="L864">
        <v>7.35</v>
      </c>
      <c r="M864">
        <v>12.9</v>
      </c>
    </row>
    <row r="865" spans="1:13" x14ac:dyDescent="0.3">
      <c r="A865" t="s">
        <v>1571</v>
      </c>
      <c r="B865" t="s">
        <v>944</v>
      </c>
      <c r="C865">
        <v>51.3</v>
      </c>
      <c r="D865">
        <v>51</v>
      </c>
      <c r="E865">
        <f t="shared" si="83"/>
        <v>2.9082473368512392</v>
      </c>
      <c r="F865">
        <v>63</v>
      </c>
      <c r="G865">
        <f t="shared" si="84"/>
        <v>3.5925408278750601</v>
      </c>
      <c r="H865">
        <f t="shared" si="87"/>
        <v>114</v>
      </c>
      <c r="I865">
        <f t="shared" si="85"/>
        <v>6.5007881647262993</v>
      </c>
      <c r="J865">
        <v>9.56</v>
      </c>
      <c r="K865">
        <f t="shared" si="86"/>
        <v>1.2556279792173226</v>
      </c>
      <c r="L865">
        <v>6.83</v>
      </c>
      <c r="M865">
        <v>12.68</v>
      </c>
    </row>
    <row r="866" spans="1:13" x14ac:dyDescent="0.3">
      <c r="A866" t="s">
        <v>1571</v>
      </c>
      <c r="B866" t="s">
        <v>301</v>
      </c>
      <c r="C866">
        <v>60.7</v>
      </c>
      <c r="D866">
        <v>65</v>
      </c>
      <c r="E866">
        <f t="shared" si="83"/>
        <v>3.2796119481221222</v>
      </c>
      <c r="F866">
        <v>81</v>
      </c>
      <c r="G866">
        <f t="shared" si="84"/>
        <v>4.0869010430444908</v>
      </c>
      <c r="H866">
        <f t="shared" si="87"/>
        <v>146</v>
      </c>
      <c r="I866">
        <f t="shared" si="85"/>
        <v>7.3665129911666121</v>
      </c>
      <c r="J866">
        <v>10.95</v>
      </c>
      <c r="K866">
        <f t="shared" si="86"/>
        <v>1.3187048424146357</v>
      </c>
      <c r="L866">
        <v>7.5</v>
      </c>
      <c r="M866">
        <v>11.6</v>
      </c>
    </row>
    <row r="867" spans="1:13" x14ac:dyDescent="0.3">
      <c r="A867" t="s">
        <v>2118</v>
      </c>
      <c r="B867" t="s">
        <v>92</v>
      </c>
      <c r="C867">
        <v>93.9</v>
      </c>
      <c r="D867">
        <v>78</v>
      </c>
      <c r="E867">
        <f t="shared" si="83"/>
        <v>2.8653538862871519</v>
      </c>
      <c r="F867">
        <v>97</v>
      </c>
      <c r="G867">
        <f t="shared" si="84"/>
        <v>3.5633247047417145</v>
      </c>
      <c r="H867">
        <f t="shared" si="87"/>
        <v>175</v>
      </c>
      <c r="I867">
        <f t="shared" si="85"/>
        <v>6.4286785910288664</v>
      </c>
      <c r="J867">
        <v>11.57</v>
      </c>
      <c r="K867">
        <f t="shared" si="86"/>
        <v>1.1127254428725386</v>
      </c>
      <c r="L867">
        <v>7.15</v>
      </c>
    </row>
    <row r="868" spans="1:13" x14ac:dyDescent="0.3">
      <c r="A868" t="s">
        <v>994</v>
      </c>
      <c r="B868" t="s">
        <v>944</v>
      </c>
      <c r="C868">
        <v>45</v>
      </c>
      <c r="D868">
        <v>34</v>
      </c>
      <c r="E868">
        <f t="shared" si="83"/>
        <v>2.1327141534865239</v>
      </c>
      <c r="F868">
        <v>46</v>
      </c>
      <c r="G868">
        <f t="shared" si="84"/>
        <v>2.8854367958935323</v>
      </c>
      <c r="H868">
        <f t="shared" si="87"/>
        <v>80</v>
      </c>
      <c r="I868">
        <f t="shared" si="85"/>
        <v>5.0181509493800558</v>
      </c>
      <c r="J868">
        <v>7.2</v>
      </c>
      <c r="K868">
        <f t="shared" si="86"/>
        <v>1.0117450414745341</v>
      </c>
      <c r="L868">
        <v>6.12</v>
      </c>
    </row>
    <row r="869" spans="1:13" x14ac:dyDescent="0.3">
      <c r="A869" t="s">
        <v>994</v>
      </c>
      <c r="B869" t="s">
        <v>301</v>
      </c>
      <c r="C869">
        <v>58.7</v>
      </c>
      <c r="D869">
        <v>56</v>
      </c>
      <c r="E869">
        <f t="shared" si="83"/>
        <v>2.895217697469664</v>
      </c>
      <c r="F869">
        <v>64</v>
      </c>
      <c r="G869">
        <f t="shared" si="84"/>
        <v>3.3088202256796158</v>
      </c>
      <c r="H869">
        <f t="shared" si="87"/>
        <v>120</v>
      </c>
      <c r="I869">
        <f t="shared" si="85"/>
        <v>6.2040379231492802</v>
      </c>
      <c r="J869">
        <v>9.06</v>
      </c>
      <c r="K869">
        <f t="shared" si="86"/>
        <v>1.1101017204762089</v>
      </c>
      <c r="L869">
        <v>7.04</v>
      </c>
      <c r="M869">
        <v>12.16</v>
      </c>
    </row>
    <row r="870" spans="1:13" x14ac:dyDescent="0.3">
      <c r="A870" t="s">
        <v>1335</v>
      </c>
      <c r="B870" t="s">
        <v>92</v>
      </c>
      <c r="C870">
        <v>88.4</v>
      </c>
      <c r="D870">
        <v>42</v>
      </c>
      <c r="E870">
        <f t="shared" si="83"/>
        <v>1.6121317121004677</v>
      </c>
      <c r="F870">
        <v>52</v>
      </c>
      <c r="G870">
        <f t="shared" si="84"/>
        <v>1.9959725959339125</v>
      </c>
      <c r="H870">
        <f t="shared" si="87"/>
        <v>94</v>
      </c>
      <c r="I870">
        <f t="shared" si="85"/>
        <v>3.6081043080343802</v>
      </c>
      <c r="J870">
        <v>7.87</v>
      </c>
      <c r="K870">
        <f t="shared" si="86"/>
        <v>0.78080546337710299</v>
      </c>
    </row>
    <row r="871" spans="1:13" x14ac:dyDescent="0.3">
      <c r="A871" t="s">
        <v>853</v>
      </c>
      <c r="B871" t="s">
        <v>613</v>
      </c>
      <c r="C871">
        <v>57.2</v>
      </c>
      <c r="D871">
        <v>38</v>
      </c>
      <c r="E871">
        <f t="shared" si="83"/>
        <v>2.0019548305147699</v>
      </c>
      <c r="F871">
        <v>46</v>
      </c>
      <c r="G871">
        <f t="shared" si="84"/>
        <v>2.4234190053599844</v>
      </c>
      <c r="H871">
        <f t="shared" si="87"/>
        <v>84</v>
      </c>
      <c r="I871">
        <f t="shared" si="85"/>
        <v>4.4253738358747547</v>
      </c>
      <c r="J871">
        <v>6.4</v>
      </c>
      <c r="K871">
        <f t="shared" si="86"/>
        <v>0.7947125050962438</v>
      </c>
      <c r="L871">
        <v>5.78</v>
      </c>
      <c r="M871">
        <v>14.1</v>
      </c>
    </row>
    <row r="872" spans="1:13" x14ac:dyDescent="0.3">
      <c r="A872" t="s">
        <v>167</v>
      </c>
      <c r="B872" t="s">
        <v>168</v>
      </c>
      <c r="C872">
        <v>36.5</v>
      </c>
      <c r="D872">
        <v>13</v>
      </c>
      <c r="E872">
        <f t="shared" si="83"/>
        <v>0.94958098809692137</v>
      </c>
      <c r="F872">
        <v>19</v>
      </c>
      <c r="G872">
        <f t="shared" si="84"/>
        <v>1.3878491364493466</v>
      </c>
      <c r="H872">
        <f t="shared" si="87"/>
        <v>32</v>
      </c>
      <c r="I872">
        <f t="shared" si="85"/>
        <v>2.3374301245462679</v>
      </c>
      <c r="J872">
        <v>6.49</v>
      </c>
      <c r="K872">
        <f t="shared" si="86"/>
        <v>1.0159071897797374</v>
      </c>
      <c r="L872">
        <v>4.7</v>
      </c>
    </row>
    <row r="873" spans="1:13" x14ac:dyDescent="0.3">
      <c r="A873" t="s">
        <v>167</v>
      </c>
      <c r="B873" t="s">
        <v>39</v>
      </c>
      <c r="C873">
        <v>41.7</v>
      </c>
      <c r="D873">
        <v>20</v>
      </c>
      <c r="E873">
        <f t="shared" si="83"/>
        <v>1.3260000349519372</v>
      </c>
      <c r="F873">
        <v>25</v>
      </c>
      <c r="G873">
        <f t="shared" si="84"/>
        <v>1.6575000436899214</v>
      </c>
      <c r="H873">
        <f t="shared" si="87"/>
        <v>45</v>
      </c>
      <c r="I873">
        <f t="shared" si="85"/>
        <v>2.9835000786418586</v>
      </c>
      <c r="J873">
        <v>6.33</v>
      </c>
      <c r="K873">
        <f t="shared" si="86"/>
        <v>0.92511094717068376</v>
      </c>
      <c r="L873">
        <v>5.3</v>
      </c>
    </row>
    <row r="874" spans="1:13" x14ac:dyDescent="0.3">
      <c r="A874" s="1" t="s">
        <v>38</v>
      </c>
      <c r="B874" s="1" t="s">
        <v>39</v>
      </c>
      <c r="C874" s="1">
        <v>34.4</v>
      </c>
      <c r="D874" s="1">
        <v>13</v>
      </c>
      <c r="E874">
        <f t="shared" si="83"/>
        <v>0.99140526579159249</v>
      </c>
      <c r="F874" s="1">
        <v>16</v>
      </c>
      <c r="G874">
        <f t="shared" si="84"/>
        <v>1.2201910963588831</v>
      </c>
      <c r="H874">
        <f t="shared" ref="H874:H905" si="88">D874+F874</f>
        <v>29</v>
      </c>
      <c r="I874">
        <f t="shared" si="85"/>
        <v>2.2115963621504755</v>
      </c>
      <c r="J874" s="1">
        <v>5.8</v>
      </c>
      <c r="K874">
        <f t="shared" si="86"/>
        <v>0.93606045379249003</v>
      </c>
      <c r="L874" s="1">
        <v>4.3</v>
      </c>
    </row>
    <row r="875" spans="1:13" x14ac:dyDescent="0.3">
      <c r="A875" t="s">
        <v>1655</v>
      </c>
      <c r="B875" t="s">
        <v>1656</v>
      </c>
      <c r="C875">
        <v>66.8</v>
      </c>
      <c r="D875">
        <v>55</v>
      </c>
      <c r="E875">
        <f t="shared" si="83"/>
        <v>2.5883372401920552</v>
      </c>
      <c r="F875">
        <v>70</v>
      </c>
      <c r="G875">
        <f t="shared" si="84"/>
        <v>3.2942473966080699</v>
      </c>
      <c r="H875">
        <f t="shared" si="88"/>
        <v>125</v>
      </c>
      <c r="I875">
        <f t="shared" si="85"/>
        <v>5.8825846368001251</v>
      </c>
      <c r="J875">
        <v>8.39</v>
      </c>
      <c r="K875">
        <f t="shared" si="86"/>
        <v>0.96173668584773941</v>
      </c>
      <c r="L875">
        <v>5.8100000000000005</v>
      </c>
      <c r="M875">
        <v>13.4</v>
      </c>
    </row>
    <row r="876" spans="1:13" ht="15" x14ac:dyDescent="0.25">
      <c r="A876" t="s">
        <v>1704</v>
      </c>
      <c r="B876" t="s">
        <v>1705</v>
      </c>
      <c r="C876">
        <v>59.9</v>
      </c>
      <c r="D876">
        <v>85</v>
      </c>
      <c r="E876">
        <f t="shared" si="83"/>
        <v>4.3303122193239227</v>
      </c>
      <c r="F876">
        <v>95</v>
      </c>
      <c r="G876">
        <f t="shared" si="84"/>
        <v>4.8397607157149727</v>
      </c>
      <c r="H876">
        <f t="shared" si="88"/>
        <v>180</v>
      </c>
      <c r="I876">
        <f t="shared" si="85"/>
        <v>9.1700729350388954</v>
      </c>
      <c r="J876">
        <v>9.83</v>
      </c>
      <c r="K876">
        <f t="shared" si="86"/>
        <v>1.1919481083667609</v>
      </c>
      <c r="L876">
        <v>8.17</v>
      </c>
    </row>
    <row r="877" spans="1:13" ht="15" x14ac:dyDescent="0.25">
      <c r="A877" t="s">
        <v>1704</v>
      </c>
      <c r="B877" t="s">
        <v>1705</v>
      </c>
      <c r="C877">
        <v>66.900000000000006</v>
      </c>
      <c r="D877">
        <v>110</v>
      </c>
      <c r="E877">
        <f t="shared" si="83"/>
        <v>5.1710447657937815</v>
      </c>
      <c r="F877">
        <v>130</v>
      </c>
      <c r="G877">
        <f t="shared" si="84"/>
        <v>6.1112347232108331</v>
      </c>
      <c r="H877">
        <f t="shared" si="88"/>
        <v>240</v>
      </c>
      <c r="I877">
        <f t="shared" si="85"/>
        <v>11.282279489004614</v>
      </c>
      <c r="J877">
        <v>12.6</v>
      </c>
      <c r="K877">
        <f t="shared" si="86"/>
        <v>1.4432110910694362</v>
      </c>
      <c r="L877">
        <v>8.4700000000000006</v>
      </c>
    </row>
    <row r="878" spans="1:13" ht="15" x14ac:dyDescent="0.25">
      <c r="A878" t="s">
        <v>1704</v>
      </c>
      <c r="B878" t="s">
        <v>1705</v>
      </c>
      <c r="C878">
        <v>67.5</v>
      </c>
      <c r="D878">
        <v>122</v>
      </c>
      <c r="E878">
        <f t="shared" si="83"/>
        <v>5.6980313967197276</v>
      </c>
      <c r="F878">
        <v>146</v>
      </c>
      <c r="G878">
        <f t="shared" si="84"/>
        <v>6.8189556059104941</v>
      </c>
      <c r="H878">
        <f t="shared" si="88"/>
        <v>268</v>
      </c>
      <c r="I878">
        <f t="shared" si="85"/>
        <v>12.516987002630222</v>
      </c>
      <c r="J878">
        <v>12.2</v>
      </c>
      <c r="K878">
        <f t="shared" si="86"/>
        <v>1.3909776149135396</v>
      </c>
      <c r="L878">
        <v>8.75</v>
      </c>
    </row>
    <row r="879" spans="1:13" ht="15" x14ac:dyDescent="0.25">
      <c r="A879" t="s">
        <v>652</v>
      </c>
      <c r="B879" t="s">
        <v>96</v>
      </c>
      <c r="C879">
        <v>47.9</v>
      </c>
      <c r="D879">
        <v>22</v>
      </c>
      <c r="E879">
        <f t="shared" si="83"/>
        <v>1.3187034834662648</v>
      </c>
      <c r="F879">
        <v>32</v>
      </c>
      <c r="G879">
        <f t="shared" si="84"/>
        <v>1.9181141577691123</v>
      </c>
      <c r="H879">
        <f t="shared" si="88"/>
        <v>54</v>
      </c>
      <c r="I879">
        <f t="shared" si="85"/>
        <v>3.2368176412353771</v>
      </c>
      <c r="J879">
        <v>5.58</v>
      </c>
      <c r="K879">
        <f t="shared" si="86"/>
        <v>0.75925975890065578</v>
      </c>
      <c r="L879">
        <v>5.25</v>
      </c>
    </row>
    <row r="880" spans="1:13" ht="15" x14ac:dyDescent="0.25">
      <c r="A880" t="s">
        <v>652</v>
      </c>
      <c r="B880" t="s">
        <v>96</v>
      </c>
      <c r="C880">
        <v>65.8</v>
      </c>
      <c r="D880">
        <v>55</v>
      </c>
      <c r="E880">
        <f t="shared" si="83"/>
        <v>2.6168916570448859</v>
      </c>
      <c r="F880">
        <v>70</v>
      </c>
      <c r="G880">
        <f t="shared" si="84"/>
        <v>3.3305893816934908</v>
      </c>
      <c r="H880">
        <f t="shared" si="88"/>
        <v>125</v>
      </c>
      <c r="I880">
        <f t="shared" si="85"/>
        <v>5.9474810387383767</v>
      </c>
      <c r="J880">
        <v>8.8699999999999992</v>
      </c>
      <c r="K880">
        <f t="shared" si="86"/>
        <v>1.0246953850297671</v>
      </c>
      <c r="L880">
        <v>6.75</v>
      </c>
    </row>
    <row r="881" spans="1:13" ht="15" x14ac:dyDescent="0.25">
      <c r="A881" t="s">
        <v>2147</v>
      </c>
      <c r="B881" t="s">
        <v>96</v>
      </c>
      <c r="C881">
        <v>92.3</v>
      </c>
      <c r="D881">
        <v>100</v>
      </c>
      <c r="E881">
        <f t="shared" si="83"/>
        <v>3.7197426708318284</v>
      </c>
      <c r="F881">
        <v>125</v>
      </c>
      <c r="G881">
        <f t="shared" si="84"/>
        <v>4.6496783385397853</v>
      </c>
      <c r="H881">
        <f t="shared" si="88"/>
        <v>225</v>
      </c>
      <c r="I881">
        <f t="shared" si="85"/>
        <v>8.3694210093716137</v>
      </c>
      <c r="J881">
        <v>12.82</v>
      </c>
      <c r="K881">
        <f t="shared" si="86"/>
        <v>1.2439142920309745</v>
      </c>
      <c r="L881">
        <v>8.2899999999999991</v>
      </c>
      <c r="M881">
        <v>14.2350819265392</v>
      </c>
    </row>
    <row r="882" spans="1:13" ht="15" x14ac:dyDescent="0.25">
      <c r="A882" t="s">
        <v>652</v>
      </c>
      <c r="B882" t="s">
        <v>96</v>
      </c>
      <c r="C882">
        <v>80.7</v>
      </c>
      <c r="D882">
        <v>85</v>
      </c>
      <c r="E882">
        <f t="shared" si="83"/>
        <v>3.4862595134284291</v>
      </c>
      <c r="F882">
        <v>100</v>
      </c>
      <c r="G882">
        <f t="shared" si="84"/>
        <v>4.1014817805040344</v>
      </c>
      <c r="H882">
        <f t="shared" si="88"/>
        <v>185</v>
      </c>
      <c r="I882">
        <f t="shared" si="85"/>
        <v>7.5877412939324627</v>
      </c>
      <c r="J882">
        <v>10.8</v>
      </c>
      <c r="K882">
        <f t="shared" si="86"/>
        <v>1.123040527146532</v>
      </c>
      <c r="L882">
        <v>7.4</v>
      </c>
    </row>
    <row r="883" spans="1:13" ht="15" x14ac:dyDescent="0.25">
      <c r="A883" t="s">
        <v>652</v>
      </c>
      <c r="B883" t="s">
        <v>96</v>
      </c>
      <c r="C883">
        <v>85.6</v>
      </c>
      <c r="D883">
        <v>96</v>
      </c>
      <c r="E883">
        <f t="shared" si="83"/>
        <v>3.77216273557949</v>
      </c>
      <c r="F883">
        <v>116</v>
      </c>
      <c r="G883">
        <f t="shared" si="84"/>
        <v>4.5580299721585504</v>
      </c>
      <c r="H883">
        <f t="shared" si="88"/>
        <v>212</v>
      </c>
      <c r="I883">
        <f t="shared" si="85"/>
        <v>8.3301927077380409</v>
      </c>
      <c r="J883">
        <v>12.51</v>
      </c>
      <c r="K883">
        <f t="shared" si="86"/>
        <v>1.2619193344876189</v>
      </c>
      <c r="L883">
        <v>8.02</v>
      </c>
    </row>
    <row r="884" spans="1:13" ht="15" x14ac:dyDescent="0.25">
      <c r="A884" t="s">
        <v>1250</v>
      </c>
      <c r="B884" t="s">
        <v>96</v>
      </c>
      <c r="C884">
        <v>55.7</v>
      </c>
      <c r="D884">
        <v>47</v>
      </c>
      <c r="E884">
        <f t="shared" si="83"/>
        <v>2.5244300107931501</v>
      </c>
      <c r="F884">
        <v>55</v>
      </c>
      <c r="G884">
        <f t="shared" si="84"/>
        <v>2.9541202253962395</v>
      </c>
      <c r="H884">
        <f t="shared" si="88"/>
        <v>102</v>
      </c>
      <c r="I884">
        <f t="shared" si="85"/>
        <v>5.4785502361893901</v>
      </c>
      <c r="J884">
        <v>7.5600000000000005</v>
      </c>
      <c r="K884">
        <f t="shared" si="86"/>
        <v>0.95170287231575279</v>
      </c>
      <c r="L884">
        <v>6</v>
      </c>
      <c r="M884">
        <v>14.6</v>
      </c>
    </row>
    <row r="885" spans="1:13" x14ac:dyDescent="0.3">
      <c r="A885" t="s">
        <v>181</v>
      </c>
      <c r="B885" t="s">
        <v>182</v>
      </c>
      <c r="C885">
        <v>40</v>
      </c>
      <c r="D885">
        <v>25</v>
      </c>
      <c r="E885">
        <f t="shared" si="83"/>
        <v>1.708449207098339</v>
      </c>
      <c r="F885">
        <v>32</v>
      </c>
      <c r="G885">
        <f t="shared" si="84"/>
        <v>2.1868149850858742</v>
      </c>
      <c r="H885">
        <f t="shared" si="88"/>
        <v>57</v>
      </c>
      <c r="I885">
        <f t="shared" si="85"/>
        <v>3.895264192184213</v>
      </c>
      <c r="J885">
        <v>5.93</v>
      </c>
      <c r="K885">
        <f t="shared" si="86"/>
        <v>0.88544858096485712</v>
      </c>
      <c r="L885">
        <v>5.8</v>
      </c>
    </row>
    <row r="886" spans="1:13" x14ac:dyDescent="0.3">
      <c r="A886" t="s">
        <v>1757</v>
      </c>
      <c r="B886" t="s">
        <v>190</v>
      </c>
      <c r="C886">
        <v>89.5</v>
      </c>
      <c r="D886">
        <v>63</v>
      </c>
      <c r="E886">
        <f t="shared" si="83"/>
        <v>2.3965422148372717</v>
      </c>
      <c r="F886">
        <v>70</v>
      </c>
      <c r="G886">
        <f t="shared" si="84"/>
        <v>2.662824683152524</v>
      </c>
      <c r="H886">
        <f t="shared" si="88"/>
        <v>133</v>
      </c>
      <c r="I886">
        <f t="shared" si="85"/>
        <v>5.0593668979897952</v>
      </c>
      <c r="J886">
        <v>8.32</v>
      </c>
      <c r="K886">
        <f t="shared" si="86"/>
        <v>0.82020555570974429</v>
      </c>
    </row>
    <row r="887" spans="1:13" x14ac:dyDescent="0.3">
      <c r="A887" t="s">
        <v>698</v>
      </c>
      <c r="B887" t="s">
        <v>190</v>
      </c>
      <c r="C887">
        <v>72.900000000000006</v>
      </c>
      <c r="D887">
        <v>28</v>
      </c>
      <c r="E887">
        <f t="shared" si="83"/>
        <v>1.2365469463180683</v>
      </c>
      <c r="F887">
        <v>41</v>
      </c>
      <c r="G887">
        <f t="shared" si="84"/>
        <v>1.8106580285371714</v>
      </c>
      <c r="H887">
        <f t="shared" si="88"/>
        <v>69</v>
      </c>
      <c r="I887">
        <f t="shared" si="85"/>
        <v>3.0472049748552394</v>
      </c>
      <c r="J887">
        <v>5.43</v>
      </c>
      <c r="K887">
        <f t="shared" si="86"/>
        <v>0.59501728236595663</v>
      </c>
      <c r="L887">
        <v>4.76</v>
      </c>
      <c r="M887">
        <v>16.8</v>
      </c>
    </row>
    <row r="888" spans="1:13" x14ac:dyDescent="0.3">
      <c r="A888" t="s">
        <v>1757</v>
      </c>
      <c r="B888" t="s">
        <v>190</v>
      </c>
      <c r="D888">
        <v>86</v>
      </c>
      <c r="E888" t="str">
        <f t="shared" si="83"/>
        <v/>
      </c>
      <c r="F888">
        <v>105</v>
      </c>
      <c r="G888" t="str">
        <f t="shared" si="84"/>
        <v/>
      </c>
      <c r="H888">
        <f t="shared" si="88"/>
        <v>191</v>
      </c>
      <c r="I888" t="str">
        <f t="shared" si="85"/>
        <v/>
      </c>
      <c r="J888">
        <v>9.8800000000000008</v>
      </c>
      <c r="K888" t="str">
        <f t="shared" si="86"/>
        <v/>
      </c>
      <c r="L888">
        <v>6.51</v>
      </c>
    </row>
    <row r="889" spans="1:13" x14ac:dyDescent="0.3">
      <c r="A889" t="s">
        <v>1334</v>
      </c>
      <c r="B889" t="s">
        <v>190</v>
      </c>
      <c r="C889">
        <v>86</v>
      </c>
      <c r="D889">
        <v>42</v>
      </c>
      <c r="E889">
        <f t="shared" si="83"/>
        <v>1.6447341937724365</v>
      </c>
      <c r="F889">
        <v>48</v>
      </c>
      <c r="G889">
        <f t="shared" si="84"/>
        <v>1.8796962214542132</v>
      </c>
      <c r="H889">
        <f t="shared" si="88"/>
        <v>90</v>
      </c>
      <c r="I889">
        <f t="shared" si="85"/>
        <v>3.5244304152266497</v>
      </c>
      <c r="J889">
        <v>6.14</v>
      </c>
      <c r="K889">
        <f t="shared" si="86"/>
        <v>0.61787253774133899</v>
      </c>
      <c r="L889">
        <v>4.45</v>
      </c>
    </row>
    <row r="890" spans="1:13" ht="15" x14ac:dyDescent="0.25">
      <c r="A890" t="s">
        <v>2141</v>
      </c>
      <c r="B890" t="s">
        <v>2142</v>
      </c>
      <c r="C890">
        <v>62</v>
      </c>
      <c r="D890">
        <v>70</v>
      </c>
      <c r="E890">
        <f t="shared" si="83"/>
        <v>3.4778663222714368</v>
      </c>
      <c r="F890">
        <v>75</v>
      </c>
      <c r="G890">
        <f t="shared" si="84"/>
        <v>3.7262853452908251</v>
      </c>
      <c r="H890">
        <f t="shared" si="88"/>
        <v>145</v>
      </c>
      <c r="I890">
        <f t="shared" si="85"/>
        <v>7.2041516675622619</v>
      </c>
      <c r="J890">
        <v>9.5500000000000007</v>
      </c>
      <c r="K890">
        <f t="shared" si="86"/>
        <v>1.1376077411657162</v>
      </c>
      <c r="L890">
        <v>7.92</v>
      </c>
      <c r="M890">
        <v>11.97</v>
      </c>
    </row>
    <row r="891" spans="1:13" ht="15" x14ac:dyDescent="0.25">
      <c r="A891" t="s">
        <v>1179</v>
      </c>
      <c r="B891" t="s">
        <v>1180</v>
      </c>
      <c r="C891">
        <v>40</v>
      </c>
      <c r="D891">
        <v>22</v>
      </c>
      <c r="E891">
        <f t="shared" si="83"/>
        <v>1.5034353022465383</v>
      </c>
      <c r="F891">
        <v>27</v>
      </c>
      <c r="G891">
        <f t="shared" si="84"/>
        <v>1.8451251436662062</v>
      </c>
      <c r="H891">
        <f t="shared" si="88"/>
        <v>49</v>
      </c>
      <c r="I891">
        <f t="shared" si="85"/>
        <v>3.3485604459127445</v>
      </c>
      <c r="J891">
        <v>5.46</v>
      </c>
      <c r="K891">
        <f t="shared" si="86"/>
        <v>0.81526968837573699</v>
      </c>
      <c r="L891">
        <v>6.13</v>
      </c>
      <c r="M891">
        <v>13.4</v>
      </c>
    </row>
    <row r="892" spans="1:13" x14ac:dyDescent="0.3">
      <c r="A892" t="s">
        <v>151</v>
      </c>
      <c r="B892" t="s">
        <v>152</v>
      </c>
      <c r="C892">
        <v>34.6</v>
      </c>
      <c r="D892">
        <v>23</v>
      </c>
      <c r="E892">
        <f t="shared" si="83"/>
        <v>1.7466438645556444</v>
      </c>
      <c r="F892">
        <v>31</v>
      </c>
      <c r="G892">
        <f t="shared" si="84"/>
        <v>2.3541721652706511</v>
      </c>
      <c r="H892">
        <f t="shared" si="88"/>
        <v>54</v>
      </c>
      <c r="I892">
        <f t="shared" si="85"/>
        <v>4.1008160298262952</v>
      </c>
      <c r="J892">
        <v>6.14</v>
      </c>
      <c r="K892">
        <f t="shared" si="86"/>
        <v>0.98797596028288426</v>
      </c>
      <c r="L892">
        <v>5.86</v>
      </c>
      <c r="M892">
        <v>13.8</v>
      </c>
    </row>
    <row r="893" spans="1:13" x14ac:dyDescent="0.3">
      <c r="A893" t="s">
        <v>151</v>
      </c>
      <c r="B893" t="s">
        <v>152</v>
      </c>
      <c r="C893">
        <v>56.6</v>
      </c>
      <c r="D893">
        <v>48</v>
      </c>
      <c r="E893">
        <f t="shared" si="83"/>
        <v>2.5482563378188337</v>
      </c>
      <c r="F893">
        <v>62</v>
      </c>
      <c r="G893">
        <f t="shared" si="84"/>
        <v>3.2914977696826604</v>
      </c>
      <c r="H893">
        <f t="shared" si="88"/>
        <v>110</v>
      </c>
      <c r="I893">
        <f t="shared" si="85"/>
        <v>5.839754107501494</v>
      </c>
      <c r="J893">
        <v>8.3000000000000007</v>
      </c>
      <c r="K893">
        <f t="shared" si="86"/>
        <v>1.0362607095194571</v>
      </c>
      <c r="L893">
        <v>7.12</v>
      </c>
    </row>
    <row r="894" spans="1:13" x14ac:dyDescent="0.3">
      <c r="A894" t="s">
        <v>151</v>
      </c>
      <c r="B894" t="s">
        <v>152</v>
      </c>
      <c r="C894">
        <v>57.4</v>
      </c>
      <c r="D894">
        <v>51</v>
      </c>
      <c r="E894">
        <f t="shared" si="83"/>
        <v>2.680021111704602</v>
      </c>
      <c r="F894">
        <v>65</v>
      </c>
      <c r="G894">
        <f t="shared" si="84"/>
        <v>3.4157131815842967</v>
      </c>
      <c r="H894">
        <f t="shared" si="88"/>
        <v>116</v>
      </c>
      <c r="I894">
        <f t="shared" si="85"/>
        <v>6.0957342932888992</v>
      </c>
      <c r="J894">
        <v>10.07</v>
      </c>
      <c r="K894">
        <f t="shared" si="86"/>
        <v>1.2481824959386776</v>
      </c>
      <c r="L894">
        <v>7</v>
      </c>
    </row>
    <row r="895" spans="1:13" ht="15" x14ac:dyDescent="0.25">
      <c r="A895" t="s">
        <v>1786</v>
      </c>
      <c r="B895" t="s">
        <v>1787</v>
      </c>
      <c r="C895">
        <v>60.9</v>
      </c>
      <c r="D895">
        <v>47</v>
      </c>
      <c r="E895">
        <f t="shared" si="83"/>
        <v>2.3657442702036571</v>
      </c>
      <c r="F895">
        <v>60</v>
      </c>
      <c r="G895">
        <f t="shared" si="84"/>
        <v>3.0200990683450941</v>
      </c>
      <c r="H895">
        <f t="shared" si="88"/>
        <v>107</v>
      </c>
      <c r="I895">
        <f t="shared" si="85"/>
        <v>5.3858433385487512</v>
      </c>
      <c r="J895">
        <v>8.07</v>
      </c>
      <c r="K895">
        <f t="shared" si="86"/>
        <v>0.97022072224147171</v>
      </c>
      <c r="L895">
        <v>6</v>
      </c>
    </row>
    <row r="896" spans="1:13" ht="15" x14ac:dyDescent="0.25">
      <c r="A896" t="s">
        <v>400</v>
      </c>
      <c r="B896" t="s">
        <v>64</v>
      </c>
      <c r="C896">
        <v>71.400000000000006</v>
      </c>
      <c r="D896">
        <v>51</v>
      </c>
      <c r="E896">
        <f t="shared" si="83"/>
        <v>2.2866025110127755</v>
      </c>
      <c r="F896">
        <v>66</v>
      </c>
      <c r="G896">
        <f t="shared" si="84"/>
        <v>2.9591326613106506</v>
      </c>
      <c r="H896">
        <f t="shared" si="88"/>
        <v>117</v>
      </c>
      <c r="I896">
        <f t="shared" si="85"/>
        <v>5.2457351723234265</v>
      </c>
      <c r="J896">
        <v>8.41</v>
      </c>
      <c r="K896">
        <f t="shared" si="86"/>
        <v>0.93149499291946636</v>
      </c>
      <c r="L896">
        <v>6.1</v>
      </c>
    </row>
    <row r="897" spans="1:13" ht="15" x14ac:dyDescent="0.25">
      <c r="A897" t="s">
        <v>400</v>
      </c>
      <c r="B897" t="s">
        <v>64</v>
      </c>
      <c r="C897">
        <v>80.900000000000006</v>
      </c>
      <c r="D897">
        <v>71</v>
      </c>
      <c r="E897">
        <f t="shared" si="83"/>
        <v>2.9068136456965221</v>
      </c>
      <c r="F897">
        <v>87</v>
      </c>
      <c r="G897">
        <f t="shared" si="84"/>
        <v>3.5618702419098227</v>
      </c>
      <c r="H897">
        <f t="shared" si="88"/>
        <v>158</v>
      </c>
      <c r="I897">
        <f t="shared" si="85"/>
        <v>6.4686838876063453</v>
      </c>
      <c r="J897">
        <v>9.89</v>
      </c>
      <c r="K897">
        <f t="shared" si="86"/>
        <v>1.0271025076668325</v>
      </c>
      <c r="L897">
        <v>6.86</v>
      </c>
    </row>
    <row r="898" spans="1:13" ht="15" x14ac:dyDescent="0.25">
      <c r="A898" t="s">
        <v>965</v>
      </c>
      <c r="B898" t="s">
        <v>64</v>
      </c>
      <c r="C898">
        <v>62.7</v>
      </c>
      <c r="D898">
        <v>42</v>
      </c>
      <c r="E898">
        <f t="shared" ref="E898:E961" si="89">IF(AND($C898&gt;0,D898&gt;0),D898/($C898^0.727399687532279),"")</f>
        <v>2.0697478626498453</v>
      </c>
      <c r="F898">
        <v>55</v>
      </c>
      <c r="G898">
        <f t="shared" ref="G898:G961" si="90">IF(AND($C898&gt;0,F898&gt;0),F898/($C898^0.727399687532279),"")</f>
        <v>2.7103841058509883</v>
      </c>
      <c r="H898">
        <f t="shared" si="88"/>
        <v>97</v>
      </c>
      <c r="I898">
        <f t="shared" ref="I898:I961" si="91">IF(AND($C898&gt;0,H898&gt;0),H898/($C898^0.727399687532279),"")</f>
        <v>4.7801319685008332</v>
      </c>
      <c r="J898">
        <v>7.12</v>
      </c>
      <c r="K898">
        <f t="shared" ref="K898:K961" si="92">IF(AND($C898&gt;0,J898&gt;0),J898/($C898^0.515518364833551),"")</f>
        <v>0.84324848542929398</v>
      </c>
      <c r="L898">
        <v>5.52</v>
      </c>
    </row>
    <row r="899" spans="1:13" ht="15" x14ac:dyDescent="0.25">
      <c r="A899" t="s">
        <v>1927</v>
      </c>
      <c r="B899" t="s">
        <v>161</v>
      </c>
      <c r="C899">
        <v>76.5</v>
      </c>
      <c r="D899">
        <v>75</v>
      </c>
      <c r="E899">
        <f t="shared" si="89"/>
        <v>3.1980593858326816</v>
      </c>
      <c r="F899">
        <v>85</v>
      </c>
      <c r="G899">
        <f t="shared" si="90"/>
        <v>3.6244673039437059</v>
      </c>
      <c r="H899">
        <f t="shared" si="88"/>
        <v>160</v>
      </c>
      <c r="I899">
        <f t="shared" si="91"/>
        <v>6.8225266897763879</v>
      </c>
      <c r="J899">
        <v>10</v>
      </c>
      <c r="K899">
        <f t="shared" si="92"/>
        <v>1.0689021166107435</v>
      </c>
      <c r="L899">
        <v>7.82</v>
      </c>
      <c r="M899">
        <v>12.5</v>
      </c>
    </row>
    <row r="900" spans="1:13" ht="15" x14ac:dyDescent="0.25">
      <c r="A900" t="s">
        <v>144</v>
      </c>
      <c r="B900" t="s">
        <v>145</v>
      </c>
      <c r="C900">
        <v>40.5</v>
      </c>
      <c r="D900">
        <v>25</v>
      </c>
      <c r="E900">
        <f t="shared" si="89"/>
        <v>1.6930809650647405</v>
      </c>
      <c r="F900">
        <v>31</v>
      </c>
      <c r="G900">
        <f t="shared" si="90"/>
        <v>2.0994203966802782</v>
      </c>
      <c r="H900">
        <f t="shared" si="88"/>
        <v>56</v>
      </c>
      <c r="I900">
        <f t="shared" si="91"/>
        <v>3.7925013617450185</v>
      </c>
      <c r="J900">
        <v>6.4</v>
      </c>
      <c r="K900">
        <f t="shared" si="92"/>
        <v>0.94952715385291153</v>
      </c>
      <c r="L900">
        <v>5.35</v>
      </c>
      <c r="M900">
        <v>14.53</v>
      </c>
    </row>
    <row r="901" spans="1:13" ht="15" x14ac:dyDescent="0.25">
      <c r="A901" t="s">
        <v>144</v>
      </c>
      <c r="B901" t="s">
        <v>145</v>
      </c>
      <c r="C901">
        <v>35.299999999999997</v>
      </c>
      <c r="D901">
        <v>16</v>
      </c>
      <c r="E901">
        <f t="shared" si="89"/>
        <v>1.197482417914149</v>
      </c>
      <c r="F901">
        <v>20</v>
      </c>
      <c r="G901">
        <f t="shared" si="90"/>
        <v>1.4968530223926864</v>
      </c>
      <c r="H901">
        <f t="shared" si="88"/>
        <v>36</v>
      </c>
      <c r="I901">
        <f t="shared" si="91"/>
        <v>2.6943354403068351</v>
      </c>
      <c r="J901">
        <v>6.37</v>
      </c>
      <c r="K901">
        <f t="shared" si="92"/>
        <v>1.0144558410667732</v>
      </c>
      <c r="L901">
        <v>5.16</v>
      </c>
      <c r="M901">
        <v>14.22</v>
      </c>
    </row>
    <row r="902" spans="1:13" ht="15" x14ac:dyDescent="0.25">
      <c r="A902" s="1" t="s">
        <v>1372</v>
      </c>
      <c r="B902" s="1" t="s">
        <v>145</v>
      </c>
      <c r="C902" s="1">
        <v>50.5</v>
      </c>
      <c r="D902" s="1">
        <v>32</v>
      </c>
      <c r="E902">
        <f t="shared" si="89"/>
        <v>1.8457648113202265</v>
      </c>
      <c r="F902" s="1">
        <v>40</v>
      </c>
      <c r="G902">
        <f t="shared" si="90"/>
        <v>2.307206014150283</v>
      </c>
      <c r="H902">
        <f t="shared" si="88"/>
        <v>72</v>
      </c>
      <c r="I902">
        <f t="shared" si="91"/>
        <v>4.1529708254705096</v>
      </c>
      <c r="J902" s="1">
        <v>7.05</v>
      </c>
      <c r="K902">
        <f t="shared" si="92"/>
        <v>0.93349314027887498</v>
      </c>
      <c r="L902" s="1">
        <v>5.5</v>
      </c>
    </row>
    <row r="903" spans="1:13" ht="15" x14ac:dyDescent="0.25">
      <c r="A903" t="s">
        <v>506</v>
      </c>
      <c r="B903" t="s">
        <v>603</v>
      </c>
      <c r="C903">
        <v>51.5</v>
      </c>
      <c r="D903">
        <v>50</v>
      </c>
      <c r="E903">
        <f t="shared" si="89"/>
        <v>2.8431643229770289</v>
      </c>
      <c r="F903">
        <v>61</v>
      </c>
      <c r="G903">
        <f t="shared" si="90"/>
        <v>3.4686604740319753</v>
      </c>
      <c r="H903">
        <f t="shared" si="88"/>
        <v>111</v>
      </c>
      <c r="I903">
        <f t="shared" si="91"/>
        <v>6.3118247970090042</v>
      </c>
      <c r="J903">
        <v>9.4</v>
      </c>
      <c r="K903">
        <f t="shared" si="92"/>
        <v>1.2321392433548444</v>
      </c>
      <c r="L903">
        <v>7.72</v>
      </c>
    </row>
    <row r="904" spans="1:13" ht="15" x14ac:dyDescent="0.25">
      <c r="A904" t="s">
        <v>506</v>
      </c>
      <c r="B904" t="s">
        <v>603</v>
      </c>
      <c r="C904">
        <v>67.5</v>
      </c>
      <c r="D904">
        <v>82</v>
      </c>
      <c r="E904">
        <f t="shared" si="89"/>
        <v>3.8298243814017843</v>
      </c>
      <c r="F904">
        <v>95</v>
      </c>
      <c r="G904">
        <f t="shared" si="90"/>
        <v>4.4369916613801159</v>
      </c>
      <c r="H904">
        <f t="shared" si="88"/>
        <v>177</v>
      </c>
      <c r="I904">
        <f t="shared" si="91"/>
        <v>8.2668160427819011</v>
      </c>
      <c r="J904">
        <v>13.08</v>
      </c>
      <c r="K904">
        <f t="shared" si="92"/>
        <v>1.4913104264810735</v>
      </c>
      <c r="L904">
        <v>9.18</v>
      </c>
      <c r="M904">
        <v>14.296330962140701</v>
      </c>
    </row>
    <row r="905" spans="1:13" ht="15" x14ac:dyDescent="0.25">
      <c r="A905" t="s">
        <v>506</v>
      </c>
      <c r="B905" t="s">
        <v>603</v>
      </c>
      <c r="C905">
        <v>37.200000000000003</v>
      </c>
      <c r="D905">
        <v>18</v>
      </c>
      <c r="E905">
        <f t="shared" si="89"/>
        <v>1.2967613604513482</v>
      </c>
      <c r="F905">
        <v>25</v>
      </c>
      <c r="G905">
        <f t="shared" si="90"/>
        <v>1.801057445071317</v>
      </c>
      <c r="H905">
        <f t="shared" si="88"/>
        <v>43</v>
      </c>
      <c r="I905">
        <f t="shared" si="91"/>
        <v>3.0978188055226652</v>
      </c>
      <c r="J905">
        <v>7.67</v>
      </c>
      <c r="K905">
        <f t="shared" si="92"/>
        <v>1.1889172702639292</v>
      </c>
      <c r="L905">
        <v>6</v>
      </c>
      <c r="M905">
        <v>13.4</v>
      </c>
    </row>
    <row r="906" spans="1:13" ht="15" x14ac:dyDescent="0.25">
      <c r="A906" t="s">
        <v>506</v>
      </c>
      <c r="B906" t="s">
        <v>603</v>
      </c>
      <c r="C906">
        <v>43.6</v>
      </c>
      <c r="D906">
        <v>37</v>
      </c>
      <c r="E906">
        <f t="shared" si="89"/>
        <v>2.374869577066864</v>
      </c>
      <c r="F906">
        <v>48</v>
      </c>
      <c r="G906">
        <f t="shared" si="90"/>
        <v>3.0809118837624179</v>
      </c>
      <c r="H906">
        <f t="shared" ref="H906:H938" si="93">D906+F906</f>
        <v>85</v>
      </c>
      <c r="I906">
        <f t="shared" si="91"/>
        <v>5.4557814608292823</v>
      </c>
      <c r="J906">
        <v>7.79</v>
      </c>
      <c r="K906">
        <f t="shared" si="92"/>
        <v>1.1126333250045879</v>
      </c>
      <c r="L906">
        <v>6.5</v>
      </c>
      <c r="M906">
        <v>13</v>
      </c>
    </row>
    <row r="907" spans="1:13" ht="15" x14ac:dyDescent="0.25">
      <c r="A907" t="s">
        <v>506</v>
      </c>
      <c r="B907" t="s">
        <v>603</v>
      </c>
      <c r="C907">
        <v>61.9</v>
      </c>
      <c r="D907">
        <v>66</v>
      </c>
      <c r="E907">
        <f t="shared" si="89"/>
        <v>3.2829836306480877</v>
      </c>
      <c r="F907">
        <v>85</v>
      </c>
      <c r="G907">
        <f t="shared" si="90"/>
        <v>4.2280849788649615</v>
      </c>
      <c r="H907">
        <f t="shared" si="93"/>
        <v>151</v>
      </c>
      <c r="I907">
        <f t="shared" si="91"/>
        <v>7.5110686095130488</v>
      </c>
      <c r="J907">
        <v>12</v>
      </c>
      <c r="K907">
        <f t="shared" si="92"/>
        <v>1.4306447727209526</v>
      </c>
      <c r="L907">
        <v>8.8000000000000007</v>
      </c>
      <c r="M907">
        <v>12</v>
      </c>
    </row>
    <row r="908" spans="1:13" ht="15" x14ac:dyDescent="0.25">
      <c r="A908" t="s">
        <v>506</v>
      </c>
      <c r="B908" t="s">
        <v>507</v>
      </c>
      <c r="C908">
        <v>33</v>
      </c>
      <c r="D908">
        <v>16</v>
      </c>
      <c r="E908">
        <f t="shared" si="89"/>
        <v>1.2576315307940791</v>
      </c>
      <c r="F908">
        <v>20</v>
      </c>
      <c r="G908">
        <f t="shared" si="90"/>
        <v>1.572039413492599</v>
      </c>
      <c r="H908">
        <f t="shared" si="93"/>
        <v>36</v>
      </c>
      <c r="I908">
        <f t="shared" si="91"/>
        <v>2.8296709442866779</v>
      </c>
      <c r="J908">
        <v>5.0199999999999996</v>
      </c>
      <c r="K908">
        <f t="shared" si="92"/>
        <v>0.82771703596217017</v>
      </c>
      <c r="L908">
        <v>5.42</v>
      </c>
    </row>
    <row r="909" spans="1:13" ht="15" x14ac:dyDescent="0.25">
      <c r="A909" t="s">
        <v>1425</v>
      </c>
      <c r="B909" t="s">
        <v>92</v>
      </c>
      <c r="C909">
        <v>71.400000000000006</v>
      </c>
      <c r="D909">
        <v>45</v>
      </c>
      <c r="E909">
        <f t="shared" si="89"/>
        <v>2.0175904508936253</v>
      </c>
      <c r="F909">
        <v>55</v>
      </c>
      <c r="G909">
        <f t="shared" si="90"/>
        <v>2.4659438844255424</v>
      </c>
      <c r="H909">
        <f t="shared" si="93"/>
        <v>100</v>
      </c>
      <c r="I909">
        <f t="shared" si="91"/>
        <v>4.4835343353191677</v>
      </c>
      <c r="J909">
        <v>9.26</v>
      </c>
      <c r="K909">
        <f t="shared" si="92"/>
        <v>1.0256413358423613</v>
      </c>
      <c r="L909">
        <v>6.55</v>
      </c>
    </row>
    <row r="910" spans="1:13" ht="15" x14ac:dyDescent="0.25">
      <c r="A910" t="s">
        <v>618</v>
      </c>
      <c r="B910" t="s">
        <v>617</v>
      </c>
      <c r="C910">
        <v>93.7</v>
      </c>
      <c r="D910">
        <v>37</v>
      </c>
      <c r="E910">
        <f t="shared" si="89"/>
        <v>1.361316040136815</v>
      </c>
      <c r="F910">
        <v>50</v>
      </c>
      <c r="G910">
        <f t="shared" si="90"/>
        <v>1.8396162704551553</v>
      </c>
      <c r="H910">
        <f t="shared" si="93"/>
        <v>87</v>
      </c>
      <c r="I910">
        <f t="shared" si="91"/>
        <v>3.2009323105919703</v>
      </c>
      <c r="J910">
        <v>6.68</v>
      </c>
      <c r="K910">
        <f t="shared" si="92"/>
        <v>0.64314440031216369</v>
      </c>
      <c r="L910">
        <v>4.9800000000000004</v>
      </c>
      <c r="M910">
        <v>16.28</v>
      </c>
    </row>
    <row r="911" spans="1:13" ht="15" x14ac:dyDescent="0.25">
      <c r="A911" t="s">
        <v>1976</v>
      </c>
      <c r="B911" t="s">
        <v>664</v>
      </c>
      <c r="C911">
        <v>70.3</v>
      </c>
      <c r="D911">
        <v>62</v>
      </c>
      <c r="E911">
        <f t="shared" si="89"/>
        <v>2.8113632482819404</v>
      </c>
      <c r="F911">
        <v>72</v>
      </c>
      <c r="G911">
        <f t="shared" si="90"/>
        <v>3.2648089334887054</v>
      </c>
      <c r="H911">
        <f t="shared" si="93"/>
        <v>134</v>
      </c>
      <c r="I911">
        <f t="shared" si="91"/>
        <v>6.0761721817706453</v>
      </c>
      <c r="J911">
        <v>10.46</v>
      </c>
      <c r="K911">
        <f t="shared" si="92"/>
        <v>1.1678640649685039</v>
      </c>
    </row>
    <row r="912" spans="1:13" ht="15" x14ac:dyDescent="0.25">
      <c r="A912" t="s">
        <v>663</v>
      </c>
      <c r="B912" t="s">
        <v>664</v>
      </c>
      <c r="C912">
        <v>67.7</v>
      </c>
      <c r="D912">
        <v>31</v>
      </c>
      <c r="E912">
        <f t="shared" si="89"/>
        <v>1.4447478878857594</v>
      </c>
      <c r="F912">
        <v>40</v>
      </c>
      <c r="G912">
        <f t="shared" si="90"/>
        <v>1.8641908230783992</v>
      </c>
      <c r="H912">
        <f t="shared" si="93"/>
        <v>71</v>
      </c>
      <c r="I912">
        <f t="shared" si="91"/>
        <v>3.3089387109641586</v>
      </c>
      <c r="J912">
        <v>6.87</v>
      </c>
      <c r="K912">
        <f t="shared" si="92"/>
        <v>0.78208626683944449</v>
      </c>
      <c r="L912">
        <v>5.05</v>
      </c>
      <c r="M912">
        <v>15.72</v>
      </c>
    </row>
    <row r="913" spans="1:13" ht="15" x14ac:dyDescent="0.25">
      <c r="A913" t="s">
        <v>663</v>
      </c>
      <c r="B913" t="s">
        <v>664</v>
      </c>
      <c r="C913">
        <v>73</v>
      </c>
      <c r="D913">
        <v>46</v>
      </c>
      <c r="E913">
        <f t="shared" si="89"/>
        <v>2.0294453713260538</v>
      </c>
      <c r="F913">
        <v>53</v>
      </c>
      <c r="G913">
        <f t="shared" si="90"/>
        <v>2.3382740147887144</v>
      </c>
      <c r="H913">
        <f t="shared" si="93"/>
        <v>99</v>
      </c>
      <c r="I913">
        <f t="shared" si="91"/>
        <v>4.3677193861147687</v>
      </c>
      <c r="J913">
        <v>8.84</v>
      </c>
      <c r="K913">
        <f t="shared" si="92"/>
        <v>0.96799945101795037</v>
      </c>
      <c r="L913">
        <v>6.16</v>
      </c>
      <c r="M913">
        <v>14.1</v>
      </c>
    </row>
    <row r="914" spans="1:13" ht="15" x14ac:dyDescent="0.25">
      <c r="A914" t="s">
        <v>663</v>
      </c>
      <c r="B914" t="s">
        <v>664</v>
      </c>
      <c r="C914">
        <v>72</v>
      </c>
      <c r="D914">
        <v>56</v>
      </c>
      <c r="E914">
        <f t="shared" si="89"/>
        <v>2.4955423793287945</v>
      </c>
      <c r="F914">
        <v>64</v>
      </c>
      <c r="G914">
        <f t="shared" si="90"/>
        <v>2.8520484335186223</v>
      </c>
      <c r="H914">
        <f t="shared" si="93"/>
        <v>120</v>
      </c>
      <c r="I914">
        <f t="shared" si="91"/>
        <v>5.3475908128474163</v>
      </c>
      <c r="J914">
        <v>10.9</v>
      </c>
      <c r="K914">
        <f t="shared" si="92"/>
        <v>1.2020913897405368</v>
      </c>
      <c r="L914">
        <v>6.93</v>
      </c>
      <c r="M914">
        <v>13.8</v>
      </c>
    </row>
    <row r="915" spans="1:13" ht="15" x14ac:dyDescent="0.25">
      <c r="A915" t="s">
        <v>1292</v>
      </c>
      <c r="B915" t="s">
        <v>664</v>
      </c>
      <c r="C915">
        <v>73.599999999999994</v>
      </c>
      <c r="D915">
        <v>45</v>
      </c>
      <c r="E915">
        <f t="shared" si="89"/>
        <v>1.9735410987980264</v>
      </c>
      <c r="F915">
        <v>54</v>
      </c>
      <c r="G915">
        <f t="shared" si="90"/>
        <v>2.3682493185576314</v>
      </c>
      <c r="H915">
        <f t="shared" si="93"/>
        <v>99</v>
      </c>
      <c r="I915">
        <f t="shared" si="91"/>
        <v>4.3417904173556581</v>
      </c>
      <c r="J915">
        <v>7.5</v>
      </c>
      <c r="K915">
        <f t="shared" si="92"/>
        <v>0.81780820824022615</v>
      </c>
      <c r="L915">
        <v>5.97</v>
      </c>
      <c r="M915">
        <v>14.15</v>
      </c>
    </row>
    <row r="916" spans="1:13" ht="15" x14ac:dyDescent="0.25">
      <c r="A916" t="s">
        <v>19</v>
      </c>
      <c r="B916" t="s">
        <v>130</v>
      </c>
      <c r="C916">
        <v>43.4</v>
      </c>
      <c r="D916">
        <v>24</v>
      </c>
      <c r="E916">
        <f t="shared" si="89"/>
        <v>1.5456164244952075</v>
      </c>
      <c r="F916">
        <v>32</v>
      </c>
      <c r="G916">
        <f t="shared" si="90"/>
        <v>2.0608218993269434</v>
      </c>
      <c r="H916">
        <f t="shared" si="93"/>
        <v>56</v>
      </c>
      <c r="I916">
        <f t="shared" si="91"/>
        <v>3.6064383238221511</v>
      </c>
      <c r="J916">
        <v>6.28</v>
      </c>
      <c r="K916">
        <f t="shared" si="92"/>
        <v>0.89909092877514041</v>
      </c>
      <c r="L916">
        <v>5.58</v>
      </c>
      <c r="M916">
        <v>14.35</v>
      </c>
    </row>
    <row r="917" spans="1:13" x14ac:dyDescent="0.3">
      <c r="A917" t="s">
        <v>1844</v>
      </c>
      <c r="B917" t="s">
        <v>823</v>
      </c>
      <c r="C917">
        <v>42.8</v>
      </c>
      <c r="D917">
        <v>50</v>
      </c>
      <c r="E917">
        <f t="shared" si="89"/>
        <v>3.2528071545765016</v>
      </c>
      <c r="F917">
        <v>64</v>
      </c>
      <c r="G917">
        <f t="shared" si="90"/>
        <v>4.1635931578579219</v>
      </c>
      <c r="H917">
        <f t="shared" si="93"/>
        <v>114</v>
      </c>
      <c r="I917">
        <f t="shared" si="91"/>
        <v>7.4164003124344244</v>
      </c>
      <c r="J917">
        <v>6.24</v>
      </c>
      <c r="K917">
        <f t="shared" si="92"/>
        <v>0.89979870867584211</v>
      </c>
      <c r="L917">
        <v>6.8100000000000005</v>
      </c>
    </row>
    <row r="918" spans="1:13" ht="15" x14ac:dyDescent="0.25">
      <c r="A918" t="s">
        <v>57</v>
      </c>
      <c r="B918" t="s">
        <v>58</v>
      </c>
      <c r="C918">
        <v>31</v>
      </c>
      <c r="D918">
        <v>25</v>
      </c>
      <c r="E918">
        <f t="shared" si="89"/>
        <v>2.0564775773778643</v>
      </c>
      <c r="F918">
        <v>34</v>
      </c>
      <c r="G918">
        <f t="shared" si="90"/>
        <v>2.7968095052338953</v>
      </c>
      <c r="H918">
        <f t="shared" si="93"/>
        <v>59</v>
      </c>
      <c r="I918">
        <f t="shared" si="91"/>
        <v>4.85328708261176</v>
      </c>
      <c r="J918">
        <v>6.33</v>
      </c>
      <c r="K918">
        <f t="shared" si="92"/>
        <v>1.0779022246101713</v>
      </c>
      <c r="L918">
        <v>5.95</v>
      </c>
      <c r="M918">
        <v>13.8</v>
      </c>
    </row>
    <row r="919" spans="1:13" ht="15" x14ac:dyDescent="0.25">
      <c r="A919" t="s">
        <v>57</v>
      </c>
      <c r="B919" t="s">
        <v>58</v>
      </c>
      <c r="C919">
        <v>35.4</v>
      </c>
      <c r="D919">
        <v>29</v>
      </c>
      <c r="E919">
        <f t="shared" si="89"/>
        <v>2.1659753465557827</v>
      </c>
      <c r="F919">
        <v>39</v>
      </c>
      <c r="G919">
        <f t="shared" si="90"/>
        <v>2.9128633970922593</v>
      </c>
      <c r="H919">
        <f t="shared" si="93"/>
        <v>68</v>
      </c>
      <c r="I919">
        <f t="shared" si="91"/>
        <v>5.078838743648042</v>
      </c>
      <c r="J919">
        <v>6.88</v>
      </c>
      <c r="K919">
        <f t="shared" si="92"/>
        <v>1.0940793207138615</v>
      </c>
      <c r="L919">
        <v>6.4</v>
      </c>
      <c r="M919">
        <v>13.75</v>
      </c>
    </row>
    <row r="920" spans="1:13" ht="15" x14ac:dyDescent="0.25">
      <c r="A920" t="s">
        <v>671</v>
      </c>
      <c r="B920" t="s">
        <v>226</v>
      </c>
      <c r="C920">
        <v>38.4</v>
      </c>
      <c r="D920">
        <v>31</v>
      </c>
      <c r="E920">
        <f t="shared" si="89"/>
        <v>2.1823261479822373</v>
      </c>
      <c r="F920">
        <v>40</v>
      </c>
      <c r="G920">
        <f t="shared" si="90"/>
        <v>2.8159047070738548</v>
      </c>
      <c r="H920">
        <f t="shared" si="93"/>
        <v>71</v>
      </c>
      <c r="I920">
        <f t="shared" si="91"/>
        <v>4.9982308550560921</v>
      </c>
      <c r="J920">
        <v>7.1</v>
      </c>
      <c r="K920">
        <f t="shared" si="92"/>
        <v>1.0826959359026029</v>
      </c>
      <c r="L920">
        <v>6.37</v>
      </c>
    </row>
    <row r="921" spans="1:13" ht="15" x14ac:dyDescent="0.25">
      <c r="A921" t="s">
        <v>671</v>
      </c>
      <c r="B921" t="s">
        <v>226</v>
      </c>
      <c r="C921">
        <v>44.1</v>
      </c>
      <c r="D921">
        <v>40</v>
      </c>
      <c r="E921">
        <f t="shared" si="89"/>
        <v>2.5462197073047945</v>
      </c>
      <c r="F921">
        <v>60</v>
      </c>
      <c r="G921">
        <f t="shared" si="90"/>
        <v>3.819329560957192</v>
      </c>
      <c r="H921">
        <f t="shared" si="93"/>
        <v>100</v>
      </c>
      <c r="I921">
        <f t="shared" si="91"/>
        <v>6.3655492682619865</v>
      </c>
      <c r="J921">
        <v>7.77</v>
      </c>
      <c r="K921">
        <f t="shared" si="92"/>
        <v>1.1032723296242091</v>
      </c>
      <c r="L921">
        <v>6.95</v>
      </c>
    </row>
    <row r="922" spans="1:13" ht="15" x14ac:dyDescent="0.25">
      <c r="A922" t="s">
        <v>1753</v>
      </c>
      <c r="B922" t="s">
        <v>226</v>
      </c>
      <c r="C922">
        <v>49.5</v>
      </c>
      <c r="D922">
        <v>55</v>
      </c>
      <c r="E922">
        <f t="shared" si="89"/>
        <v>3.218899350872062</v>
      </c>
      <c r="F922">
        <v>68</v>
      </c>
      <c r="G922">
        <f t="shared" si="90"/>
        <v>3.9797301065327311</v>
      </c>
      <c r="H922">
        <f t="shared" si="93"/>
        <v>123</v>
      </c>
      <c r="I922">
        <f t="shared" si="91"/>
        <v>7.1986294574047927</v>
      </c>
      <c r="J922">
        <v>9.1</v>
      </c>
      <c r="K922">
        <f t="shared" si="92"/>
        <v>1.2174224079150642</v>
      </c>
      <c r="L922">
        <v>7.19</v>
      </c>
    </row>
    <row r="923" spans="1:13" ht="15" x14ac:dyDescent="0.25">
      <c r="A923" t="s">
        <v>1753</v>
      </c>
      <c r="B923" t="s">
        <v>226</v>
      </c>
      <c r="C923">
        <v>61.6</v>
      </c>
      <c r="D923">
        <v>77</v>
      </c>
      <c r="E923">
        <f t="shared" si="89"/>
        <v>3.8437069972281015</v>
      </c>
      <c r="F923">
        <v>105</v>
      </c>
      <c r="G923">
        <f t="shared" si="90"/>
        <v>5.2414186325837742</v>
      </c>
      <c r="H923">
        <f t="shared" si="93"/>
        <v>182</v>
      </c>
      <c r="I923">
        <f t="shared" si="91"/>
        <v>9.0851256298118752</v>
      </c>
      <c r="J923">
        <v>11.58</v>
      </c>
      <c r="K923">
        <f t="shared" si="92"/>
        <v>1.3840342480807293</v>
      </c>
      <c r="L923">
        <v>8.8000000000000007</v>
      </c>
    </row>
    <row r="924" spans="1:13" ht="15" x14ac:dyDescent="0.25">
      <c r="A924" t="s">
        <v>1753</v>
      </c>
      <c r="B924" t="s">
        <v>226</v>
      </c>
      <c r="C924">
        <v>67.3</v>
      </c>
      <c r="D924">
        <v>100</v>
      </c>
      <c r="E924">
        <f t="shared" si="89"/>
        <v>4.6806095401720249</v>
      </c>
      <c r="F924">
        <v>125</v>
      </c>
      <c r="G924">
        <f t="shared" si="90"/>
        <v>5.8507619252150311</v>
      </c>
      <c r="H924">
        <f t="shared" si="93"/>
        <v>225</v>
      </c>
      <c r="I924">
        <f t="shared" si="91"/>
        <v>10.531371465387057</v>
      </c>
      <c r="J924">
        <v>14.68</v>
      </c>
      <c r="K924">
        <f t="shared" si="92"/>
        <v>1.6762960389257378</v>
      </c>
      <c r="L924">
        <v>8.74</v>
      </c>
    </row>
    <row r="925" spans="1:13" x14ac:dyDescent="0.3">
      <c r="A925" t="s">
        <v>1588</v>
      </c>
      <c r="B925" t="s">
        <v>246</v>
      </c>
      <c r="C925">
        <v>87.2</v>
      </c>
      <c r="D925">
        <v>100</v>
      </c>
      <c r="E925">
        <f t="shared" si="89"/>
        <v>3.8767599946158136</v>
      </c>
      <c r="F925">
        <v>120</v>
      </c>
      <c r="G925">
        <f t="shared" si="90"/>
        <v>4.6521119935389761</v>
      </c>
      <c r="H925">
        <f t="shared" si="93"/>
        <v>220</v>
      </c>
      <c r="I925">
        <f t="shared" si="91"/>
        <v>8.5288719881547905</v>
      </c>
      <c r="J925">
        <v>11.15</v>
      </c>
      <c r="K925">
        <f t="shared" si="92"/>
        <v>1.1140456370427112</v>
      </c>
      <c r="L925">
        <v>7.65</v>
      </c>
    </row>
    <row r="926" spans="1:13" x14ac:dyDescent="0.3">
      <c r="A926" t="s">
        <v>1588</v>
      </c>
      <c r="B926" t="s">
        <v>246</v>
      </c>
      <c r="C926">
        <v>78.5</v>
      </c>
      <c r="D926">
        <v>80</v>
      </c>
      <c r="E926">
        <f t="shared" si="89"/>
        <v>3.347822245012845</v>
      </c>
      <c r="F926">
        <v>105</v>
      </c>
      <c r="G926">
        <f t="shared" si="90"/>
        <v>4.3940166965793592</v>
      </c>
      <c r="H926">
        <f t="shared" si="93"/>
        <v>185</v>
      </c>
      <c r="I926">
        <f t="shared" si="91"/>
        <v>7.7418389415922038</v>
      </c>
      <c r="J926">
        <v>9.8000000000000007</v>
      </c>
      <c r="K926">
        <f t="shared" si="92"/>
        <v>1.0336796553569705</v>
      </c>
      <c r="L926">
        <v>7.3</v>
      </c>
      <c r="M926">
        <v>13.2</v>
      </c>
    </row>
    <row r="927" spans="1:13" x14ac:dyDescent="0.3">
      <c r="A927" t="s">
        <v>1588</v>
      </c>
      <c r="B927" t="s">
        <v>246</v>
      </c>
      <c r="C927">
        <v>84</v>
      </c>
      <c r="D927">
        <v>75</v>
      </c>
      <c r="E927">
        <f t="shared" si="89"/>
        <v>2.9877283770743635</v>
      </c>
      <c r="F927">
        <v>94</v>
      </c>
      <c r="G927">
        <f t="shared" si="90"/>
        <v>3.7446195659332022</v>
      </c>
      <c r="H927">
        <f t="shared" si="93"/>
        <v>169</v>
      </c>
      <c r="I927">
        <f t="shared" si="91"/>
        <v>6.7323479430075661</v>
      </c>
      <c r="J927">
        <v>11.01</v>
      </c>
      <c r="K927">
        <f t="shared" si="92"/>
        <v>1.1214657327991304</v>
      </c>
      <c r="L927">
        <v>7.4</v>
      </c>
      <c r="M927">
        <v>12.66</v>
      </c>
    </row>
    <row r="928" spans="1:13" ht="15" x14ac:dyDescent="0.25">
      <c r="A928" t="s">
        <v>1351</v>
      </c>
      <c r="B928" t="s">
        <v>226</v>
      </c>
      <c r="C928">
        <v>42</v>
      </c>
      <c r="D928">
        <v>34</v>
      </c>
      <c r="E928">
        <f t="shared" si="89"/>
        <v>2.2424764476555277</v>
      </c>
      <c r="F928">
        <v>51</v>
      </c>
      <c r="G928">
        <f t="shared" si="90"/>
        <v>3.3637146714832911</v>
      </c>
      <c r="H928">
        <f t="shared" si="93"/>
        <v>85</v>
      </c>
      <c r="I928">
        <f t="shared" si="91"/>
        <v>5.6061911191388187</v>
      </c>
      <c r="J928">
        <v>7.38</v>
      </c>
      <c r="K928">
        <f t="shared" si="92"/>
        <v>1.0745869000549764</v>
      </c>
      <c r="L928">
        <v>6.72</v>
      </c>
    </row>
    <row r="929" spans="1:13" ht="15" x14ac:dyDescent="0.25">
      <c r="A929" t="s">
        <v>2068</v>
      </c>
      <c r="B929" t="s">
        <v>540</v>
      </c>
      <c r="C929">
        <v>59.9</v>
      </c>
      <c r="D929">
        <v>55</v>
      </c>
      <c r="E929">
        <f t="shared" si="89"/>
        <v>2.8019667301507738</v>
      </c>
      <c r="F929">
        <v>65</v>
      </c>
      <c r="G929">
        <f t="shared" si="90"/>
        <v>3.3114152265418233</v>
      </c>
      <c r="H929">
        <f t="shared" si="93"/>
        <v>120</v>
      </c>
      <c r="I929">
        <f t="shared" si="91"/>
        <v>6.1133819566925967</v>
      </c>
      <c r="J929">
        <v>9.48</v>
      </c>
      <c r="K929">
        <f t="shared" si="92"/>
        <v>1.1495084503882904</v>
      </c>
      <c r="L929">
        <v>7.37</v>
      </c>
      <c r="M929">
        <v>13.29</v>
      </c>
    </row>
    <row r="930" spans="1:13" ht="15" x14ac:dyDescent="0.25">
      <c r="A930" t="s">
        <v>1555</v>
      </c>
      <c r="B930" t="s">
        <v>190</v>
      </c>
      <c r="C930">
        <v>51</v>
      </c>
      <c r="D930">
        <v>22</v>
      </c>
      <c r="E930">
        <f t="shared" si="89"/>
        <v>1.2599017184402515</v>
      </c>
      <c r="F930">
        <v>30</v>
      </c>
      <c r="G930">
        <f t="shared" si="90"/>
        <v>1.7180477978730699</v>
      </c>
      <c r="H930">
        <f t="shared" si="93"/>
        <v>52</v>
      </c>
      <c r="I930">
        <f t="shared" si="91"/>
        <v>2.9779495163133216</v>
      </c>
      <c r="J930">
        <v>4.82</v>
      </c>
      <c r="K930">
        <f t="shared" si="92"/>
        <v>0.63498468853073731</v>
      </c>
      <c r="L930">
        <v>4.79</v>
      </c>
    </row>
    <row r="931" spans="1:13" ht="15" x14ac:dyDescent="0.25">
      <c r="A931" t="s">
        <v>1875</v>
      </c>
      <c r="B931" t="s">
        <v>126</v>
      </c>
      <c r="C931">
        <v>61.2</v>
      </c>
      <c r="D931">
        <v>42</v>
      </c>
      <c r="E931">
        <f t="shared" si="89"/>
        <v>2.106526196026091</v>
      </c>
      <c r="F931">
        <v>55</v>
      </c>
      <c r="G931">
        <f t="shared" si="90"/>
        <v>2.7585462090817856</v>
      </c>
      <c r="H931">
        <f t="shared" si="93"/>
        <v>97</v>
      </c>
      <c r="I931">
        <f t="shared" si="91"/>
        <v>4.8650724051078766</v>
      </c>
      <c r="J931">
        <v>9</v>
      </c>
      <c r="K931">
        <f t="shared" si="92"/>
        <v>1.0792929442742054</v>
      </c>
      <c r="L931">
        <v>7.4</v>
      </c>
      <c r="M931">
        <v>12.9</v>
      </c>
    </row>
    <row r="932" spans="1:13" ht="15" x14ac:dyDescent="0.25">
      <c r="A932" t="s">
        <v>627</v>
      </c>
      <c r="B932" t="s">
        <v>308</v>
      </c>
      <c r="C932">
        <v>75</v>
      </c>
      <c r="D932">
        <v>55</v>
      </c>
      <c r="E932">
        <f t="shared" si="89"/>
        <v>2.3792699109595032</v>
      </c>
      <c r="F932">
        <v>70</v>
      </c>
      <c r="G932">
        <f t="shared" si="90"/>
        <v>3.0281617048575495</v>
      </c>
      <c r="H932">
        <f t="shared" si="93"/>
        <v>125</v>
      </c>
      <c r="I932">
        <f t="shared" si="91"/>
        <v>5.4074316158170532</v>
      </c>
      <c r="J932">
        <v>10.050000000000001</v>
      </c>
      <c r="K932">
        <f t="shared" si="92"/>
        <v>1.0852693684439911</v>
      </c>
      <c r="L932">
        <v>6.26</v>
      </c>
    </row>
    <row r="933" spans="1:13" ht="15" x14ac:dyDescent="0.25">
      <c r="A933" t="s">
        <v>627</v>
      </c>
      <c r="C933">
        <v>60.4</v>
      </c>
      <c r="D933">
        <v>47</v>
      </c>
      <c r="E933">
        <f t="shared" si="89"/>
        <v>2.379973630982438</v>
      </c>
      <c r="F933">
        <v>57</v>
      </c>
      <c r="G933">
        <f t="shared" si="90"/>
        <v>2.8863509992765737</v>
      </c>
      <c r="H933">
        <f t="shared" si="93"/>
        <v>104</v>
      </c>
      <c r="I933">
        <f t="shared" si="91"/>
        <v>5.2663246302590121</v>
      </c>
      <c r="J933">
        <v>10.08</v>
      </c>
      <c r="K933">
        <f t="shared" si="92"/>
        <v>1.2170355990589194</v>
      </c>
      <c r="L933">
        <v>6.11</v>
      </c>
    </row>
    <row r="934" spans="1:13" ht="15" x14ac:dyDescent="0.25">
      <c r="A934" t="s">
        <v>1763</v>
      </c>
      <c r="B934" t="s">
        <v>308</v>
      </c>
      <c r="C934">
        <v>95.4</v>
      </c>
      <c r="D934">
        <v>73</v>
      </c>
      <c r="E934">
        <f t="shared" si="89"/>
        <v>2.6509405655811142</v>
      </c>
      <c r="F934">
        <v>90</v>
      </c>
      <c r="G934">
        <f t="shared" si="90"/>
        <v>3.2682828890726068</v>
      </c>
      <c r="H934">
        <f t="shared" si="93"/>
        <v>163</v>
      </c>
      <c r="I934">
        <f t="shared" si="91"/>
        <v>5.9192234546537215</v>
      </c>
      <c r="J934">
        <v>11.59</v>
      </c>
      <c r="K934">
        <f t="shared" si="92"/>
        <v>1.1055792898436096</v>
      </c>
    </row>
    <row r="935" spans="1:13" ht="15" x14ac:dyDescent="0.25">
      <c r="A935" t="s">
        <v>627</v>
      </c>
      <c r="B935" t="s">
        <v>85</v>
      </c>
      <c r="C935">
        <v>83.1</v>
      </c>
      <c r="D935">
        <v>96</v>
      </c>
      <c r="E935">
        <f t="shared" si="89"/>
        <v>3.8543757311423463</v>
      </c>
      <c r="F935">
        <v>127</v>
      </c>
      <c r="G935">
        <f t="shared" si="90"/>
        <v>5.0990178943237288</v>
      </c>
      <c r="H935">
        <f t="shared" si="93"/>
        <v>223</v>
      </c>
      <c r="I935">
        <f t="shared" si="91"/>
        <v>8.9533936254660755</v>
      </c>
      <c r="J935">
        <v>11.83</v>
      </c>
      <c r="K935">
        <f t="shared" si="92"/>
        <v>1.2117001557521276</v>
      </c>
      <c r="L935">
        <v>7.4</v>
      </c>
    </row>
    <row r="936" spans="1:13" ht="15" x14ac:dyDescent="0.25">
      <c r="A936" t="s">
        <v>627</v>
      </c>
      <c r="B936" t="s">
        <v>85</v>
      </c>
      <c r="C936">
        <v>75.599999999999994</v>
      </c>
      <c r="D936">
        <v>103</v>
      </c>
      <c r="E936">
        <f t="shared" si="89"/>
        <v>4.4299727792794137</v>
      </c>
      <c r="F936">
        <v>125</v>
      </c>
      <c r="G936">
        <f t="shared" si="90"/>
        <v>5.3761805573779293</v>
      </c>
      <c r="H936">
        <f t="shared" si="93"/>
        <v>228</v>
      </c>
      <c r="I936">
        <f t="shared" si="91"/>
        <v>9.8061533366573421</v>
      </c>
      <c r="J936">
        <v>13.51</v>
      </c>
      <c r="K936">
        <f t="shared" si="92"/>
        <v>1.452923889664705</v>
      </c>
      <c r="L936">
        <v>8.1</v>
      </c>
      <c r="M936">
        <v>14.261331513225601</v>
      </c>
    </row>
    <row r="937" spans="1:13" ht="15" x14ac:dyDescent="0.25">
      <c r="A937" t="s">
        <v>627</v>
      </c>
      <c r="B937" t="s">
        <v>85</v>
      </c>
      <c r="C937">
        <v>76.400000000000006</v>
      </c>
      <c r="D937">
        <v>85</v>
      </c>
      <c r="E937">
        <f t="shared" si="89"/>
        <v>3.6279175216089508</v>
      </c>
      <c r="F937">
        <v>112</v>
      </c>
      <c r="G937">
        <f t="shared" si="90"/>
        <v>4.7803148520023822</v>
      </c>
      <c r="H937">
        <f t="shared" si="93"/>
        <v>197</v>
      </c>
      <c r="I937">
        <f t="shared" si="91"/>
        <v>8.4082323736113338</v>
      </c>
      <c r="J937">
        <v>13.47</v>
      </c>
      <c r="K937">
        <f t="shared" si="92"/>
        <v>1.4407823734546443</v>
      </c>
      <c r="L937">
        <v>7.3</v>
      </c>
      <c r="M937">
        <v>12.7</v>
      </c>
    </row>
    <row r="938" spans="1:13" ht="15" x14ac:dyDescent="0.25">
      <c r="A938" t="s">
        <v>627</v>
      </c>
      <c r="B938" t="s">
        <v>85</v>
      </c>
      <c r="C938">
        <v>88.6</v>
      </c>
      <c r="D938">
        <v>110</v>
      </c>
      <c r="E938">
        <f t="shared" si="89"/>
        <v>4.2153147131692634</v>
      </c>
      <c r="F938">
        <v>134</v>
      </c>
      <c r="G938">
        <f t="shared" si="90"/>
        <v>5.1350197414971026</v>
      </c>
      <c r="H938">
        <f t="shared" si="93"/>
        <v>244</v>
      </c>
      <c r="I938">
        <f t="shared" si="91"/>
        <v>9.3503344546663651</v>
      </c>
      <c r="J938">
        <v>13.84</v>
      </c>
      <c r="K938">
        <f t="shared" si="92"/>
        <v>1.3715076747439139</v>
      </c>
      <c r="L938">
        <v>7.44</v>
      </c>
    </row>
    <row r="939" spans="1:13" ht="15" x14ac:dyDescent="0.25">
      <c r="A939" t="s">
        <v>1195</v>
      </c>
      <c r="B939" t="s">
        <v>85</v>
      </c>
      <c r="C939">
        <v>68.900000000000006</v>
      </c>
      <c r="E939" t="str">
        <f t="shared" si="89"/>
        <v/>
      </c>
      <c r="G939" t="str">
        <f t="shared" si="90"/>
        <v/>
      </c>
      <c r="I939" t="str">
        <f t="shared" si="91"/>
        <v/>
      </c>
      <c r="J939">
        <v>9.9600000000000009</v>
      </c>
      <c r="K939">
        <f t="shared" si="92"/>
        <v>1.1236306337460304</v>
      </c>
      <c r="L939">
        <v>6.45</v>
      </c>
    </row>
    <row r="940" spans="1:13" ht="15" x14ac:dyDescent="0.25">
      <c r="A940" t="s">
        <v>1337</v>
      </c>
      <c r="B940" t="s">
        <v>308</v>
      </c>
      <c r="C940">
        <v>81.7</v>
      </c>
      <c r="D940">
        <v>54</v>
      </c>
      <c r="E940">
        <f t="shared" si="89"/>
        <v>2.1950480598142716</v>
      </c>
      <c r="F940">
        <v>74</v>
      </c>
      <c r="G940">
        <f t="shared" si="90"/>
        <v>3.0080288227084466</v>
      </c>
      <c r="H940">
        <f>D940+F940</f>
        <v>128</v>
      </c>
      <c r="I940">
        <f t="shared" si="91"/>
        <v>5.2030768825227183</v>
      </c>
      <c r="J940">
        <v>9</v>
      </c>
      <c r="K940">
        <f t="shared" si="92"/>
        <v>0.92994426756543846</v>
      </c>
      <c r="L940">
        <v>6.03</v>
      </c>
    </row>
    <row r="941" spans="1:13" ht="15" x14ac:dyDescent="0.25">
      <c r="A941" t="s">
        <v>249</v>
      </c>
      <c r="B941" t="s">
        <v>242</v>
      </c>
      <c r="C941">
        <v>49</v>
      </c>
      <c r="D941">
        <v>24</v>
      </c>
      <c r="E941">
        <f t="shared" si="89"/>
        <v>1.415021834290997</v>
      </c>
      <c r="F941">
        <v>32</v>
      </c>
      <c r="G941">
        <f t="shared" si="90"/>
        <v>1.8866957790546626</v>
      </c>
      <c r="H941">
        <f>D941+F941</f>
        <v>56</v>
      </c>
      <c r="I941">
        <f t="shared" si="91"/>
        <v>3.3017176133456596</v>
      </c>
      <c r="J941">
        <v>5.88</v>
      </c>
      <c r="K941">
        <f t="shared" si="92"/>
        <v>0.7907700397558578</v>
      </c>
      <c r="L941">
        <v>4.93</v>
      </c>
    </row>
    <row r="942" spans="1:13" ht="15" x14ac:dyDescent="0.25">
      <c r="A942" t="s">
        <v>249</v>
      </c>
      <c r="B942" t="s">
        <v>242</v>
      </c>
      <c r="C942">
        <v>62.4</v>
      </c>
      <c r="E942" t="str">
        <f t="shared" si="89"/>
        <v/>
      </c>
      <c r="G942" t="str">
        <f t="shared" si="90"/>
        <v/>
      </c>
      <c r="I942" t="str">
        <f t="shared" si="91"/>
        <v/>
      </c>
      <c r="J942">
        <v>7.53</v>
      </c>
      <c r="K942">
        <f t="shared" si="92"/>
        <v>0.89401406624064661</v>
      </c>
      <c r="L942">
        <v>6.67</v>
      </c>
    </row>
    <row r="943" spans="1:13" ht="15" x14ac:dyDescent="0.25">
      <c r="A943" t="s">
        <v>249</v>
      </c>
      <c r="B943" t="s">
        <v>242</v>
      </c>
      <c r="C943">
        <v>57.7</v>
      </c>
      <c r="D943">
        <v>47</v>
      </c>
      <c r="E943">
        <f t="shared" si="89"/>
        <v>2.4604759352195944</v>
      </c>
      <c r="F943">
        <v>60</v>
      </c>
      <c r="G943">
        <f t="shared" si="90"/>
        <v>3.1410331087909715</v>
      </c>
      <c r="H943">
        <f t="shared" ref="H943:H970" si="94">D943+F943</f>
        <v>107</v>
      </c>
      <c r="I943">
        <f t="shared" si="91"/>
        <v>5.6015090440105659</v>
      </c>
      <c r="J943">
        <v>7.44</v>
      </c>
      <c r="K943">
        <f t="shared" si="92"/>
        <v>0.91971752123271566</v>
      </c>
      <c r="L943">
        <v>6.15</v>
      </c>
      <c r="M943">
        <v>13.7</v>
      </c>
    </row>
    <row r="944" spans="1:13" ht="15" x14ac:dyDescent="0.25">
      <c r="A944" t="s">
        <v>249</v>
      </c>
      <c r="B944" t="s">
        <v>64</v>
      </c>
      <c r="C944">
        <v>62.3</v>
      </c>
      <c r="D944">
        <v>57</v>
      </c>
      <c r="E944">
        <f t="shared" si="89"/>
        <v>2.8220506959537053</v>
      </c>
      <c r="F944">
        <v>68</v>
      </c>
      <c r="G944">
        <f t="shared" si="90"/>
        <v>3.3666569706114378</v>
      </c>
      <c r="H944">
        <f t="shared" si="94"/>
        <v>125</v>
      </c>
      <c r="I944">
        <f t="shared" si="91"/>
        <v>6.1887076665651435</v>
      </c>
      <c r="J944">
        <v>10.61</v>
      </c>
      <c r="K944">
        <f t="shared" si="92"/>
        <v>1.260735089035125</v>
      </c>
      <c r="L944">
        <v>7.1000000000000005</v>
      </c>
      <c r="M944">
        <v>12.1</v>
      </c>
    </row>
    <row r="945" spans="1:13" ht="15" x14ac:dyDescent="0.25">
      <c r="A945" t="s">
        <v>249</v>
      </c>
      <c r="B945" t="s">
        <v>242</v>
      </c>
      <c r="C945">
        <v>62.8</v>
      </c>
      <c r="D945">
        <v>62</v>
      </c>
      <c r="E945">
        <f t="shared" si="89"/>
        <v>3.0518023734676367</v>
      </c>
      <c r="F945">
        <v>78</v>
      </c>
      <c r="G945">
        <f t="shared" si="90"/>
        <v>3.8393642762979945</v>
      </c>
      <c r="H945">
        <f t="shared" si="94"/>
        <v>140</v>
      </c>
      <c r="I945">
        <f t="shared" si="91"/>
        <v>6.8911666497656316</v>
      </c>
      <c r="J945">
        <v>7.79</v>
      </c>
      <c r="K945">
        <f t="shared" si="92"/>
        <v>0.92184147143967177</v>
      </c>
      <c r="L945">
        <v>6.81</v>
      </c>
    </row>
    <row r="946" spans="1:13" ht="15" x14ac:dyDescent="0.25">
      <c r="A946" t="s">
        <v>1126</v>
      </c>
      <c r="B946" t="s">
        <v>242</v>
      </c>
      <c r="C946">
        <v>53</v>
      </c>
      <c r="D946">
        <v>35</v>
      </c>
      <c r="E946">
        <f t="shared" si="89"/>
        <v>1.9490829193069701</v>
      </c>
      <c r="F946">
        <v>45</v>
      </c>
      <c r="G946">
        <f t="shared" si="90"/>
        <v>2.5059637533946759</v>
      </c>
      <c r="H946">
        <f t="shared" si="94"/>
        <v>80</v>
      </c>
      <c r="I946">
        <f t="shared" si="91"/>
        <v>4.4550466727016458</v>
      </c>
      <c r="J946">
        <v>5.92</v>
      </c>
      <c r="K946">
        <f t="shared" si="92"/>
        <v>0.76458509918417805</v>
      </c>
      <c r="L946">
        <v>5.68</v>
      </c>
    </row>
    <row r="947" spans="1:13" ht="15" x14ac:dyDescent="0.25">
      <c r="A947" t="s">
        <v>755</v>
      </c>
      <c r="B947" t="s">
        <v>756</v>
      </c>
      <c r="C947">
        <v>46</v>
      </c>
      <c r="D947">
        <v>36</v>
      </c>
      <c r="E947">
        <f t="shared" si="89"/>
        <v>2.2223526410691643</v>
      </c>
      <c r="F947">
        <v>47</v>
      </c>
      <c r="G947">
        <f t="shared" si="90"/>
        <v>2.9014048369514089</v>
      </c>
      <c r="H947">
        <f t="shared" si="94"/>
        <v>83</v>
      </c>
      <c r="I947">
        <f t="shared" si="91"/>
        <v>5.1237574780205728</v>
      </c>
      <c r="J947">
        <v>7.46</v>
      </c>
      <c r="K947">
        <f t="shared" si="92"/>
        <v>1.0364697440425232</v>
      </c>
      <c r="L947">
        <v>5.8</v>
      </c>
    </row>
    <row r="948" spans="1:13" ht="15" x14ac:dyDescent="0.25">
      <c r="A948" t="s">
        <v>1444</v>
      </c>
      <c r="B948" t="s">
        <v>756</v>
      </c>
      <c r="C948">
        <v>52.2</v>
      </c>
      <c r="D948">
        <v>47</v>
      </c>
      <c r="E948">
        <f t="shared" si="89"/>
        <v>2.6464571758685946</v>
      </c>
      <c r="F948">
        <v>61</v>
      </c>
      <c r="G948">
        <f t="shared" si="90"/>
        <v>3.4347635686805162</v>
      </c>
      <c r="H948">
        <f t="shared" si="94"/>
        <v>108</v>
      </c>
      <c r="I948">
        <f t="shared" si="91"/>
        <v>6.0812207445491113</v>
      </c>
      <c r="J948">
        <v>7.61</v>
      </c>
      <c r="K948">
        <f t="shared" si="92"/>
        <v>0.99059006448519582</v>
      </c>
      <c r="L948">
        <v>6.5</v>
      </c>
    </row>
    <row r="949" spans="1:13" ht="15" x14ac:dyDescent="0.25">
      <c r="A949" t="s">
        <v>197</v>
      </c>
      <c r="B949" t="s">
        <v>198</v>
      </c>
      <c r="C949">
        <v>41.5</v>
      </c>
      <c r="D949">
        <v>13</v>
      </c>
      <c r="E949">
        <f t="shared" si="89"/>
        <v>0.86491946766350347</v>
      </c>
      <c r="F949">
        <v>17</v>
      </c>
      <c r="G949">
        <f t="shared" si="90"/>
        <v>1.1310485346368893</v>
      </c>
      <c r="H949">
        <f t="shared" si="94"/>
        <v>30</v>
      </c>
      <c r="I949">
        <f t="shared" si="91"/>
        <v>1.9959680023003927</v>
      </c>
      <c r="J949">
        <v>6.22</v>
      </c>
      <c r="K949">
        <f t="shared" si="92"/>
        <v>0.91129056877818626</v>
      </c>
      <c r="L949">
        <v>4.8</v>
      </c>
    </row>
    <row r="950" spans="1:13" ht="15" x14ac:dyDescent="0.25">
      <c r="A950" t="s">
        <v>489</v>
      </c>
      <c r="B950" t="s">
        <v>294</v>
      </c>
      <c r="C950">
        <v>40.299999999999997</v>
      </c>
      <c r="D950">
        <v>14</v>
      </c>
      <c r="E950">
        <f t="shared" si="89"/>
        <v>0.95154569054327121</v>
      </c>
      <c r="F950">
        <v>23</v>
      </c>
      <c r="G950">
        <f t="shared" si="90"/>
        <v>1.5632536344639456</v>
      </c>
      <c r="H950">
        <f t="shared" si="94"/>
        <v>37</v>
      </c>
      <c r="I950">
        <f t="shared" si="91"/>
        <v>2.5147993250072167</v>
      </c>
      <c r="J950">
        <v>6.12</v>
      </c>
      <c r="K950">
        <f t="shared" si="92"/>
        <v>0.91030554817758857</v>
      </c>
      <c r="L950">
        <v>5.92</v>
      </c>
    </row>
    <row r="951" spans="1:13" ht="15" x14ac:dyDescent="0.25">
      <c r="A951" t="s">
        <v>489</v>
      </c>
      <c r="B951" t="s">
        <v>294</v>
      </c>
      <c r="C951">
        <v>51.2</v>
      </c>
      <c r="D951">
        <v>42</v>
      </c>
      <c r="E951">
        <f t="shared" si="89"/>
        <v>2.3984289347092536</v>
      </c>
      <c r="F951">
        <v>55</v>
      </c>
      <c r="G951">
        <f t="shared" si="90"/>
        <v>3.1407997954525939</v>
      </c>
      <c r="H951">
        <f t="shared" si="94"/>
        <v>97</v>
      </c>
      <c r="I951">
        <f t="shared" si="91"/>
        <v>5.539228730161847</v>
      </c>
      <c r="J951">
        <v>7.7</v>
      </c>
      <c r="K951">
        <f t="shared" si="92"/>
        <v>1.0123499595195748</v>
      </c>
      <c r="L951">
        <v>7.3</v>
      </c>
    </row>
    <row r="952" spans="1:13" ht="15" x14ac:dyDescent="0.25">
      <c r="A952" t="s">
        <v>629</v>
      </c>
      <c r="B952" t="s">
        <v>630</v>
      </c>
      <c r="C952">
        <v>50.6</v>
      </c>
      <c r="D952">
        <v>26</v>
      </c>
      <c r="E952">
        <f t="shared" si="89"/>
        <v>1.4975274592000178</v>
      </c>
      <c r="F952">
        <v>37</v>
      </c>
      <c r="G952">
        <f t="shared" si="90"/>
        <v>2.1310967688615636</v>
      </c>
      <c r="H952">
        <f t="shared" si="94"/>
        <v>63</v>
      </c>
      <c r="I952">
        <f t="shared" si="91"/>
        <v>3.6286242280615815</v>
      </c>
      <c r="J952">
        <v>5.9</v>
      </c>
      <c r="K952">
        <f t="shared" si="92"/>
        <v>0.78042491142740233</v>
      </c>
      <c r="L952">
        <v>5.76</v>
      </c>
      <c r="M952">
        <v>13.8</v>
      </c>
    </row>
    <row r="953" spans="1:13" ht="15" x14ac:dyDescent="0.25">
      <c r="A953" t="s">
        <v>1127</v>
      </c>
      <c r="B953" t="s">
        <v>1128</v>
      </c>
      <c r="C953">
        <v>52.6</v>
      </c>
      <c r="D953">
        <v>38</v>
      </c>
      <c r="E953">
        <f t="shared" si="89"/>
        <v>2.127840663381892</v>
      </c>
      <c r="F953">
        <v>51</v>
      </c>
      <c r="G953">
        <f t="shared" si="90"/>
        <v>2.8557861534862234</v>
      </c>
      <c r="H953">
        <f t="shared" si="94"/>
        <v>89</v>
      </c>
      <c r="I953">
        <f t="shared" si="91"/>
        <v>4.9836268168681155</v>
      </c>
      <c r="J953">
        <v>8.08</v>
      </c>
      <c r="K953">
        <f t="shared" si="92"/>
        <v>1.0476388714286378</v>
      </c>
      <c r="L953">
        <v>7.42</v>
      </c>
    </row>
    <row r="954" spans="1:13" ht="15" x14ac:dyDescent="0.25">
      <c r="A954" t="s">
        <v>1127</v>
      </c>
      <c r="B954" t="s">
        <v>221</v>
      </c>
      <c r="C954">
        <v>72.900000000000006</v>
      </c>
      <c r="D954">
        <v>43</v>
      </c>
      <c r="E954">
        <f t="shared" si="89"/>
        <v>1.8989828104170332</v>
      </c>
      <c r="F954">
        <v>53</v>
      </c>
      <c r="G954">
        <f t="shared" si="90"/>
        <v>2.3406067198163436</v>
      </c>
      <c r="H954">
        <f t="shared" si="94"/>
        <v>96</v>
      </c>
      <c r="I954">
        <f t="shared" si="91"/>
        <v>4.2395895302333768</v>
      </c>
      <c r="J954">
        <v>6.81</v>
      </c>
      <c r="K954">
        <f t="shared" si="92"/>
        <v>0.74623714418271903</v>
      </c>
      <c r="L954">
        <v>5.2</v>
      </c>
    </row>
    <row r="955" spans="1:13" x14ac:dyDescent="0.3">
      <c r="A955" t="s">
        <v>1593</v>
      </c>
      <c r="B955" t="s">
        <v>1594</v>
      </c>
      <c r="C955">
        <v>50.6</v>
      </c>
      <c r="D955">
        <v>27</v>
      </c>
      <c r="E955">
        <f t="shared" si="89"/>
        <v>1.5551246691692493</v>
      </c>
      <c r="F955">
        <v>39</v>
      </c>
      <c r="G955">
        <f t="shared" si="90"/>
        <v>2.2462911888000265</v>
      </c>
      <c r="H955">
        <f t="shared" si="94"/>
        <v>66</v>
      </c>
      <c r="I955">
        <f t="shared" si="91"/>
        <v>3.8014158579692756</v>
      </c>
      <c r="J955">
        <v>6.4</v>
      </c>
      <c r="K955">
        <f t="shared" si="92"/>
        <v>0.84656261578565684</v>
      </c>
      <c r="L955">
        <v>5.6000000000000005</v>
      </c>
    </row>
    <row r="956" spans="1:13" x14ac:dyDescent="0.3">
      <c r="A956" t="s">
        <v>1593</v>
      </c>
      <c r="C956">
        <v>57</v>
      </c>
      <c r="D956">
        <v>32</v>
      </c>
      <c r="E956">
        <f t="shared" si="89"/>
        <v>1.6901574223221292</v>
      </c>
      <c r="F956">
        <v>52</v>
      </c>
      <c r="G956">
        <f t="shared" si="90"/>
        <v>2.7465058112734599</v>
      </c>
      <c r="H956">
        <f t="shared" si="94"/>
        <v>84</v>
      </c>
      <c r="I956">
        <f t="shared" si="91"/>
        <v>4.4366632335955893</v>
      </c>
      <c r="J956">
        <v>6.43</v>
      </c>
      <c r="K956">
        <f t="shared" si="92"/>
        <v>0.79988073771573065</v>
      </c>
      <c r="L956">
        <v>6.18</v>
      </c>
    </row>
    <row r="957" spans="1:13" x14ac:dyDescent="0.3">
      <c r="A957" t="s">
        <v>1593</v>
      </c>
      <c r="B957" t="s">
        <v>664</v>
      </c>
      <c r="C957">
        <v>57.7</v>
      </c>
      <c r="D957">
        <v>36</v>
      </c>
      <c r="E957">
        <f t="shared" si="89"/>
        <v>1.8846198652745831</v>
      </c>
      <c r="F957">
        <v>53</v>
      </c>
      <c r="G957">
        <f t="shared" si="90"/>
        <v>2.7745792460986918</v>
      </c>
      <c r="H957">
        <f t="shared" si="94"/>
        <v>89</v>
      </c>
      <c r="I957">
        <f t="shared" si="91"/>
        <v>4.6591991113732751</v>
      </c>
      <c r="J957">
        <v>7</v>
      </c>
      <c r="K957">
        <f t="shared" si="92"/>
        <v>0.86532562481572706</v>
      </c>
      <c r="L957">
        <v>6.25</v>
      </c>
    </row>
    <row r="958" spans="1:13" ht="15" x14ac:dyDescent="0.25">
      <c r="A958" t="s">
        <v>350</v>
      </c>
      <c r="B958" t="s">
        <v>145</v>
      </c>
      <c r="C958">
        <v>74.5</v>
      </c>
      <c r="D958">
        <v>73</v>
      </c>
      <c r="E958">
        <f t="shared" si="89"/>
        <v>3.1733426762540873</v>
      </c>
      <c r="F958">
        <v>85</v>
      </c>
      <c r="G958">
        <f t="shared" si="90"/>
        <v>3.6949880476931152</v>
      </c>
      <c r="H958">
        <f t="shared" si="94"/>
        <v>158</v>
      </c>
      <c r="I958">
        <f t="shared" si="91"/>
        <v>6.8683307239472029</v>
      </c>
      <c r="J958">
        <v>9.9</v>
      </c>
      <c r="K958">
        <f t="shared" si="92"/>
        <v>1.0727641561092736</v>
      </c>
      <c r="L958">
        <v>7.14</v>
      </c>
    </row>
    <row r="959" spans="1:13" ht="15" x14ac:dyDescent="0.25">
      <c r="A959" t="s">
        <v>350</v>
      </c>
      <c r="B959" t="s">
        <v>145</v>
      </c>
      <c r="C959">
        <v>79</v>
      </c>
      <c r="D959">
        <v>88</v>
      </c>
      <c r="E959">
        <f t="shared" si="89"/>
        <v>3.6656358467668575</v>
      </c>
      <c r="F959">
        <v>106</v>
      </c>
      <c r="G959">
        <f t="shared" si="90"/>
        <v>4.415424997241896</v>
      </c>
      <c r="H959">
        <f t="shared" si="94"/>
        <v>194</v>
      </c>
      <c r="I959">
        <f t="shared" si="91"/>
        <v>8.0810608440087535</v>
      </c>
      <c r="J959">
        <v>11.5</v>
      </c>
      <c r="K959">
        <f t="shared" si="92"/>
        <v>1.2090276279088703</v>
      </c>
      <c r="L959">
        <v>7.98</v>
      </c>
    </row>
    <row r="960" spans="1:13" ht="15" x14ac:dyDescent="0.25">
      <c r="A960" t="s">
        <v>350</v>
      </c>
      <c r="B960" t="s">
        <v>90</v>
      </c>
      <c r="C960">
        <v>35.700000000000003</v>
      </c>
      <c r="D960">
        <v>13</v>
      </c>
      <c r="E960">
        <f t="shared" si="89"/>
        <v>0.96501258484125263</v>
      </c>
      <c r="F960">
        <v>17</v>
      </c>
      <c r="G960">
        <f t="shared" si="90"/>
        <v>1.2619395340231765</v>
      </c>
      <c r="H960">
        <f t="shared" si="94"/>
        <v>30</v>
      </c>
      <c r="I960">
        <f t="shared" si="91"/>
        <v>2.2269521188644292</v>
      </c>
      <c r="J960">
        <v>4.4000000000000004</v>
      </c>
      <c r="K960">
        <f t="shared" si="92"/>
        <v>0.69666452546447877</v>
      </c>
      <c r="L960">
        <v>4.99</v>
      </c>
      <c r="M960">
        <v>15.9</v>
      </c>
    </row>
    <row r="961" spans="1:13" ht="15" x14ac:dyDescent="0.25">
      <c r="A961" t="s">
        <v>350</v>
      </c>
      <c r="B961" t="s">
        <v>94</v>
      </c>
      <c r="C961">
        <v>35.9</v>
      </c>
      <c r="D961">
        <v>20</v>
      </c>
      <c r="E961">
        <f t="shared" si="89"/>
        <v>1.4786138834322886</v>
      </c>
      <c r="F961">
        <v>27</v>
      </c>
      <c r="G961">
        <f t="shared" si="90"/>
        <v>1.9961287426335896</v>
      </c>
      <c r="H961">
        <f t="shared" si="94"/>
        <v>47</v>
      </c>
      <c r="I961">
        <f t="shared" si="91"/>
        <v>3.4747426260658782</v>
      </c>
      <c r="J961">
        <v>5.05</v>
      </c>
      <c r="K961">
        <f t="shared" si="92"/>
        <v>0.79728139704675427</v>
      </c>
      <c r="L961">
        <v>4.99</v>
      </c>
      <c r="M961">
        <v>14.9</v>
      </c>
    </row>
    <row r="962" spans="1:13" ht="15" x14ac:dyDescent="0.25">
      <c r="A962" t="s">
        <v>350</v>
      </c>
      <c r="B962" t="s">
        <v>90</v>
      </c>
      <c r="C962">
        <v>40.799999999999997</v>
      </c>
      <c r="D962">
        <v>30</v>
      </c>
      <c r="E962">
        <f t="shared" ref="E962:E1025" si="95">IF(AND($C962&gt;0,D962&gt;0),D962/($C962^0.727399687532279),"")</f>
        <v>2.0208196460580425</v>
      </c>
      <c r="F962">
        <v>41</v>
      </c>
      <c r="G962">
        <f t="shared" ref="G962:G1025" si="96">IF(AND($C962&gt;0,F962&gt;0),F962/($C962^0.727399687532279),"")</f>
        <v>2.7617868496126583</v>
      </c>
      <c r="H962">
        <f t="shared" si="94"/>
        <v>71</v>
      </c>
      <c r="I962">
        <f t="shared" ref="I962:I1025" si="97">IF(AND($C962&gt;0,H962&gt;0),H962/($C962^0.727399687532279),"")</f>
        <v>4.7826064956707013</v>
      </c>
      <c r="J962">
        <v>6.4</v>
      </c>
      <c r="K962">
        <f t="shared" ref="K962:K1025" si="98">IF(AND($C962&gt;0,J962&gt;0),J962/($C962^0.515518364833551),"")</f>
        <v>0.94592146444799419</v>
      </c>
      <c r="L962">
        <v>6.3</v>
      </c>
      <c r="M962">
        <v>14.29</v>
      </c>
    </row>
    <row r="963" spans="1:13" ht="15" x14ac:dyDescent="0.25">
      <c r="A963" t="s">
        <v>350</v>
      </c>
      <c r="B963" t="s">
        <v>145</v>
      </c>
      <c r="C963">
        <v>69.349999999999994</v>
      </c>
      <c r="D963">
        <v>55</v>
      </c>
      <c r="E963">
        <f t="shared" si="95"/>
        <v>2.5187558132020254</v>
      </c>
      <c r="F963">
        <v>65</v>
      </c>
      <c r="G963">
        <f t="shared" si="96"/>
        <v>2.9767114156023933</v>
      </c>
      <c r="H963">
        <f t="shared" si="94"/>
        <v>120</v>
      </c>
      <c r="I963">
        <f t="shared" si="97"/>
        <v>5.4954672288044186</v>
      </c>
      <c r="J963">
        <v>9.2899999999999991</v>
      </c>
      <c r="K963">
        <f t="shared" si="98"/>
        <v>1.0445336862691721</v>
      </c>
      <c r="L963">
        <v>6.66</v>
      </c>
      <c r="M963">
        <v>13.87</v>
      </c>
    </row>
    <row r="964" spans="1:13" ht="15" x14ac:dyDescent="0.25">
      <c r="A964" t="s">
        <v>350</v>
      </c>
      <c r="B964" t="s">
        <v>90</v>
      </c>
      <c r="C964">
        <v>56.2</v>
      </c>
      <c r="D964">
        <v>62</v>
      </c>
      <c r="E964">
        <f t="shared" si="95"/>
        <v>3.308522102550258</v>
      </c>
      <c r="F964">
        <v>78</v>
      </c>
      <c r="G964">
        <f t="shared" si="96"/>
        <v>4.1623342580470988</v>
      </c>
      <c r="H964">
        <f t="shared" si="94"/>
        <v>140</v>
      </c>
      <c r="I964">
        <f t="shared" si="97"/>
        <v>7.4708563605973568</v>
      </c>
      <c r="J964">
        <v>8.7900000000000009</v>
      </c>
      <c r="K964">
        <f t="shared" si="98"/>
        <v>1.1014573131523242</v>
      </c>
      <c r="L964">
        <v>7.82</v>
      </c>
      <c r="M964">
        <v>12.58</v>
      </c>
    </row>
    <row r="965" spans="1:13" ht="15" x14ac:dyDescent="0.25">
      <c r="A965" t="s">
        <v>1182</v>
      </c>
      <c r="B965" t="s">
        <v>90</v>
      </c>
      <c r="C965">
        <v>46</v>
      </c>
      <c r="D965">
        <v>43</v>
      </c>
      <c r="E965">
        <f t="shared" si="95"/>
        <v>2.6544767657215016</v>
      </c>
      <c r="F965">
        <v>54</v>
      </c>
      <c r="G965">
        <f t="shared" si="96"/>
        <v>3.3335289616037462</v>
      </c>
      <c r="H965">
        <f t="shared" si="94"/>
        <v>97</v>
      </c>
      <c r="I965">
        <f t="shared" si="97"/>
        <v>5.9880057273252483</v>
      </c>
      <c r="J965">
        <v>8.25</v>
      </c>
      <c r="K965">
        <f t="shared" si="98"/>
        <v>1.1462299448191442</v>
      </c>
      <c r="L965">
        <v>7.2700000000000005</v>
      </c>
      <c r="M965">
        <v>13.6</v>
      </c>
    </row>
    <row r="966" spans="1:13" ht="15" x14ac:dyDescent="0.25">
      <c r="A966" t="s">
        <v>521</v>
      </c>
      <c r="B966" t="s">
        <v>503</v>
      </c>
      <c r="C966">
        <v>61.4</v>
      </c>
      <c r="D966">
        <v>73</v>
      </c>
      <c r="E966">
        <f t="shared" si="95"/>
        <v>3.6526641798136348</v>
      </c>
      <c r="F966">
        <v>93</v>
      </c>
      <c r="G966">
        <f t="shared" si="96"/>
        <v>4.653394092091343</v>
      </c>
      <c r="H966">
        <f t="shared" si="94"/>
        <v>166</v>
      </c>
      <c r="I966">
        <f t="shared" si="97"/>
        <v>8.3060582719049787</v>
      </c>
      <c r="J966">
        <v>10.19</v>
      </c>
      <c r="K966">
        <f t="shared" si="98"/>
        <v>1.2199458367669049</v>
      </c>
      <c r="L966">
        <v>9</v>
      </c>
      <c r="M966">
        <v>11.6</v>
      </c>
    </row>
    <row r="967" spans="1:13" ht="15" x14ac:dyDescent="0.25">
      <c r="A967" t="s">
        <v>521</v>
      </c>
      <c r="B967" t="s">
        <v>503</v>
      </c>
      <c r="C967">
        <v>62.6</v>
      </c>
      <c r="D967">
        <v>77</v>
      </c>
      <c r="E967">
        <f t="shared" si="95"/>
        <v>3.7989459670532906</v>
      </c>
      <c r="F967">
        <v>95</v>
      </c>
      <c r="G967">
        <f t="shared" si="96"/>
        <v>4.6870112580527605</v>
      </c>
      <c r="H967">
        <f t="shared" si="94"/>
        <v>172</v>
      </c>
      <c r="I967">
        <f t="shared" si="97"/>
        <v>8.485957225106052</v>
      </c>
      <c r="J967">
        <v>10.75</v>
      </c>
      <c r="K967">
        <f t="shared" si="98"/>
        <v>1.274211151852271</v>
      </c>
      <c r="L967">
        <v>8.9499999999999993</v>
      </c>
    </row>
    <row r="968" spans="1:13" ht="15" x14ac:dyDescent="0.25">
      <c r="A968" t="s">
        <v>521</v>
      </c>
      <c r="B968" t="s">
        <v>503</v>
      </c>
      <c r="C968">
        <v>38.1</v>
      </c>
      <c r="D968">
        <v>26</v>
      </c>
      <c r="E968">
        <f t="shared" si="95"/>
        <v>1.8408102107777253</v>
      </c>
      <c r="F968">
        <v>36</v>
      </c>
      <c r="G968">
        <f t="shared" si="96"/>
        <v>2.5488141379999272</v>
      </c>
      <c r="H968">
        <f t="shared" si="94"/>
        <v>62</v>
      </c>
      <c r="I968">
        <f t="shared" si="97"/>
        <v>4.3896243487776525</v>
      </c>
      <c r="J968">
        <v>5.47</v>
      </c>
      <c r="K968">
        <f t="shared" si="98"/>
        <v>0.83751282837723184</v>
      </c>
      <c r="L968">
        <v>6.28</v>
      </c>
      <c r="M968">
        <v>14.1</v>
      </c>
    </row>
    <row r="969" spans="1:13" ht="15" x14ac:dyDescent="0.25">
      <c r="A969" t="s">
        <v>521</v>
      </c>
      <c r="B969" t="s">
        <v>503</v>
      </c>
      <c r="C969">
        <v>51.5</v>
      </c>
      <c r="D969">
        <v>55</v>
      </c>
      <c r="E969">
        <f t="shared" si="95"/>
        <v>3.1274807552747319</v>
      </c>
      <c r="F969">
        <v>67</v>
      </c>
      <c r="G969">
        <f t="shared" si="96"/>
        <v>3.8098401927892187</v>
      </c>
      <c r="H969">
        <f t="shared" si="94"/>
        <v>122</v>
      </c>
      <c r="I969">
        <f t="shared" si="97"/>
        <v>6.9373209480639506</v>
      </c>
      <c r="J969">
        <v>8.75</v>
      </c>
      <c r="K969">
        <f t="shared" si="98"/>
        <v>1.1469381254632858</v>
      </c>
      <c r="L969">
        <v>7.5</v>
      </c>
      <c r="M969">
        <v>12.5</v>
      </c>
    </row>
    <row r="970" spans="1:13" ht="15" x14ac:dyDescent="0.25">
      <c r="A970" t="s">
        <v>992</v>
      </c>
      <c r="B970" t="s">
        <v>503</v>
      </c>
      <c r="C970">
        <v>45.6</v>
      </c>
      <c r="D970">
        <v>43</v>
      </c>
      <c r="E970">
        <f t="shared" si="95"/>
        <v>2.6713940073450133</v>
      </c>
      <c r="F970">
        <v>55</v>
      </c>
      <c r="G970">
        <f t="shared" si="96"/>
        <v>3.4168993117203659</v>
      </c>
      <c r="H970">
        <f t="shared" si="94"/>
        <v>98</v>
      </c>
      <c r="I970">
        <f t="shared" si="97"/>
        <v>6.0882933190653796</v>
      </c>
      <c r="J970">
        <v>7.3</v>
      </c>
      <c r="K970">
        <f t="shared" si="98"/>
        <v>1.0188166108498404</v>
      </c>
      <c r="L970">
        <v>7.12</v>
      </c>
    </row>
    <row r="971" spans="1:13" ht="15" x14ac:dyDescent="0.25">
      <c r="A971" t="s">
        <v>992</v>
      </c>
      <c r="B971" t="s">
        <v>656</v>
      </c>
      <c r="C971">
        <v>34.5</v>
      </c>
      <c r="E971" t="str">
        <f t="shared" si="95"/>
        <v/>
      </c>
      <c r="G971" t="str">
        <f t="shared" si="96"/>
        <v/>
      </c>
      <c r="I971" t="str">
        <f t="shared" si="97"/>
        <v/>
      </c>
      <c r="K971" t="str">
        <f t="shared" si="98"/>
        <v/>
      </c>
      <c r="L971">
        <v>4.8500000000000005</v>
      </c>
    </row>
    <row r="972" spans="1:13" ht="15" x14ac:dyDescent="0.25">
      <c r="A972" t="s">
        <v>1648</v>
      </c>
      <c r="B972" t="s">
        <v>777</v>
      </c>
      <c r="C972">
        <v>72.2</v>
      </c>
      <c r="D972">
        <v>103</v>
      </c>
      <c r="E972">
        <f t="shared" si="95"/>
        <v>4.5807632651913943</v>
      </c>
      <c r="F972">
        <v>124</v>
      </c>
      <c r="G972">
        <f t="shared" si="96"/>
        <v>5.5147052901333291</v>
      </c>
      <c r="H972">
        <f t="shared" ref="H972:H1003" si="99">D972+F972</f>
        <v>227</v>
      </c>
      <c r="I972">
        <f t="shared" si="97"/>
        <v>10.095468555324723</v>
      </c>
      <c r="J972">
        <v>12.2</v>
      </c>
      <c r="K972">
        <f t="shared" si="98"/>
        <v>1.3435374409121321</v>
      </c>
      <c r="L972">
        <v>8.8699999999999992</v>
      </c>
      <c r="M972">
        <v>14.2941434965835</v>
      </c>
    </row>
    <row r="973" spans="1:13" ht="15" x14ac:dyDescent="0.25">
      <c r="A973" t="s">
        <v>1648</v>
      </c>
      <c r="B973" t="s">
        <v>777</v>
      </c>
      <c r="C973">
        <v>60.5</v>
      </c>
      <c r="D973">
        <v>76</v>
      </c>
      <c r="E973">
        <f t="shared" si="95"/>
        <v>3.8438398907175886</v>
      </c>
      <c r="F973">
        <v>92</v>
      </c>
      <c r="G973">
        <f t="shared" si="96"/>
        <v>4.6530693413949757</v>
      </c>
      <c r="H973">
        <f t="shared" si="99"/>
        <v>168</v>
      </c>
      <c r="I973">
        <f t="shared" si="97"/>
        <v>8.4969092321125643</v>
      </c>
      <c r="J973">
        <v>10.66</v>
      </c>
      <c r="K973">
        <f t="shared" si="98"/>
        <v>1.2859662993754875</v>
      </c>
      <c r="L973">
        <v>8.4499999999999993</v>
      </c>
      <c r="M973">
        <v>12.8</v>
      </c>
    </row>
    <row r="974" spans="1:13" ht="15" x14ac:dyDescent="0.25">
      <c r="A974" t="s">
        <v>1648</v>
      </c>
      <c r="B974" t="s">
        <v>777</v>
      </c>
      <c r="C974">
        <v>65.099999999999994</v>
      </c>
      <c r="D974">
        <v>88</v>
      </c>
      <c r="E974">
        <f t="shared" si="95"/>
        <v>4.2197277097961621</v>
      </c>
      <c r="F974">
        <v>107</v>
      </c>
      <c r="G974">
        <f t="shared" si="96"/>
        <v>5.1308052835021511</v>
      </c>
      <c r="H974">
        <f t="shared" si="99"/>
        <v>195</v>
      </c>
      <c r="I974">
        <f t="shared" si="97"/>
        <v>9.3505329932983141</v>
      </c>
      <c r="J974">
        <v>12.25</v>
      </c>
      <c r="K974">
        <f t="shared" si="98"/>
        <v>1.4229897866016692</v>
      </c>
      <c r="L974">
        <v>8.4499999999999993</v>
      </c>
      <c r="M974">
        <v>12.6</v>
      </c>
    </row>
    <row r="975" spans="1:13" ht="15" x14ac:dyDescent="0.25">
      <c r="A975" t="s">
        <v>1648</v>
      </c>
      <c r="B975" t="s">
        <v>777</v>
      </c>
      <c r="C975">
        <v>50.8</v>
      </c>
      <c r="D975">
        <v>37</v>
      </c>
      <c r="E975">
        <f t="shared" si="95"/>
        <v>2.1249904997496252</v>
      </c>
      <c r="F975">
        <v>40</v>
      </c>
      <c r="G975">
        <f t="shared" si="96"/>
        <v>2.2972870267563512</v>
      </c>
      <c r="H975">
        <f t="shared" si="99"/>
        <v>77</v>
      </c>
      <c r="I975">
        <f t="shared" si="97"/>
        <v>4.4222775265059759</v>
      </c>
      <c r="J975">
        <v>7.45</v>
      </c>
      <c r="K975">
        <f t="shared" si="98"/>
        <v>0.98344981090881134</v>
      </c>
      <c r="L975">
        <v>7.05</v>
      </c>
      <c r="M975">
        <v>12.5</v>
      </c>
    </row>
    <row r="976" spans="1:13" ht="15" x14ac:dyDescent="0.25">
      <c r="A976" t="s">
        <v>487</v>
      </c>
      <c r="B976" t="s">
        <v>242</v>
      </c>
      <c r="C976">
        <v>41.1</v>
      </c>
      <c r="D976">
        <v>17</v>
      </c>
      <c r="E976">
        <f t="shared" si="95"/>
        <v>1.1390450063591195</v>
      </c>
      <c r="F976">
        <v>20</v>
      </c>
      <c r="G976">
        <f t="shared" si="96"/>
        <v>1.3400529486577877</v>
      </c>
      <c r="H976">
        <f t="shared" si="99"/>
        <v>37</v>
      </c>
      <c r="I976">
        <f t="shared" si="97"/>
        <v>2.4790979550169072</v>
      </c>
      <c r="J976">
        <v>5.89</v>
      </c>
      <c r="K976">
        <f t="shared" si="98"/>
        <v>0.86726176024190571</v>
      </c>
      <c r="L976">
        <v>5.15</v>
      </c>
    </row>
    <row r="977" spans="1:13" ht="15" x14ac:dyDescent="0.25">
      <c r="A977" t="s">
        <v>487</v>
      </c>
      <c r="B977" t="s">
        <v>242</v>
      </c>
      <c r="C977">
        <v>52.6</v>
      </c>
      <c r="D977">
        <v>28</v>
      </c>
      <c r="E977">
        <f t="shared" si="95"/>
        <v>1.5678825940708678</v>
      </c>
      <c r="F977">
        <v>33</v>
      </c>
      <c r="G977">
        <f t="shared" si="96"/>
        <v>1.84786162872638</v>
      </c>
      <c r="H977">
        <f t="shared" si="99"/>
        <v>61</v>
      </c>
      <c r="I977">
        <f t="shared" si="97"/>
        <v>3.4157442227972479</v>
      </c>
      <c r="J977">
        <v>7.8900000000000006</v>
      </c>
      <c r="K977">
        <f t="shared" si="98"/>
        <v>1.0230037989569249</v>
      </c>
      <c r="L977">
        <v>5.55</v>
      </c>
    </row>
    <row r="978" spans="1:13" ht="15" x14ac:dyDescent="0.25">
      <c r="A978" t="s">
        <v>1507</v>
      </c>
      <c r="B978" t="s">
        <v>225</v>
      </c>
      <c r="C978">
        <v>43.8</v>
      </c>
      <c r="D978">
        <v>21</v>
      </c>
      <c r="E978">
        <f t="shared" si="95"/>
        <v>1.3434191652455425</v>
      </c>
      <c r="F978">
        <v>24</v>
      </c>
      <c r="G978">
        <f t="shared" si="96"/>
        <v>1.5353361888520487</v>
      </c>
      <c r="H978">
        <f t="shared" si="99"/>
        <v>45</v>
      </c>
      <c r="I978">
        <f t="shared" si="97"/>
        <v>2.8787553540975912</v>
      </c>
      <c r="J978">
        <v>4.57</v>
      </c>
      <c r="K978">
        <f t="shared" si="98"/>
        <v>0.65118764294171538</v>
      </c>
      <c r="L978">
        <v>4.75</v>
      </c>
      <c r="M978">
        <v>15.44</v>
      </c>
    </row>
    <row r="979" spans="1:13" ht="15" x14ac:dyDescent="0.25">
      <c r="A979" t="s">
        <v>946</v>
      </c>
      <c r="B979" t="s">
        <v>272</v>
      </c>
      <c r="C979">
        <v>82.1</v>
      </c>
      <c r="D979">
        <v>80</v>
      </c>
      <c r="E979">
        <f t="shared" si="95"/>
        <v>3.2403906672278775</v>
      </c>
      <c r="F979">
        <v>90</v>
      </c>
      <c r="G979">
        <f t="shared" si="96"/>
        <v>3.6454395006313622</v>
      </c>
      <c r="H979">
        <f t="shared" si="99"/>
        <v>170</v>
      </c>
      <c r="I979">
        <f t="shared" si="97"/>
        <v>6.8858301678592397</v>
      </c>
      <c r="J979">
        <v>10.8</v>
      </c>
      <c r="K979">
        <f t="shared" si="98"/>
        <v>1.1131269596984865</v>
      </c>
      <c r="L979">
        <v>7.6</v>
      </c>
    </row>
    <row r="980" spans="1:13" ht="15" x14ac:dyDescent="0.25">
      <c r="A980" t="s">
        <v>946</v>
      </c>
      <c r="B980" t="s">
        <v>272</v>
      </c>
      <c r="C980">
        <v>61.2</v>
      </c>
      <c r="D980">
        <v>47</v>
      </c>
      <c r="E980">
        <f t="shared" si="95"/>
        <v>2.3573031241244351</v>
      </c>
      <c r="F980">
        <v>56</v>
      </c>
      <c r="G980">
        <f t="shared" si="96"/>
        <v>2.8087015947014544</v>
      </c>
      <c r="H980">
        <f t="shared" si="99"/>
        <v>103</v>
      </c>
      <c r="I980">
        <f t="shared" si="97"/>
        <v>5.1660047188258895</v>
      </c>
      <c r="J980">
        <v>6.8</v>
      </c>
      <c r="K980">
        <f t="shared" si="98"/>
        <v>0.81546578011828863</v>
      </c>
      <c r="L980">
        <v>6.2</v>
      </c>
      <c r="M980">
        <v>13.72</v>
      </c>
    </row>
    <row r="981" spans="1:13" ht="15" x14ac:dyDescent="0.25">
      <c r="A981" t="s">
        <v>969</v>
      </c>
      <c r="B981" t="s">
        <v>272</v>
      </c>
      <c r="C981">
        <v>58.9</v>
      </c>
      <c r="D981">
        <v>40</v>
      </c>
      <c r="E981">
        <f t="shared" si="95"/>
        <v>2.0629023899155778</v>
      </c>
      <c r="F981">
        <v>46</v>
      </c>
      <c r="G981">
        <f t="shared" si="96"/>
        <v>2.3723377484029142</v>
      </c>
      <c r="H981">
        <f t="shared" si="99"/>
        <v>86</v>
      </c>
      <c r="I981">
        <f t="shared" si="97"/>
        <v>4.4352401383184921</v>
      </c>
      <c r="J981">
        <v>6.7</v>
      </c>
      <c r="K981">
        <f t="shared" si="98"/>
        <v>0.8194979289769686</v>
      </c>
      <c r="L981">
        <v>5.34</v>
      </c>
    </row>
    <row r="982" spans="1:13" ht="15" x14ac:dyDescent="0.25">
      <c r="A982" t="s">
        <v>969</v>
      </c>
      <c r="B982" t="s">
        <v>103</v>
      </c>
      <c r="C982">
        <v>49</v>
      </c>
      <c r="D982">
        <v>17</v>
      </c>
      <c r="E982">
        <f t="shared" si="95"/>
        <v>1.0023071326227895</v>
      </c>
      <c r="F982">
        <v>27</v>
      </c>
      <c r="G982">
        <f t="shared" si="96"/>
        <v>1.5918995635773716</v>
      </c>
      <c r="H982">
        <f t="shared" si="99"/>
        <v>44</v>
      </c>
      <c r="I982">
        <f t="shared" si="97"/>
        <v>2.5942066962001613</v>
      </c>
      <c r="J982">
        <v>5.8</v>
      </c>
      <c r="K982">
        <f t="shared" si="98"/>
        <v>0.78001126370475771</v>
      </c>
      <c r="L982">
        <v>6</v>
      </c>
      <c r="M982">
        <v>13.4</v>
      </c>
    </row>
    <row r="983" spans="1:13" ht="15" x14ac:dyDescent="0.25">
      <c r="A983" t="s">
        <v>580</v>
      </c>
      <c r="B983" t="s">
        <v>677</v>
      </c>
      <c r="C983">
        <v>34.5</v>
      </c>
      <c r="D983">
        <v>27</v>
      </c>
      <c r="E983">
        <f t="shared" si="95"/>
        <v>2.0547293993618299</v>
      </c>
      <c r="F983">
        <v>37</v>
      </c>
      <c r="G983">
        <f t="shared" si="96"/>
        <v>2.8157402880143594</v>
      </c>
      <c r="H983">
        <f t="shared" si="99"/>
        <v>64</v>
      </c>
      <c r="I983">
        <f t="shared" si="97"/>
        <v>4.8704696873761897</v>
      </c>
      <c r="J983">
        <v>6</v>
      </c>
      <c r="K983">
        <f t="shared" si="98"/>
        <v>0.96689043745546133</v>
      </c>
      <c r="L983">
        <v>5.9</v>
      </c>
    </row>
    <row r="984" spans="1:13" ht="15" x14ac:dyDescent="0.25">
      <c r="A984" t="s">
        <v>580</v>
      </c>
      <c r="B984" t="s">
        <v>72</v>
      </c>
      <c r="C984">
        <v>38.5</v>
      </c>
      <c r="D984">
        <v>25</v>
      </c>
      <c r="E984">
        <f t="shared" si="95"/>
        <v>1.7566141202454011</v>
      </c>
      <c r="F984">
        <v>31</v>
      </c>
      <c r="G984">
        <f t="shared" si="96"/>
        <v>2.1782015091042974</v>
      </c>
      <c r="H984">
        <f t="shared" si="99"/>
        <v>56</v>
      </c>
      <c r="I984">
        <f t="shared" si="97"/>
        <v>3.9348156293496985</v>
      </c>
      <c r="J984">
        <v>5.38</v>
      </c>
      <c r="K984">
        <f t="shared" si="98"/>
        <v>0.81930980617041371</v>
      </c>
      <c r="L984">
        <v>5.34</v>
      </c>
      <c r="M984">
        <v>14.22</v>
      </c>
    </row>
    <row r="985" spans="1:13" ht="15" x14ac:dyDescent="0.25">
      <c r="A985" t="s">
        <v>580</v>
      </c>
      <c r="B985" t="s">
        <v>72</v>
      </c>
      <c r="C985">
        <v>46.5</v>
      </c>
      <c r="D985">
        <v>25</v>
      </c>
      <c r="E985">
        <f t="shared" si="95"/>
        <v>1.5312117453844263</v>
      </c>
      <c r="F985">
        <v>35</v>
      </c>
      <c r="G985">
        <f t="shared" si="96"/>
        <v>2.1436964435381967</v>
      </c>
      <c r="H985">
        <f t="shared" si="99"/>
        <v>60</v>
      </c>
      <c r="I985">
        <f t="shared" si="97"/>
        <v>3.6749081889226232</v>
      </c>
      <c r="J985">
        <v>5.05</v>
      </c>
      <c r="K985">
        <f t="shared" si="98"/>
        <v>0.69773218793171909</v>
      </c>
      <c r="L985">
        <v>5.19</v>
      </c>
      <c r="M985">
        <v>13.6</v>
      </c>
    </row>
    <row r="986" spans="1:13" ht="15" x14ac:dyDescent="0.25">
      <c r="A986" t="s">
        <v>475</v>
      </c>
      <c r="B986" t="s">
        <v>434</v>
      </c>
      <c r="C986">
        <v>30.5</v>
      </c>
      <c r="D986">
        <v>20</v>
      </c>
      <c r="E986">
        <f t="shared" si="95"/>
        <v>1.6647566420566089</v>
      </c>
      <c r="F986">
        <v>25</v>
      </c>
      <c r="G986">
        <f t="shared" si="96"/>
        <v>2.0809458025707612</v>
      </c>
      <c r="H986">
        <f t="shared" si="99"/>
        <v>45</v>
      </c>
      <c r="I986">
        <f t="shared" si="97"/>
        <v>3.7457024446273701</v>
      </c>
      <c r="J986">
        <v>4.84</v>
      </c>
      <c r="K986">
        <f t="shared" si="98"/>
        <v>0.8311157941811097</v>
      </c>
      <c r="L986">
        <v>5.1100000000000003</v>
      </c>
    </row>
    <row r="987" spans="1:13" ht="15" x14ac:dyDescent="0.25">
      <c r="A987" t="s">
        <v>580</v>
      </c>
      <c r="B987" t="s">
        <v>434</v>
      </c>
      <c r="C987">
        <v>32.6</v>
      </c>
      <c r="D987">
        <v>22</v>
      </c>
      <c r="E987">
        <f t="shared" si="95"/>
        <v>1.7446514324631635</v>
      </c>
      <c r="F987">
        <v>28</v>
      </c>
      <c r="G987">
        <f t="shared" si="96"/>
        <v>2.2204654594985715</v>
      </c>
      <c r="H987">
        <f t="shared" si="99"/>
        <v>50</v>
      </c>
      <c r="I987">
        <f t="shared" si="97"/>
        <v>3.9651168919617352</v>
      </c>
      <c r="J987">
        <v>5.91</v>
      </c>
      <c r="K987">
        <f t="shared" si="98"/>
        <v>0.98060932330640305</v>
      </c>
      <c r="L987">
        <v>5.57</v>
      </c>
    </row>
    <row r="988" spans="1:13" ht="15" x14ac:dyDescent="0.25">
      <c r="A988" t="s">
        <v>580</v>
      </c>
      <c r="B988" t="s">
        <v>779</v>
      </c>
      <c r="C988">
        <v>40.299999999999997</v>
      </c>
      <c r="D988">
        <v>33</v>
      </c>
      <c r="E988">
        <f t="shared" si="95"/>
        <v>2.2429291277091394</v>
      </c>
      <c r="F988">
        <v>40</v>
      </c>
      <c r="G988">
        <f t="shared" si="96"/>
        <v>2.7187019729807749</v>
      </c>
      <c r="H988">
        <f t="shared" si="99"/>
        <v>73</v>
      </c>
      <c r="I988">
        <f t="shared" si="97"/>
        <v>4.9616311006899139</v>
      </c>
      <c r="J988">
        <v>7.45</v>
      </c>
      <c r="K988">
        <f t="shared" si="98"/>
        <v>1.1081333878959208</v>
      </c>
      <c r="L988">
        <v>6.65</v>
      </c>
    </row>
    <row r="989" spans="1:13" ht="15" x14ac:dyDescent="0.25">
      <c r="A989" t="s">
        <v>580</v>
      </c>
      <c r="B989" t="s">
        <v>677</v>
      </c>
      <c r="C989">
        <v>40.200000000000003</v>
      </c>
      <c r="D989">
        <v>37</v>
      </c>
      <c r="E989">
        <f t="shared" si="95"/>
        <v>2.5193481923588754</v>
      </c>
      <c r="F989">
        <v>50</v>
      </c>
      <c r="G989">
        <f t="shared" si="96"/>
        <v>3.4045245842687506</v>
      </c>
      <c r="H989">
        <f t="shared" si="99"/>
        <v>87</v>
      </c>
      <c r="I989">
        <f t="shared" si="97"/>
        <v>5.9238727766276265</v>
      </c>
      <c r="J989">
        <v>5.96</v>
      </c>
      <c r="K989">
        <f t="shared" si="98"/>
        <v>0.88764286812428683</v>
      </c>
      <c r="L989">
        <v>6.8</v>
      </c>
    </row>
    <row r="990" spans="1:13" ht="15" x14ac:dyDescent="0.25">
      <c r="A990" t="s">
        <v>475</v>
      </c>
      <c r="B990" t="s">
        <v>677</v>
      </c>
      <c r="C990">
        <v>48.5</v>
      </c>
      <c r="D990">
        <v>50</v>
      </c>
      <c r="E990">
        <f t="shared" si="95"/>
        <v>2.9700378940347814</v>
      </c>
      <c r="F990">
        <v>62</v>
      </c>
      <c r="G990">
        <f t="shared" si="96"/>
        <v>3.6828469886031292</v>
      </c>
      <c r="H990">
        <f t="shared" si="99"/>
        <v>112</v>
      </c>
      <c r="I990">
        <f t="shared" si="97"/>
        <v>6.6528848826379106</v>
      </c>
      <c r="J990">
        <v>8.35</v>
      </c>
      <c r="K990">
        <f t="shared" si="98"/>
        <v>1.1289004622445586</v>
      </c>
      <c r="L990">
        <v>7.11</v>
      </c>
    </row>
    <row r="991" spans="1:13" ht="15" x14ac:dyDescent="0.25">
      <c r="A991" t="s">
        <v>475</v>
      </c>
      <c r="B991" t="s">
        <v>677</v>
      </c>
      <c r="C991">
        <v>61.3</v>
      </c>
      <c r="D991">
        <v>77</v>
      </c>
      <c r="E991">
        <f t="shared" si="95"/>
        <v>3.8573809782521806</v>
      </c>
      <c r="F991">
        <v>97</v>
      </c>
      <c r="G991">
        <f t="shared" si="96"/>
        <v>4.8592981154605388</v>
      </c>
      <c r="H991">
        <f t="shared" si="99"/>
        <v>174</v>
      </c>
      <c r="I991">
        <f t="shared" si="97"/>
        <v>8.7166790937127203</v>
      </c>
      <c r="J991">
        <v>10.76</v>
      </c>
      <c r="K991">
        <f t="shared" si="98"/>
        <v>1.2892690889525058</v>
      </c>
      <c r="L991">
        <v>8.5299999999999994</v>
      </c>
    </row>
    <row r="992" spans="1:13" ht="15" x14ac:dyDescent="0.25">
      <c r="A992" t="s">
        <v>475</v>
      </c>
      <c r="B992" t="s">
        <v>677</v>
      </c>
      <c r="C992">
        <v>65.400000000000006</v>
      </c>
      <c r="D992">
        <v>88</v>
      </c>
      <c r="E992">
        <f t="shared" si="95"/>
        <v>4.2056389416276172</v>
      </c>
      <c r="F992">
        <v>110</v>
      </c>
      <c r="G992">
        <f t="shared" si="96"/>
        <v>5.2570486770345211</v>
      </c>
      <c r="H992">
        <f t="shared" si="99"/>
        <v>198</v>
      </c>
      <c r="I992">
        <f t="shared" si="97"/>
        <v>9.4626876186621391</v>
      </c>
      <c r="J992">
        <v>11.38</v>
      </c>
      <c r="K992">
        <f t="shared" si="98"/>
        <v>1.3187989418606612</v>
      </c>
      <c r="L992">
        <v>8.74</v>
      </c>
    </row>
    <row r="993" spans="1:13" ht="15" x14ac:dyDescent="0.25">
      <c r="A993" t="s">
        <v>1063</v>
      </c>
      <c r="B993" t="s">
        <v>72</v>
      </c>
      <c r="C993">
        <v>44.2</v>
      </c>
      <c r="D993">
        <v>32</v>
      </c>
      <c r="E993">
        <f t="shared" si="95"/>
        <v>2.0336224787687662</v>
      </c>
      <c r="F993">
        <v>43</v>
      </c>
      <c r="G993">
        <f t="shared" si="96"/>
        <v>2.7326802058455297</v>
      </c>
      <c r="H993">
        <f t="shared" si="99"/>
        <v>75</v>
      </c>
      <c r="I993">
        <f t="shared" si="97"/>
        <v>4.7663026846142955</v>
      </c>
      <c r="J993">
        <v>5.3100000000000005</v>
      </c>
      <c r="K993">
        <f t="shared" si="98"/>
        <v>0.75309388866042049</v>
      </c>
      <c r="L993">
        <v>5.55</v>
      </c>
      <c r="M993">
        <v>13.44</v>
      </c>
    </row>
    <row r="994" spans="1:13" ht="15" x14ac:dyDescent="0.25">
      <c r="A994" t="s">
        <v>1356</v>
      </c>
      <c r="B994" t="s">
        <v>677</v>
      </c>
      <c r="C994">
        <v>38.1</v>
      </c>
      <c r="D994">
        <v>32</v>
      </c>
      <c r="E994">
        <f t="shared" si="95"/>
        <v>2.2656125671110465</v>
      </c>
      <c r="F994">
        <v>41</v>
      </c>
      <c r="G994">
        <f t="shared" si="96"/>
        <v>2.9028161016110281</v>
      </c>
      <c r="H994">
        <f t="shared" si="99"/>
        <v>73</v>
      </c>
      <c r="I994">
        <f t="shared" si="97"/>
        <v>5.1684286687220746</v>
      </c>
      <c r="J994">
        <v>5.79</v>
      </c>
      <c r="K994">
        <f t="shared" si="98"/>
        <v>0.88650809438833134</v>
      </c>
      <c r="L994">
        <v>6.08</v>
      </c>
    </row>
    <row r="995" spans="1:13" ht="15" x14ac:dyDescent="0.25">
      <c r="A995" t="s">
        <v>1590</v>
      </c>
      <c r="B995" t="s">
        <v>208</v>
      </c>
      <c r="C995">
        <v>59.4</v>
      </c>
      <c r="D995">
        <v>40</v>
      </c>
      <c r="E995">
        <f t="shared" si="95"/>
        <v>2.0502569157696877</v>
      </c>
      <c r="F995">
        <v>55</v>
      </c>
      <c r="G995">
        <f t="shared" si="96"/>
        <v>2.8191032591833207</v>
      </c>
      <c r="H995">
        <f t="shared" si="99"/>
        <v>95</v>
      </c>
      <c r="I995">
        <f t="shared" si="97"/>
        <v>4.8693601749530089</v>
      </c>
      <c r="J995">
        <v>9.73</v>
      </c>
      <c r="K995">
        <f t="shared" si="98"/>
        <v>1.1849317939959558</v>
      </c>
      <c r="L995">
        <v>7.9</v>
      </c>
    </row>
    <row r="996" spans="1:13" ht="15" x14ac:dyDescent="0.25">
      <c r="A996" t="s">
        <v>1590</v>
      </c>
      <c r="B996" t="s">
        <v>208</v>
      </c>
      <c r="C996">
        <v>43.8</v>
      </c>
      <c r="D996">
        <v>18</v>
      </c>
      <c r="E996">
        <f t="shared" si="95"/>
        <v>1.1515021416390365</v>
      </c>
      <c r="F996">
        <v>27</v>
      </c>
      <c r="G996">
        <f t="shared" si="96"/>
        <v>1.7272532124585547</v>
      </c>
      <c r="H996">
        <f t="shared" si="99"/>
        <v>45</v>
      </c>
      <c r="I996">
        <f t="shared" si="97"/>
        <v>2.8787553540975912</v>
      </c>
      <c r="J996">
        <v>5.2</v>
      </c>
      <c r="K996">
        <f t="shared" si="98"/>
        <v>0.74095749306278336</v>
      </c>
      <c r="L996">
        <v>5.9</v>
      </c>
      <c r="M996">
        <v>13.7</v>
      </c>
    </row>
    <row r="997" spans="1:13" ht="15" x14ac:dyDescent="0.25">
      <c r="A997" t="s">
        <v>813</v>
      </c>
      <c r="B997" t="s">
        <v>46</v>
      </c>
      <c r="C997">
        <v>82.7</v>
      </c>
      <c r="D997">
        <v>82</v>
      </c>
      <c r="E997">
        <f t="shared" si="95"/>
        <v>3.303854735243406</v>
      </c>
      <c r="F997">
        <v>102</v>
      </c>
      <c r="G997">
        <f t="shared" si="96"/>
        <v>4.1096729633515539</v>
      </c>
      <c r="H997">
        <f t="shared" si="99"/>
        <v>184</v>
      </c>
      <c r="I997">
        <f t="shared" si="97"/>
        <v>7.4135276985949599</v>
      </c>
      <c r="J997">
        <v>12.48</v>
      </c>
      <c r="K997">
        <f t="shared" si="98"/>
        <v>1.2814606668832973</v>
      </c>
      <c r="L997">
        <v>7.27</v>
      </c>
      <c r="M997">
        <v>13.1</v>
      </c>
    </row>
    <row r="998" spans="1:13" ht="15" x14ac:dyDescent="0.25">
      <c r="A998" t="s">
        <v>813</v>
      </c>
      <c r="B998" t="s">
        <v>46</v>
      </c>
      <c r="C998">
        <v>76</v>
      </c>
      <c r="D998">
        <v>67</v>
      </c>
      <c r="E998">
        <f t="shared" si="95"/>
        <v>2.870592748086795</v>
      </c>
      <c r="F998">
        <v>90</v>
      </c>
      <c r="G998">
        <f t="shared" si="96"/>
        <v>3.8560201093703212</v>
      </c>
      <c r="H998">
        <f t="shared" si="99"/>
        <v>157</v>
      </c>
      <c r="I998">
        <f t="shared" si="97"/>
        <v>6.7266128574571162</v>
      </c>
      <c r="J998">
        <v>9.36</v>
      </c>
      <c r="K998">
        <f t="shared" si="98"/>
        <v>1.003880229046366</v>
      </c>
      <c r="L998">
        <v>7.3</v>
      </c>
      <c r="M998">
        <v>12.42</v>
      </c>
    </row>
    <row r="999" spans="1:13" ht="15" x14ac:dyDescent="0.25">
      <c r="A999" t="s">
        <v>1019</v>
      </c>
      <c r="B999" t="s">
        <v>420</v>
      </c>
      <c r="C999">
        <v>61.3</v>
      </c>
      <c r="D999">
        <v>45</v>
      </c>
      <c r="E999">
        <f t="shared" si="95"/>
        <v>2.254313558718807</v>
      </c>
      <c r="F999">
        <v>60</v>
      </c>
      <c r="G999">
        <f t="shared" si="96"/>
        <v>3.0057514116250759</v>
      </c>
      <c r="H999">
        <f t="shared" si="99"/>
        <v>105</v>
      </c>
      <c r="I999">
        <f t="shared" si="97"/>
        <v>5.2600649703438824</v>
      </c>
      <c r="J999">
        <v>8.6999999999999993</v>
      </c>
      <c r="K999">
        <f t="shared" si="98"/>
        <v>1.0424387615136432</v>
      </c>
      <c r="L999">
        <v>7</v>
      </c>
      <c r="M999">
        <v>13.06</v>
      </c>
    </row>
    <row r="1000" spans="1:13" ht="15" x14ac:dyDescent="0.25">
      <c r="A1000" t="s">
        <v>1019</v>
      </c>
      <c r="B1000" t="s">
        <v>420</v>
      </c>
      <c r="C1000">
        <v>67.5</v>
      </c>
      <c r="D1000">
        <v>64</v>
      </c>
      <c r="E1000">
        <f t="shared" si="95"/>
        <v>2.9891312245087098</v>
      </c>
      <c r="F1000">
        <v>80</v>
      </c>
      <c r="G1000">
        <f t="shared" si="96"/>
        <v>3.7364140306358871</v>
      </c>
      <c r="H1000">
        <f t="shared" si="99"/>
        <v>144</v>
      </c>
      <c r="I1000">
        <f t="shared" si="97"/>
        <v>6.7255452551445973</v>
      </c>
      <c r="J1000">
        <v>11.89</v>
      </c>
      <c r="K1000">
        <f t="shared" si="98"/>
        <v>1.3556331017477037</v>
      </c>
      <c r="L1000">
        <v>7.8</v>
      </c>
      <c r="M1000">
        <v>12.56</v>
      </c>
    </row>
    <row r="1001" spans="1:13" ht="15" x14ac:dyDescent="0.25">
      <c r="A1001" t="s">
        <v>2174</v>
      </c>
      <c r="B1001" t="s">
        <v>305</v>
      </c>
      <c r="C1001">
        <v>90.3</v>
      </c>
      <c r="D1001">
        <v>80</v>
      </c>
      <c r="E1001">
        <f t="shared" si="95"/>
        <v>3.0235929810577282</v>
      </c>
      <c r="F1001">
        <v>112</v>
      </c>
      <c r="G1001">
        <f t="shared" si="96"/>
        <v>4.2330301734808193</v>
      </c>
      <c r="H1001">
        <f t="shared" si="99"/>
        <v>192</v>
      </c>
      <c r="I1001">
        <f t="shared" si="97"/>
        <v>7.2566231545385476</v>
      </c>
      <c r="J1001">
        <v>12.31</v>
      </c>
      <c r="K1001">
        <f t="shared" si="98"/>
        <v>1.2079949028134354</v>
      </c>
      <c r="L1001">
        <v>7.54</v>
      </c>
      <c r="M1001">
        <v>14.15633316648</v>
      </c>
    </row>
    <row r="1002" spans="1:13" ht="15" x14ac:dyDescent="0.25">
      <c r="A1002" t="s">
        <v>1694</v>
      </c>
      <c r="B1002" t="s">
        <v>415</v>
      </c>
      <c r="C1002">
        <v>61.2</v>
      </c>
      <c r="D1002">
        <v>43</v>
      </c>
      <c r="E1002">
        <f t="shared" si="95"/>
        <v>2.1566815816457598</v>
      </c>
      <c r="F1002">
        <v>56</v>
      </c>
      <c r="G1002">
        <f t="shared" si="96"/>
        <v>2.8087015947014544</v>
      </c>
      <c r="H1002">
        <f t="shared" si="99"/>
        <v>99</v>
      </c>
      <c r="I1002">
        <f t="shared" si="97"/>
        <v>4.9653831763472143</v>
      </c>
      <c r="J1002">
        <v>7.71</v>
      </c>
      <c r="K1002">
        <f t="shared" si="98"/>
        <v>0.92459428892823603</v>
      </c>
      <c r="L1002">
        <v>6.18</v>
      </c>
    </row>
    <row r="1003" spans="1:13" ht="15" x14ac:dyDescent="0.25">
      <c r="A1003" t="s">
        <v>1694</v>
      </c>
      <c r="B1003" t="s">
        <v>415</v>
      </c>
      <c r="C1003">
        <v>81</v>
      </c>
      <c r="D1003">
        <v>71</v>
      </c>
      <c r="E1003">
        <f t="shared" si="95"/>
        <v>2.9042028169057472</v>
      </c>
      <c r="F1003">
        <v>100</v>
      </c>
      <c r="G1003">
        <f t="shared" si="96"/>
        <v>4.0904265026841511</v>
      </c>
      <c r="H1003">
        <f t="shared" si="99"/>
        <v>171</v>
      </c>
      <c r="I1003">
        <f t="shared" si="97"/>
        <v>6.9946293195898983</v>
      </c>
      <c r="J1003">
        <v>10.050000000000001</v>
      </c>
      <c r="K1003">
        <f t="shared" si="98"/>
        <v>1.0430544626322273</v>
      </c>
      <c r="L1003">
        <v>6.6</v>
      </c>
    </row>
    <row r="1004" spans="1:13" ht="15" x14ac:dyDescent="0.25">
      <c r="A1004" t="s">
        <v>1694</v>
      </c>
      <c r="B1004" t="s">
        <v>415</v>
      </c>
      <c r="C1004">
        <v>92.2</v>
      </c>
      <c r="D1004">
        <v>90</v>
      </c>
      <c r="E1004">
        <f t="shared" si="95"/>
        <v>3.3504091910191796</v>
      </c>
      <c r="F1004">
        <v>120</v>
      </c>
      <c r="G1004">
        <f t="shared" si="96"/>
        <v>4.4672122546922397</v>
      </c>
      <c r="H1004">
        <f t="shared" ref="H1004:H1035" si="100">D1004+F1004</f>
        <v>210</v>
      </c>
      <c r="I1004">
        <f t="shared" si="97"/>
        <v>7.8176214457114188</v>
      </c>
      <c r="J1004">
        <v>11.41</v>
      </c>
      <c r="K1004">
        <f t="shared" si="98"/>
        <v>1.1077219783744869</v>
      </c>
      <c r="L1004">
        <v>6.87</v>
      </c>
    </row>
    <row r="1005" spans="1:13" ht="15" x14ac:dyDescent="0.25">
      <c r="A1005" t="s">
        <v>1540</v>
      </c>
      <c r="B1005" t="s">
        <v>208</v>
      </c>
      <c r="C1005">
        <v>61.4</v>
      </c>
      <c r="D1005">
        <v>60</v>
      </c>
      <c r="E1005">
        <f t="shared" si="95"/>
        <v>3.0021897368331247</v>
      </c>
      <c r="F1005">
        <v>74</v>
      </c>
      <c r="G1005">
        <f t="shared" si="96"/>
        <v>3.7027006754275202</v>
      </c>
      <c r="H1005">
        <f t="shared" si="100"/>
        <v>134</v>
      </c>
      <c r="I1005">
        <f t="shared" si="97"/>
        <v>6.704890412260645</v>
      </c>
      <c r="J1005">
        <v>10.9</v>
      </c>
      <c r="K1005">
        <f t="shared" si="98"/>
        <v>1.3049469696525284</v>
      </c>
      <c r="L1005">
        <v>7.71</v>
      </c>
    </row>
    <row r="1006" spans="1:13" ht="15" x14ac:dyDescent="0.25">
      <c r="A1006" t="s">
        <v>1540</v>
      </c>
      <c r="B1006" t="s">
        <v>208</v>
      </c>
      <c r="C1006">
        <v>73</v>
      </c>
      <c r="D1006">
        <v>85</v>
      </c>
      <c r="E1006">
        <f t="shared" si="95"/>
        <v>3.7500620991894476</v>
      </c>
      <c r="F1006">
        <v>111</v>
      </c>
      <c r="G1006">
        <f t="shared" si="96"/>
        <v>4.8971399177650436</v>
      </c>
      <c r="H1006">
        <f t="shared" si="100"/>
        <v>196</v>
      </c>
      <c r="I1006">
        <f t="shared" si="97"/>
        <v>8.6472020169544912</v>
      </c>
      <c r="J1006">
        <v>11.64</v>
      </c>
      <c r="K1006">
        <f t="shared" si="98"/>
        <v>1.2746056119738622</v>
      </c>
      <c r="L1006">
        <v>8.61</v>
      </c>
    </row>
    <row r="1007" spans="1:13" ht="15" x14ac:dyDescent="0.25">
      <c r="A1007" t="s">
        <v>1540</v>
      </c>
      <c r="B1007" t="s">
        <v>208</v>
      </c>
      <c r="C1007">
        <v>79.2</v>
      </c>
      <c r="D1007">
        <v>107</v>
      </c>
      <c r="E1007">
        <f t="shared" si="95"/>
        <v>4.4488900620193634</v>
      </c>
      <c r="F1007">
        <v>125</v>
      </c>
      <c r="G1007">
        <f t="shared" si="96"/>
        <v>5.1973014743216863</v>
      </c>
      <c r="H1007">
        <f t="shared" si="100"/>
        <v>232</v>
      </c>
      <c r="I1007">
        <f t="shared" si="97"/>
        <v>9.6461915363410498</v>
      </c>
      <c r="J1007">
        <v>13.7</v>
      </c>
      <c r="K1007">
        <f t="shared" si="98"/>
        <v>1.4384436926963959</v>
      </c>
      <c r="L1007">
        <v>9.0500000000000007</v>
      </c>
      <c r="M1007">
        <v>14.075396940863699</v>
      </c>
    </row>
    <row r="1008" spans="1:13" ht="15" x14ac:dyDescent="0.25">
      <c r="A1008" t="s">
        <v>1540</v>
      </c>
      <c r="B1008" t="s">
        <v>208</v>
      </c>
      <c r="C1008">
        <v>67.849999999999994</v>
      </c>
      <c r="D1008">
        <v>68</v>
      </c>
      <c r="E1008">
        <f t="shared" si="95"/>
        <v>3.1640265760027879</v>
      </c>
      <c r="F1008">
        <v>90</v>
      </c>
      <c r="G1008">
        <f t="shared" si="96"/>
        <v>4.1876822329448666</v>
      </c>
      <c r="H1008">
        <f t="shared" si="100"/>
        <v>158</v>
      </c>
      <c r="I1008">
        <f t="shared" si="97"/>
        <v>7.3517088089476541</v>
      </c>
      <c r="J1008">
        <v>11.34</v>
      </c>
      <c r="K1008">
        <f t="shared" si="98"/>
        <v>1.2894825510312522</v>
      </c>
      <c r="L1008">
        <v>8.36</v>
      </c>
      <c r="M1008">
        <v>12.46</v>
      </c>
    </row>
    <row r="1009" spans="1:13" ht="15" x14ac:dyDescent="0.25">
      <c r="A1009" t="s">
        <v>1587</v>
      </c>
      <c r="B1009" t="s">
        <v>590</v>
      </c>
      <c r="C1009">
        <v>87</v>
      </c>
      <c r="D1009">
        <v>76</v>
      </c>
      <c r="E1009">
        <f t="shared" si="95"/>
        <v>2.9512628698730992</v>
      </c>
      <c r="F1009">
        <v>100</v>
      </c>
      <c r="G1009">
        <f t="shared" si="96"/>
        <v>3.8832406182540775</v>
      </c>
      <c r="H1009">
        <f t="shared" si="100"/>
        <v>176</v>
      </c>
      <c r="I1009">
        <f t="shared" si="97"/>
        <v>6.8345034881271767</v>
      </c>
      <c r="J1009">
        <v>13.45</v>
      </c>
      <c r="K1009">
        <f t="shared" si="98"/>
        <v>1.3454404818286643</v>
      </c>
      <c r="L1009">
        <v>7.65</v>
      </c>
      <c r="M1009">
        <v>12.53</v>
      </c>
    </row>
    <row r="1010" spans="1:13" ht="15" x14ac:dyDescent="0.25">
      <c r="A1010" t="s">
        <v>1587</v>
      </c>
      <c r="B1010" t="s">
        <v>590</v>
      </c>
      <c r="C1010">
        <v>94.2</v>
      </c>
      <c r="D1010">
        <v>69</v>
      </c>
      <c r="E1010">
        <f t="shared" si="95"/>
        <v>2.5288617107864897</v>
      </c>
      <c r="F1010">
        <v>91</v>
      </c>
      <c r="G1010">
        <f t="shared" si="96"/>
        <v>3.3351654446604431</v>
      </c>
      <c r="H1010">
        <f t="shared" si="100"/>
        <v>160</v>
      </c>
      <c r="I1010">
        <f t="shared" si="97"/>
        <v>5.8640271554469328</v>
      </c>
      <c r="J1010">
        <v>10.69</v>
      </c>
      <c r="K1010">
        <f t="shared" si="98"/>
        <v>1.0264037065700093</v>
      </c>
      <c r="L1010">
        <v>7.53</v>
      </c>
      <c r="M1010">
        <v>12.8</v>
      </c>
    </row>
    <row r="1011" spans="1:13" ht="15" x14ac:dyDescent="0.25">
      <c r="A1011" t="s">
        <v>1587</v>
      </c>
      <c r="B1011" t="s">
        <v>590</v>
      </c>
      <c r="C1011">
        <v>86</v>
      </c>
      <c r="D1011">
        <v>70</v>
      </c>
      <c r="E1011">
        <f t="shared" si="95"/>
        <v>2.741223656287394</v>
      </c>
      <c r="F1011">
        <v>85</v>
      </c>
      <c r="G1011">
        <f t="shared" si="96"/>
        <v>3.3286287254918356</v>
      </c>
      <c r="H1011">
        <f t="shared" si="100"/>
        <v>155</v>
      </c>
      <c r="I1011">
        <f t="shared" si="97"/>
        <v>6.0698523817792296</v>
      </c>
      <c r="J1011">
        <v>13.02</v>
      </c>
      <c r="K1011">
        <f t="shared" si="98"/>
        <v>1.3102117982723507</v>
      </c>
      <c r="L1011">
        <v>7.54</v>
      </c>
      <c r="M1011">
        <v>12.5</v>
      </c>
    </row>
    <row r="1012" spans="1:13" ht="15" x14ac:dyDescent="0.25">
      <c r="A1012" t="s">
        <v>1023</v>
      </c>
      <c r="B1012" t="s">
        <v>590</v>
      </c>
      <c r="C1012">
        <v>73</v>
      </c>
      <c r="D1012">
        <v>47</v>
      </c>
      <c r="E1012">
        <f t="shared" si="95"/>
        <v>2.073563748963577</v>
      </c>
      <c r="F1012">
        <v>56</v>
      </c>
      <c r="G1012">
        <f t="shared" si="96"/>
        <v>2.4706291477012829</v>
      </c>
      <c r="H1012">
        <f t="shared" si="100"/>
        <v>103</v>
      </c>
      <c r="I1012">
        <f t="shared" si="97"/>
        <v>4.5441928966648604</v>
      </c>
      <c r="J1012">
        <v>8.94</v>
      </c>
      <c r="K1012">
        <f t="shared" si="98"/>
        <v>0.97894967105209008</v>
      </c>
      <c r="L1012">
        <v>6.57</v>
      </c>
      <c r="M1012">
        <v>14.16</v>
      </c>
    </row>
    <row r="1013" spans="1:13" ht="15" x14ac:dyDescent="0.25">
      <c r="A1013" s="1" t="s">
        <v>469</v>
      </c>
      <c r="B1013" s="1" t="s">
        <v>360</v>
      </c>
      <c r="C1013" s="1">
        <v>36</v>
      </c>
      <c r="D1013" s="1">
        <v>14</v>
      </c>
      <c r="E1013">
        <f t="shared" si="95"/>
        <v>1.0329375915155521</v>
      </c>
      <c r="F1013" s="1">
        <v>21</v>
      </c>
      <c r="G1013">
        <f t="shared" si="96"/>
        <v>1.5494063872733281</v>
      </c>
      <c r="H1013">
        <f t="shared" si="100"/>
        <v>35</v>
      </c>
      <c r="I1013">
        <f t="shared" si="97"/>
        <v>2.5823439787888804</v>
      </c>
      <c r="J1013" s="1">
        <v>4.0999999999999996</v>
      </c>
      <c r="K1013">
        <f t="shared" si="98"/>
        <v>0.64637021585572751</v>
      </c>
      <c r="L1013" s="1">
        <v>4.75</v>
      </c>
    </row>
    <row r="1014" spans="1:13" ht="15" x14ac:dyDescent="0.25">
      <c r="A1014" s="1" t="s">
        <v>469</v>
      </c>
      <c r="B1014" s="1" t="s">
        <v>55</v>
      </c>
      <c r="C1014" s="1">
        <v>69.2</v>
      </c>
      <c r="D1014" s="1">
        <v>16</v>
      </c>
      <c r="E1014">
        <f t="shared" si="95"/>
        <v>0.73388394106725652</v>
      </c>
      <c r="F1014" s="1">
        <v>32</v>
      </c>
      <c r="G1014">
        <f t="shared" si="96"/>
        <v>1.467767882134513</v>
      </c>
      <c r="H1014">
        <f t="shared" si="100"/>
        <v>48</v>
      </c>
      <c r="I1014">
        <f t="shared" si="97"/>
        <v>2.2016518232017694</v>
      </c>
      <c r="J1014" s="1">
        <v>8.4499999999999993</v>
      </c>
      <c r="K1014">
        <f t="shared" si="98"/>
        <v>0.95114827370140542</v>
      </c>
      <c r="L1014" s="1">
        <v>5.6000000000000005</v>
      </c>
    </row>
    <row r="1015" spans="1:13" ht="15" x14ac:dyDescent="0.25">
      <c r="A1015" t="s">
        <v>469</v>
      </c>
      <c r="B1015" t="s">
        <v>766</v>
      </c>
      <c r="C1015">
        <v>40.6</v>
      </c>
      <c r="D1015">
        <v>17</v>
      </c>
      <c r="E1015">
        <f t="shared" si="95"/>
        <v>1.1492316742165882</v>
      </c>
      <c r="F1015">
        <v>27</v>
      </c>
      <c r="G1015">
        <f t="shared" si="96"/>
        <v>1.8252503061086989</v>
      </c>
      <c r="H1015">
        <f t="shared" si="100"/>
        <v>44</v>
      </c>
      <c r="I1015">
        <f t="shared" si="97"/>
        <v>2.9744819803252871</v>
      </c>
      <c r="J1015">
        <v>4.87</v>
      </c>
      <c r="K1015">
        <f t="shared" si="98"/>
        <v>0.72161283731173076</v>
      </c>
      <c r="L1015">
        <v>5.26</v>
      </c>
    </row>
    <row r="1016" spans="1:13" ht="15" x14ac:dyDescent="0.25">
      <c r="A1016" t="s">
        <v>469</v>
      </c>
      <c r="B1016" t="s">
        <v>55</v>
      </c>
      <c r="C1016">
        <v>85.9</v>
      </c>
      <c r="D1016">
        <v>43</v>
      </c>
      <c r="E1016">
        <f t="shared" si="95"/>
        <v>1.6853202245007164</v>
      </c>
      <c r="F1016">
        <v>56</v>
      </c>
      <c r="G1016">
        <f t="shared" si="96"/>
        <v>2.194835641210235</v>
      </c>
      <c r="H1016">
        <f t="shared" si="100"/>
        <v>99</v>
      </c>
      <c r="I1016">
        <f t="shared" si="97"/>
        <v>3.8801558657109516</v>
      </c>
      <c r="J1016">
        <v>4.53</v>
      </c>
      <c r="K1016">
        <f t="shared" si="98"/>
        <v>0.45613060028979474</v>
      </c>
      <c r="L1016">
        <v>6.46</v>
      </c>
    </row>
    <row r="1017" spans="1:13" ht="15" x14ac:dyDescent="0.25">
      <c r="A1017" t="s">
        <v>469</v>
      </c>
      <c r="B1017" t="s">
        <v>1812</v>
      </c>
      <c r="C1017">
        <v>100.6</v>
      </c>
      <c r="D1017">
        <v>60</v>
      </c>
      <c r="E1017">
        <f t="shared" si="95"/>
        <v>2.0963418527216349</v>
      </c>
      <c r="F1017">
        <v>80</v>
      </c>
      <c r="G1017">
        <f t="shared" si="96"/>
        <v>2.7951224702955133</v>
      </c>
      <c r="H1017">
        <f t="shared" si="100"/>
        <v>140</v>
      </c>
      <c r="I1017">
        <f t="shared" si="97"/>
        <v>4.8914643230171482</v>
      </c>
      <c r="J1017">
        <v>10.49</v>
      </c>
      <c r="K1017">
        <f t="shared" si="98"/>
        <v>0.97364234068819155</v>
      </c>
      <c r="L1017">
        <v>7.08</v>
      </c>
    </row>
    <row r="1018" spans="1:13" ht="15" x14ac:dyDescent="0.25">
      <c r="A1018" t="s">
        <v>1397</v>
      </c>
      <c r="B1018" t="s">
        <v>1398</v>
      </c>
      <c r="C1018">
        <v>77.099999999999994</v>
      </c>
      <c r="D1018">
        <v>30</v>
      </c>
      <c r="E1018">
        <f t="shared" si="95"/>
        <v>1.2719747487135311</v>
      </c>
      <c r="F1018">
        <v>40</v>
      </c>
      <c r="G1018">
        <f t="shared" si="96"/>
        <v>1.6959663316180413</v>
      </c>
      <c r="H1018">
        <f t="shared" si="100"/>
        <v>70</v>
      </c>
      <c r="I1018">
        <f t="shared" si="97"/>
        <v>2.9679410803315722</v>
      </c>
      <c r="J1018">
        <v>7.99</v>
      </c>
      <c r="K1018">
        <f t="shared" si="98"/>
        <v>0.85062000439834351</v>
      </c>
      <c r="L1018">
        <v>5.87</v>
      </c>
    </row>
    <row r="1019" spans="1:13" ht="15" x14ac:dyDescent="0.25">
      <c r="A1019" t="s">
        <v>1397</v>
      </c>
      <c r="B1019" t="s">
        <v>1450</v>
      </c>
      <c r="C1019">
        <v>48.8</v>
      </c>
      <c r="D1019">
        <v>32</v>
      </c>
      <c r="E1019">
        <f t="shared" si="95"/>
        <v>1.8923171586752832</v>
      </c>
      <c r="F1019">
        <v>40</v>
      </c>
      <c r="G1019">
        <f t="shared" si="96"/>
        <v>2.3653964483441041</v>
      </c>
      <c r="H1019">
        <f t="shared" si="100"/>
        <v>72</v>
      </c>
      <c r="I1019">
        <f t="shared" si="97"/>
        <v>4.2577136070193875</v>
      </c>
      <c r="J1019">
        <v>5.98</v>
      </c>
      <c r="K1019">
        <f t="shared" si="98"/>
        <v>0.80591596327641501</v>
      </c>
      <c r="L1019">
        <v>5.87</v>
      </c>
    </row>
    <row r="1020" spans="1:13" ht="15" x14ac:dyDescent="0.25">
      <c r="A1020" t="s">
        <v>1397</v>
      </c>
      <c r="B1020" t="s">
        <v>360</v>
      </c>
      <c r="C1020">
        <v>41.8</v>
      </c>
      <c r="D1020">
        <v>24</v>
      </c>
      <c r="E1020">
        <f t="shared" si="95"/>
        <v>1.5884301467011603</v>
      </c>
      <c r="F1020">
        <v>31</v>
      </c>
      <c r="G1020">
        <f t="shared" si="96"/>
        <v>2.0517222728223321</v>
      </c>
      <c r="H1020">
        <f t="shared" si="100"/>
        <v>55</v>
      </c>
      <c r="I1020">
        <f t="shared" si="97"/>
        <v>3.6401524195234924</v>
      </c>
      <c r="J1020">
        <v>5.5200000000000005</v>
      </c>
      <c r="K1020">
        <f t="shared" si="98"/>
        <v>0.80573630359725223</v>
      </c>
      <c r="L1020">
        <v>5.24</v>
      </c>
    </row>
    <row r="1021" spans="1:13" ht="15" x14ac:dyDescent="0.25">
      <c r="A1021" t="s">
        <v>2027</v>
      </c>
      <c r="B1021" t="s">
        <v>223</v>
      </c>
      <c r="C1021">
        <v>78.2</v>
      </c>
      <c r="D1021">
        <v>90</v>
      </c>
      <c r="E1021">
        <f t="shared" si="95"/>
        <v>3.7768045343630354</v>
      </c>
      <c r="F1021">
        <v>116</v>
      </c>
      <c r="G1021">
        <f t="shared" si="96"/>
        <v>4.8678813998456896</v>
      </c>
      <c r="H1021">
        <f t="shared" si="100"/>
        <v>206</v>
      </c>
      <c r="I1021">
        <f t="shared" si="97"/>
        <v>8.6446859342087254</v>
      </c>
      <c r="J1021">
        <v>12.3</v>
      </c>
      <c r="K1021">
        <f t="shared" si="98"/>
        <v>1.2999368700706306</v>
      </c>
      <c r="L1021">
        <v>9</v>
      </c>
      <c r="M1021">
        <v>12.2</v>
      </c>
    </row>
    <row r="1022" spans="1:13" ht="15" x14ac:dyDescent="0.25">
      <c r="A1022" t="s">
        <v>1695</v>
      </c>
      <c r="B1022" t="s">
        <v>360</v>
      </c>
      <c r="C1022">
        <v>61.3</v>
      </c>
      <c r="D1022">
        <v>45</v>
      </c>
      <c r="E1022">
        <f t="shared" si="95"/>
        <v>2.254313558718807</v>
      </c>
      <c r="F1022">
        <v>58</v>
      </c>
      <c r="G1022">
        <f t="shared" si="96"/>
        <v>2.90555969790424</v>
      </c>
      <c r="H1022">
        <f t="shared" si="100"/>
        <v>103</v>
      </c>
      <c r="I1022">
        <f t="shared" si="97"/>
        <v>5.1598732566230465</v>
      </c>
      <c r="J1022">
        <v>9.7200000000000006</v>
      </c>
      <c r="K1022">
        <f t="shared" si="98"/>
        <v>1.1646557197600704</v>
      </c>
      <c r="L1022">
        <v>7.13</v>
      </c>
      <c r="M1022">
        <v>12.9</v>
      </c>
    </row>
    <row r="1023" spans="1:13" ht="15" x14ac:dyDescent="0.25">
      <c r="A1023" t="s">
        <v>1695</v>
      </c>
      <c r="B1023" t="s">
        <v>360</v>
      </c>
      <c r="C1023">
        <v>66.900000000000006</v>
      </c>
      <c r="D1023">
        <v>58</v>
      </c>
      <c r="E1023">
        <f t="shared" si="95"/>
        <v>2.7265508765094486</v>
      </c>
      <c r="F1023">
        <v>65</v>
      </c>
      <c r="G1023">
        <f t="shared" si="96"/>
        <v>3.0556173616054165</v>
      </c>
      <c r="H1023">
        <f t="shared" si="100"/>
        <v>123</v>
      </c>
      <c r="I1023">
        <f t="shared" si="97"/>
        <v>5.7821682381148651</v>
      </c>
      <c r="J1023">
        <v>10.3</v>
      </c>
      <c r="K1023">
        <f t="shared" si="98"/>
        <v>1.1797677966678726</v>
      </c>
      <c r="L1023">
        <v>7.7</v>
      </c>
      <c r="M1023">
        <v>12.2</v>
      </c>
    </row>
    <row r="1024" spans="1:13" ht="15" x14ac:dyDescent="0.25">
      <c r="A1024" t="s">
        <v>1230</v>
      </c>
      <c r="B1024" t="s">
        <v>360</v>
      </c>
      <c r="C1024">
        <v>59.1</v>
      </c>
      <c r="D1024">
        <v>40</v>
      </c>
      <c r="E1024">
        <f t="shared" si="95"/>
        <v>2.0578220255024249</v>
      </c>
      <c r="F1024">
        <v>48</v>
      </c>
      <c r="G1024">
        <f t="shared" si="96"/>
        <v>2.4693864306029103</v>
      </c>
      <c r="H1024">
        <f t="shared" si="100"/>
        <v>88</v>
      </c>
      <c r="I1024">
        <f t="shared" si="97"/>
        <v>4.5272084561053356</v>
      </c>
      <c r="J1024">
        <v>8.5400000000000009</v>
      </c>
      <c r="K1024">
        <f t="shared" si="98"/>
        <v>1.0427302898903352</v>
      </c>
      <c r="L1024">
        <v>6.1000000000000005</v>
      </c>
      <c r="M1024">
        <v>13.09</v>
      </c>
    </row>
    <row r="1025" spans="1:13" ht="15" x14ac:dyDescent="0.25">
      <c r="A1025" t="s">
        <v>2036</v>
      </c>
      <c r="B1025" t="s">
        <v>230</v>
      </c>
      <c r="C1025">
        <v>65.099999999999994</v>
      </c>
      <c r="D1025">
        <v>44</v>
      </c>
      <c r="E1025">
        <f t="shared" si="95"/>
        <v>2.109863854898081</v>
      </c>
      <c r="F1025">
        <v>58</v>
      </c>
      <c r="G1025">
        <f t="shared" si="96"/>
        <v>2.7811841723656521</v>
      </c>
      <c r="H1025">
        <f t="shared" si="100"/>
        <v>102</v>
      </c>
      <c r="I1025">
        <f t="shared" si="97"/>
        <v>4.8910480272637331</v>
      </c>
      <c r="J1025">
        <v>8.8000000000000007</v>
      </c>
      <c r="K1025">
        <f t="shared" si="98"/>
        <v>1.0222293977220156</v>
      </c>
      <c r="L1025">
        <v>6.6</v>
      </c>
      <c r="M1025">
        <v>13.7</v>
      </c>
    </row>
    <row r="1026" spans="1:13" ht="15" x14ac:dyDescent="0.25">
      <c r="A1026" t="s">
        <v>1491</v>
      </c>
      <c r="B1026" t="s">
        <v>3</v>
      </c>
      <c r="C1026">
        <v>68.7</v>
      </c>
      <c r="D1026">
        <v>52</v>
      </c>
      <c r="E1026">
        <f t="shared" ref="E1026:E1089" si="101">IF(AND($C1026&gt;0,D1026&gt;0),D1026/($C1026^0.727399687532279),"")</f>
        <v>2.3977372322476529</v>
      </c>
      <c r="F1026">
        <v>68</v>
      </c>
      <c r="G1026">
        <f t="shared" ref="G1026:G1089" si="102">IF(AND($C1026&gt;0,F1026&gt;0),F1026/($C1026^0.727399687532279),"")</f>
        <v>3.1355025344777001</v>
      </c>
      <c r="H1026">
        <f t="shared" si="100"/>
        <v>120</v>
      </c>
      <c r="I1026">
        <f t="shared" ref="I1026:I1089" si="103">IF(AND($C1026&gt;0,H1026&gt;0),H1026/($C1026^0.727399687532279),"")</f>
        <v>5.5332397667253534</v>
      </c>
      <c r="J1026">
        <v>7.26</v>
      </c>
      <c r="K1026">
        <f t="shared" ref="K1026:K1089" si="104">IF(AND($C1026&gt;0,J1026&gt;0),J1026/($C1026^0.515518364833551),"")</f>
        <v>0.82026029021188573</v>
      </c>
      <c r="L1026">
        <v>5.99</v>
      </c>
    </row>
    <row r="1027" spans="1:13" ht="15" x14ac:dyDescent="0.25">
      <c r="A1027" t="s">
        <v>1491</v>
      </c>
      <c r="B1027" t="s">
        <v>190</v>
      </c>
      <c r="C1027">
        <v>57.2</v>
      </c>
      <c r="D1027">
        <v>38</v>
      </c>
      <c r="E1027">
        <f t="shared" si="101"/>
        <v>2.0019548305147699</v>
      </c>
      <c r="F1027">
        <v>51</v>
      </c>
      <c r="G1027">
        <f t="shared" si="102"/>
        <v>2.686834114638244</v>
      </c>
      <c r="H1027">
        <f t="shared" si="100"/>
        <v>89</v>
      </c>
      <c r="I1027">
        <f t="shared" si="103"/>
        <v>4.6887889451530134</v>
      </c>
      <c r="J1027">
        <v>8.1999999999999993</v>
      </c>
      <c r="K1027">
        <f t="shared" si="104"/>
        <v>1.0182253971545623</v>
      </c>
      <c r="L1027">
        <v>5.8</v>
      </c>
      <c r="M1027">
        <v>12.9</v>
      </c>
    </row>
    <row r="1028" spans="1:13" ht="15" x14ac:dyDescent="0.25">
      <c r="A1028" t="s">
        <v>478</v>
      </c>
      <c r="B1028" t="s">
        <v>479</v>
      </c>
      <c r="C1028">
        <v>59.9</v>
      </c>
      <c r="D1028">
        <v>12</v>
      </c>
      <c r="E1028">
        <f t="shared" si="101"/>
        <v>0.61133819566925973</v>
      </c>
      <c r="F1028">
        <v>18</v>
      </c>
      <c r="G1028">
        <f t="shared" si="102"/>
        <v>0.91700729350388954</v>
      </c>
      <c r="H1028">
        <f t="shared" si="100"/>
        <v>30</v>
      </c>
      <c r="I1028">
        <f t="shared" si="103"/>
        <v>1.5283454891731492</v>
      </c>
      <c r="J1028">
        <v>6.8</v>
      </c>
      <c r="K1028">
        <f t="shared" si="104"/>
        <v>0.82454192643885804</v>
      </c>
      <c r="L1028">
        <v>4.21</v>
      </c>
    </row>
    <row r="1029" spans="1:13" ht="15" x14ac:dyDescent="0.25">
      <c r="A1029" t="s">
        <v>478</v>
      </c>
      <c r="B1029" t="s">
        <v>579</v>
      </c>
      <c r="C1029">
        <v>57.2</v>
      </c>
      <c r="D1029">
        <v>23</v>
      </c>
      <c r="E1029">
        <f t="shared" si="101"/>
        <v>1.2117095026799922</v>
      </c>
      <c r="F1029">
        <v>32</v>
      </c>
      <c r="G1029">
        <f t="shared" si="102"/>
        <v>1.6858566993808588</v>
      </c>
      <c r="H1029">
        <f t="shared" si="100"/>
        <v>55</v>
      </c>
      <c r="I1029">
        <f t="shared" si="103"/>
        <v>2.897566202060851</v>
      </c>
      <c r="J1029">
        <v>7.45</v>
      </c>
      <c r="K1029">
        <f t="shared" si="104"/>
        <v>0.92509502546359623</v>
      </c>
      <c r="L1029">
        <v>4.55</v>
      </c>
    </row>
    <row r="1030" spans="1:13" ht="15" x14ac:dyDescent="0.25">
      <c r="A1030" t="s">
        <v>769</v>
      </c>
      <c r="B1030" t="s">
        <v>85</v>
      </c>
      <c r="C1030">
        <v>43.8</v>
      </c>
      <c r="D1030">
        <v>14</v>
      </c>
      <c r="E1030">
        <f t="shared" si="101"/>
        <v>0.89561277683036167</v>
      </c>
      <c r="F1030">
        <v>14</v>
      </c>
      <c r="G1030">
        <f t="shared" si="102"/>
        <v>0.89561277683036167</v>
      </c>
      <c r="H1030">
        <f t="shared" si="100"/>
        <v>28</v>
      </c>
      <c r="I1030">
        <f t="shared" si="103"/>
        <v>1.7912255536607233</v>
      </c>
      <c r="J1030">
        <v>5.75</v>
      </c>
      <c r="K1030">
        <f t="shared" si="104"/>
        <v>0.81932799713673166</v>
      </c>
      <c r="L1030">
        <v>5.08</v>
      </c>
    </row>
    <row r="1031" spans="1:13" ht="15" x14ac:dyDescent="0.25">
      <c r="A1031" t="s">
        <v>1565</v>
      </c>
      <c r="B1031" t="s">
        <v>1566</v>
      </c>
      <c r="C1031">
        <v>71.5</v>
      </c>
      <c r="D1031">
        <v>45</v>
      </c>
      <c r="E1031">
        <f t="shared" si="101"/>
        <v>2.015537479429808</v>
      </c>
      <c r="F1031">
        <v>52</v>
      </c>
      <c r="G1031">
        <f t="shared" si="102"/>
        <v>2.3290655317855555</v>
      </c>
      <c r="H1031">
        <f t="shared" si="100"/>
        <v>97</v>
      </c>
      <c r="I1031">
        <f t="shared" si="103"/>
        <v>4.3446030112153631</v>
      </c>
      <c r="J1031">
        <v>8.2799999999999994</v>
      </c>
      <c r="K1031">
        <f t="shared" si="104"/>
        <v>0.91643468566022546</v>
      </c>
      <c r="L1031">
        <v>6.24</v>
      </c>
    </row>
    <row r="1032" spans="1:13" x14ac:dyDescent="0.3">
      <c r="A1032" t="s">
        <v>163</v>
      </c>
      <c r="B1032" t="s">
        <v>164</v>
      </c>
      <c r="C1032">
        <v>47.6</v>
      </c>
      <c r="D1032">
        <v>26</v>
      </c>
      <c r="E1032">
        <f t="shared" si="101"/>
        <v>1.5656063522912207</v>
      </c>
      <c r="F1032">
        <v>33</v>
      </c>
      <c r="G1032">
        <f t="shared" si="102"/>
        <v>1.9871157548311649</v>
      </c>
      <c r="H1032">
        <f t="shared" si="100"/>
        <v>59</v>
      </c>
      <c r="I1032">
        <f t="shared" si="103"/>
        <v>3.5527221071223853</v>
      </c>
      <c r="J1032">
        <v>6.28</v>
      </c>
      <c r="K1032">
        <f t="shared" si="104"/>
        <v>0.85727952370174132</v>
      </c>
      <c r="L1032">
        <v>4.9400000000000004</v>
      </c>
    </row>
    <row r="1033" spans="1:13" x14ac:dyDescent="0.3">
      <c r="A1033" t="s">
        <v>163</v>
      </c>
      <c r="B1033" t="s">
        <v>481</v>
      </c>
      <c r="C1033">
        <v>57.3</v>
      </c>
      <c r="D1033">
        <v>15</v>
      </c>
      <c r="E1033">
        <f t="shared" si="101"/>
        <v>0.78924190542648875</v>
      </c>
      <c r="F1033">
        <v>26</v>
      </c>
      <c r="G1033">
        <f t="shared" si="102"/>
        <v>1.3680193027392473</v>
      </c>
      <c r="H1033">
        <f t="shared" si="100"/>
        <v>41</v>
      </c>
      <c r="I1033">
        <f t="shared" si="103"/>
        <v>2.1572612081657359</v>
      </c>
      <c r="J1033">
        <v>5.93</v>
      </c>
      <c r="K1033">
        <f t="shared" si="104"/>
        <v>0.73568804288161538</v>
      </c>
      <c r="L1033">
        <v>0</v>
      </c>
    </row>
    <row r="1034" spans="1:13" x14ac:dyDescent="0.3">
      <c r="A1034" t="s">
        <v>163</v>
      </c>
      <c r="B1034" t="s">
        <v>37</v>
      </c>
      <c r="C1034">
        <v>55.2</v>
      </c>
      <c r="D1034">
        <v>32</v>
      </c>
      <c r="E1034">
        <f t="shared" si="101"/>
        <v>1.7300714424624455</v>
      </c>
      <c r="F1034">
        <v>45</v>
      </c>
      <c r="G1034">
        <f t="shared" si="102"/>
        <v>2.4329129659628137</v>
      </c>
      <c r="H1034">
        <f t="shared" si="100"/>
        <v>77</v>
      </c>
      <c r="I1034">
        <f t="shared" si="103"/>
        <v>4.1629844084252596</v>
      </c>
      <c r="J1034">
        <v>7.86</v>
      </c>
      <c r="K1034">
        <f t="shared" si="104"/>
        <v>0.99407914113855256</v>
      </c>
      <c r="L1034">
        <v>4.95</v>
      </c>
    </row>
    <row r="1035" spans="1:13" x14ac:dyDescent="0.3">
      <c r="A1035" s="1" t="s">
        <v>36</v>
      </c>
      <c r="B1035" s="1" t="s">
        <v>37</v>
      </c>
      <c r="C1035" s="1">
        <v>40.5</v>
      </c>
      <c r="D1035" s="1">
        <v>16</v>
      </c>
      <c r="E1035">
        <f t="shared" si="101"/>
        <v>1.0835718176414337</v>
      </c>
      <c r="F1035" s="1">
        <v>29</v>
      </c>
      <c r="G1035">
        <f t="shared" si="102"/>
        <v>1.9639739194750989</v>
      </c>
      <c r="H1035">
        <f t="shared" si="100"/>
        <v>45</v>
      </c>
      <c r="I1035">
        <f t="shared" si="103"/>
        <v>3.0475457371165326</v>
      </c>
      <c r="J1035" s="1">
        <v>6.4</v>
      </c>
      <c r="K1035">
        <f t="shared" si="104"/>
        <v>0.94952715385291153</v>
      </c>
      <c r="L1035" s="1">
        <v>4.5999999999999996</v>
      </c>
    </row>
    <row r="1036" spans="1:13" ht="15" x14ac:dyDescent="0.25">
      <c r="A1036" t="s">
        <v>1002</v>
      </c>
      <c r="B1036" t="s">
        <v>684</v>
      </c>
      <c r="C1036">
        <v>59.7</v>
      </c>
      <c r="D1036">
        <v>86</v>
      </c>
      <c r="E1036">
        <f t="shared" si="101"/>
        <v>4.391928666561304</v>
      </c>
      <c r="F1036">
        <v>104</v>
      </c>
      <c r="G1036">
        <f t="shared" si="102"/>
        <v>5.311169550260181</v>
      </c>
      <c r="H1036">
        <f t="shared" ref="H1036:H1067" si="105">D1036+F1036</f>
        <v>190</v>
      </c>
      <c r="I1036">
        <f t="shared" si="103"/>
        <v>9.7030982168214841</v>
      </c>
      <c r="J1036">
        <v>12.14</v>
      </c>
      <c r="K1036">
        <f t="shared" si="104"/>
        <v>1.4745900651232873</v>
      </c>
      <c r="L1036">
        <v>8.33</v>
      </c>
    </row>
    <row r="1037" spans="1:13" ht="15" x14ac:dyDescent="0.25">
      <c r="A1037" t="s">
        <v>1002</v>
      </c>
      <c r="B1037" t="s">
        <v>684</v>
      </c>
      <c r="C1037">
        <v>50.6</v>
      </c>
      <c r="D1037">
        <v>56</v>
      </c>
      <c r="E1037">
        <f t="shared" si="101"/>
        <v>3.2254437582769615</v>
      </c>
      <c r="F1037">
        <v>71</v>
      </c>
      <c r="G1037">
        <f t="shared" si="102"/>
        <v>4.0894019078154331</v>
      </c>
      <c r="H1037">
        <f t="shared" si="105"/>
        <v>127</v>
      </c>
      <c r="I1037">
        <f t="shared" si="103"/>
        <v>7.3148456660923946</v>
      </c>
      <c r="J1037">
        <v>10.38</v>
      </c>
      <c r="K1037">
        <f t="shared" si="104"/>
        <v>1.3730187424773621</v>
      </c>
      <c r="L1037">
        <v>7.47</v>
      </c>
    </row>
    <row r="1038" spans="1:13" ht="15" x14ac:dyDescent="0.25">
      <c r="A1038" t="s">
        <v>1002</v>
      </c>
      <c r="B1038" t="s">
        <v>684</v>
      </c>
      <c r="C1038">
        <v>68.900000000000006</v>
      </c>
      <c r="D1038">
        <v>113</v>
      </c>
      <c r="E1038">
        <f t="shared" si="101"/>
        <v>5.1994613692683709</v>
      </c>
      <c r="F1038">
        <v>133</v>
      </c>
      <c r="G1038">
        <f t="shared" si="102"/>
        <v>6.1197200186964009</v>
      </c>
      <c r="H1038">
        <f t="shared" si="105"/>
        <v>246</v>
      </c>
      <c r="I1038">
        <f t="shared" si="103"/>
        <v>11.319181387964772</v>
      </c>
      <c r="J1038">
        <v>13.75</v>
      </c>
      <c r="K1038">
        <f t="shared" si="104"/>
        <v>1.5511969090369395</v>
      </c>
      <c r="L1038">
        <v>8.75</v>
      </c>
    </row>
    <row r="1039" spans="1:13" ht="15" x14ac:dyDescent="0.25">
      <c r="A1039" t="s">
        <v>1002</v>
      </c>
      <c r="B1039" t="s">
        <v>684</v>
      </c>
      <c r="C1039">
        <v>65.5</v>
      </c>
      <c r="D1039">
        <v>97</v>
      </c>
      <c r="E1039">
        <f t="shared" si="101"/>
        <v>4.6306118643851777</v>
      </c>
      <c r="F1039">
        <v>118</v>
      </c>
      <c r="G1039">
        <f t="shared" si="102"/>
        <v>5.6331154638912473</v>
      </c>
      <c r="H1039">
        <f t="shared" si="105"/>
        <v>215</v>
      </c>
      <c r="I1039">
        <f t="shared" si="103"/>
        <v>10.263727328276424</v>
      </c>
      <c r="J1039" s="3">
        <v>13.07</v>
      </c>
      <c r="K1039">
        <f t="shared" si="104"/>
        <v>1.5134561499546064</v>
      </c>
      <c r="L1039" s="3">
        <v>8.4499999999999993</v>
      </c>
    </row>
    <row r="1040" spans="1:13" ht="15" x14ac:dyDescent="0.25">
      <c r="A1040" t="s">
        <v>993</v>
      </c>
      <c r="B1040" t="s">
        <v>684</v>
      </c>
      <c r="C1040">
        <v>45.6</v>
      </c>
      <c r="D1040">
        <v>47</v>
      </c>
      <c r="E1040">
        <f t="shared" si="101"/>
        <v>2.9198957754701307</v>
      </c>
      <c r="F1040">
        <v>60</v>
      </c>
      <c r="G1040">
        <f t="shared" si="102"/>
        <v>3.7275265218767628</v>
      </c>
      <c r="H1040">
        <f t="shared" si="105"/>
        <v>107</v>
      </c>
      <c r="I1040">
        <f t="shared" si="103"/>
        <v>6.6474222973468935</v>
      </c>
      <c r="J1040">
        <v>8.77</v>
      </c>
      <c r="K1040">
        <f t="shared" si="104"/>
        <v>1.2239755722127534</v>
      </c>
      <c r="L1040">
        <v>6.35</v>
      </c>
    </row>
    <row r="1041" spans="1:13" ht="15" x14ac:dyDescent="0.25">
      <c r="A1041" t="s">
        <v>474</v>
      </c>
      <c r="B1041" t="s">
        <v>55</v>
      </c>
      <c r="C1041">
        <v>34.1</v>
      </c>
      <c r="D1041">
        <v>14</v>
      </c>
      <c r="E1041">
        <f t="shared" si="101"/>
        <v>1.0744914878169729</v>
      </c>
      <c r="F1041">
        <v>14</v>
      </c>
      <c r="G1041">
        <f t="shared" si="102"/>
        <v>1.0744914878169729</v>
      </c>
      <c r="H1041">
        <f t="shared" si="105"/>
        <v>28</v>
      </c>
      <c r="I1041">
        <f t="shared" si="103"/>
        <v>2.1489829756339458</v>
      </c>
      <c r="J1041">
        <v>5.51</v>
      </c>
      <c r="K1041">
        <f t="shared" si="104"/>
        <v>0.89328196881332955</v>
      </c>
      <c r="L1041">
        <v>4.95</v>
      </c>
    </row>
    <row r="1042" spans="1:13" ht="15" x14ac:dyDescent="0.25">
      <c r="A1042" t="s">
        <v>2096</v>
      </c>
      <c r="B1042" t="s">
        <v>2097</v>
      </c>
      <c r="C1042">
        <v>71.900000000000006</v>
      </c>
      <c r="D1042">
        <v>73</v>
      </c>
      <c r="E1042">
        <f t="shared" si="101"/>
        <v>3.2564082431119754</v>
      </c>
      <c r="F1042">
        <v>85</v>
      </c>
      <c r="G1042">
        <f t="shared" si="102"/>
        <v>3.7917082282810672</v>
      </c>
      <c r="H1042">
        <f t="shared" si="105"/>
        <v>158</v>
      </c>
      <c r="I1042">
        <f t="shared" si="103"/>
        <v>7.0481164713930431</v>
      </c>
      <c r="J1042">
        <v>12.02</v>
      </c>
      <c r="K1042">
        <f t="shared" si="104"/>
        <v>1.3265591702602404</v>
      </c>
      <c r="L1042">
        <v>7.8</v>
      </c>
      <c r="M1042">
        <v>11.82</v>
      </c>
    </row>
    <row r="1043" spans="1:13" ht="15" x14ac:dyDescent="0.25">
      <c r="A1043" t="s">
        <v>564</v>
      </c>
      <c r="B1043" t="s">
        <v>161</v>
      </c>
      <c r="C1043">
        <v>81</v>
      </c>
      <c r="D1043">
        <v>56</v>
      </c>
      <c r="E1043">
        <f t="shared" si="101"/>
        <v>2.2906388415031245</v>
      </c>
      <c r="F1043">
        <v>64</v>
      </c>
      <c r="G1043">
        <f t="shared" si="102"/>
        <v>2.6178729617178567</v>
      </c>
      <c r="H1043">
        <f t="shared" si="105"/>
        <v>120</v>
      </c>
      <c r="I1043">
        <f t="shared" si="103"/>
        <v>4.9085118032209811</v>
      </c>
      <c r="J1043">
        <v>8.6</v>
      </c>
      <c r="K1043">
        <f t="shared" si="104"/>
        <v>0.89256401777484129</v>
      </c>
      <c r="L1043">
        <v>5.74</v>
      </c>
    </row>
    <row r="1044" spans="1:13" ht="15" x14ac:dyDescent="0.25">
      <c r="A1044" t="s">
        <v>564</v>
      </c>
      <c r="B1044" t="s">
        <v>161</v>
      </c>
      <c r="C1044">
        <v>94.6</v>
      </c>
      <c r="D1044">
        <v>73</v>
      </c>
      <c r="E1044">
        <f t="shared" si="101"/>
        <v>2.66722875702694</v>
      </c>
      <c r="F1044">
        <v>90</v>
      </c>
      <c r="G1044">
        <f t="shared" si="102"/>
        <v>3.288364220992118</v>
      </c>
      <c r="H1044">
        <f t="shared" si="105"/>
        <v>163</v>
      </c>
      <c r="I1044">
        <f t="shared" si="103"/>
        <v>5.955592978019058</v>
      </c>
      <c r="J1044">
        <v>12</v>
      </c>
      <c r="K1044">
        <f t="shared" si="104"/>
        <v>1.1496696809716862</v>
      </c>
      <c r="L1044">
        <v>6.7</v>
      </c>
    </row>
    <row r="1045" spans="1:13" ht="15" x14ac:dyDescent="0.25">
      <c r="A1045" t="s">
        <v>2074</v>
      </c>
      <c r="B1045" t="s">
        <v>161</v>
      </c>
      <c r="C1045">
        <v>113</v>
      </c>
      <c r="D1045">
        <v>107</v>
      </c>
      <c r="E1045">
        <f t="shared" si="101"/>
        <v>3.4353829778614258</v>
      </c>
      <c r="F1045">
        <v>125</v>
      </c>
      <c r="G1045">
        <f t="shared" si="102"/>
        <v>4.0132978713334415</v>
      </c>
      <c r="H1045">
        <f t="shared" si="105"/>
        <v>232</v>
      </c>
      <c r="I1045">
        <f t="shared" si="103"/>
        <v>7.4486808491948668</v>
      </c>
      <c r="J1045">
        <v>13.45</v>
      </c>
      <c r="K1045">
        <f t="shared" si="104"/>
        <v>1.1757707239147439</v>
      </c>
      <c r="L1045">
        <v>7.65</v>
      </c>
    </row>
    <row r="1046" spans="1:13" ht="15" x14ac:dyDescent="0.25">
      <c r="A1046" t="s">
        <v>353</v>
      </c>
      <c r="B1046" t="s">
        <v>354</v>
      </c>
      <c r="C1046">
        <v>35.1</v>
      </c>
      <c r="D1046">
        <v>20</v>
      </c>
      <c r="E1046">
        <f t="shared" si="101"/>
        <v>1.5030522636769863</v>
      </c>
      <c r="F1046">
        <v>27</v>
      </c>
      <c r="G1046">
        <f t="shared" si="102"/>
        <v>2.0291205559639316</v>
      </c>
      <c r="H1046">
        <f t="shared" si="105"/>
        <v>47</v>
      </c>
      <c r="I1046">
        <f t="shared" si="103"/>
        <v>3.5321728196409179</v>
      </c>
      <c r="J1046">
        <v>5.43</v>
      </c>
      <c r="K1046">
        <f t="shared" si="104"/>
        <v>0.86729258176143997</v>
      </c>
      <c r="L1046">
        <v>5.51</v>
      </c>
      <c r="M1046">
        <v>14.9</v>
      </c>
    </row>
    <row r="1047" spans="1:13" ht="15" x14ac:dyDescent="0.25">
      <c r="A1047" t="s">
        <v>353</v>
      </c>
      <c r="B1047" t="s">
        <v>354</v>
      </c>
      <c r="C1047">
        <v>61.1</v>
      </c>
      <c r="D1047">
        <v>77</v>
      </c>
      <c r="E1047">
        <f t="shared" si="101"/>
        <v>3.8665613632199145</v>
      </c>
      <c r="F1047">
        <v>98</v>
      </c>
      <c r="G1047">
        <f t="shared" si="102"/>
        <v>4.9210780986435276</v>
      </c>
      <c r="H1047">
        <f t="shared" si="105"/>
        <v>175</v>
      </c>
      <c r="I1047">
        <f t="shared" si="103"/>
        <v>8.7876394618634421</v>
      </c>
      <c r="J1047">
        <v>12.79</v>
      </c>
      <c r="K1047">
        <f t="shared" si="104"/>
        <v>1.5350887899475556</v>
      </c>
      <c r="L1047">
        <v>7.8</v>
      </c>
      <c r="M1047">
        <v>14.2591440476684</v>
      </c>
    </row>
    <row r="1048" spans="1:13" ht="15" x14ac:dyDescent="0.25">
      <c r="A1048" t="s">
        <v>353</v>
      </c>
      <c r="B1048" t="s">
        <v>354</v>
      </c>
      <c r="C1048">
        <v>40.5</v>
      </c>
      <c r="D1048">
        <v>30</v>
      </c>
      <c r="E1048">
        <f t="shared" si="101"/>
        <v>2.0316971580776886</v>
      </c>
      <c r="F1048">
        <v>38</v>
      </c>
      <c r="G1048">
        <f t="shared" si="102"/>
        <v>2.5734830668984054</v>
      </c>
      <c r="H1048">
        <f t="shared" si="105"/>
        <v>68</v>
      </c>
      <c r="I1048">
        <f t="shared" si="103"/>
        <v>4.6051802249760936</v>
      </c>
      <c r="J1048">
        <v>7.25</v>
      </c>
      <c r="K1048">
        <f t="shared" si="104"/>
        <v>1.0756362289740014</v>
      </c>
      <c r="L1048">
        <v>5.48</v>
      </c>
      <c r="M1048">
        <v>14.13</v>
      </c>
    </row>
    <row r="1049" spans="1:13" ht="15" x14ac:dyDescent="0.25">
      <c r="A1049" t="s">
        <v>353</v>
      </c>
      <c r="B1049" t="s">
        <v>354</v>
      </c>
      <c r="C1049">
        <v>49.7</v>
      </c>
      <c r="D1049">
        <v>39</v>
      </c>
      <c r="E1049">
        <f t="shared" si="101"/>
        <v>2.2758073721258443</v>
      </c>
      <c r="F1049">
        <v>50</v>
      </c>
      <c r="G1049">
        <f t="shared" si="102"/>
        <v>2.917701759135698</v>
      </c>
      <c r="H1049">
        <f t="shared" si="105"/>
        <v>89</v>
      </c>
      <c r="I1049">
        <f t="shared" si="103"/>
        <v>5.1935091312615418</v>
      </c>
      <c r="J1049">
        <v>9.14</v>
      </c>
      <c r="K1049">
        <f t="shared" si="104"/>
        <v>1.2202345682500193</v>
      </c>
      <c r="L1049">
        <v>6.1000000000000005</v>
      </c>
      <c r="M1049">
        <v>14.03</v>
      </c>
    </row>
    <row r="1050" spans="1:13" ht="15" x14ac:dyDescent="0.25">
      <c r="A1050" t="s">
        <v>353</v>
      </c>
      <c r="B1050" t="s">
        <v>354</v>
      </c>
      <c r="C1050">
        <v>58.4</v>
      </c>
      <c r="D1050">
        <v>58</v>
      </c>
      <c r="E1050">
        <f t="shared" si="101"/>
        <v>3.0098152651889474</v>
      </c>
      <c r="F1050">
        <v>75</v>
      </c>
      <c r="G1050">
        <f t="shared" si="102"/>
        <v>3.8920024980891559</v>
      </c>
      <c r="H1050">
        <f t="shared" si="105"/>
        <v>133</v>
      </c>
      <c r="I1050">
        <f t="shared" si="103"/>
        <v>6.9018177632781033</v>
      </c>
      <c r="J1050">
        <v>10.3</v>
      </c>
      <c r="K1050">
        <f t="shared" si="104"/>
        <v>1.265374161701962</v>
      </c>
      <c r="L1050">
        <v>7.01</v>
      </c>
      <c r="M1050">
        <v>12.62</v>
      </c>
    </row>
    <row r="1051" spans="1:13" ht="15" x14ac:dyDescent="0.25">
      <c r="A1051" t="s">
        <v>807</v>
      </c>
      <c r="B1051" t="s">
        <v>808</v>
      </c>
      <c r="C1051">
        <v>57.4</v>
      </c>
      <c r="D1051">
        <v>55</v>
      </c>
      <c r="E1051">
        <f t="shared" si="101"/>
        <v>2.8902188459559435</v>
      </c>
      <c r="F1051">
        <v>68</v>
      </c>
      <c r="G1051">
        <f t="shared" si="102"/>
        <v>3.5733614822728028</v>
      </c>
      <c r="H1051">
        <f t="shared" si="105"/>
        <v>123</v>
      </c>
      <c r="I1051">
        <f t="shared" si="103"/>
        <v>6.4635803282287458</v>
      </c>
      <c r="J1051">
        <v>11.68</v>
      </c>
      <c r="K1051">
        <f t="shared" si="104"/>
        <v>1.4477429545743548</v>
      </c>
      <c r="L1051">
        <v>8.02</v>
      </c>
      <c r="M1051">
        <v>12.17</v>
      </c>
    </row>
    <row r="1052" spans="1:13" ht="15" x14ac:dyDescent="0.25">
      <c r="A1052" t="s">
        <v>807</v>
      </c>
      <c r="B1052" t="s">
        <v>808</v>
      </c>
      <c r="C1052">
        <v>64.099999999999994</v>
      </c>
      <c r="D1052">
        <v>62</v>
      </c>
      <c r="E1052">
        <f t="shared" si="101"/>
        <v>3.0066558707172364</v>
      </c>
      <c r="F1052">
        <v>82</v>
      </c>
      <c r="G1052">
        <f t="shared" si="102"/>
        <v>3.9765448612711838</v>
      </c>
      <c r="H1052">
        <f t="shared" si="105"/>
        <v>144</v>
      </c>
      <c r="I1052">
        <f t="shared" si="103"/>
        <v>6.9832007319884202</v>
      </c>
      <c r="J1052">
        <v>12.83</v>
      </c>
      <c r="K1052">
        <f t="shared" si="104"/>
        <v>1.5023051620151588</v>
      </c>
      <c r="L1052">
        <v>8.0500000000000007</v>
      </c>
      <c r="M1052">
        <v>0</v>
      </c>
    </row>
    <row r="1053" spans="1:13" ht="15" x14ac:dyDescent="0.25">
      <c r="A1053" t="s">
        <v>956</v>
      </c>
      <c r="B1053" t="s">
        <v>428</v>
      </c>
      <c r="C1053">
        <v>106.1</v>
      </c>
      <c r="D1053">
        <v>110</v>
      </c>
      <c r="E1053">
        <f t="shared" si="101"/>
        <v>3.6973277288896917</v>
      </c>
      <c r="F1053">
        <v>140</v>
      </c>
      <c r="G1053">
        <f t="shared" si="102"/>
        <v>4.7056898367686983</v>
      </c>
      <c r="H1053">
        <f t="shared" si="105"/>
        <v>250</v>
      </c>
      <c r="I1053">
        <f t="shared" si="103"/>
        <v>8.4030175656583896</v>
      </c>
      <c r="J1053">
        <v>12.8</v>
      </c>
      <c r="K1053">
        <f t="shared" si="104"/>
        <v>1.155889948904296</v>
      </c>
      <c r="L1053">
        <v>7.9</v>
      </c>
    </row>
    <row r="1054" spans="1:13" ht="15" x14ac:dyDescent="0.25">
      <c r="A1054" t="s">
        <v>956</v>
      </c>
      <c r="B1054" t="s">
        <v>428</v>
      </c>
      <c r="C1054">
        <v>95.8</v>
      </c>
      <c r="D1054">
        <v>97</v>
      </c>
      <c r="E1054">
        <f t="shared" si="101"/>
        <v>3.5117782285509334</v>
      </c>
      <c r="F1054">
        <v>126</v>
      </c>
      <c r="G1054">
        <f t="shared" si="102"/>
        <v>4.5616913071898724</v>
      </c>
      <c r="H1054">
        <f t="shared" si="105"/>
        <v>223</v>
      </c>
      <c r="I1054">
        <f t="shared" si="103"/>
        <v>8.0734695357408057</v>
      </c>
      <c r="J1054">
        <v>11.93</v>
      </c>
      <c r="K1054">
        <f t="shared" si="104"/>
        <v>1.1355601311383903</v>
      </c>
      <c r="L1054">
        <v>7.92</v>
      </c>
    </row>
    <row r="1055" spans="1:13" ht="15" x14ac:dyDescent="0.25">
      <c r="A1055" t="s">
        <v>956</v>
      </c>
      <c r="B1055" t="s">
        <v>428</v>
      </c>
      <c r="C1055">
        <v>92.7</v>
      </c>
      <c r="D1055">
        <v>76</v>
      </c>
      <c r="E1055">
        <f t="shared" si="101"/>
        <v>2.8181260100889718</v>
      </c>
      <c r="F1055">
        <v>96</v>
      </c>
      <c r="G1055">
        <f t="shared" si="102"/>
        <v>3.5597381180071221</v>
      </c>
      <c r="H1055">
        <f t="shared" si="105"/>
        <v>172</v>
      </c>
      <c r="I1055">
        <f t="shared" si="103"/>
        <v>6.3778641280960944</v>
      </c>
      <c r="J1055">
        <v>12.41</v>
      </c>
      <c r="K1055">
        <f t="shared" si="104"/>
        <v>1.2014509729676939</v>
      </c>
      <c r="L1055">
        <v>7.71</v>
      </c>
    </row>
    <row r="1056" spans="1:13" ht="15" x14ac:dyDescent="0.25">
      <c r="A1056" t="s">
        <v>956</v>
      </c>
      <c r="B1056" t="s">
        <v>428</v>
      </c>
      <c r="C1056">
        <v>106.8</v>
      </c>
      <c r="D1056">
        <v>107</v>
      </c>
      <c r="E1056">
        <f t="shared" si="101"/>
        <v>3.579329520980755</v>
      </c>
      <c r="F1056">
        <v>145</v>
      </c>
      <c r="G1056">
        <f t="shared" si="102"/>
        <v>4.8504932760954151</v>
      </c>
      <c r="H1056">
        <f t="shared" si="105"/>
        <v>252</v>
      </c>
      <c r="I1056">
        <f t="shared" si="103"/>
        <v>8.4298227970761701</v>
      </c>
      <c r="J1056">
        <v>13.3</v>
      </c>
      <c r="K1056">
        <f t="shared" si="104"/>
        <v>1.1969772765625923</v>
      </c>
      <c r="L1056">
        <v>7.85</v>
      </c>
    </row>
    <row r="1057" spans="1:13" ht="15" x14ac:dyDescent="0.25">
      <c r="A1057" t="s">
        <v>954</v>
      </c>
      <c r="B1057" t="s">
        <v>428</v>
      </c>
      <c r="C1057">
        <v>86.1</v>
      </c>
      <c r="D1057">
        <v>63</v>
      </c>
      <c r="E1057">
        <f t="shared" si="101"/>
        <v>2.4650166763308303</v>
      </c>
      <c r="F1057">
        <v>78</v>
      </c>
      <c r="G1057">
        <f t="shared" si="102"/>
        <v>3.0519254087905519</v>
      </c>
      <c r="H1057">
        <f t="shared" si="105"/>
        <v>141</v>
      </c>
      <c r="I1057">
        <f t="shared" si="103"/>
        <v>5.5169420851213822</v>
      </c>
      <c r="J1057">
        <v>12.4</v>
      </c>
      <c r="K1057">
        <f t="shared" si="104"/>
        <v>1.2470734250605851</v>
      </c>
      <c r="L1057">
        <v>7.48</v>
      </c>
    </row>
    <row r="1058" spans="1:13" ht="15" x14ac:dyDescent="0.25">
      <c r="A1058" t="s">
        <v>792</v>
      </c>
      <c r="B1058" t="s">
        <v>793</v>
      </c>
      <c r="C1058">
        <v>32</v>
      </c>
      <c r="D1058">
        <v>19</v>
      </c>
      <c r="E1058">
        <f t="shared" si="101"/>
        <v>1.5272424154704898</v>
      </c>
      <c r="F1058">
        <v>23</v>
      </c>
      <c r="G1058">
        <f t="shared" si="102"/>
        <v>1.8487671345169088</v>
      </c>
      <c r="H1058">
        <f t="shared" si="105"/>
        <v>42</v>
      </c>
      <c r="I1058">
        <f t="shared" si="103"/>
        <v>3.3760095499873986</v>
      </c>
      <c r="J1058">
        <v>5.22</v>
      </c>
      <c r="K1058">
        <f t="shared" si="104"/>
        <v>0.87445617191195057</v>
      </c>
      <c r="L1058">
        <v>5.55</v>
      </c>
    </row>
    <row r="1059" spans="1:13" ht="15" x14ac:dyDescent="0.25">
      <c r="A1059" t="s">
        <v>1749</v>
      </c>
      <c r="B1059" t="s">
        <v>3</v>
      </c>
      <c r="C1059">
        <v>68.400000000000006</v>
      </c>
      <c r="D1059">
        <v>48</v>
      </c>
      <c r="E1059">
        <f t="shared" si="101"/>
        <v>2.2203528807961965</v>
      </c>
      <c r="F1059">
        <v>60</v>
      </c>
      <c r="G1059">
        <f t="shared" si="102"/>
        <v>2.7754411009952453</v>
      </c>
      <c r="H1059">
        <f t="shared" si="105"/>
        <v>108</v>
      </c>
      <c r="I1059">
        <f t="shared" si="103"/>
        <v>4.9957939817914419</v>
      </c>
      <c r="J1059">
        <v>8.11</v>
      </c>
      <c r="K1059">
        <f t="shared" si="104"/>
        <v>0.91836586570804868</v>
      </c>
    </row>
    <row r="1060" spans="1:13" ht="15" x14ac:dyDescent="0.25">
      <c r="A1060" t="s">
        <v>693</v>
      </c>
      <c r="B1060" t="s">
        <v>3</v>
      </c>
      <c r="C1060">
        <v>52.4</v>
      </c>
      <c r="E1060" t="str">
        <f t="shared" si="101"/>
        <v/>
      </c>
      <c r="G1060" t="str">
        <f t="shared" si="102"/>
        <v/>
      </c>
      <c r="H1060">
        <f t="shared" si="105"/>
        <v>0</v>
      </c>
      <c r="I1060" t="str">
        <f t="shared" si="103"/>
        <v/>
      </c>
      <c r="J1060">
        <v>6.9</v>
      </c>
      <c r="K1060">
        <f t="shared" si="104"/>
        <v>0.89640080332617877</v>
      </c>
      <c r="L1060">
        <v>5</v>
      </c>
      <c r="M1060">
        <v>16.399999999999999</v>
      </c>
    </row>
    <row r="1061" spans="1:13" ht="15" x14ac:dyDescent="0.25">
      <c r="A1061" t="s">
        <v>1749</v>
      </c>
      <c r="B1061" t="s">
        <v>3</v>
      </c>
      <c r="C1061">
        <v>73.7</v>
      </c>
      <c r="D1061">
        <v>81</v>
      </c>
      <c r="E1061">
        <f t="shared" si="101"/>
        <v>3.5488672290186347</v>
      </c>
      <c r="F1061">
        <v>93</v>
      </c>
      <c r="G1061">
        <f t="shared" si="102"/>
        <v>4.074625337021395</v>
      </c>
      <c r="H1061">
        <f t="shared" si="105"/>
        <v>174</v>
      </c>
      <c r="I1061">
        <f t="shared" si="103"/>
        <v>7.6234925660400297</v>
      </c>
      <c r="J1061">
        <v>11.8</v>
      </c>
      <c r="K1061">
        <f t="shared" si="104"/>
        <v>1.2857846051127402</v>
      </c>
      <c r="L1061">
        <v>7.36</v>
      </c>
    </row>
    <row r="1062" spans="1:13" ht="15" x14ac:dyDescent="0.25">
      <c r="A1062" t="s">
        <v>1333</v>
      </c>
      <c r="B1062" t="s">
        <v>3</v>
      </c>
      <c r="C1062">
        <v>59.2</v>
      </c>
      <c r="D1062">
        <v>38</v>
      </c>
      <c r="E1062">
        <f t="shared" si="101"/>
        <v>1.9525283164931284</v>
      </c>
      <c r="F1062">
        <v>48</v>
      </c>
      <c r="G1062">
        <f t="shared" si="102"/>
        <v>2.4663515576755306</v>
      </c>
      <c r="H1062">
        <f t="shared" si="105"/>
        <v>86</v>
      </c>
      <c r="I1062">
        <f t="shared" si="103"/>
        <v>4.4188798741686588</v>
      </c>
      <c r="J1062">
        <v>6.65</v>
      </c>
      <c r="K1062">
        <f t="shared" si="104"/>
        <v>0.81125475827303661</v>
      </c>
      <c r="L1062">
        <v>5.35</v>
      </c>
    </row>
    <row r="1063" spans="1:13" ht="15" x14ac:dyDescent="0.25">
      <c r="A1063" t="s">
        <v>1775</v>
      </c>
      <c r="B1063" t="s">
        <v>118</v>
      </c>
      <c r="C1063">
        <v>52.6</v>
      </c>
      <c r="D1063">
        <v>39</v>
      </c>
      <c r="E1063">
        <f t="shared" si="101"/>
        <v>2.1838364703129947</v>
      </c>
      <c r="F1063">
        <v>49</v>
      </c>
      <c r="G1063">
        <f t="shared" si="102"/>
        <v>2.7437945396240186</v>
      </c>
      <c r="H1063">
        <f t="shared" si="105"/>
        <v>88</v>
      </c>
      <c r="I1063">
        <f t="shared" si="103"/>
        <v>4.9276310099370138</v>
      </c>
      <c r="J1063">
        <v>9.0299999999999994</v>
      </c>
      <c r="K1063">
        <f t="shared" si="104"/>
        <v>1.1708142337872027</v>
      </c>
      <c r="L1063">
        <v>7</v>
      </c>
    </row>
    <row r="1064" spans="1:13" ht="15" x14ac:dyDescent="0.25">
      <c r="A1064" t="s">
        <v>2018</v>
      </c>
      <c r="B1064" t="s">
        <v>118</v>
      </c>
      <c r="C1064">
        <v>62</v>
      </c>
      <c r="D1064">
        <v>56</v>
      </c>
      <c r="E1064">
        <f t="shared" si="101"/>
        <v>2.7822930578171494</v>
      </c>
      <c r="F1064">
        <v>74</v>
      </c>
      <c r="G1064">
        <f t="shared" si="102"/>
        <v>3.6766015406869474</v>
      </c>
      <c r="H1064">
        <f t="shared" si="105"/>
        <v>130</v>
      </c>
      <c r="I1064">
        <f t="shared" si="103"/>
        <v>6.4588945985040969</v>
      </c>
      <c r="J1064">
        <v>10.91</v>
      </c>
      <c r="K1064">
        <f t="shared" si="104"/>
        <v>1.2996126132060695</v>
      </c>
      <c r="L1064">
        <v>7.46</v>
      </c>
    </row>
    <row r="1065" spans="1:13" ht="15" x14ac:dyDescent="0.25">
      <c r="A1065" t="s">
        <v>2061</v>
      </c>
      <c r="B1065" t="s">
        <v>2062</v>
      </c>
      <c r="C1065">
        <v>66.8</v>
      </c>
      <c r="D1065">
        <v>62</v>
      </c>
      <c r="E1065">
        <f t="shared" si="101"/>
        <v>2.917761979852862</v>
      </c>
      <c r="F1065">
        <v>76</v>
      </c>
      <c r="G1065">
        <f t="shared" si="102"/>
        <v>3.576611459174476</v>
      </c>
      <c r="H1065">
        <f t="shared" si="105"/>
        <v>138</v>
      </c>
      <c r="I1065">
        <f t="shared" si="103"/>
        <v>6.4943734390273384</v>
      </c>
      <c r="J1065">
        <v>9.31</v>
      </c>
      <c r="K1065">
        <f t="shared" si="104"/>
        <v>1.0671952974067287</v>
      </c>
      <c r="L1065">
        <v>7.65</v>
      </c>
    </row>
    <row r="1066" spans="1:13" ht="15" x14ac:dyDescent="0.25">
      <c r="A1066" t="s">
        <v>601</v>
      </c>
      <c r="B1066" t="s">
        <v>602</v>
      </c>
      <c r="C1066">
        <v>56.6</v>
      </c>
      <c r="D1066">
        <v>22</v>
      </c>
      <c r="E1066">
        <f t="shared" si="101"/>
        <v>1.1679508215002987</v>
      </c>
      <c r="F1066">
        <v>30</v>
      </c>
      <c r="G1066">
        <f t="shared" si="102"/>
        <v>1.5926602111367711</v>
      </c>
      <c r="H1066">
        <f t="shared" si="105"/>
        <v>52</v>
      </c>
      <c r="I1066">
        <f t="shared" si="103"/>
        <v>2.7606110326370699</v>
      </c>
      <c r="J1066">
        <v>7.06</v>
      </c>
      <c r="K1066">
        <f t="shared" si="104"/>
        <v>0.88144585653100804</v>
      </c>
      <c r="L1066">
        <v>6.21</v>
      </c>
      <c r="M1066">
        <v>13.7</v>
      </c>
    </row>
    <row r="1067" spans="1:13" ht="15" x14ac:dyDescent="0.25">
      <c r="A1067" t="s">
        <v>601</v>
      </c>
      <c r="B1067" t="s">
        <v>602</v>
      </c>
      <c r="C1067">
        <v>71</v>
      </c>
      <c r="D1067">
        <v>58</v>
      </c>
      <c r="E1067">
        <f t="shared" si="101"/>
        <v>2.6110984632394838</v>
      </c>
      <c r="F1067">
        <v>72</v>
      </c>
      <c r="G1067">
        <f t="shared" si="102"/>
        <v>3.24136360953867</v>
      </c>
      <c r="H1067">
        <f t="shared" si="105"/>
        <v>130</v>
      </c>
      <c r="I1067">
        <f t="shared" si="103"/>
        <v>5.8524620727781542</v>
      </c>
      <c r="J1067">
        <v>13.450000000000001</v>
      </c>
      <c r="K1067">
        <f t="shared" si="104"/>
        <v>1.4940481961954901</v>
      </c>
      <c r="L1067">
        <v>7.8</v>
      </c>
      <c r="M1067">
        <v>12.8</v>
      </c>
    </row>
    <row r="1068" spans="1:13" ht="15" x14ac:dyDescent="0.25">
      <c r="A1068" t="s">
        <v>601</v>
      </c>
      <c r="B1068" t="s">
        <v>602</v>
      </c>
      <c r="C1068">
        <v>79.400000000000006</v>
      </c>
      <c r="D1068">
        <v>85</v>
      </c>
      <c r="E1068">
        <f t="shared" si="101"/>
        <v>3.5276873348643578</v>
      </c>
      <c r="F1068">
        <v>95</v>
      </c>
      <c r="G1068">
        <f t="shared" si="102"/>
        <v>3.9427093742601644</v>
      </c>
      <c r="H1068">
        <f t="shared" ref="H1068:H1099" si="106">D1068+F1068</f>
        <v>180</v>
      </c>
      <c r="I1068">
        <f t="shared" si="103"/>
        <v>7.4703967091245218</v>
      </c>
      <c r="J1068">
        <v>14.870000000000001</v>
      </c>
      <c r="K1068">
        <f t="shared" si="104"/>
        <v>1.5592602572154219</v>
      </c>
      <c r="L1068">
        <v>7.9</v>
      </c>
      <c r="M1068">
        <v>11.9</v>
      </c>
    </row>
    <row r="1069" spans="1:13" ht="15" x14ac:dyDescent="0.25">
      <c r="A1069" t="s">
        <v>601</v>
      </c>
      <c r="B1069" t="s">
        <v>602</v>
      </c>
      <c r="C1069">
        <v>84.6</v>
      </c>
      <c r="D1069">
        <v>90</v>
      </c>
      <c r="E1069">
        <f t="shared" si="101"/>
        <v>3.5667601812845224</v>
      </c>
      <c r="F1069">
        <v>107</v>
      </c>
      <c r="G1069">
        <f t="shared" si="102"/>
        <v>4.2404815488604877</v>
      </c>
      <c r="H1069">
        <f t="shared" si="106"/>
        <v>197</v>
      </c>
      <c r="I1069">
        <f t="shared" si="103"/>
        <v>7.8072417301450105</v>
      </c>
      <c r="J1069">
        <v>15.85</v>
      </c>
      <c r="K1069">
        <f t="shared" si="104"/>
        <v>1.6085495687238407</v>
      </c>
      <c r="L1069">
        <v>8.42</v>
      </c>
      <c r="M1069">
        <v>11.84</v>
      </c>
    </row>
    <row r="1070" spans="1:13" ht="15" x14ac:dyDescent="0.25">
      <c r="A1070" t="s">
        <v>1149</v>
      </c>
      <c r="B1070" t="s">
        <v>602</v>
      </c>
      <c r="C1070">
        <v>62.6</v>
      </c>
      <c r="D1070">
        <v>42</v>
      </c>
      <c r="E1070">
        <f t="shared" si="101"/>
        <v>2.0721523456654309</v>
      </c>
      <c r="F1070">
        <v>53</v>
      </c>
      <c r="G1070">
        <f t="shared" si="102"/>
        <v>2.6148589123873296</v>
      </c>
      <c r="H1070">
        <f t="shared" si="106"/>
        <v>95</v>
      </c>
      <c r="I1070">
        <f t="shared" si="103"/>
        <v>4.6870112580527605</v>
      </c>
      <c r="J1070">
        <v>8.6</v>
      </c>
      <c r="K1070">
        <f t="shared" si="104"/>
        <v>1.0193689214818167</v>
      </c>
      <c r="L1070">
        <v>7.03</v>
      </c>
      <c r="M1070">
        <v>13.4</v>
      </c>
    </row>
    <row r="1071" spans="1:13" ht="15" x14ac:dyDescent="0.25">
      <c r="A1071" t="s">
        <v>1592</v>
      </c>
      <c r="B1071" t="s">
        <v>49</v>
      </c>
      <c r="C1071">
        <v>45</v>
      </c>
      <c r="D1071">
        <v>27</v>
      </c>
      <c r="E1071">
        <f t="shared" si="101"/>
        <v>1.6936259454157689</v>
      </c>
      <c r="F1071">
        <v>38</v>
      </c>
      <c r="G1071">
        <f t="shared" si="102"/>
        <v>2.3836217009555267</v>
      </c>
      <c r="H1071">
        <f t="shared" si="106"/>
        <v>65</v>
      </c>
      <c r="I1071">
        <f t="shared" si="103"/>
        <v>4.077247646371295</v>
      </c>
      <c r="J1071">
        <v>6.24</v>
      </c>
      <c r="K1071">
        <f t="shared" si="104"/>
        <v>0.87684570261126282</v>
      </c>
      <c r="L1071">
        <v>5.8</v>
      </c>
      <c r="M1071">
        <v>13.9</v>
      </c>
    </row>
    <row r="1072" spans="1:13" ht="15" x14ac:dyDescent="0.25">
      <c r="A1072" t="s">
        <v>107</v>
      </c>
      <c r="C1072">
        <v>43.8</v>
      </c>
      <c r="D1072">
        <v>26</v>
      </c>
      <c r="E1072">
        <f t="shared" si="101"/>
        <v>1.663280871256386</v>
      </c>
      <c r="F1072">
        <v>33</v>
      </c>
      <c r="G1072">
        <f t="shared" si="102"/>
        <v>2.1110872596715669</v>
      </c>
      <c r="H1072">
        <f t="shared" si="106"/>
        <v>59</v>
      </c>
      <c r="I1072">
        <f t="shared" si="103"/>
        <v>3.7743681309279529</v>
      </c>
      <c r="J1072">
        <v>6.78</v>
      </c>
      <c r="K1072">
        <f t="shared" si="104"/>
        <v>0.96609457749339833</v>
      </c>
      <c r="L1072">
        <v>5.2</v>
      </c>
    </row>
    <row r="1073" spans="1:13" ht="15" x14ac:dyDescent="0.25">
      <c r="A1073" t="s">
        <v>107</v>
      </c>
      <c r="B1073" t="s">
        <v>338</v>
      </c>
      <c r="C1073">
        <v>52</v>
      </c>
      <c r="D1073">
        <v>36</v>
      </c>
      <c r="E1073">
        <f t="shared" si="101"/>
        <v>2.0327417391043214</v>
      </c>
      <c r="F1073">
        <v>47</v>
      </c>
      <c r="G1073">
        <f t="shared" si="102"/>
        <v>2.6538572704973085</v>
      </c>
      <c r="H1073">
        <f t="shared" si="106"/>
        <v>83</v>
      </c>
      <c r="I1073">
        <f t="shared" si="103"/>
        <v>4.6865990096016299</v>
      </c>
      <c r="J1073">
        <v>7.24</v>
      </c>
      <c r="K1073">
        <f t="shared" si="104"/>
        <v>0.94429421358227217</v>
      </c>
      <c r="L1073">
        <v>5.6</v>
      </c>
    </row>
    <row r="1074" spans="1:13" ht="15" x14ac:dyDescent="0.25">
      <c r="A1074" t="s">
        <v>107</v>
      </c>
      <c r="B1074" t="s">
        <v>221</v>
      </c>
      <c r="C1074">
        <v>54.6</v>
      </c>
      <c r="D1074">
        <v>56</v>
      </c>
      <c r="E1074">
        <f t="shared" si="101"/>
        <v>3.0517899712772176</v>
      </c>
      <c r="F1074">
        <v>70</v>
      </c>
      <c r="G1074">
        <f t="shared" si="102"/>
        <v>3.8147374640965217</v>
      </c>
      <c r="H1074">
        <f t="shared" si="106"/>
        <v>126</v>
      </c>
      <c r="I1074">
        <f t="shared" si="103"/>
        <v>6.8665274353737393</v>
      </c>
      <c r="J1074">
        <v>8.8000000000000007</v>
      </c>
      <c r="K1074">
        <f t="shared" si="104"/>
        <v>1.1192522125699482</v>
      </c>
      <c r="L1074">
        <v>7.69</v>
      </c>
    </row>
    <row r="1075" spans="1:13" ht="15" x14ac:dyDescent="0.25">
      <c r="A1075" t="s">
        <v>107</v>
      </c>
      <c r="B1075" t="s">
        <v>338</v>
      </c>
      <c r="C1075">
        <v>66.2</v>
      </c>
      <c r="D1075">
        <v>61</v>
      </c>
      <c r="E1075">
        <f t="shared" si="101"/>
        <v>2.8896038179309644</v>
      </c>
      <c r="F1075">
        <v>81</v>
      </c>
      <c r="G1075">
        <f t="shared" si="102"/>
        <v>3.8370149057771825</v>
      </c>
      <c r="H1075">
        <f t="shared" si="106"/>
        <v>142</v>
      </c>
      <c r="I1075">
        <f t="shared" si="103"/>
        <v>6.726618723708147</v>
      </c>
      <c r="J1075">
        <v>11.19</v>
      </c>
      <c r="K1075">
        <f t="shared" si="104"/>
        <v>1.2886778184237146</v>
      </c>
      <c r="L1075">
        <v>7.51</v>
      </c>
    </row>
    <row r="1076" spans="1:13" ht="15" x14ac:dyDescent="0.25">
      <c r="A1076" t="s">
        <v>2148</v>
      </c>
      <c r="B1076" t="s">
        <v>338</v>
      </c>
      <c r="C1076">
        <v>73.900000000000006</v>
      </c>
      <c r="D1076">
        <v>95</v>
      </c>
      <c r="E1076">
        <f t="shared" si="101"/>
        <v>4.154054831299379</v>
      </c>
      <c r="F1076">
        <v>115</v>
      </c>
      <c r="G1076">
        <f t="shared" si="102"/>
        <v>5.0285926905203011</v>
      </c>
      <c r="H1076">
        <f t="shared" si="106"/>
        <v>210</v>
      </c>
      <c r="I1076">
        <f t="shared" si="103"/>
        <v>9.1826475218196801</v>
      </c>
      <c r="J1076">
        <v>13.9</v>
      </c>
      <c r="K1076">
        <f t="shared" si="104"/>
        <v>1.5124961398001813</v>
      </c>
      <c r="L1076">
        <v>8.86</v>
      </c>
      <c r="M1076">
        <v>14.232894460981999</v>
      </c>
    </row>
    <row r="1077" spans="1:13" ht="15" x14ac:dyDescent="0.25">
      <c r="A1077" t="s">
        <v>107</v>
      </c>
      <c r="B1077" t="s">
        <v>108</v>
      </c>
      <c r="C1077">
        <v>32.4</v>
      </c>
      <c r="D1077">
        <v>28</v>
      </c>
      <c r="E1077">
        <f t="shared" si="101"/>
        <v>2.2304272526655367</v>
      </c>
      <c r="F1077">
        <v>34</v>
      </c>
      <c r="G1077">
        <f t="shared" si="102"/>
        <v>2.7083759496652946</v>
      </c>
      <c r="H1077">
        <f t="shared" si="106"/>
        <v>62</v>
      </c>
      <c r="I1077">
        <f t="shared" si="103"/>
        <v>4.9388032023308313</v>
      </c>
      <c r="J1077">
        <v>5.47</v>
      </c>
      <c r="K1077">
        <f t="shared" si="104"/>
        <v>0.91048675550384728</v>
      </c>
      <c r="L1077">
        <v>5</v>
      </c>
      <c r="M1077">
        <v>13.9</v>
      </c>
    </row>
    <row r="1078" spans="1:13" ht="15" x14ac:dyDescent="0.25">
      <c r="A1078" t="s">
        <v>107</v>
      </c>
      <c r="B1078" t="s">
        <v>221</v>
      </c>
      <c r="C1078">
        <v>44.4</v>
      </c>
      <c r="D1078">
        <v>46</v>
      </c>
      <c r="E1078">
        <f t="shared" si="101"/>
        <v>2.9137479030239062</v>
      </c>
      <c r="F1078">
        <v>52</v>
      </c>
      <c r="G1078">
        <f t="shared" si="102"/>
        <v>3.293801977331372</v>
      </c>
      <c r="H1078">
        <f t="shared" si="106"/>
        <v>98</v>
      </c>
      <c r="I1078">
        <f t="shared" si="103"/>
        <v>6.2075498803552787</v>
      </c>
      <c r="J1078">
        <v>7.71</v>
      </c>
      <c r="K1078">
        <f t="shared" si="104"/>
        <v>1.090933311409326</v>
      </c>
      <c r="L1078">
        <v>6.9</v>
      </c>
      <c r="M1078">
        <v>12.69</v>
      </c>
    </row>
    <row r="1079" spans="1:13" ht="15" x14ac:dyDescent="0.25">
      <c r="A1079" t="s">
        <v>107</v>
      </c>
      <c r="B1079" t="s">
        <v>47</v>
      </c>
      <c r="C1079">
        <v>85.6</v>
      </c>
      <c r="D1079">
        <v>60</v>
      </c>
      <c r="E1079">
        <f t="shared" si="101"/>
        <v>2.3576017097371813</v>
      </c>
      <c r="F1079">
        <v>82</v>
      </c>
      <c r="G1079">
        <f t="shared" si="102"/>
        <v>3.2220556699741478</v>
      </c>
      <c r="H1079">
        <f t="shared" si="106"/>
        <v>142</v>
      </c>
      <c r="I1079">
        <f t="shared" si="103"/>
        <v>5.5796573797113291</v>
      </c>
      <c r="J1079">
        <v>12.4</v>
      </c>
      <c r="K1079">
        <f t="shared" si="104"/>
        <v>1.2508233211547941</v>
      </c>
      <c r="L1079">
        <v>7.43</v>
      </c>
      <c r="M1079">
        <v>12.3</v>
      </c>
    </row>
    <row r="1080" spans="1:13" ht="15" x14ac:dyDescent="0.25">
      <c r="A1080" t="s">
        <v>107</v>
      </c>
      <c r="B1080" t="s">
        <v>53</v>
      </c>
      <c r="C1080">
        <v>28.3</v>
      </c>
      <c r="D1080">
        <v>17</v>
      </c>
      <c r="E1080">
        <f t="shared" si="101"/>
        <v>1.494238499053907</v>
      </c>
      <c r="F1080">
        <v>21</v>
      </c>
      <c r="G1080">
        <f t="shared" si="102"/>
        <v>1.8458240282430616</v>
      </c>
      <c r="H1080">
        <f t="shared" si="106"/>
        <v>38</v>
      </c>
      <c r="I1080">
        <f t="shared" si="103"/>
        <v>3.3400625272969688</v>
      </c>
      <c r="J1080">
        <v>3.77</v>
      </c>
      <c r="K1080">
        <f t="shared" si="104"/>
        <v>0.67285081203437147</v>
      </c>
      <c r="L1080">
        <v>4.78</v>
      </c>
    </row>
    <row r="1081" spans="1:13" ht="15" x14ac:dyDescent="0.25">
      <c r="A1081" t="s">
        <v>107</v>
      </c>
      <c r="B1081" t="s">
        <v>338</v>
      </c>
      <c r="C1081">
        <v>72.900000000000006</v>
      </c>
      <c r="D1081">
        <v>80</v>
      </c>
      <c r="E1081">
        <f t="shared" si="101"/>
        <v>3.5329912751944805</v>
      </c>
      <c r="F1081">
        <v>104</v>
      </c>
      <c r="G1081">
        <f t="shared" si="102"/>
        <v>4.592888657752825</v>
      </c>
      <c r="H1081">
        <f t="shared" si="106"/>
        <v>184</v>
      </c>
      <c r="I1081">
        <f t="shared" si="103"/>
        <v>8.1258799329473046</v>
      </c>
      <c r="J1081">
        <v>11.55</v>
      </c>
      <c r="K1081">
        <f t="shared" si="104"/>
        <v>1.2656444956402946</v>
      </c>
      <c r="L1081">
        <v>7.92</v>
      </c>
    </row>
    <row r="1082" spans="1:13" ht="15" x14ac:dyDescent="0.25">
      <c r="A1082" t="s">
        <v>107</v>
      </c>
      <c r="B1082" t="s">
        <v>338</v>
      </c>
      <c r="C1082">
        <v>76.599999999999994</v>
      </c>
      <c r="D1082">
        <v>87</v>
      </c>
      <c r="E1082">
        <f t="shared" si="101"/>
        <v>3.7062254533532615</v>
      </c>
      <c r="F1082">
        <v>113</v>
      </c>
      <c r="G1082">
        <f t="shared" si="102"/>
        <v>4.8138330601025121</v>
      </c>
      <c r="H1082">
        <f t="shared" si="106"/>
        <v>200</v>
      </c>
      <c r="I1082">
        <f t="shared" si="103"/>
        <v>8.5200585134557727</v>
      </c>
      <c r="J1082">
        <v>13.42</v>
      </c>
      <c r="K1082">
        <f t="shared" si="104"/>
        <v>1.4335009382636794</v>
      </c>
      <c r="L1082">
        <v>8.14</v>
      </c>
    </row>
    <row r="1083" spans="1:13" ht="15" x14ac:dyDescent="0.25">
      <c r="A1083" t="s">
        <v>1007</v>
      </c>
      <c r="B1083" t="s">
        <v>221</v>
      </c>
      <c r="C1083">
        <v>39.799999999999997</v>
      </c>
      <c r="D1083">
        <v>44</v>
      </c>
      <c r="E1083">
        <f t="shared" si="101"/>
        <v>3.0178540309042283</v>
      </c>
      <c r="F1083">
        <v>57</v>
      </c>
      <c r="G1083">
        <f t="shared" si="102"/>
        <v>3.909492721853205</v>
      </c>
      <c r="H1083">
        <f t="shared" si="106"/>
        <v>101</v>
      </c>
      <c r="I1083">
        <f t="shared" si="103"/>
        <v>6.9273467527574333</v>
      </c>
      <c r="J1083">
        <v>7.22</v>
      </c>
      <c r="K1083">
        <f t="shared" si="104"/>
        <v>1.0808566336231424</v>
      </c>
      <c r="L1083">
        <v>7.15</v>
      </c>
    </row>
    <row r="1084" spans="1:13" ht="15" x14ac:dyDescent="0.25">
      <c r="A1084" t="s">
        <v>1007</v>
      </c>
      <c r="B1084" t="s">
        <v>338</v>
      </c>
      <c r="C1084">
        <v>61.4</v>
      </c>
      <c r="D1084">
        <v>52</v>
      </c>
      <c r="E1084">
        <f t="shared" si="101"/>
        <v>2.6018977719220411</v>
      </c>
      <c r="F1084">
        <v>72</v>
      </c>
      <c r="G1084">
        <f t="shared" si="102"/>
        <v>3.6026276841997493</v>
      </c>
      <c r="H1084">
        <f t="shared" si="106"/>
        <v>124</v>
      </c>
      <c r="I1084">
        <f t="shared" si="103"/>
        <v>6.2045254561217904</v>
      </c>
      <c r="J1084">
        <v>10.55</v>
      </c>
      <c r="K1084">
        <f t="shared" si="104"/>
        <v>1.2630450027370803</v>
      </c>
      <c r="L1084">
        <v>7.25</v>
      </c>
      <c r="M1084">
        <v>12.2</v>
      </c>
    </row>
    <row r="1085" spans="1:13" ht="15" x14ac:dyDescent="0.25">
      <c r="A1085" t="s">
        <v>1007</v>
      </c>
      <c r="B1085" t="s">
        <v>204</v>
      </c>
      <c r="C1085">
        <v>37.200000000000003</v>
      </c>
      <c r="D1085">
        <v>22</v>
      </c>
      <c r="E1085">
        <f t="shared" si="101"/>
        <v>1.584930551662759</v>
      </c>
      <c r="F1085">
        <v>26</v>
      </c>
      <c r="G1085">
        <f t="shared" si="102"/>
        <v>1.8730997428741698</v>
      </c>
      <c r="H1085">
        <f t="shared" si="106"/>
        <v>48</v>
      </c>
      <c r="I1085">
        <f t="shared" si="103"/>
        <v>3.4580302945369286</v>
      </c>
      <c r="J1085">
        <v>3.93</v>
      </c>
      <c r="K1085">
        <f t="shared" si="104"/>
        <v>0.60918446833601592</v>
      </c>
      <c r="L1085">
        <v>5.0999999999999996</v>
      </c>
    </row>
    <row r="1086" spans="1:13" x14ac:dyDescent="0.3">
      <c r="A1086" t="s">
        <v>513</v>
      </c>
      <c r="B1086" t="s">
        <v>514</v>
      </c>
      <c r="C1086">
        <v>75.2</v>
      </c>
      <c r="D1086">
        <v>111</v>
      </c>
      <c r="E1086">
        <f t="shared" si="101"/>
        <v>4.7925064693293633</v>
      </c>
      <c r="F1086">
        <v>131</v>
      </c>
      <c r="G1086">
        <f t="shared" si="102"/>
        <v>5.6560211484878069</v>
      </c>
      <c r="H1086">
        <f t="shared" si="106"/>
        <v>242</v>
      </c>
      <c r="I1086">
        <f t="shared" si="103"/>
        <v>10.44852761781717</v>
      </c>
      <c r="J1086">
        <v>15.05</v>
      </c>
      <c r="K1086">
        <f t="shared" si="104"/>
        <v>1.6229746882893621</v>
      </c>
      <c r="L1086">
        <v>8.9700000000000006</v>
      </c>
    </row>
    <row r="1087" spans="1:13" x14ac:dyDescent="0.3">
      <c r="A1087" t="s">
        <v>513</v>
      </c>
      <c r="B1087" t="s">
        <v>514</v>
      </c>
      <c r="C1087">
        <v>78.7</v>
      </c>
      <c r="D1087">
        <v>125</v>
      </c>
      <c r="E1087">
        <f t="shared" si="101"/>
        <v>5.2212992540622905</v>
      </c>
      <c r="F1087">
        <v>142</v>
      </c>
      <c r="G1087">
        <f t="shared" si="102"/>
        <v>5.9313959526147624</v>
      </c>
      <c r="H1087">
        <f t="shared" si="106"/>
        <v>267</v>
      </c>
      <c r="I1087">
        <f t="shared" si="103"/>
        <v>11.152695206677054</v>
      </c>
      <c r="J1087">
        <v>16.7</v>
      </c>
      <c r="K1087">
        <f t="shared" si="104"/>
        <v>1.7591654113606965</v>
      </c>
      <c r="L1087">
        <v>9.0299999999999994</v>
      </c>
    </row>
    <row r="1088" spans="1:13" x14ac:dyDescent="0.3">
      <c r="A1088" t="s">
        <v>513</v>
      </c>
      <c r="B1088" t="s">
        <v>514</v>
      </c>
      <c r="C1088">
        <v>85.2</v>
      </c>
      <c r="D1088">
        <v>136</v>
      </c>
      <c r="E1088">
        <f t="shared" si="101"/>
        <v>5.3621350805082724</v>
      </c>
      <c r="F1088">
        <v>153</v>
      </c>
      <c r="G1088">
        <f t="shared" si="102"/>
        <v>6.0324019655718066</v>
      </c>
      <c r="H1088">
        <f t="shared" si="106"/>
        <v>289</v>
      </c>
      <c r="I1088">
        <f t="shared" si="103"/>
        <v>11.394537046080078</v>
      </c>
      <c r="J1088">
        <v>17.649999999999999</v>
      </c>
      <c r="K1088">
        <f t="shared" si="104"/>
        <v>1.7847099562371533</v>
      </c>
      <c r="L1088">
        <v>8.9499999999999993</v>
      </c>
    </row>
    <row r="1089" spans="1:13" ht="15" x14ac:dyDescent="0.25">
      <c r="A1089" t="s">
        <v>2149</v>
      </c>
      <c r="B1089" t="s">
        <v>108</v>
      </c>
      <c r="C1089">
        <v>71.5</v>
      </c>
      <c r="D1089">
        <v>106</v>
      </c>
      <c r="E1089">
        <f t="shared" si="101"/>
        <v>4.747710507101325</v>
      </c>
      <c r="F1089">
        <v>135</v>
      </c>
      <c r="G1089">
        <f t="shared" si="102"/>
        <v>6.0466124382894231</v>
      </c>
      <c r="H1089">
        <f t="shared" si="106"/>
        <v>241</v>
      </c>
      <c r="I1089">
        <f t="shared" si="103"/>
        <v>10.794322945390748</v>
      </c>
      <c r="J1089">
        <v>14.94</v>
      </c>
      <c r="K1089">
        <f t="shared" si="104"/>
        <v>1.6535669328217113</v>
      </c>
      <c r="L1089">
        <v>9.15</v>
      </c>
      <c r="M1089">
        <v>14.2307069954248</v>
      </c>
    </row>
    <row r="1090" spans="1:13" x14ac:dyDescent="0.3">
      <c r="A1090" t="s">
        <v>513</v>
      </c>
      <c r="B1090" t="s">
        <v>514</v>
      </c>
      <c r="C1090">
        <v>52.2</v>
      </c>
      <c r="D1090">
        <v>51</v>
      </c>
      <c r="E1090">
        <f t="shared" ref="E1090:E1153" si="107">IF(AND($C1090&gt;0,D1090&gt;0),D1090/($C1090^0.727399687532279),"")</f>
        <v>2.871687573814858</v>
      </c>
      <c r="F1090">
        <v>61</v>
      </c>
      <c r="G1090">
        <f t="shared" ref="G1090:G1153" si="108">IF(AND($C1090&gt;0,F1090&gt;0),F1090/($C1090^0.727399687532279),"")</f>
        <v>3.4347635686805162</v>
      </c>
      <c r="H1090">
        <f t="shared" si="106"/>
        <v>112</v>
      </c>
      <c r="I1090">
        <f t="shared" ref="I1090:I1153" si="109">IF(AND($C1090&gt;0,H1090&gt;0),H1090/($C1090^0.727399687532279),"")</f>
        <v>6.3064511424953746</v>
      </c>
      <c r="J1090">
        <v>11.38</v>
      </c>
      <c r="K1090">
        <f t="shared" ref="K1090:K1153" si="110">IF(AND($C1090&gt;0,J1090&gt;0),J1090/($C1090^0.515518364833551),"")</f>
        <v>1.4813291634482955</v>
      </c>
      <c r="L1090">
        <v>6.73</v>
      </c>
      <c r="M1090">
        <v>13</v>
      </c>
    </row>
    <row r="1091" spans="1:13" ht="15" x14ac:dyDescent="0.25">
      <c r="A1091" t="s">
        <v>513</v>
      </c>
      <c r="B1091" t="s">
        <v>108</v>
      </c>
      <c r="C1091">
        <v>47.6</v>
      </c>
      <c r="D1091">
        <v>47</v>
      </c>
      <c r="E1091">
        <f t="shared" si="107"/>
        <v>2.8301345599110528</v>
      </c>
      <c r="F1091">
        <v>60</v>
      </c>
      <c r="G1091">
        <f t="shared" si="108"/>
        <v>3.6129377360566632</v>
      </c>
      <c r="H1091">
        <f t="shared" si="106"/>
        <v>107</v>
      </c>
      <c r="I1091">
        <f t="shared" si="109"/>
        <v>6.443072295967716</v>
      </c>
      <c r="J1091">
        <v>8.5</v>
      </c>
      <c r="K1091">
        <f t="shared" si="110"/>
        <v>1.1603305655198728</v>
      </c>
      <c r="L1091">
        <v>6.38</v>
      </c>
      <c r="M1091">
        <v>12.38</v>
      </c>
    </row>
    <row r="1092" spans="1:13" x14ac:dyDescent="0.3">
      <c r="A1092" t="s">
        <v>513</v>
      </c>
      <c r="B1092" t="s">
        <v>514</v>
      </c>
      <c r="C1092">
        <v>68.400000000000006</v>
      </c>
      <c r="D1092">
        <v>100</v>
      </c>
      <c r="E1092">
        <f t="shared" si="107"/>
        <v>4.6257351683254093</v>
      </c>
      <c r="F1092">
        <v>117</v>
      </c>
      <c r="G1092">
        <f t="shared" si="108"/>
        <v>5.4121101469407291</v>
      </c>
      <c r="H1092">
        <f t="shared" si="106"/>
        <v>217</v>
      </c>
      <c r="I1092">
        <f t="shared" si="109"/>
        <v>10.037845315266138</v>
      </c>
      <c r="J1092">
        <v>15.3</v>
      </c>
      <c r="K1092">
        <f t="shared" si="110"/>
        <v>1.7325521264282546</v>
      </c>
      <c r="L1092">
        <v>8.36</v>
      </c>
      <c r="M1092">
        <v>12</v>
      </c>
    </row>
    <row r="1093" spans="1:13" ht="15" x14ac:dyDescent="0.25">
      <c r="A1093" t="s">
        <v>513</v>
      </c>
      <c r="B1093" t="s">
        <v>108</v>
      </c>
      <c r="C1093">
        <v>61.9</v>
      </c>
      <c r="D1093">
        <v>75</v>
      </c>
      <c r="E1093">
        <f t="shared" si="107"/>
        <v>3.7306632166455542</v>
      </c>
      <c r="F1093">
        <v>95</v>
      </c>
      <c r="G1093">
        <f t="shared" si="108"/>
        <v>4.7255067410843683</v>
      </c>
      <c r="H1093">
        <f t="shared" si="106"/>
        <v>170</v>
      </c>
      <c r="I1093">
        <f t="shared" si="109"/>
        <v>8.456169957729923</v>
      </c>
      <c r="J1093">
        <v>12.1</v>
      </c>
      <c r="K1093">
        <f t="shared" si="110"/>
        <v>1.4425668124936273</v>
      </c>
      <c r="L1093">
        <v>7.68</v>
      </c>
    </row>
    <row r="1094" spans="1:13" ht="15" x14ac:dyDescent="0.25">
      <c r="A1094" t="s">
        <v>513</v>
      </c>
      <c r="B1094" t="s">
        <v>108</v>
      </c>
      <c r="C1094">
        <v>66.599999999999994</v>
      </c>
      <c r="D1094">
        <v>97</v>
      </c>
      <c r="E1094">
        <f t="shared" si="107"/>
        <v>4.5748530626393249</v>
      </c>
      <c r="F1094">
        <v>115</v>
      </c>
      <c r="G1094">
        <f t="shared" si="108"/>
        <v>5.4237948680775503</v>
      </c>
      <c r="H1094">
        <f t="shared" si="106"/>
        <v>212</v>
      </c>
      <c r="I1094">
        <f t="shared" si="109"/>
        <v>9.9986479307168743</v>
      </c>
      <c r="J1094">
        <v>13.15</v>
      </c>
      <c r="K1094">
        <f t="shared" si="110"/>
        <v>1.5097022415987655</v>
      </c>
      <c r="L1094">
        <v>8</v>
      </c>
    </row>
    <row r="1095" spans="1:13" x14ac:dyDescent="0.3">
      <c r="A1095" t="s">
        <v>964</v>
      </c>
      <c r="B1095" t="s">
        <v>514</v>
      </c>
      <c r="C1095">
        <v>63</v>
      </c>
      <c r="D1095">
        <v>85</v>
      </c>
      <c r="E1095">
        <f t="shared" si="107"/>
        <v>4.1742568861075</v>
      </c>
      <c r="F1095">
        <v>108</v>
      </c>
      <c r="G1095">
        <f t="shared" si="108"/>
        <v>5.3037616905836478</v>
      </c>
      <c r="H1095">
        <f t="shared" si="106"/>
        <v>193</v>
      </c>
      <c r="I1095">
        <f t="shared" si="109"/>
        <v>9.4780185766911487</v>
      </c>
      <c r="J1095">
        <v>14.4</v>
      </c>
      <c r="K1095">
        <f t="shared" si="110"/>
        <v>1.7012549203010381</v>
      </c>
      <c r="L1095">
        <v>8.1199999999999992</v>
      </c>
    </row>
    <row r="1096" spans="1:13" ht="15" x14ac:dyDescent="0.25">
      <c r="A1096" t="s">
        <v>1693</v>
      </c>
      <c r="B1096" t="s">
        <v>1236</v>
      </c>
      <c r="C1096">
        <v>47</v>
      </c>
      <c r="D1096">
        <v>45</v>
      </c>
      <c r="E1096">
        <f t="shared" si="107"/>
        <v>2.7348219339381279</v>
      </c>
      <c r="F1096">
        <v>54</v>
      </c>
      <c r="G1096">
        <f t="shared" si="108"/>
        <v>3.2817863207257538</v>
      </c>
      <c r="H1096">
        <f t="shared" si="106"/>
        <v>99</v>
      </c>
      <c r="I1096">
        <f t="shared" si="109"/>
        <v>6.0166082546638817</v>
      </c>
      <c r="J1096">
        <v>9.17</v>
      </c>
      <c r="K1096">
        <f t="shared" si="110"/>
        <v>1.2600047493314863</v>
      </c>
      <c r="L1096">
        <v>6.52</v>
      </c>
      <c r="M1096">
        <v>13.22</v>
      </c>
    </row>
    <row r="1097" spans="1:13" ht="15" x14ac:dyDescent="0.25">
      <c r="A1097" t="s">
        <v>1693</v>
      </c>
      <c r="B1097" t="s">
        <v>664</v>
      </c>
      <c r="C1097">
        <v>46.3</v>
      </c>
      <c r="D1097">
        <v>44</v>
      </c>
      <c r="E1097">
        <f t="shared" si="107"/>
        <v>2.7033954845425461</v>
      </c>
      <c r="F1097">
        <v>55</v>
      </c>
      <c r="G1097">
        <f t="shared" si="108"/>
        <v>3.3792443556781824</v>
      </c>
      <c r="H1097">
        <f t="shared" si="106"/>
        <v>99</v>
      </c>
      <c r="I1097">
        <f t="shared" si="109"/>
        <v>6.0826398402207289</v>
      </c>
      <c r="J1097">
        <v>7.5</v>
      </c>
      <c r="K1097">
        <f t="shared" si="110"/>
        <v>1.0385410667589847</v>
      </c>
      <c r="L1097">
        <v>6.14</v>
      </c>
      <c r="M1097">
        <v>13.2</v>
      </c>
    </row>
    <row r="1098" spans="1:13" ht="15" x14ac:dyDescent="0.25">
      <c r="A1098" t="s">
        <v>1693</v>
      </c>
      <c r="B1098" t="s">
        <v>664</v>
      </c>
      <c r="C1098">
        <v>52.5</v>
      </c>
      <c r="D1098">
        <v>60</v>
      </c>
      <c r="E1098">
        <f t="shared" si="107"/>
        <v>3.3644022177356327</v>
      </c>
      <c r="F1098">
        <v>68</v>
      </c>
      <c r="G1098">
        <f t="shared" si="108"/>
        <v>3.8129891801003835</v>
      </c>
      <c r="H1098">
        <f t="shared" si="106"/>
        <v>128</v>
      </c>
      <c r="I1098">
        <f t="shared" si="109"/>
        <v>7.1773913978360167</v>
      </c>
      <c r="J1098">
        <v>8.98</v>
      </c>
      <c r="K1098">
        <f t="shared" si="110"/>
        <v>1.165474096139292</v>
      </c>
      <c r="L1098">
        <v>7.25</v>
      </c>
      <c r="M1098">
        <v>12.6</v>
      </c>
    </row>
    <row r="1099" spans="1:13" ht="15" x14ac:dyDescent="0.25">
      <c r="A1099" t="s">
        <v>1693</v>
      </c>
      <c r="B1099" t="s">
        <v>664</v>
      </c>
      <c r="C1099">
        <v>64.400000000000006</v>
      </c>
      <c r="D1099">
        <v>80</v>
      </c>
      <c r="E1099">
        <f t="shared" si="107"/>
        <v>3.866401692958787</v>
      </c>
      <c r="F1099">
        <v>93</v>
      </c>
      <c r="G1099">
        <f t="shared" si="108"/>
        <v>4.4946919680645898</v>
      </c>
      <c r="H1099">
        <f t="shared" si="106"/>
        <v>173</v>
      </c>
      <c r="I1099">
        <f t="shared" si="109"/>
        <v>8.3610936610233768</v>
      </c>
      <c r="J1099">
        <v>11.24</v>
      </c>
      <c r="K1099">
        <f t="shared" si="110"/>
        <v>1.3129628159173965</v>
      </c>
      <c r="L1099">
        <v>7.6</v>
      </c>
    </row>
    <row r="1100" spans="1:13" ht="15" x14ac:dyDescent="0.25">
      <c r="A1100" t="s">
        <v>1235</v>
      </c>
      <c r="B1100" t="s">
        <v>1236</v>
      </c>
      <c r="C1100">
        <v>44.2</v>
      </c>
      <c r="D1100">
        <v>38</v>
      </c>
      <c r="E1100">
        <f t="shared" si="107"/>
        <v>2.4149266935379101</v>
      </c>
      <c r="F1100">
        <v>48</v>
      </c>
      <c r="G1100">
        <f t="shared" si="108"/>
        <v>3.0504337181531493</v>
      </c>
      <c r="H1100">
        <f t="shared" ref="H1100:H1135" si="111">D1100+F1100</f>
        <v>86</v>
      </c>
      <c r="I1100">
        <f t="shared" si="109"/>
        <v>5.4653604116910595</v>
      </c>
      <c r="J1100">
        <v>6.2</v>
      </c>
      <c r="K1100">
        <f t="shared" si="110"/>
        <v>0.87931866472591458</v>
      </c>
      <c r="L1100">
        <v>6.3500000000000005</v>
      </c>
      <c r="M1100">
        <v>13.2</v>
      </c>
    </row>
    <row r="1101" spans="1:13" ht="15" x14ac:dyDescent="0.25">
      <c r="A1101" t="s">
        <v>1699</v>
      </c>
      <c r="B1101" t="s">
        <v>152</v>
      </c>
      <c r="D1101">
        <v>66</v>
      </c>
      <c r="E1101" t="str">
        <f t="shared" si="107"/>
        <v/>
      </c>
      <c r="F1101">
        <v>87</v>
      </c>
      <c r="G1101" t="str">
        <f t="shared" si="108"/>
        <v/>
      </c>
      <c r="H1101">
        <f t="shared" si="111"/>
        <v>153</v>
      </c>
      <c r="I1101" t="str">
        <f t="shared" si="109"/>
        <v/>
      </c>
      <c r="J1101">
        <v>10.1</v>
      </c>
      <c r="K1101" t="str">
        <f t="shared" si="110"/>
        <v/>
      </c>
      <c r="L1101">
        <v>5.4</v>
      </c>
      <c r="M1101">
        <v>16</v>
      </c>
    </row>
    <row r="1102" spans="1:13" ht="15" x14ac:dyDescent="0.25">
      <c r="A1102" t="s">
        <v>1699</v>
      </c>
      <c r="B1102" t="s">
        <v>152</v>
      </c>
      <c r="C1102">
        <v>106.3</v>
      </c>
      <c r="D1102">
        <v>60</v>
      </c>
      <c r="E1102">
        <f t="shared" si="107"/>
        <v>2.0139634611772395</v>
      </c>
      <c r="F1102">
        <v>72</v>
      </c>
      <c r="G1102">
        <f t="shared" si="108"/>
        <v>2.4167561534126873</v>
      </c>
      <c r="H1102">
        <f t="shared" si="111"/>
        <v>132</v>
      </c>
      <c r="I1102">
        <f t="shared" si="109"/>
        <v>4.4307196145899264</v>
      </c>
      <c r="J1102">
        <v>10.47</v>
      </c>
      <c r="K1102">
        <f t="shared" si="110"/>
        <v>0.94456438605906656</v>
      </c>
      <c r="L1102">
        <v>5.22</v>
      </c>
      <c r="M1102">
        <v>15.4</v>
      </c>
    </row>
    <row r="1103" spans="1:13" ht="15" x14ac:dyDescent="0.25">
      <c r="A1103" t="s">
        <v>1253</v>
      </c>
      <c r="B1103" t="s">
        <v>152</v>
      </c>
      <c r="D1103">
        <v>60</v>
      </c>
      <c r="E1103" t="str">
        <f t="shared" si="107"/>
        <v/>
      </c>
      <c r="F1103">
        <v>75</v>
      </c>
      <c r="G1103" t="str">
        <f t="shared" si="108"/>
        <v/>
      </c>
      <c r="H1103">
        <f t="shared" si="111"/>
        <v>135</v>
      </c>
      <c r="I1103" t="str">
        <f t="shared" si="109"/>
        <v/>
      </c>
      <c r="J1103">
        <v>9.5500000000000007</v>
      </c>
      <c r="K1103" t="str">
        <f t="shared" si="110"/>
        <v/>
      </c>
      <c r="L1103">
        <v>5.3</v>
      </c>
    </row>
    <row r="1104" spans="1:13" x14ac:dyDescent="0.3">
      <c r="A1104" t="s">
        <v>234</v>
      </c>
      <c r="B1104" t="s">
        <v>3</v>
      </c>
      <c r="C1104">
        <v>58.3</v>
      </c>
      <c r="D1104">
        <v>19</v>
      </c>
      <c r="E1104">
        <f t="shared" si="107"/>
        <v>0.98720386258491177</v>
      </c>
      <c r="F1104">
        <v>24</v>
      </c>
      <c r="G1104">
        <f t="shared" si="108"/>
        <v>1.2469943527388361</v>
      </c>
      <c r="H1104">
        <f t="shared" si="111"/>
        <v>43</v>
      </c>
      <c r="I1104">
        <f t="shared" si="109"/>
        <v>2.2341982153237478</v>
      </c>
      <c r="J1104">
        <v>4.1500000000000004</v>
      </c>
      <c r="K1104">
        <f t="shared" si="110"/>
        <v>0.51028585566176388</v>
      </c>
      <c r="L1104">
        <v>3.7</v>
      </c>
      <c r="M1104">
        <v>18.940000000000001</v>
      </c>
    </row>
    <row r="1105" spans="1:13" ht="15" x14ac:dyDescent="0.25">
      <c r="A1105" t="s">
        <v>1900</v>
      </c>
      <c r="C1105">
        <v>57.6</v>
      </c>
      <c r="D1105">
        <v>68</v>
      </c>
      <c r="E1105">
        <f t="shared" si="107"/>
        <v>3.5643319892888314</v>
      </c>
      <c r="F1105">
        <v>85</v>
      </c>
      <c r="G1105">
        <f t="shared" si="108"/>
        <v>4.4554149866110393</v>
      </c>
      <c r="H1105">
        <f t="shared" si="111"/>
        <v>153</v>
      </c>
      <c r="I1105">
        <f t="shared" si="109"/>
        <v>8.0197469758998707</v>
      </c>
      <c r="J1105">
        <v>10.23</v>
      </c>
      <c r="K1105">
        <f t="shared" si="110"/>
        <v>1.265742939891622</v>
      </c>
      <c r="L1105">
        <v>8.4</v>
      </c>
    </row>
    <row r="1106" spans="1:13" ht="15" x14ac:dyDescent="0.25">
      <c r="A1106" t="s">
        <v>1595</v>
      </c>
      <c r="B1106" t="s">
        <v>296</v>
      </c>
      <c r="C1106">
        <v>46.5</v>
      </c>
      <c r="D1106">
        <v>27</v>
      </c>
      <c r="E1106">
        <f t="shared" si="107"/>
        <v>1.6537086850151803</v>
      </c>
      <c r="F1106">
        <v>40</v>
      </c>
      <c r="G1106">
        <f t="shared" si="108"/>
        <v>2.449938792615082</v>
      </c>
      <c r="H1106">
        <f t="shared" si="111"/>
        <v>67</v>
      </c>
      <c r="I1106">
        <f t="shared" si="109"/>
        <v>4.1036474776302621</v>
      </c>
      <c r="J1106">
        <v>8.36</v>
      </c>
      <c r="K1106">
        <f t="shared" si="110"/>
        <v>1.1550576418037963</v>
      </c>
      <c r="L1106">
        <v>7</v>
      </c>
    </row>
    <row r="1107" spans="1:13" ht="15" x14ac:dyDescent="0.25">
      <c r="A1107" t="s">
        <v>1809</v>
      </c>
      <c r="B1107" t="s">
        <v>118</v>
      </c>
      <c r="C1107">
        <v>62.6</v>
      </c>
      <c r="D1107">
        <v>49</v>
      </c>
      <c r="E1107">
        <f t="shared" si="107"/>
        <v>2.4175110699430031</v>
      </c>
      <c r="F1107">
        <v>57</v>
      </c>
      <c r="G1107">
        <f t="shared" si="108"/>
        <v>2.8122067548316565</v>
      </c>
      <c r="H1107">
        <f t="shared" si="111"/>
        <v>106</v>
      </c>
      <c r="I1107">
        <f t="shared" si="109"/>
        <v>5.2297178247746592</v>
      </c>
      <c r="J1107">
        <v>8.5299999999999994</v>
      </c>
      <c r="K1107">
        <f t="shared" si="110"/>
        <v>1.0110717325860343</v>
      </c>
      <c r="L1107">
        <v>5.9</v>
      </c>
    </row>
    <row r="1108" spans="1:13" ht="15" x14ac:dyDescent="0.25">
      <c r="A1108" t="s">
        <v>889</v>
      </c>
      <c r="B1108" t="s">
        <v>257</v>
      </c>
      <c r="C1108">
        <v>55.8</v>
      </c>
      <c r="D1108">
        <v>40</v>
      </c>
      <c r="E1108">
        <f t="shared" si="107"/>
        <v>2.1456497026505943</v>
      </c>
      <c r="F1108">
        <v>52</v>
      </c>
      <c r="G1108">
        <f t="shared" si="108"/>
        <v>2.7893446134457727</v>
      </c>
      <c r="H1108">
        <f t="shared" si="111"/>
        <v>92</v>
      </c>
      <c r="I1108">
        <f t="shared" si="109"/>
        <v>4.9349943160963665</v>
      </c>
      <c r="J1108">
        <v>7.4</v>
      </c>
      <c r="K1108">
        <f t="shared" si="110"/>
        <v>0.9306999991844932</v>
      </c>
      <c r="L1108">
        <v>6.45</v>
      </c>
      <c r="M1108">
        <v>13.4</v>
      </c>
    </row>
    <row r="1109" spans="1:13" ht="15" x14ac:dyDescent="0.25">
      <c r="A1109" t="s">
        <v>885</v>
      </c>
      <c r="B1109" t="s">
        <v>257</v>
      </c>
      <c r="C1109">
        <v>59.25</v>
      </c>
      <c r="D1109">
        <v>43</v>
      </c>
      <c r="E1109">
        <f t="shared" si="107"/>
        <v>2.2080835397493423</v>
      </c>
      <c r="F1109">
        <v>57</v>
      </c>
      <c r="G1109">
        <f t="shared" si="108"/>
        <v>2.9269944596677329</v>
      </c>
      <c r="H1109">
        <f t="shared" si="111"/>
        <v>100</v>
      </c>
      <c r="I1109">
        <f t="shared" si="109"/>
        <v>5.1350779994170752</v>
      </c>
      <c r="J1109">
        <v>8.65</v>
      </c>
      <c r="K1109">
        <f t="shared" si="110"/>
        <v>1.0547819893380688</v>
      </c>
      <c r="L1109">
        <v>7.08</v>
      </c>
      <c r="M1109">
        <v>13.21</v>
      </c>
    </row>
    <row r="1110" spans="1:13" ht="15" x14ac:dyDescent="0.25">
      <c r="A1110" t="s">
        <v>54</v>
      </c>
      <c r="B1110" t="s">
        <v>53</v>
      </c>
      <c r="C1110">
        <v>66.599999999999994</v>
      </c>
      <c r="D1110">
        <v>80</v>
      </c>
      <c r="E1110">
        <f t="shared" si="107"/>
        <v>3.7730746908365567</v>
      </c>
      <c r="F1110">
        <v>103</v>
      </c>
      <c r="G1110">
        <f t="shared" si="108"/>
        <v>4.857833664452067</v>
      </c>
      <c r="H1110">
        <f t="shared" si="111"/>
        <v>183</v>
      </c>
      <c r="I1110">
        <f t="shared" si="109"/>
        <v>8.6309083552886232</v>
      </c>
      <c r="J1110">
        <v>12.6</v>
      </c>
      <c r="K1110">
        <f t="shared" si="110"/>
        <v>1.4465588018360793</v>
      </c>
      <c r="L1110">
        <v>9.11</v>
      </c>
    </row>
    <row r="1111" spans="1:13" ht="15" x14ac:dyDescent="0.25">
      <c r="A1111" t="s">
        <v>54</v>
      </c>
      <c r="B1111" t="s">
        <v>53</v>
      </c>
      <c r="C1111">
        <v>56.3</v>
      </c>
      <c r="D1111">
        <v>56</v>
      </c>
      <c r="E1111">
        <f t="shared" si="107"/>
        <v>2.9844806506705126</v>
      </c>
      <c r="F1111">
        <v>77</v>
      </c>
      <c r="G1111">
        <f t="shared" si="108"/>
        <v>4.1036608946719548</v>
      </c>
      <c r="H1111">
        <f t="shared" si="111"/>
        <v>133</v>
      </c>
      <c r="I1111">
        <f t="shared" si="109"/>
        <v>7.0881415453424674</v>
      </c>
      <c r="J1111">
        <v>10</v>
      </c>
      <c r="K1111">
        <f t="shared" si="110"/>
        <v>1.2519320988880815</v>
      </c>
      <c r="L1111">
        <v>8.6</v>
      </c>
    </row>
    <row r="1112" spans="1:13" ht="15" x14ac:dyDescent="0.25">
      <c r="A1112" t="s">
        <v>54</v>
      </c>
      <c r="B1112" t="s">
        <v>53</v>
      </c>
      <c r="C1112">
        <v>39.4</v>
      </c>
      <c r="D1112">
        <v>35</v>
      </c>
      <c r="E1112">
        <f t="shared" si="107"/>
        <v>2.4182689024765729</v>
      </c>
      <c r="F1112">
        <v>48</v>
      </c>
      <c r="G1112">
        <f t="shared" si="108"/>
        <v>3.3164830662535856</v>
      </c>
      <c r="H1112">
        <f t="shared" si="111"/>
        <v>83</v>
      </c>
      <c r="I1112">
        <f t="shared" si="109"/>
        <v>5.7347519687301585</v>
      </c>
      <c r="J1112">
        <v>7.79</v>
      </c>
      <c r="K1112">
        <f t="shared" si="110"/>
        <v>1.1722759474462594</v>
      </c>
      <c r="L1112">
        <v>7.26</v>
      </c>
      <c r="M1112">
        <v>13.81</v>
      </c>
    </row>
    <row r="1113" spans="1:13" ht="15" x14ac:dyDescent="0.25">
      <c r="A1113" t="s">
        <v>54</v>
      </c>
      <c r="B1113" t="s">
        <v>53</v>
      </c>
      <c r="C1113">
        <v>46.4</v>
      </c>
      <c r="D1113">
        <v>42</v>
      </c>
      <c r="E1113">
        <f t="shared" si="107"/>
        <v>2.5764672835116746</v>
      </c>
      <c r="F1113">
        <v>56</v>
      </c>
      <c r="G1113">
        <f t="shared" si="108"/>
        <v>3.4352897113488994</v>
      </c>
      <c r="H1113">
        <f t="shared" si="111"/>
        <v>98</v>
      </c>
      <c r="I1113">
        <f t="shared" si="109"/>
        <v>6.0117569948605736</v>
      </c>
      <c r="J1113">
        <v>7.3</v>
      </c>
      <c r="K1113">
        <f t="shared" si="110"/>
        <v>1.0097229694481122</v>
      </c>
      <c r="L1113">
        <v>7.43</v>
      </c>
      <c r="M1113">
        <v>12.3</v>
      </c>
    </row>
    <row r="1114" spans="1:13" ht="15" x14ac:dyDescent="0.25">
      <c r="A1114" t="s">
        <v>1047</v>
      </c>
      <c r="B1114" t="s">
        <v>53</v>
      </c>
      <c r="C1114">
        <v>41.7</v>
      </c>
      <c r="D1114">
        <v>41</v>
      </c>
      <c r="E1114">
        <f t="shared" si="107"/>
        <v>2.7183000716514711</v>
      </c>
      <c r="F1114">
        <v>54</v>
      </c>
      <c r="G1114">
        <f t="shared" si="108"/>
        <v>3.5802000943702303</v>
      </c>
      <c r="H1114">
        <f t="shared" si="111"/>
        <v>95</v>
      </c>
      <c r="I1114">
        <f t="shared" si="109"/>
        <v>6.298500166021701</v>
      </c>
      <c r="J1114">
        <v>7.71</v>
      </c>
      <c r="K1114">
        <f t="shared" si="110"/>
        <v>1.1267939024780367</v>
      </c>
      <c r="L1114">
        <v>7.63</v>
      </c>
      <c r="M1114">
        <v>12.12</v>
      </c>
    </row>
    <row r="1115" spans="1:13" ht="15" x14ac:dyDescent="0.25">
      <c r="A1115" t="s">
        <v>1650</v>
      </c>
      <c r="B1115" t="s">
        <v>106</v>
      </c>
      <c r="C1115">
        <v>79.599999999999994</v>
      </c>
      <c r="D1115">
        <v>82</v>
      </c>
      <c r="E1115">
        <f t="shared" si="107"/>
        <v>3.396958810340958</v>
      </c>
      <c r="F1115">
        <v>110</v>
      </c>
      <c r="G1115">
        <f t="shared" si="108"/>
        <v>4.5568959650915293</v>
      </c>
      <c r="H1115">
        <f t="shared" si="111"/>
        <v>192</v>
      </c>
      <c r="I1115">
        <f t="shared" si="109"/>
        <v>7.9538547754324869</v>
      </c>
      <c r="J1115">
        <v>9.0500000000000007</v>
      </c>
      <c r="K1115">
        <f t="shared" si="110"/>
        <v>0.94774823178249712</v>
      </c>
      <c r="L1115">
        <v>7.3</v>
      </c>
      <c r="M1115">
        <v>12.3</v>
      </c>
    </row>
    <row r="1116" spans="1:13" ht="15" x14ac:dyDescent="0.25">
      <c r="A1116" t="s">
        <v>1687</v>
      </c>
      <c r="B1116" t="s">
        <v>112</v>
      </c>
      <c r="C1116">
        <v>50.2</v>
      </c>
      <c r="D1116">
        <v>34</v>
      </c>
      <c r="E1116">
        <f t="shared" si="107"/>
        <v>1.9696432162092743</v>
      </c>
      <c r="F1116">
        <v>43</v>
      </c>
      <c r="G1116">
        <f t="shared" si="108"/>
        <v>2.4910193616764351</v>
      </c>
      <c r="H1116">
        <f t="shared" si="111"/>
        <v>77</v>
      </c>
      <c r="I1116">
        <f t="shared" si="109"/>
        <v>4.4606625778857092</v>
      </c>
      <c r="J1116">
        <v>7.14</v>
      </c>
      <c r="K1116">
        <f t="shared" si="110"/>
        <v>0.94831847706312267</v>
      </c>
      <c r="L1116">
        <v>5.57</v>
      </c>
    </row>
    <row r="1117" spans="1:13" ht="15" x14ac:dyDescent="0.25">
      <c r="A1117" t="s">
        <v>1687</v>
      </c>
      <c r="B1117" t="s">
        <v>679</v>
      </c>
      <c r="C1117">
        <v>50.1</v>
      </c>
      <c r="D1117">
        <v>35</v>
      </c>
      <c r="E1117">
        <f t="shared" si="107"/>
        <v>2.030516924420342</v>
      </c>
      <c r="F1117">
        <v>43</v>
      </c>
      <c r="G1117">
        <f t="shared" si="108"/>
        <v>2.4946350785735629</v>
      </c>
      <c r="H1117">
        <f t="shared" si="111"/>
        <v>78</v>
      </c>
      <c r="I1117">
        <f t="shared" si="109"/>
        <v>4.525152002993905</v>
      </c>
      <c r="J1117">
        <v>7.31</v>
      </c>
      <c r="K1117">
        <f t="shared" si="110"/>
        <v>0.97189603875676511</v>
      </c>
      <c r="L1117">
        <v>5.64</v>
      </c>
      <c r="M1117">
        <v>13.64</v>
      </c>
    </row>
    <row r="1118" spans="1:13" ht="15" x14ac:dyDescent="0.25">
      <c r="A1118" t="s">
        <v>1687</v>
      </c>
      <c r="B1118" t="s">
        <v>679</v>
      </c>
      <c r="C1118">
        <v>54.7</v>
      </c>
      <c r="D1118">
        <v>42</v>
      </c>
      <c r="E1118">
        <f t="shared" si="107"/>
        <v>2.2857980205377402</v>
      </c>
      <c r="F1118">
        <v>55</v>
      </c>
      <c r="G1118">
        <f t="shared" si="108"/>
        <v>2.9933069316565648</v>
      </c>
      <c r="H1118">
        <f t="shared" si="111"/>
        <v>97</v>
      </c>
      <c r="I1118">
        <f t="shared" si="109"/>
        <v>5.279104952194305</v>
      </c>
      <c r="J1118">
        <v>7.29</v>
      </c>
      <c r="K1118">
        <f t="shared" si="110"/>
        <v>0.92632448518529631</v>
      </c>
      <c r="L1118">
        <v>5.91</v>
      </c>
      <c r="M1118">
        <v>13.1</v>
      </c>
    </row>
    <row r="1119" spans="1:13" ht="15" x14ac:dyDescent="0.25">
      <c r="A1119" t="s">
        <v>1958</v>
      </c>
      <c r="B1119" t="s">
        <v>112</v>
      </c>
      <c r="C1119">
        <v>53.9</v>
      </c>
      <c r="D1119">
        <v>40</v>
      </c>
      <c r="E1119">
        <f t="shared" si="107"/>
        <v>2.2004062234199431</v>
      </c>
      <c r="F1119">
        <v>50</v>
      </c>
      <c r="G1119">
        <f t="shared" si="108"/>
        <v>2.7505077792749288</v>
      </c>
      <c r="H1119">
        <f t="shared" si="111"/>
        <v>90</v>
      </c>
      <c r="I1119">
        <f t="shared" si="109"/>
        <v>4.9509140026948719</v>
      </c>
      <c r="J1119">
        <v>5.75</v>
      </c>
      <c r="K1119">
        <f t="shared" si="110"/>
        <v>0.73621054871266867</v>
      </c>
      <c r="L1119">
        <v>7.94</v>
      </c>
    </row>
    <row r="1120" spans="1:13" ht="15" x14ac:dyDescent="0.25">
      <c r="A1120" t="s">
        <v>1246</v>
      </c>
      <c r="B1120" t="s">
        <v>679</v>
      </c>
      <c r="C1120">
        <v>49</v>
      </c>
      <c r="D1120">
        <v>30</v>
      </c>
      <c r="E1120">
        <f t="shared" si="107"/>
        <v>1.7687772928637462</v>
      </c>
      <c r="F1120">
        <v>40</v>
      </c>
      <c r="G1120">
        <f t="shared" si="108"/>
        <v>2.3583697238183281</v>
      </c>
      <c r="H1120">
        <f t="shared" si="111"/>
        <v>70</v>
      </c>
      <c r="I1120">
        <f t="shared" si="109"/>
        <v>4.1271470166820743</v>
      </c>
      <c r="J1120">
        <v>5.36</v>
      </c>
      <c r="K1120">
        <f t="shared" si="110"/>
        <v>0.72083799542370719</v>
      </c>
      <c r="L1120">
        <v>5.19</v>
      </c>
      <c r="M1120">
        <v>14.1</v>
      </c>
    </row>
    <row r="1121" spans="1:13" x14ac:dyDescent="0.3">
      <c r="A1121" t="s">
        <v>254</v>
      </c>
      <c r="B1121" t="s">
        <v>246</v>
      </c>
      <c r="C1121">
        <v>57.5</v>
      </c>
      <c r="D1121">
        <v>55</v>
      </c>
      <c r="E1121">
        <f t="shared" si="107"/>
        <v>2.8865617276932727</v>
      </c>
      <c r="F1121">
        <v>67</v>
      </c>
      <c r="G1121">
        <f t="shared" si="108"/>
        <v>3.5163570137354414</v>
      </c>
      <c r="H1121">
        <f t="shared" si="111"/>
        <v>122</v>
      </c>
      <c r="I1121">
        <f t="shared" si="109"/>
        <v>6.4029187414287145</v>
      </c>
      <c r="J1121">
        <v>8.5</v>
      </c>
      <c r="K1121">
        <f t="shared" si="110"/>
        <v>1.0526350717531274</v>
      </c>
      <c r="L1121">
        <v>6.7</v>
      </c>
    </row>
    <row r="1122" spans="1:13" x14ac:dyDescent="0.3">
      <c r="A1122" t="s">
        <v>254</v>
      </c>
      <c r="B1122" t="s">
        <v>246</v>
      </c>
      <c r="C1122">
        <v>39.1</v>
      </c>
      <c r="D1122">
        <v>23</v>
      </c>
      <c r="E1122">
        <f t="shared" si="107"/>
        <v>1.5980080405817685</v>
      </c>
      <c r="F1122">
        <v>31</v>
      </c>
      <c r="G1122">
        <f t="shared" si="108"/>
        <v>2.1538369242623836</v>
      </c>
      <c r="H1122">
        <f t="shared" si="111"/>
        <v>54</v>
      </c>
      <c r="I1122">
        <f t="shared" si="109"/>
        <v>3.7518449648441519</v>
      </c>
      <c r="J1122">
        <v>5.7</v>
      </c>
      <c r="K1122">
        <f t="shared" si="110"/>
        <v>0.8611493877897175</v>
      </c>
      <c r="L1122">
        <v>5.4</v>
      </c>
      <c r="M1122">
        <v>15.06</v>
      </c>
    </row>
    <row r="1123" spans="1:13" x14ac:dyDescent="0.3">
      <c r="A1123" t="s">
        <v>2150</v>
      </c>
      <c r="B1123" t="s">
        <v>37</v>
      </c>
      <c r="C1123">
        <v>68.599999999999994</v>
      </c>
      <c r="D1123">
        <v>70</v>
      </c>
      <c r="E1123">
        <f t="shared" si="107"/>
        <v>3.2311450320146298</v>
      </c>
      <c r="F1123">
        <v>97</v>
      </c>
      <c r="G1123">
        <f t="shared" si="108"/>
        <v>4.4774438300774158</v>
      </c>
      <c r="H1123">
        <f t="shared" si="111"/>
        <v>167</v>
      </c>
      <c r="I1123">
        <f t="shared" si="109"/>
        <v>7.7085888620920455</v>
      </c>
      <c r="J1123">
        <v>11.62</v>
      </c>
      <c r="K1123">
        <f t="shared" si="110"/>
        <v>1.3138546504930682</v>
      </c>
      <c r="L1123">
        <v>9.23</v>
      </c>
      <c r="M1123">
        <v>14.228519529867601</v>
      </c>
    </row>
    <row r="1124" spans="1:13" x14ac:dyDescent="0.3">
      <c r="A1124" t="s">
        <v>254</v>
      </c>
      <c r="B1124" t="s">
        <v>1653</v>
      </c>
      <c r="C1124">
        <v>58.8</v>
      </c>
      <c r="D1124">
        <v>53</v>
      </c>
      <c r="E1124">
        <f t="shared" si="107"/>
        <v>2.7367262350688195</v>
      </c>
      <c r="F1124">
        <v>66</v>
      </c>
      <c r="G1124">
        <f t="shared" si="108"/>
        <v>3.407998707821549</v>
      </c>
      <c r="H1124">
        <f t="shared" si="111"/>
        <v>119</v>
      </c>
      <c r="I1124">
        <f t="shared" si="109"/>
        <v>6.1447249428903685</v>
      </c>
      <c r="J1124">
        <v>9.3000000000000007</v>
      </c>
      <c r="K1124">
        <f t="shared" si="110"/>
        <v>1.1385089332721248</v>
      </c>
      <c r="L1124">
        <v>7.0200000000000005</v>
      </c>
      <c r="M1124">
        <v>13</v>
      </c>
    </row>
    <row r="1125" spans="1:13" x14ac:dyDescent="0.3">
      <c r="A1125" t="s">
        <v>254</v>
      </c>
      <c r="B1125" t="s">
        <v>246</v>
      </c>
      <c r="C1125">
        <v>47.6</v>
      </c>
      <c r="D1125">
        <v>37</v>
      </c>
      <c r="E1125">
        <f t="shared" si="107"/>
        <v>2.2279782705682756</v>
      </c>
      <c r="F1125">
        <v>50</v>
      </c>
      <c r="G1125">
        <f t="shared" si="108"/>
        <v>3.010781446713886</v>
      </c>
      <c r="H1125">
        <f t="shared" si="111"/>
        <v>87</v>
      </c>
      <c r="I1125">
        <f t="shared" si="109"/>
        <v>5.2387597172821616</v>
      </c>
      <c r="J1125">
        <v>7.44</v>
      </c>
      <c r="K1125">
        <f t="shared" si="110"/>
        <v>1.0156305185256298</v>
      </c>
      <c r="L1125">
        <v>6</v>
      </c>
      <c r="M1125">
        <v>12.9</v>
      </c>
    </row>
    <row r="1126" spans="1:13" x14ac:dyDescent="0.3">
      <c r="A1126" t="s">
        <v>1067</v>
      </c>
      <c r="B1126" t="s">
        <v>246</v>
      </c>
      <c r="C1126">
        <v>45.5</v>
      </c>
      <c r="D1126">
        <v>37</v>
      </c>
      <c r="E1126">
        <f t="shared" si="107"/>
        <v>2.3023150487726372</v>
      </c>
      <c r="F1126">
        <v>48</v>
      </c>
      <c r="G1126">
        <f t="shared" si="108"/>
        <v>2.9867870902996372</v>
      </c>
      <c r="H1126">
        <f t="shared" si="111"/>
        <v>85</v>
      </c>
      <c r="I1126">
        <f t="shared" si="109"/>
        <v>5.2891021390722743</v>
      </c>
      <c r="J1126">
        <v>6.6000000000000005</v>
      </c>
      <c r="K1126">
        <f t="shared" si="110"/>
        <v>0.92216495020465072</v>
      </c>
      <c r="L1126">
        <v>5.78</v>
      </c>
      <c r="M1126">
        <v>13.78</v>
      </c>
    </row>
    <row r="1127" spans="1:13" ht="15" x14ac:dyDescent="0.25">
      <c r="A1127" t="s">
        <v>2089</v>
      </c>
      <c r="B1127" t="s">
        <v>15</v>
      </c>
      <c r="C1127">
        <v>77.900000000000006</v>
      </c>
      <c r="D1127">
        <v>92</v>
      </c>
      <c r="E1127">
        <f t="shared" si="107"/>
        <v>3.8715428616598602</v>
      </c>
      <c r="F1127">
        <v>108</v>
      </c>
      <c r="G1127">
        <f t="shared" si="108"/>
        <v>4.5448546636876621</v>
      </c>
      <c r="H1127">
        <f t="shared" si="111"/>
        <v>200</v>
      </c>
      <c r="I1127">
        <f t="shared" si="109"/>
        <v>8.4163975253475218</v>
      </c>
      <c r="J1127">
        <v>10.8</v>
      </c>
      <c r="K1127">
        <f t="shared" si="110"/>
        <v>1.1436719201588714</v>
      </c>
      <c r="L1127">
        <v>7.92</v>
      </c>
    </row>
    <row r="1128" spans="1:13" ht="15" x14ac:dyDescent="0.25">
      <c r="A1128" t="s">
        <v>1828</v>
      </c>
      <c r="B1128" t="s">
        <v>272</v>
      </c>
      <c r="C1128">
        <v>71.7</v>
      </c>
      <c r="D1128">
        <v>68</v>
      </c>
      <c r="E1128">
        <f t="shared" si="107"/>
        <v>3.0395189731550483</v>
      </c>
      <c r="F1128">
        <v>87</v>
      </c>
      <c r="G1128">
        <f t="shared" si="108"/>
        <v>3.8887963333013116</v>
      </c>
      <c r="H1128">
        <f t="shared" si="111"/>
        <v>155</v>
      </c>
      <c r="I1128">
        <f t="shared" si="109"/>
        <v>6.9283153064563603</v>
      </c>
      <c r="J1128">
        <v>11.8</v>
      </c>
      <c r="K1128">
        <f t="shared" si="110"/>
        <v>1.3041507824064174</v>
      </c>
      <c r="L1128">
        <v>8.25</v>
      </c>
      <c r="M1128">
        <v>14.1541457009228</v>
      </c>
    </row>
    <row r="1129" spans="1:13" ht="15" x14ac:dyDescent="0.25">
      <c r="A1129" t="s">
        <v>1864</v>
      </c>
      <c r="B1129" t="s">
        <v>1865</v>
      </c>
      <c r="C1129">
        <v>77</v>
      </c>
      <c r="D1129">
        <v>56</v>
      </c>
      <c r="E1129">
        <f t="shared" si="107"/>
        <v>2.376595459044156</v>
      </c>
      <c r="F1129">
        <v>70</v>
      </c>
      <c r="G1129">
        <f t="shared" si="108"/>
        <v>2.9707443238051954</v>
      </c>
      <c r="H1129">
        <f t="shared" si="111"/>
        <v>126</v>
      </c>
      <c r="I1129">
        <f t="shared" si="109"/>
        <v>5.3473397828493514</v>
      </c>
      <c r="J1129">
        <v>8.67</v>
      </c>
      <c r="K1129">
        <f t="shared" si="110"/>
        <v>0.92363096334555328</v>
      </c>
      <c r="L1129">
        <v>6.37</v>
      </c>
    </row>
    <row r="1130" spans="1:13" ht="15" x14ac:dyDescent="0.25">
      <c r="A1130" t="s">
        <v>1864</v>
      </c>
      <c r="B1130" t="s">
        <v>1865</v>
      </c>
      <c r="C1130">
        <v>74.7</v>
      </c>
      <c r="D1130">
        <v>76</v>
      </c>
      <c r="E1130">
        <f t="shared" si="107"/>
        <v>3.2973175328691129</v>
      </c>
      <c r="F1130">
        <v>90</v>
      </c>
      <c r="G1130">
        <f t="shared" si="108"/>
        <v>3.9047181310292123</v>
      </c>
      <c r="H1130">
        <f t="shared" si="111"/>
        <v>166</v>
      </c>
      <c r="I1130">
        <f t="shared" si="109"/>
        <v>7.2020356638983252</v>
      </c>
      <c r="J1130">
        <v>9.65</v>
      </c>
      <c r="K1130">
        <f t="shared" si="110"/>
        <v>1.0442299371368338</v>
      </c>
      <c r="L1130">
        <v>7.25</v>
      </c>
      <c r="M1130">
        <v>13.68</v>
      </c>
    </row>
    <row r="1131" spans="1:13" ht="15" x14ac:dyDescent="0.25">
      <c r="A1131" s="1" t="s">
        <v>735</v>
      </c>
      <c r="B1131" s="1" t="s">
        <v>114</v>
      </c>
      <c r="C1131" s="1">
        <v>49.2</v>
      </c>
      <c r="D1131" s="1">
        <v>16</v>
      </c>
      <c r="E1131">
        <f t="shared" si="107"/>
        <v>0.9405569472018962</v>
      </c>
      <c r="F1131" s="1">
        <v>20</v>
      </c>
      <c r="G1131">
        <f t="shared" si="108"/>
        <v>1.1756961840023703</v>
      </c>
      <c r="H1131">
        <f t="shared" si="111"/>
        <v>36</v>
      </c>
      <c r="I1131">
        <f t="shared" si="109"/>
        <v>2.1162531312042665</v>
      </c>
      <c r="J1131" s="1">
        <v>6.44</v>
      </c>
      <c r="K1131">
        <f t="shared" si="110"/>
        <v>0.8642647182556229</v>
      </c>
      <c r="L1131" s="1">
        <v>5.1000000000000005</v>
      </c>
    </row>
    <row r="1132" spans="1:13" x14ac:dyDescent="0.3">
      <c r="A1132" t="s">
        <v>1036</v>
      </c>
      <c r="B1132" t="s">
        <v>257</v>
      </c>
      <c r="C1132">
        <v>64.599999999999994</v>
      </c>
      <c r="D1132">
        <v>33</v>
      </c>
      <c r="E1132">
        <f t="shared" si="107"/>
        <v>1.5912974686532202</v>
      </c>
      <c r="F1132">
        <v>42</v>
      </c>
      <c r="G1132">
        <f t="shared" si="108"/>
        <v>2.0252876873768257</v>
      </c>
      <c r="H1132">
        <f t="shared" si="111"/>
        <v>75</v>
      </c>
      <c r="I1132">
        <f t="shared" si="109"/>
        <v>3.6165851560300459</v>
      </c>
      <c r="J1132">
        <v>7.09</v>
      </c>
      <c r="K1132">
        <f t="shared" si="110"/>
        <v>0.82687169856890208</v>
      </c>
      <c r="L1132">
        <v>5.7</v>
      </c>
    </row>
    <row r="1133" spans="1:13" x14ac:dyDescent="0.3">
      <c r="A1133" t="s">
        <v>1036</v>
      </c>
      <c r="B1133" t="s">
        <v>1863</v>
      </c>
      <c r="C1133">
        <v>83.4</v>
      </c>
      <c r="D1133">
        <v>75</v>
      </c>
      <c r="E1133">
        <f t="shared" si="107"/>
        <v>3.0033481476106552</v>
      </c>
      <c r="F1133">
        <v>85</v>
      </c>
      <c r="G1133">
        <f t="shared" si="108"/>
        <v>3.403794567292076</v>
      </c>
      <c r="H1133">
        <f t="shared" si="111"/>
        <v>160</v>
      </c>
      <c r="I1133">
        <f t="shared" si="109"/>
        <v>6.4071427149027311</v>
      </c>
      <c r="J1133">
        <v>7.37</v>
      </c>
      <c r="K1133">
        <f t="shared" si="110"/>
        <v>0.75347892043495157</v>
      </c>
      <c r="L1133">
        <v>7</v>
      </c>
    </row>
    <row r="1134" spans="1:13" x14ac:dyDescent="0.3">
      <c r="A1134" t="s">
        <v>1036</v>
      </c>
      <c r="B1134" t="s">
        <v>257</v>
      </c>
      <c r="C1134">
        <v>83.7</v>
      </c>
      <c r="D1134">
        <v>78</v>
      </c>
      <c r="E1134">
        <f t="shared" si="107"/>
        <v>3.115334648685181</v>
      </c>
      <c r="F1134">
        <v>85</v>
      </c>
      <c r="G1134">
        <f t="shared" si="108"/>
        <v>3.3949159633107739</v>
      </c>
      <c r="H1134">
        <f t="shared" si="111"/>
        <v>163</v>
      </c>
      <c r="I1134">
        <f t="shared" si="109"/>
        <v>6.5102506119959545</v>
      </c>
      <c r="J1134">
        <v>9.74</v>
      </c>
      <c r="K1134">
        <f t="shared" si="110"/>
        <v>0.99393657644825573</v>
      </c>
      <c r="L1134">
        <v>7.24</v>
      </c>
    </row>
    <row r="1135" spans="1:13" x14ac:dyDescent="0.3">
      <c r="A1135" t="s">
        <v>1036</v>
      </c>
      <c r="B1135" t="s">
        <v>257</v>
      </c>
      <c r="C1135">
        <v>73.3</v>
      </c>
      <c r="D1135">
        <v>55</v>
      </c>
      <c r="E1135">
        <f t="shared" si="107"/>
        <v>2.4192828184535768</v>
      </c>
      <c r="F1135">
        <v>65</v>
      </c>
      <c r="G1135">
        <f t="shared" si="108"/>
        <v>2.8591524218087727</v>
      </c>
      <c r="H1135">
        <f t="shared" si="111"/>
        <v>120</v>
      </c>
      <c r="I1135">
        <f t="shared" si="109"/>
        <v>5.2784352402623496</v>
      </c>
      <c r="J1135">
        <v>6.47</v>
      </c>
      <c r="K1135">
        <f t="shared" si="110"/>
        <v>0.70698293239421606</v>
      </c>
      <c r="L1135">
        <v>6.47</v>
      </c>
    </row>
    <row r="1136" spans="1:13" ht="15" x14ac:dyDescent="0.25">
      <c r="A1136" t="s">
        <v>1636</v>
      </c>
      <c r="B1136">
        <v>37.9</v>
      </c>
      <c r="C1136">
        <v>13</v>
      </c>
      <c r="D1136">
        <v>24</v>
      </c>
      <c r="E1136">
        <f t="shared" si="107"/>
        <v>3.7147466122980766</v>
      </c>
      <c r="G1136" t="str">
        <f t="shared" si="108"/>
        <v/>
      </c>
      <c r="I1136" t="str">
        <f t="shared" si="109"/>
        <v/>
      </c>
      <c r="J1136">
        <v>6.15</v>
      </c>
      <c r="K1136">
        <f t="shared" si="110"/>
        <v>1.6391430637644031</v>
      </c>
      <c r="L1136">
        <v>6.42</v>
      </c>
    </row>
    <row r="1137" spans="1:13" ht="15" x14ac:dyDescent="0.25">
      <c r="A1137" t="s">
        <v>91</v>
      </c>
      <c r="B1137" t="s">
        <v>92</v>
      </c>
      <c r="C1137">
        <v>33.799999999999997</v>
      </c>
      <c r="D1137">
        <v>16</v>
      </c>
      <c r="E1137">
        <f t="shared" si="107"/>
        <v>1.2359088798820839</v>
      </c>
      <c r="F1137">
        <v>22</v>
      </c>
      <c r="G1137">
        <f t="shared" si="108"/>
        <v>1.6993747098378655</v>
      </c>
      <c r="H1137">
        <f t="shared" ref="H1137:H1180" si="112">D1137+F1137</f>
        <v>38</v>
      </c>
      <c r="I1137">
        <f t="shared" si="109"/>
        <v>2.9352835897199494</v>
      </c>
      <c r="J1137">
        <v>4.5</v>
      </c>
      <c r="K1137">
        <f t="shared" si="110"/>
        <v>0.73287157316828366</v>
      </c>
      <c r="L1137">
        <v>5.42</v>
      </c>
      <c r="M1137">
        <v>14.5</v>
      </c>
    </row>
    <row r="1138" spans="1:13" ht="15" x14ac:dyDescent="0.25">
      <c r="A1138" t="s">
        <v>91</v>
      </c>
      <c r="B1138" t="s">
        <v>161</v>
      </c>
      <c r="C1138">
        <v>35.9</v>
      </c>
      <c r="D1138">
        <v>27</v>
      </c>
      <c r="E1138">
        <f t="shared" si="107"/>
        <v>1.9961287426335896</v>
      </c>
      <c r="F1138">
        <v>34</v>
      </c>
      <c r="G1138">
        <f t="shared" si="108"/>
        <v>2.5136436018348909</v>
      </c>
      <c r="H1138">
        <f t="shared" si="112"/>
        <v>61</v>
      </c>
      <c r="I1138">
        <f t="shared" si="109"/>
        <v>4.5097723444684803</v>
      </c>
      <c r="J1138">
        <v>4.6100000000000003</v>
      </c>
      <c r="K1138">
        <f t="shared" si="110"/>
        <v>0.72781529512584897</v>
      </c>
      <c r="L1138">
        <v>5.47</v>
      </c>
      <c r="M1138">
        <v>14.3</v>
      </c>
    </row>
    <row r="1139" spans="1:13" ht="15" x14ac:dyDescent="0.25">
      <c r="A1139" t="s">
        <v>91</v>
      </c>
      <c r="B1139" t="s">
        <v>92</v>
      </c>
      <c r="C1139">
        <v>41</v>
      </c>
      <c r="D1139">
        <v>45</v>
      </c>
      <c r="E1139">
        <f t="shared" si="107"/>
        <v>3.0204666182961066</v>
      </c>
      <c r="F1139">
        <v>60</v>
      </c>
      <c r="G1139">
        <f t="shared" si="108"/>
        <v>4.0272888243948088</v>
      </c>
      <c r="H1139">
        <f t="shared" si="112"/>
        <v>105</v>
      </c>
      <c r="I1139">
        <f t="shared" si="109"/>
        <v>7.0477554426909146</v>
      </c>
      <c r="J1139">
        <v>7.63</v>
      </c>
      <c r="K1139">
        <f t="shared" si="110"/>
        <v>1.1248764931661794</v>
      </c>
      <c r="L1139">
        <v>6.1</v>
      </c>
      <c r="M1139">
        <v>13.5</v>
      </c>
    </row>
    <row r="1140" spans="1:13" ht="15" x14ac:dyDescent="0.25">
      <c r="A1140" t="s">
        <v>91</v>
      </c>
      <c r="B1140" t="s">
        <v>92</v>
      </c>
      <c r="C1140">
        <v>55.9</v>
      </c>
      <c r="D1140">
        <v>82</v>
      </c>
      <c r="E1140">
        <f t="shared" si="107"/>
        <v>4.3928568317193468</v>
      </c>
      <c r="F1140">
        <v>102</v>
      </c>
      <c r="G1140">
        <f t="shared" si="108"/>
        <v>5.4642853272606509</v>
      </c>
      <c r="H1140">
        <f t="shared" si="112"/>
        <v>184</v>
      </c>
      <c r="I1140">
        <f t="shared" si="109"/>
        <v>9.8571421589799986</v>
      </c>
      <c r="J1140">
        <v>11.22</v>
      </c>
      <c r="K1140">
        <f t="shared" si="110"/>
        <v>1.4098404895774961</v>
      </c>
      <c r="L1140">
        <v>8.4</v>
      </c>
      <c r="M1140">
        <v>12.49</v>
      </c>
    </row>
    <row r="1141" spans="1:13" ht="15" x14ac:dyDescent="0.25">
      <c r="A1141" t="s">
        <v>91</v>
      </c>
      <c r="B1141" t="s">
        <v>92</v>
      </c>
      <c r="C1141">
        <v>62</v>
      </c>
      <c r="D1141">
        <v>100</v>
      </c>
      <c r="E1141">
        <f t="shared" si="107"/>
        <v>4.9683804603877668</v>
      </c>
      <c r="F1141">
        <v>125</v>
      </c>
      <c r="G1141">
        <f t="shared" si="108"/>
        <v>6.2104755754847085</v>
      </c>
      <c r="H1141">
        <f t="shared" si="112"/>
        <v>225</v>
      </c>
      <c r="I1141">
        <f t="shared" si="109"/>
        <v>11.178856035872476</v>
      </c>
      <c r="J1141">
        <v>13.5</v>
      </c>
      <c r="K1141">
        <f t="shared" si="110"/>
        <v>1.6081365974593893</v>
      </c>
      <c r="L1141">
        <v>8.68</v>
      </c>
    </row>
    <row r="1142" spans="1:13" ht="15" x14ac:dyDescent="0.25">
      <c r="A1142" t="s">
        <v>1151</v>
      </c>
      <c r="B1142" t="s">
        <v>161</v>
      </c>
      <c r="C1142">
        <v>36.200000000000003</v>
      </c>
      <c r="D1142">
        <v>25</v>
      </c>
      <c r="E1142">
        <f t="shared" si="107"/>
        <v>1.8371130470614045</v>
      </c>
      <c r="F1142">
        <v>33</v>
      </c>
      <c r="G1142">
        <f t="shared" si="108"/>
        <v>2.4249892221210541</v>
      </c>
      <c r="H1142">
        <f t="shared" si="112"/>
        <v>58</v>
      </c>
      <c r="I1142">
        <f t="shared" si="109"/>
        <v>4.2621022691824582</v>
      </c>
      <c r="J1142">
        <v>4.4000000000000004</v>
      </c>
      <c r="K1142">
        <f t="shared" si="110"/>
        <v>0.69168727011788567</v>
      </c>
      <c r="L1142">
        <v>5.15</v>
      </c>
      <c r="M1142">
        <v>14.8</v>
      </c>
    </row>
    <row r="1143" spans="1:13" ht="15" x14ac:dyDescent="0.25">
      <c r="A1143" t="s">
        <v>1151</v>
      </c>
      <c r="B1143" t="s">
        <v>92</v>
      </c>
      <c r="C1143">
        <v>44.7</v>
      </c>
      <c r="D1143">
        <v>48</v>
      </c>
      <c r="E1143">
        <f t="shared" si="107"/>
        <v>3.025575959515558</v>
      </c>
      <c r="F1143">
        <v>61</v>
      </c>
      <c r="G1143">
        <f t="shared" si="108"/>
        <v>3.8450027818843551</v>
      </c>
      <c r="H1143">
        <f t="shared" si="112"/>
        <v>109</v>
      </c>
      <c r="I1143">
        <f t="shared" si="109"/>
        <v>6.8705787413999131</v>
      </c>
      <c r="J1143">
        <v>7.0600000000000005</v>
      </c>
      <c r="K1143">
        <f t="shared" si="110"/>
        <v>0.99549908515315966</v>
      </c>
      <c r="L1143">
        <v>6.4</v>
      </c>
      <c r="M1143">
        <v>13.9</v>
      </c>
    </row>
    <row r="1144" spans="1:13" x14ac:dyDescent="0.3">
      <c r="A1144" t="s">
        <v>218</v>
      </c>
      <c r="B1144" t="s">
        <v>51</v>
      </c>
      <c r="C1144">
        <v>59.9</v>
      </c>
      <c r="D1144">
        <v>67</v>
      </c>
      <c r="E1144">
        <f t="shared" si="107"/>
        <v>3.4133049258200332</v>
      </c>
      <c r="F1144">
        <v>88</v>
      </c>
      <c r="G1144">
        <f t="shared" si="108"/>
        <v>4.4831467682412374</v>
      </c>
      <c r="H1144">
        <f t="shared" si="112"/>
        <v>155</v>
      </c>
      <c r="I1144">
        <f t="shared" si="109"/>
        <v>7.8964516940612715</v>
      </c>
      <c r="J1144">
        <v>9.64</v>
      </c>
      <c r="K1144">
        <f t="shared" si="110"/>
        <v>1.1689094368927342</v>
      </c>
      <c r="L1144">
        <v>8.27</v>
      </c>
    </row>
    <row r="1145" spans="1:13" x14ac:dyDescent="0.3">
      <c r="A1145" t="s">
        <v>218</v>
      </c>
      <c r="B1145" t="s">
        <v>51</v>
      </c>
      <c r="C1145">
        <v>65.900000000000006</v>
      </c>
      <c r="D1145">
        <v>73</v>
      </c>
      <c r="E1145">
        <f t="shared" si="107"/>
        <v>3.4694942964788718</v>
      </c>
      <c r="F1145">
        <v>85</v>
      </c>
      <c r="G1145">
        <f t="shared" si="108"/>
        <v>4.0398221260370422</v>
      </c>
      <c r="H1145">
        <f t="shared" si="112"/>
        <v>158</v>
      </c>
      <c r="I1145">
        <f t="shared" si="109"/>
        <v>7.5093164225159139</v>
      </c>
      <c r="J1145">
        <v>11.8</v>
      </c>
      <c r="K1145">
        <f t="shared" si="110"/>
        <v>1.3621131088283234</v>
      </c>
      <c r="L1145">
        <v>8.6</v>
      </c>
    </row>
    <row r="1146" spans="1:13" x14ac:dyDescent="0.3">
      <c r="A1146" t="s">
        <v>218</v>
      </c>
      <c r="B1146" t="s">
        <v>51</v>
      </c>
      <c r="C1146">
        <v>42</v>
      </c>
      <c r="D1146">
        <v>36</v>
      </c>
      <c r="E1146">
        <f t="shared" si="107"/>
        <v>2.3743868269293822</v>
      </c>
      <c r="F1146">
        <v>46</v>
      </c>
      <c r="G1146">
        <f t="shared" si="108"/>
        <v>3.0339387232986548</v>
      </c>
      <c r="H1146">
        <f t="shared" si="112"/>
        <v>82</v>
      </c>
      <c r="I1146">
        <f t="shared" si="109"/>
        <v>5.408325550228037</v>
      </c>
      <c r="J1146">
        <v>5.95</v>
      </c>
      <c r="K1146">
        <f t="shared" si="110"/>
        <v>0.86636748717169509</v>
      </c>
      <c r="L1146">
        <v>6.15</v>
      </c>
      <c r="M1146">
        <v>13.53</v>
      </c>
    </row>
    <row r="1147" spans="1:13" x14ac:dyDescent="0.3">
      <c r="A1147" t="s">
        <v>218</v>
      </c>
      <c r="B1147" t="s">
        <v>51</v>
      </c>
      <c r="C1147">
        <v>53.5</v>
      </c>
      <c r="D1147">
        <v>54</v>
      </c>
      <c r="E1147">
        <f t="shared" si="107"/>
        <v>2.9866873246731314</v>
      </c>
      <c r="F1147">
        <v>74</v>
      </c>
      <c r="G1147">
        <f t="shared" si="108"/>
        <v>4.0928678152928102</v>
      </c>
      <c r="H1147">
        <f t="shared" si="112"/>
        <v>128</v>
      </c>
      <c r="I1147">
        <f t="shared" si="109"/>
        <v>7.0795551399659411</v>
      </c>
      <c r="J1147">
        <v>8.75</v>
      </c>
      <c r="K1147">
        <f t="shared" si="110"/>
        <v>1.1246307073027693</v>
      </c>
      <c r="L1147">
        <v>7.6400000000000006</v>
      </c>
      <c r="M1147">
        <v>12.78</v>
      </c>
    </row>
    <row r="1148" spans="1:13" ht="15" x14ac:dyDescent="0.25">
      <c r="A1148" t="s">
        <v>742</v>
      </c>
      <c r="C1148">
        <v>37.299999999999997</v>
      </c>
      <c r="D1148">
        <v>48</v>
      </c>
      <c r="E1148">
        <f t="shared" si="107"/>
        <v>3.4512842077834054</v>
      </c>
      <c r="F1148">
        <v>56</v>
      </c>
      <c r="G1148">
        <f t="shared" si="108"/>
        <v>4.0264982424139726</v>
      </c>
      <c r="H1148">
        <f t="shared" si="112"/>
        <v>104</v>
      </c>
      <c r="I1148">
        <f t="shared" si="109"/>
        <v>7.4777824501973784</v>
      </c>
      <c r="J1148">
        <v>6.32</v>
      </c>
      <c r="K1148">
        <f t="shared" si="110"/>
        <v>0.97830058069899495</v>
      </c>
    </row>
    <row r="1149" spans="1:13" x14ac:dyDescent="0.3">
      <c r="A1149" t="s">
        <v>155</v>
      </c>
      <c r="B1149" t="s">
        <v>53</v>
      </c>
      <c r="C1149">
        <v>44.2</v>
      </c>
      <c r="D1149">
        <v>16</v>
      </c>
      <c r="E1149">
        <f t="shared" si="107"/>
        <v>1.0168112393843831</v>
      </c>
      <c r="F1149">
        <v>21</v>
      </c>
      <c r="G1149">
        <f t="shared" si="108"/>
        <v>1.3345647516920029</v>
      </c>
      <c r="H1149">
        <f t="shared" si="112"/>
        <v>37</v>
      </c>
      <c r="I1149">
        <f t="shared" si="109"/>
        <v>2.3513759910763858</v>
      </c>
      <c r="J1149">
        <v>3.07</v>
      </c>
      <c r="K1149">
        <f t="shared" si="110"/>
        <v>0.43540456463041255</v>
      </c>
      <c r="L1149">
        <v>3.34</v>
      </c>
      <c r="M1149">
        <v>18</v>
      </c>
    </row>
    <row r="1150" spans="1:13" x14ac:dyDescent="0.3">
      <c r="A1150" t="s">
        <v>155</v>
      </c>
      <c r="B1150" t="s">
        <v>157</v>
      </c>
      <c r="C1150">
        <v>51.7</v>
      </c>
      <c r="D1150">
        <v>45</v>
      </c>
      <c r="E1150">
        <f t="shared" si="107"/>
        <v>2.5516436810593919</v>
      </c>
      <c r="F1150">
        <v>57</v>
      </c>
      <c r="G1150">
        <f t="shared" si="108"/>
        <v>3.2320819960085627</v>
      </c>
      <c r="H1150">
        <f t="shared" si="112"/>
        <v>102</v>
      </c>
      <c r="I1150">
        <f t="shared" si="109"/>
        <v>5.7837256770679542</v>
      </c>
      <c r="J1150">
        <v>7.09</v>
      </c>
      <c r="K1150">
        <f t="shared" si="110"/>
        <v>0.92749246965665821</v>
      </c>
      <c r="L1150">
        <v>6.26</v>
      </c>
      <c r="M1150">
        <v>14.3</v>
      </c>
    </row>
    <row r="1151" spans="1:13" x14ac:dyDescent="0.3">
      <c r="A1151" t="s">
        <v>155</v>
      </c>
      <c r="B1151" t="s">
        <v>157</v>
      </c>
      <c r="C1151">
        <v>46.9</v>
      </c>
      <c r="D1151">
        <v>35</v>
      </c>
      <c r="E1151">
        <f t="shared" si="107"/>
        <v>2.1303817877765061</v>
      </c>
      <c r="F1151">
        <v>45</v>
      </c>
      <c r="G1151">
        <f t="shared" si="108"/>
        <v>2.7390622985697934</v>
      </c>
      <c r="H1151">
        <f t="shared" si="112"/>
        <v>80</v>
      </c>
      <c r="I1151">
        <f t="shared" si="109"/>
        <v>4.8694440863462995</v>
      </c>
      <c r="J1151">
        <v>6.69</v>
      </c>
      <c r="K1151">
        <f t="shared" si="110"/>
        <v>0.92025000088657471</v>
      </c>
      <c r="L1151">
        <v>5.84</v>
      </c>
      <c r="M1151">
        <v>13.91</v>
      </c>
    </row>
    <row r="1152" spans="1:13" x14ac:dyDescent="0.3">
      <c r="A1152" t="s">
        <v>155</v>
      </c>
      <c r="B1152" t="s">
        <v>157</v>
      </c>
      <c r="C1152">
        <v>65</v>
      </c>
      <c r="D1152">
        <v>70</v>
      </c>
      <c r="E1152">
        <f t="shared" si="107"/>
        <v>3.3603570939474117</v>
      </c>
      <c r="F1152">
        <v>84</v>
      </c>
      <c r="G1152">
        <f t="shared" si="108"/>
        <v>4.0324285127368942</v>
      </c>
      <c r="H1152">
        <f t="shared" si="112"/>
        <v>154</v>
      </c>
      <c r="I1152">
        <f t="shared" si="109"/>
        <v>7.3927856066843063</v>
      </c>
      <c r="J1152">
        <v>10.1</v>
      </c>
      <c r="K1152">
        <f t="shared" si="110"/>
        <v>1.1741707153952667</v>
      </c>
      <c r="L1152">
        <v>7.75</v>
      </c>
      <c r="M1152">
        <v>12.41</v>
      </c>
    </row>
    <row r="1153" spans="1:13" ht="15" x14ac:dyDescent="0.25">
      <c r="A1153" t="s">
        <v>721</v>
      </c>
      <c r="C1153">
        <v>50</v>
      </c>
      <c r="D1153">
        <v>38</v>
      </c>
      <c r="E1153">
        <f t="shared" si="107"/>
        <v>2.2077675529894667</v>
      </c>
      <c r="F1153">
        <v>47</v>
      </c>
      <c r="G1153">
        <f t="shared" si="108"/>
        <v>2.7306598681711827</v>
      </c>
      <c r="H1153">
        <f t="shared" si="112"/>
        <v>85</v>
      </c>
      <c r="I1153">
        <f t="shared" si="109"/>
        <v>4.9384274211606494</v>
      </c>
      <c r="J1153">
        <v>8.42</v>
      </c>
      <c r="K1153">
        <f t="shared" si="110"/>
        <v>1.1206289893507699</v>
      </c>
    </row>
    <row r="1154" spans="1:13" ht="15" x14ac:dyDescent="0.25">
      <c r="A1154" t="s">
        <v>1459</v>
      </c>
      <c r="B1154" t="s">
        <v>1460</v>
      </c>
      <c r="C1154">
        <v>62.6</v>
      </c>
      <c r="D1154">
        <v>41</v>
      </c>
      <c r="E1154">
        <f t="shared" ref="E1154:E1217" si="113">IF(AND($C1154&gt;0,D1154&gt;0),D1154/($C1154^0.727399687532279),"")</f>
        <v>2.0228153850543493</v>
      </c>
      <c r="F1154">
        <v>50</v>
      </c>
      <c r="G1154">
        <f t="shared" ref="G1154:G1217" si="114">IF(AND($C1154&gt;0,F1154&gt;0),F1154/($C1154^0.727399687532279),"")</f>
        <v>2.4668480305540847</v>
      </c>
      <c r="H1154">
        <f t="shared" si="112"/>
        <v>91</v>
      </c>
      <c r="I1154">
        <f t="shared" ref="I1154:I1217" si="115">IF(AND($C1154&gt;0,H1154&gt;0),H1154/($C1154^0.727399687532279),"")</f>
        <v>4.4896634156084341</v>
      </c>
      <c r="J1154">
        <v>8.31</v>
      </c>
      <c r="K1154">
        <f t="shared" ref="K1154:K1217" si="116">IF(AND($C1154&gt;0,J1154&gt;0),J1154/($C1154^0.515518364833551),"")</f>
        <v>0.98499485319929037</v>
      </c>
      <c r="L1154">
        <v>6.25</v>
      </c>
      <c r="M1154">
        <v>13.29</v>
      </c>
    </row>
    <row r="1155" spans="1:13" ht="15" x14ac:dyDescent="0.25">
      <c r="A1155" t="s">
        <v>317</v>
      </c>
      <c r="B1155" t="s">
        <v>318</v>
      </c>
      <c r="C1155">
        <v>29</v>
      </c>
      <c r="D1155">
        <v>13</v>
      </c>
      <c r="E1155">
        <f t="shared" si="113"/>
        <v>1.122523665093442</v>
      </c>
      <c r="F1155">
        <v>18</v>
      </c>
      <c r="G1155">
        <f t="shared" si="114"/>
        <v>1.5542635362832273</v>
      </c>
      <c r="H1155">
        <f t="shared" si="112"/>
        <v>31</v>
      </c>
      <c r="I1155">
        <f t="shared" si="115"/>
        <v>2.6767872013766691</v>
      </c>
      <c r="J1155">
        <v>5.88</v>
      </c>
      <c r="K1155">
        <f t="shared" si="116"/>
        <v>1.0362971444969415</v>
      </c>
      <c r="L1155">
        <v>5.98</v>
      </c>
    </row>
    <row r="1156" spans="1:13" ht="15" x14ac:dyDescent="0.25">
      <c r="A1156" t="s">
        <v>858</v>
      </c>
      <c r="B1156" t="s">
        <v>1485</v>
      </c>
      <c r="D1156">
        <v>58</v>
      </c>
      <c r="E1156" t="str">
        <f t="shared" si="113"/>
        <v/>
      </c>
      <c r="F1156">
        <v>73</v>
      </c>
      <c r="G1156" t="str">
        <f t="shared" si="114"/>
        <v/>
      </c>
      <c r="H1156">
        <f t="shared" si="112"/>
        <v>131</v>
      </c>
      <c r="I1156" t="str">
        <f t="shared" si="115"/>
        <v/>
      </c>
      <c r="J1156">
        <v>8.3800000000000008</v>
      </c>
      <c r="K1156" t="str">
        <f t="shared" si="116"/>
        <v/>
      </c>
      <c r="L1156">
        <v>5.55</v>
      </c>
      <c r="M1156">
        <v>14.06</v>
      </c>
    </row>
    <row r="1157" spans="1:13" ht="15" x14ac:dyDescent="0.25">
      <c r="A1157" t="s">
        <v>81</v>
      </c>
      <c r="B1157" t="s">
        <v>82</v>
      </c>
      <c r="C1157">
        <v>42.2</v>
      </c>
      <c r="D1157">
        <v>27</v>
      </c>
      <c r="E1157">
        <f t="shared" si="113"/>
        <v>1.7746470651186901</v>
      </c>
      <c r="F1157">
        <v>38</v>
      </c>
      <c r="G1157">
        <f t="shared" si="114"/>
        <v>2.4976514249818598</v>
      </c>
      <c r="H1157">
        <f t="shared" si="112"/>
        <v>65</v>
      </c>
      <c r="I1157">
        <f t="shared" si="115"/>
        <v>4.2722984901005496</v>
      </c>
      <c r="J1157">
        <v>5.65</v>
      </c>
      <c r="K1157">
        <f t="shared" si="116"/>
        <v>0.82067278327620996</v>
      </c>
      <c r="L1157">
        <v>5.5</v>
      </c>
      <c r="M1157">
        <v>14.94</v>
      </c>
    </row>
    <row r="1158" spans="1:13" ht="15" x14ac:dyDescent="0.25">
      <c r="A1158" t="s">
        <v>81</v>
      </c>
      <c r="B1158" t="s">
        <v>82</v>
      </c>
      <c r="C1158">
        <v>56.9</v>
      </c>
      <c r="D1158">
        <v>40</v>
      </c>
      <c r="E1158">
        <f t="shared" si="113"/>
        <v>2.1153969661734302</v>
      </c>
      <c r="F1158">
        <v>51</v>
      </c>
      <c r="G1158">
        <f t="shared" si="114"/>
        <v>2.6971311318711235</v>
      </c>
      <c r="H1158">
        <f t="shared" si="112"/>
        <v>91</v>
      </c>
      <c r="I1158">
        <f t="shared" si="115"/>
        <v>4.8125280980445542</v>
      </c>
      <c r="J1158">
        <v>9.15</v>
      </c>
      <c r="K1158">
        <f t="shared" si="116"/>
        <v>1.1392747926916249</v>
      </c>
      <c r="L1158">
        <v>6</v>
      </c>
      <c r="M1158">
        <v>14.2</v>
      </c>
    </row>
    <row r="1159" spans="1:13" ht="15" x14ac:dyDescent="0.25">
      <c r="A1159" t="s">
        <v>81</v>
      </c>
      <c r="B1159" t="s">
        <v>82</v>
      </c>
      <c r="C1159">
        <v>85</v>
      </c>
      <c r="D1159">
        <v>115</v>
      </c>
      <c r="E1159">
        <f t="shared" si="113"/>
        <v>4.541916195849419</v>
      </c>
      <c r="F1159">
        <v>128</v>
      </c>
      <c r="G1159">
        <f t="shared" si="114"/>
        <v>5.0553502005976139</v>
      </c>
      <c r="H1159">
        <f t="shared" si="112"/>
        <v>243</v>
      </c>
      <c r="I1159">
        <f t="shared" si="115"/>
        <v>9.5972663964470328</v>
      </c>
      <c r="J1159">
        <v>14.92</v>
      </c>
      <c r="K1159">
        <f t="shared" si="116"/>
        <v>1.5104902749178553</v>
      </c>
      <c r="L1159">
        <v>8.27</v>
      </c>
      <c r="M1159">
        <v>13</v>
      </c>
    </row>
    <row r="1160" spans="1:13" ht="15" x14ac:dyDescent="0.25">
      <c r="A1160" t="s">
        <v>1484</v>
      </c>
      <c r="B1160" t="s">
        <v>686</v>
      </c>
      <c r="C1160">
        <v>58.5</v>
      </c>
      <c r="D1160">
        <v>45</v>
      </c>
      <c r="E1160">
        <f t="shared" si="113"/>
        <v>2.3322971896340499</v>
      </c>
      <c r="F1160">
        <v>45</v>
      </c>
      <c r="G1160">
        <f t="shared" si="114"/>
        <v>2.3322971896340499</v>
      </c>
      <c r="H1160">
        <f t="shared" si="112"/>
        <v>90</v>
      </c>
      <c r="I1160">
        <f t="shared" si="115"/>
        <v>4.6645943792680997</v>
      </c>
      <c r="J1160">
        <v>7.03</v>
      </c>
      <c r="K1160">
        <f t="shared" si="116"/>
        <v>0.86288719162320726</v>
      </c>
      <c r="L1160">
        <v>6.37</v>
      </c>
      <c r="M1160">
        <v>13.4</v>
      </c>
    </row>
    <row r="1161" spans="1:13" ht="15" x14ac:dyDescent="0.25">
      <c r="A1161" t="s">
        <v>1038</v>
      </c>
      <c r="B1161" t="s">
        <v>51</v>
      </c>
      <c r="C1161">
        <v>61.5</v>
      </c>
      <c r="D1161">
        <v>36</v>
      </c>
      <c r="E1161">
        <f t="shared" si="113"/>
        <v>1.7991828409327766</v>
      </c>
      <c r="F1161">
        <v>48</v>
      </c>
      <c r="G1161">
        <f t="shared" si="114"/>
        <v>2.3989104545770354</v>
      </c>
      <c r="H1161">
        <f t="shared" si="112"/>
        <v>84</v>
      </c>
      <c r="I1161">
        <f t="shared" si="115"/>
        <v>4.1980932955098114</v>
      </c>
      <c r="J1161">
        <v>6.67</v>
      </c>
      <c r="K1161">
        <f t="shared" si="116"/>
        <v>0.79786214337363792</v>
      </c>
      <c r="L1161">
        <v>5.66</v>
      </c>
    </row>
    <row r="1162" spans="1:13" ht="15" x14ac:dyDescent="0.25">
      <c r="A1162" t="s">
        <v>1038</v>
      </c>
      <c r="B1162" t="s">
        <v>26</v>
      </c>
      <c r="C1162">
        <v>93.7</v>
      </c>
      <c r="D1162">
        <v>105</v>
      </c>
      <c r="E1162">
        <f t="shared" si="113"/>
        <v>3.8631941679558262</v>
      </c>
      <c r="F1162">
        <v>117</v>
      </c>
      <c r="G1162">
        <f t="shared" si="114"/>
        <v>4.3047020728650631</v>
      </c>
      <c r="H1162">
        <f t="shared" si="112"/>
        <v>222</v>
      </c>
      <c r="I1162">
        <f t="shared" si="115"/>
        <v>8.1678962408208893</v>
      </c>
      <c r="J1162">
        <v>13.35</v>
      </c>
      <c r="K1162">
        <f t="shared" si="116"/>
        <v>1.285326009605896</v>
      </c>
      <c r="L1162">
        <v>7.85</v>
      </c>
      <c r="M1162">
        <v>14.291956031026301</v>
      </c>
    </row>
    <row r="1163" spans="1:13" ht="15" x14ac:dyDescent="0.25">
      <c r="A1163" t="s">
        <v>298</v>
      </c>
      <c r="B1163" t="s">
        <v>26</v>
      </c>
      <c r="C1163">
        <v>55.5</v>
      </c>
      <c r="D1163">
        <v>34</v>
      </c>
      <c r="E1163">
        <f t="shared" si="113"/>
        <v>1.8309679662367866</v>
      </c>
      <c r="F1163">
        <v>37</v>
      </c>
      <c r="G1163">
        <f t="shared" si="114"/>
        <v>1.9925239632576797</v>
      </c>
      <c r="H1163">
        <f t="shared" si="112"/>
        <v>71</v>
      </c>
      <c r="I1163">
        <f t="shared" si="115"/>
        <v>3.823491929494466</v>
      </c>
      <c r="J1163">
        <v>6.48</v>
      </c>
      <c r="K1163">
        <f t="shared" si="116"/>
        <v>0.81725942812701469</v>
      </c>
      <c r="L1163">
        <v>5.15</v>
      </c>
    </row>
    <row r="1164" spans="1:13" ht="15" x14ac:dyDescent="0.25">
      <c r="A1164" t="s">
        <v>298</v>
      </c>
      <c r="B1164" t="s">
        <v>26</v>
      </c>
      <c r="C1164">
        <v>82.3</v>
      </c>
      <c r="D1164">
        <v>75</v>
      </c>
      <c r="E1164">
        <f t="shared" si="113"/>
        <v>3.032494499262929</v>
      </c>
      <c r="F1164">
        <v>87</v>
      </c>
      <c r="G1164">
        <f t="shared" si="114"/>
        <v>3.5176936191449975</v>
      </c>
      <c r="H1164">
        <f t="shared" si="112"/>
        <v>162</v>
      </c>
      <c r="I1164">
        <f t="shared" si="115"/>
        <v>6.5501881184079265</v>
      </c>
      <c r="J1164">
        <v>11.2</v>
      </c>
      <c r="K1164">
        <f t="shared" si="116"/>
        <v>1.1529068820292641</v>
      </c>
      <c r="L1164">
        <v>7.31</v>
      </c>
    </row>
    <row r="1165" spans="1:13" ht="15" x14ac:dyDescent="0.25">
      <c r="A1165" t="s">
        <v>298</v>
      </c>
      <c r="B1165" t="s">
        <v>26</v>
      </c>
      <c r="C1165">
        <v>76.2</v>
      </c>
      <c r="D1165">
        <v>60</v>
      </c>
      <c r="E1165">
        <f t="shared" si="113"/>
        <v>2.5657704099845744</v>
      </c>
      <c r="G1165" t="str">
        <f t="shared" si="114"/>
        <v/>
      </c>
      <c r="H1165">
        <f t="shared" si="112"/>
        <v>60</v>
      </c>
      <c r="I1165">
        <f t="shared" si="115"/>
        <v>2.5657704099845744</v>
      </c>
      <c r="J1165">
        <v>9.27</v>
      </c>
      <c r="K1165">
        <f t="shared" si="116"/>
        <v>0.99288142206195806</v>
      </c>
      <c r="L1165">
        <v>6.66</v>
      </c>
    </row>
    <row r="1166" spans="1:13" ht="15" x14ac:dyDescent="0.25">
      <c r="A1166" t="s">
        <v>298</v>
      </c>
      <c r="B1166" t="s">
        <v>51</v>
      </c>
      <c r="C1166">
        <v>75.8</v>
      </c>
      <c r="D1166">
        <v>65</v>
      </c>
      <c r="E1166">
        <f t="shared" si="113"/>
        <v>2.7902464470669108</v>
      </c>
      <c r="F1166">
        <v>82</v>
      </c>
      <c r="G1166">
        <f t="shared" si="114"/>
        <v>3.5200032101459491</v>
      </c>
      <c r="H1166">
        <f t="shared" si="112"/>
        <v>147</v>
      </c>
      <c r="I1166">
        <f t="shared" si="115"/>
        <v>6.3102496572128599</v>
      </c>
      <c r="J1166">
        <v>10.6</v>
      </c>
      <c r="K1166">
        <f t="shared" si="116"/>
        <v>1.1384183040932039</v>
      </c>
      <c r="L1166">
        <v>7.4</v>
      </c>
    </row>
    <row r="1167" spans="1:13" ht="15" x14ac:dyDescent="0.25">
      <c r="A1167" t="s">
        <v>298</v>
      </c>
      <c r="B1167" t="s">
        <v>51</v>
      </c>
      <c r="C1167">
        <v>71.400000000000006</v>
      </c>
      <c r="D1167">
        <v>53</v>
      </c>
      <c r="E1167">
        <f t="shared" si="113"/>
        <v>2.3762731977191587</v>
      </c>
      <c r="F1167">
        <v>60</v>
      </c>
      <c r="G1167">
        <f t="shared" si="114"/>
        <v>2.6901206011915004</v>
      </c>
      <c r="H1167">
        <f t="shared" si="112"/>
        <v>113</v>
      </c>
      <c r="I1167">
        <f t="shared" si="115"/>
        <v>5.0663937989106591</v>
      </c>
      <c r="J1167">
        <v>9.9499999999999993</v>
      </c>
      <c r="K1167">
        <f t="shared" si="116"/>
        <v>1.102066014215064</v>
      </c>
      <c r="L1167">
        <v>6.95</v>
      </c>
    </row>
    <row r="1168" spans="1:13" ht="15" x14ac:dyDescent="0.25">
      <c r="A1168" t="s">
        <v>298</v>
      </c>
      <c r="B1168" t="s">
        <v>1866</v>
      </c>
      <c r="C1168">
        <v>75.5</v>
      </c>
      <c r="D1168">
        <v>65</v>
      </c>
      <c r="E1168">
        <f t="shared" si="113"/>
        <v>2.7983068193240594</v>
      </c>
      <c r="F1168">
        <v>80</v>
      </c>
      <c r="G1168">
        <f t="shared" si="114"/>
        <v>3.4440699314757652</v>
      </c>
      <c r="H1168">
        <f t="shared" si="112"/>
        <v>145</v>
      </c>
      <c r="I1168">
        <f t="shared" si="115"/>
        <v>6.2423767507998242</v>
      </c>
      <c r="J1168">
        <v>10.700000000000001</v>
      </c>
      <c r="K1168">
        <f t="shared" si="116"/>
        <v>1.1515097934493479</v>
      </c>
      <c r="L1168">
        <v>7.5</v>
      </c>
    </row>
    <row r="1169" spans="1:13" ht="15" x14ac:dyDescent="0.25">
      <c r="A1169" t="s">
        <v>298</v>
      </c>
      <c r="B1169" t="s">
        <v>51</v>
      </c>
      <c r="C1169">
        <v>74.5</v>
      </c>
      <c r="D1169">
        <v>76</v>
      </c>
      <c r="E1169">
        <f t="shared" si="113"/>
        <v>3.3037540191138444</v>
      </c>
      <c r="F1169">
        <v>88</v>
      </c>
      <c r="G1169">
        <f t="shared" si="114"/>
        <v>3.8253993905528723</v>
      </c>
      <c r="H1169">
        <f t="shared" si="112"/>
        <v>164</v>
      </c>
      <c r="I1169">
        <f t="shared" si="115"/>
        <v>7.1291534096667162</v>
      </c>
      <c r="J1169">
        <v>11.95</v>
      </c>
      <c r="K1169">
        <f t="shared" si="116"/>
        <v>1.294902188434931</v>
      </c>
      <c r="L1169">
        <v>7.5</v>
      </c>
    </row>
    <row r="1170" spans="1:13" ht="15" x14ac:dyDescent="0.25">
      <c r="A1170" t="s">
        <v>298</v>
      </c>
      <c r="B1170" t="s">
        <v>26</v>
      </c>
      <c r="C1170">
        <v>85.6</v>
      </c>
      <c r="D1170">
        <v>90</v>
      </c>
      <c r="E1170">
        <f t="shared" si="113"/>
        <v>3.5364025646057717</v>
      </c>
      <c r="F1170">
        <v>106</v>
      </c>
      <c r="G1170">
        <f t="shared" si="114"/>
        <v>4.1650963538690204</v>
      </c>
      <c r="H1170">
        <f t="shared" si="112"/>
        <v>196</v>
      </c>
      <c r="I1170">
        <f t="shared" si="115"/>
        <v>7.7014989184747922</v>
      </c>
      <c r="J1170">
        <v>12.65</v>
      </c>
      <c r="K1170">
        <f t="shared" si="116"/>
        <v>1.2760415332748505</v>
      </c>
      <c r="L1170">
        <v>7.82</v>
      </c>
    </row>
    <row r="1171" spans="1:13" ht="15" x14ac:dyDescent="0.25">
      <c r="A1171" t="s">
        <v>1156</v>
      </c>
      <c r="C1171">
        <v>70.8</v>
      </c>
      <c r="D1171">
        <v>46</v>
      </c>
      <c r="E1171">
        <f t="shared" si="113"/>
        <v>2.0751247875414145</v>
      </c>
      <c r="F1171">
        <v>55</v>
      </c>
      <c r="G1171">
        <f t="shared" si="114"/>
        <v>2.4811274633647349</v>
      </c>
      <c r="H1171">
        <f t="shared" si="112"/>
        <v>101</v>
      </c>
      <c r="I1171">
        <f t="shared" si="115"/>
        <v>4.5562522509061489</v>
      </c>
      <c r="J1171">
        <v>7.75</v>
      </c>
      <c r="K1171">
        <f t="shared" si="116"/>
        <v>0.86213560776657494</v>
      </c>
      <c r="L1171">
        <v>5.67</v>
      </c>
    </row>
    <row r="1172" spans="1:13" ht="15" x14ac:dyDescent="0.25">
      <c r="A1172" t="s">
        <v>524</v>
      </c>
      <c r="B1172" t="s">
        <v>525</v>
      </c>
      <c r="C1172">
        <v>53.7</v>
      </c>
      <c r="D1172">
        <v>28</v>
      </c>
      <c r="E1172">
        <f t="shared" si="113"/>
        <v>1.5444550621671898</v>
      </c>
      <c r="F1172">
        <v>38</v>
      </c>
      <c r="G1172">
        <f t="shared" si="114"/>
        <v>2.0960461557983288</v>
      </c>
      <c r="H1172">
        <f t="shared" si="112"/>
        <v>66</v>
      </c>
      <c r="I1172">
        <f t="shared" si="115"/>
        <v>3.6405012179655185</v>
      </c>
      <c r="J1172">
        <v>9.1999999999999993</v>
      </c>
      <c r="K1172">
        <f t="shared" si="116"/>
        <v>1.1801964728789489</v>
      </c>
      <c r="L1172">
        <v>6.15</v>
      </c>
      <c r="M1172">
        <v>14.6</v>
      </c>
    </row>
    <row r="1173" spans="1:13" x14ac:dyDescent="0.3">
      <c r="A1173" t="s">
        <v>1859</v>
      </c>
      <c r="B1173" t="s">
        <v>55</v>
      </c>
      <c r="C1173">
        <v>55.9</v>
      </c>
      <c r="D1173">
        <v>41</v>
      </c>
      <c r="E1173">
        <f t="shared" si="113"/>
        <v>2.1964284158596734</v>
      </c>
      <c r="F1173">
        <v>50</v>
      </c>
      <c r="G1173">
        <f t="shared" si="114"/>
        <v>2.6785712388532605</v>
      </c>
      <c r="H1173">
        <f t="shared" si="112"/>
        <v>91</v>
      </c>
      <c r="I1173">
        <f t="shared" si="115"/>
        <v>4.8749996547129335</v>
      </c>
      <c r="J1173">
        <v>7.6</v>
      </c>
      <c r="K1173">
        <f t="shared" si="116"/>
        <v>0.95497216762825043</v>
      </c>
      <c r="L1173">
        <v>6.55</v>
      </c>
    </row>
    <row r="1174" spans="1:13" x14ac:dyDescent="0.3">
      <c r="A1174" t="s">
        <v>1859</v>
      </c>
      <c r="B1174" t="s">
        <v>55</v>
      </c>
      <c r="C1174">
        <v>65.2</v>
      </c>
      <c r="D1174">
        <v>56</v>
      </c>
      <c r="E1174">
        <f t="shared" si="113"/>
        <v>2.6822848260775287</v>
      </c>
      <c r="F1174">
        <v>68</v>
      </c>
      <c r="G1174">
        <f t="shared" si="114"/>
        <v>3.2570601459512849</v>
      </c>
      <c r="H1174">
        <f t="shared" si="112"/>
        <v>124</v>
      </c>
      <c r="I1174">
        <f t="shared" si="115"/>
        <v>5.9393449720288141</v>
      </c>
      <c r="J1174">
        <v>8.73</v>
      </c>
      <c r="K1174">
        <f t="shared" si="116"/>
        <v>1.0132959101235555</v>
      </c>
      <c r="L1174">
        <v>7.18</v>
      </c>
    </row>
    <row r="1175" spans="1:13" x14ac:dyDescent="0.3">
      <c r="A1175" t="s">
        <v>1859</v>
      </c>
      <c r="B1175" t="s">
        <v>55</v>
      </c>
      <c r="C1175">
        <v>69.900000000000006</v>
      </c>
      <c r="D1175">
        <v>62</v>
      </c>
      <c r="E1175">
        <f t="shared" si="113"/>
        <v>2.8230564876311064</v>
      </c>
      <c r="F1175">
        <v>77</v>
      </c>
      <c r="G1175">
        <f t="shared" si="114"/>
        <v>3.5060540249612124</v>
      </c>
      <c r="H1175">
        <f t="shared" si="112"/>
        <v>139</v>
      </c>
      <c r="I1175">
        <f t="shared" si="115"/>
        <v>6.3291105125923188</v>
      </c>
      <c r="J1175">
        <v>10</v>
      </c>
      <c r="K1175">
        <f t="shared" si="116"/>
        <v>1.1197940160562538</v>
      </c>
      <c r="L1175">
        <v>7.1</v>
      </c>
    </row>
    <row r="1176" spans="1:13" ht="15" x14ac:dyDescent="0.25">
      <c r="A1176" t="s">
        <v>270</v>
      </c>
      <c r="B1176" t="s">
        <v>204</v>
      </c>
      <c r="C1176">
        <v>41.8</v>
      </c>
      <c r="D1176">
        <v>18</v>
      </c>
      <c r="E1176">
        <f t="shared" si="113"/>
        <v>1.1913226100258703</v>
      </c>
      <c r="F1176">
        <v>25</v>
      </c>
      <c r="G1176">
        <f t="shared" si="114"/>
        <v>1.654614736147042</v>
      </c>
      <c r="H1176">
        <f t="shared" si="112"/>
        <v>43</v>
      </c>
      <c r="I1176">
        <f t="shared" si="115"/>
        <v>2.8459373461729123</v>
      </c>
      <c r="J1176">
        <v>4.05</v>
      </c>
      <c r="K1176">
        <f t="shared" si="116"/>
        <v>0.59116522274798389</v>
      </c>
      <c r="L1176">
        <v>4.45</v>
      </c>
      <c r="M1176">
        <v>17.87</v>
      </c>
    </row>
    <row r="1177" spans="1:13" ht="15" x14ac:dyDescent="0.25">
      <c r="A1177" t="s">
        <v>270</v>
      </c>
      <c r="B1177" t="s">
        <v>55</v>
      </c>
      <c r="C1177">
        <v>47.2</v>
      </c>
      <c r="D1177">
        <v>28</v>
      </c>
      <c r="E1177">
        <f t="shared" si="113"/>
        <v>1.6964190650298543</v>
      </c>
      <c r="F1177">
        <v>35</v>
      </c>
      <c r="G1177">
        <f t="shared" si="114"/>
        <v>2.1205238312873176</v>
      </c>
      <c r="H1177">
        <f t="shared" si="112"/>
        <v>63</v>
      </c>
      <c r="I1177">
        <f t="shared" si="115"/>
        <v>3.8169428963171721</v>
      </c>
      <c r="J1177">
        <v>6.33</v>
      </c>
      <c r="K1177">
        <f t="shared" si="116"/>
        <v>0.86787238173927295</v>
      </c>
      <c r="L1177">
        <v>5.98</v>
      </c>
      <c r="M1177">
        <v>12.94</v>
      </c>
    </row>
    <row r="1178" spans="1:13" x14ac:dyDescent="0.3">
      <c r="A1178" t="s">
        <v>1859</v>
      </c>
      <c r="B1178" t="s">
        <v>204</v>
      </c>
      <c r="C1178">
        <v>87.4</v>
      </c>
      <c r="D1178">
        <v>86</v>
      </c>
      <c r="E1178">
        <f t="shared" si="113"/>
        <v>3.3284622965379005</v>
      </c>
      <c r="F1178">
        <v>105</v>
      </c>
      <c r="G1178">
        <f t="shared" si="114"/>
        <v>4.0638202457730177</v>
      </c>
      <c r="H1178">
        <f t="shared" si="112"/>
        <v>191</v>
      </c>
      <c r="I1178">
        <f t="shared" si="115"/>
        <v>7.3922825423109186</v>
      </c>
      <c r="J1178">
        <v>10.8</v>
      </c>
      <c r="K1178">
        <f t="shared" si="116"/>
        <v>1.0778019287239213</v>
      </c>
      <c r="L1178">
        <v>7.34</v>
      </c>
    </row>
    <row r="1179" spans="1:13" x14ac:dyDescent="0.3">
      <c r="A1179" t="s">
        <v>1095</v>
      </c>
      <c r="B1179" t="s">
        <v>204</v>
      </c>
      <c r="C1179">
        <v>57.6</v>
      </c>
      <c r="D1179">
        <v>37</v>
      </c>
      <c r="E1179">
        <f t="shared" si="113"/>
        <v>1.9394159353483349</v>
      </c>
      <c r="F1179">
        <v>50</v>
      </c>
      <c r="G1179">
        <f t="shared" si="114"/>
        <v>2.6208323450653173</v>
      </c>
      <c r="H1179">
        <f t="shared" si="112"/>
        <v>87</v>
      </c>
      <c r="I1179">
        <f t="shared" si="115"/>
        <v>4.5602482804136519</v>
      </c>
      <c r="J1179">
        <v>7.34</v>
      </c>
      <c r="K1179">
        <f t="shared" si="116"/>
        <v>0.90816746615879818</v>
      </c>
      <c r="L1179">
        <v>6.4</v>
      </c>
      <c r="M1179">
        <v>12.9</v>
      </c>
    </row>
    <row r="1180" spans="1:13" ht="15" x14ac:dyDescent="0.25">
      <c r="A1180" t="s">
        <v>2084</v>
      </c>
      <c r="B1180" t="s">
        <v>2085</v>
      </c>
      <c r="C1180">
        <v>89.5</v>
      </c>
      <c r="E1180" t="str">
        <f t="shared" si="113"/>
        <v/>
      </c>
      <c r="F1180">
        <v>85</v>
      </c>
      <c r="G1180">
        <f t="shared" si="114"/>
        <v>3.2334299723994935</v>
      </c>
      <c r="H1180">
        <f t="shared" si="112"/>
        <v>85</v>
      </c>
      <c r="I1180">
        <f t="shared" si="115"/>
        <v>3.2334299723994935</v>
      </c>
      <c r="J1180" s="3">
        <v>8.08</v>
      </c>
      <c r="K1180">
        <f t="shared" si="116"/>
        <v>0.7965457800642709</v>
      </c>
      <c r="L1180" s="3">
        <v>6.6000000000000005</v>
      </c>
      <c r="M1180">
        <v>13.59</v>
      </c>
    </row>
    <row r="1181" spans="1:13" ht="15" x14ac:dyDescent="0.25">
      <c r="A1181" t="s">
        <v>128</v>
      </c>
      <c r="B1181" t="s">
        <v>114</v>
      </c>
      <c r="C1181">
        <v>32.1</v>
      </c>
      <c r="D1181">
        <v>10</v>
      </c>
      <c r="E1181">
        <f t="shared" si="113"/>
        <v>0.80198955136689398</v>
      </c>
      <c r="G1181" t="str">
        <f t="shared" si="114"/>
        <v/>
      </c>
      <c r="I1181" t="str">
        <f t="shared" si="115"/>
        <v/>
      </c>
      <c r="J1181">
        <v>5.33</v>
      </c>
      <c r="K1181">
        <f t="shared" si="116"/>
        <v>0.89144837594040816</v>
      </c>
      <c r="L1181">
        <v>4.07</v>
      </c>
      <c r="M1181">
        <v>17.3</v>
      </c>
    </row>
    <row r="1182" spans="1:13" ht="15" x14ac:dyDescent="0.25">
      <c r="A1182" t="s">
        <v>128</v>
      </c>
      <c r="B1182" t="s">
        <v>114</v>
      </c>
      <c r="C1182">
        <v>37.799999999999997</v>
      </c>
      <c r="D1182">
        <v>17</v>
      </c>
      <c r="E1182">
        <f t="shared" si="113"/>
        <v>1.2105476224785512</v>
      </c>
      <c r="F1182">
        <v>25</v>
      </c>
      <c r="G1182">
        <f t="shared" si="114"/>
        <v>1.7802170918802223</v>
      </c>
      <c r="H1182">
        <f t="shared" ref="H1182:H1213" si="117">D1182+F1182</f>
        <v>42</v>
      </c>
      <c r="I1182">
        <f t="shared" si="115"/>
        <v>2.9907647143587734</v>
      </c>
      <c r="J1182">
        <v>6.4</v>
      </c>
      <c r="K1182">
        <f t="shared" si="116"/>
        <v>0.98390684237973314</v>
      </c>
      <c r="L1182">
        <v>4.4000000000000004</v>
      </c>
      <c r="M1182">
        <v>16.5</v>
      </c>
    </row>
    <row r="1183" spans="1:13" ht="15" x14ac:dyDescent="0.25">
      <c r="A1183" t="s">
        <v>128</v>
      </c>
      <c r="B1183" t="s">
        <v>114</v>
      </c>
      <c r="C1183">
        <v>47.5</v>
      </c>
      <c r="D1183">
        <v>30</v>
      </c>
      <c r="E1183">
        <f t="shared" si="113"/>
        <v>1.8092344431231813</v>
      </c>
      <c r="F1183">
        <v>43</v>
      </c>
      <c r="G1183">
        <f t="shared" si="114"/>
        <v>2.5932360351432266</v>
      </c>
      <c r="H1183">
        <f t="shared" si="117"/>
        <v>73</v>
      </c>
      <c r="I1183">
        <f t="shared" si="115"/>
        <v>4.4024704782664079</v>
      </c>
      <c r="J1183">
        <v>5.81</v>
      </c>
      <c r="K1183">
        <f t="shared" si="116"/>
        <v>0.79398040503549339</v>
      </c>
      <c r="L1183">
        <v>5.52</v>
      </c>
      <c r="M1183">
        <v>14.67</v>
      </c>
    </row>
    <row r="1184" spans="1:13" ht="15" x14ac:dyDescent="0.25">
      <c r="A1184" t="s">
        <v>128</v>
      </c>
      <c r="B1184" t="s">
        <v>230</v>
      </c>
      <c r="C1184">
        <v>29.8</v>
      </c>
      <c r="E1184" t="str">
        <f t="shared" si="113"/>
        <v/>
      </c>
      <c r="G1184" t="str">
        <f t="shared" si="114"/>
        <v/>
      </c>
      <c r="H1184">
        <f t="shared" si="117"/>
        <v>0</v>
      </c>
      <c r="I1184" t="str">
        <f t="shared" si="115"/>
        <v/>
      </c>
      <c r="J1184">
        <v>4.78</v>
      </c>
      <c r="K1184">
        <f t="shared" si="116"/>
        <v>0.83069641985995846</v>
      </c>
      <c r="L1184">
        <v>5.38</v>
      </c>
      <c r="M1184">
        <v>14.3</v>
      </c>
    </row>
    <row r="1185" spans="1:13" ht="15" x14ac:dyDescent="0.25">
      <c r="A1185" t="s">
        <v>128</v>
      </c>
      <c r="B1185" t="s">
        <v>230</v>
      </c>
      <c r="C1185">
        <v>50.8</v>
      </c>
      <c r="D1185">
        <v>42</v>
      </c>
      <c r="E1185">
        <f t="shared" si="113"/>
        <v>2.412151378094169</v>
      </c>
      <c r="F1185">
        <v>55</v>
      </c>
      <c r="G1185">
        <f t="shared" si="114"/>
        <v>3.1587696617899832</v>
      </c>
      <c r="H1185">
        <f t="shared" si="117"/>
        <v>97</v>
      </c>
      <c r="I1185">
        <f t="shared" si="115"/>
        <v>5.5709210398841522</v>
      </c>
      <c r="J1185">
        <v>6.44</v>
      </c>
      <c r="K1185">
        <f t="shared" si="116"/>
        <v>0.8501230580205027</v>
      </c>
      <c r="L1185">
        <v>7</v>
      </c>
      <c r="M1185">
        <v>13.7</v>
      </c>
    </row>
    <row r="1186" spans="1:13" ht="15" x14ac:dyDescent="0.25">
      <c r="A1186" t="s">
        <v>128</v>
      </c>
      <c r="B1186" t="s">
        <v>230</v>
      </c>
      <c r="C1186">
        <v>54.9</v>
      </c>
      <c r="D1186">
        <v>50</v>
      </c>
      <c r="E1186">
        <f t="shared" si="113"/>
        <v>2.7139736360577547</v>
      </c>
      <c r="F1186">
        <v>63</v>
      </c>
      <c r="G1186">
        <f t="shared" si="114"/>
        <v>3.4196067814327709</v>
      </c>
      <c r="H1186">
        <f t="shared" si="117"/>
        <v>113</v>
      </c>
      <c r="I1186">
        <f t="shared" si="115"/>
        <v>6.1335804174905251</v>
      </c>
      <c r="J1186">
        <v>7.31</v>
      </c>
      <c r="K1186">
        <f t="shared" si="116"/>
        <v>0.92711986461455331</v>
      </c>
      <c r="L1186">
        <v>7.36</v>
      </c>
      <c r="M1186">
        <v>13.46</v>
      </c>
    </row>
    <row r="1187" spans="1:13" ht="15" x14ac:dyDescent="0.25">
      <c r="A1187" t="s">
        <v>34</v>
      </c>
      <c r="B1187" t="s">
        <v>35</v>
      </c>
      <c r="C1187">
        <v>25.8</v>
      </c>
      <c r="D1187">
        <v>9</v>
      </c>
      <c r="E1187">
        <f t="shared" si="113"/>
        <v>0.84611769264101422</v>
      </c>
      <c r="F1187">
        <v>13</v>
      </c>
      <c r="G1187">
        <f t="shared" si="114"/>
        <v>1.2221700004814648</v>
      </c>
      <c r="H1187">
        <f t="shared" si="117"/>
        <v>22</v>
      </c>
      <c r="I1187">
        <f t="shared" si="115"/>
        <v>2.0682876931224792</v>
      </c>
      <c r="J1187">
        <v>3.3</v>
      </c>
      <c r="K1187">
        <f t="shared" si="116"/>
        <v>0.61772909532965425</v>
      </c>
      <c r="L1187">
        <v>4.13</v>
      </c>
      <c r="M1187">
        <v>16.309999999999999</v>
      </c>
    </row>
    <row r="1188" spans="1:13" ht="15" x14ac:dyDescent="0.25">
      <c r="A1188" t="s">
        <v>34</v>
      </c>
      <c r="B1188" t="s">
        <v>230</v>
      </c>
      <c r="C1188">
        <v>31.5</v>
      </c>
      <c r="D1188">
        <v>25</v>
      </c>
      <c r="E1188">
        <f t="shared" si="113"/>
        <v>2.0326817128098549</v>
      </c>
      <c r="F1188">
        <v>33</v>
      </c>
      <c r="G1188">
        <f t="shared" si="114"/>
        <v>2.6831398609090087</v>
      </c>
      <c r="H1188">
        <f t="shared" si="117"/>
        <v>58</v>
      </c>
      <c r="I1188">
        <f t="shared" si="115"/>
        <v>4.7158215737188636</v>
      </c>
      <c r="J1188">
        <v>4.26</v>
      </c>
      <c r="K1188">
        <f t="shared" si="116"/>
        <v>0.71945393520856782</v>
      </c>
      <c r="L1188">
        <v>5.69</v>
      </c>
      <c r="M1188">
        <v>15.1</v>
      </c>
    </row>
    <row r="1189" spans="1:13" ht="15" x14ac:dyDescent="0.25">
      <c r="A1189" t="s">
        <v>34</v>
      </c>
      <c r="B1189" t="s">
        <v>114</v>
      </c>
      <c r="C1189">
        <v>44.1</v>
      </c>
      <c r="D1189">
        <v>29</v>
      </c>
      <c r="E1189">
        <f t="shared" si="113"/>
        <v>1.8460092877959762</v>
      </c>
      <c r="F1189">
        <v>38</v>
      </c>
      <c r="G1189">
        <f t="shared" si="114"/>
        <v>2.4189087219395549</v>
      </c>
      <c r="H1189">
        <f t="shared" si="117"/>
        <v>67</v>
      </c>
      <c r="I1189">
        <f t="shared" si="115"/>
        <v>4.2649180097355313</v>
      </c>
      <c r="J1189">
        <v>5.54</v>
      </c>
      <c r="K1189">
        <f t="shared" si="116"/>
        <v>0.78663175110915295</v>
      </c>
      <c r="L1189">
        <v>5.42</v>
      </c>
      <c r="M1189">
        <v>15.1</v>
      </c>
    </row>
    <row r="1190" spans="1:13" ht="15" x14ac:dyDescent="0.25">
      <c r="A1190" t="s">
        <v>2151</v>
      </c>
      <c r="B1190" t="s">
        <v>1220</v>
      </c>
      <c r="C1190">
        <v>55.2</v>
      </c>
      <c r="D1190">
        <v>86</v>
      </c>
      <c r="E1190">
        <f t="shared" si="113"/>
        <v>4.6495670016178217</v>
      </c>
      <c r="F1190">
        <v>103</v>
      </c>
      <c r="G1190">
        <f t="shared" si="114"/>
        <v>5.5686674554259961</v>
      </c>
      <c r="H1190">
        <f t="shared" si="117"/>
        <v>189</v>
      </c>
      <c r="I1190">
        <f t="shared" si="115"/>
        <v>10.218234457043819</v>
      </c>
      <c r="J1190">
        <v>12.32</v>
      </c>
      <c r="K1190">
        <f t="shared" si="116"/>
        <v>1.5581494934894362</v>
      </c>
      <c r="L1190">
        <v>9.18</v>
      </c>
      <c r="M1190">
        <v>14.2263320643104</v>
      </c>
    </row>
    <row r="1191" spans="1:13" ht="15" x14ac:dyDescent="0.25">
      <c r="A1191" t="s">
        <v>1688</v>
      </c>
      <c r="B1191" t="s">
        <v>1220</v>
      </c>
      <c r="C1191">
        <v>38.5</v>
      </c>
      <c r="D1191">
        <v>34</v>
      </c>
      <c r="E1191">
        <f t="shared" si="113"/>
        <v>2.3889952035337454</v>
      </c>
      <c r="F1191">
        <v>44</v>
      </c>
      <c r="G1191">
        <f t="shared" si="114"/>
        <v>3.0916408516319063</v>
      </c>
      <c r="H1191">
        <f t="shared" si="117"/>
        <v>78</v>
      </c>
      <c r="I1191">
        <f t="shared" si="115"/>
        <v>5.4806360551656512</v>
      </c>
      <c r="J1191">
        <v>7.44</v>
      </c>
      <c r="K1191">
        <f t="shared" si="116"/>
        <v>1.1330232263769291</v>
      </c>
      <c r="L1191">
        <v>6.85</v>
      </c>
      <c r="M1191">
        <v>12.4</v>
      </c>
    </row>
    <row r="1192" spans="1:13" ht="15" x14ac:dyDescent="0.25">
      <c r="A1192" t="s">
        <v>1688</v>
      </c>
      <c r="B1192" t="s">
        <v>1962</v>
      </c>
      <c r="C1192">
        <v>44.6</v>
      </c>
      <c r="D1192">
        <v>55</v>
      </c>
      <c r="E1192">
        <f t="shared" si="113"/>
        <v>3.4724582163527877</v>
      </c>
      <c r="F1192">
        <v>70</v>
      </c>
      <c r="G1192">
        <f t="shared" si="114"/>
        <v>4.4194922753580936</v>
      </c>
      <c r="H1192">
        <f t="shared" si="117"/>
        <v>125</v>
      </c>
      <c r="I1192">
        <f t="shared" si="115"/>
        <v>7.8919504917108805</v>
      </c>
      <c r="J1192">
        <v>9.5</v>
      </c>
      <c r="K1192">
        <f t="shared" si="116"/>
        <v>1.3411001029879459</v>
      </c>
      <c r="L1192">
        <v>7.75</v>
      </c>
      <c r="M1192">
        <v>11.9</v>
      </c>
    </row>
    <row r="1193" spans="1:13" ht="15" x14ac:dyDescent="0.25">
      <c r="A1193" t="s">
        <v>1688</v>
      </c>
      <c r="B1193" t="s">
        <v>1220</v>
      </c>
      <c r="C1193">
        <v>47.6</v>
      </c>
      <c r="D1193">
        <v>60</v>
      </c>
      <c r="E1193">
        <f t="shared" si="113"/>
        <v>3.6129377360566632</v>
      </c>
      <c r="F1193">
        <v>80</v>
      </c>
      <c r="G1193">
        <f t="shared" si="114"/>
        <v>4.8172503147422177</v>
      </c>
      <c r="H1193">
        <f t="shared" si="117"/>
        <v>140</v>
      </c>
      <c r="I1193">
        <f t="shared" si="115"/>
        <v>8.4301880507988809</v>
      </c>
      <c r="J1193">
        <v>9.25</v>
      </c>
      <c r="K1193">
        <f t="shared" si="116"/>
        <v>1.2627126742422146</v>
      </c>
      <c r="L1193">
        <v>8.08</v>
      </c>
    </row>
    <row r="1194" spans="1:13" ht="15" x14ac:dyDescent="0.25">
      <c r="A1194" t="s">
        <v>1688</v>
      </c>
      <c r="B1194" t="s">
        <v>1220</v>
      </c>
      <c r="C1194">
        <v>52.3</v>
      </c>
      <c r="D1194">
        <v>77</v>
      </c>
      <c r="E1194">
        <f t="shared" si="113"/>
        <v>4.3296534231602282</v>
      </c>
      <c r="F1194">
        <v>93</v>
      </c>
      <c r="G1194">
        <f t="shared" si="114"/>
        <v>5.2293216669337825</v>
      </c>
      <c r="H1194">
        <f t="shared" si="117"/>
        <v>170</v>
      </c>
      <c r="I1194">
        <f t="shared" si="115"/>
        <v>9.5589750900940107</v>
      </c>
      <c r="J1194">
        <v>10.97</v>
      </c>
      <c r="K1194">
        <f t="shared" si="116"/>
        <v>1.4265514743965917</v>
      </c>
      <c r="L1194">
        <v>8.7200000000000006</v>
      </c>
    </row>
    <row r="1195" spans="1:13" ht="15" x14ac:dyDescent="0.25">
      <c r="A1195" t="s">
        <v>1219</v>
      </c>
      <c r="B1195" t="s">
        <v>1220</v>
      </c>
      <c r="C1195">
        <v>35.799999999999997</v>
      </c>
      <c r="D1195">
        <v>31</v>
      </c>
      <c r="E1195">
        <f t="shared" si="113"/>
        <v>2.2965064302794103</v>
      </c>
      <c r="F1195">
        <v>43</v>
      </c>
      <c r="G1195">
        <f t="shared" si="114"/>
        <v>3.1854766613553109</v>
      </c>
      <c r="H1195">
        <f t="shared" si="117"/>
        <v>74</v>
      </c>
      <c r="I1195">
        <f t="shared" si="115"/>
        <v>5.4819830916347216</v>
      </c>
      <c r="J1195">
        <v>6.84</v>
      </c>
      <c r="K1195">
        <f t="shared" si="116"/>
        <v>1.0814361044394201</v>
      </c>
      <c r="L1195">
        <v>6.8500000000000005</v>
      </c>
      <c r="M1195">
        <v>12.6</v>
      </c>
    </row>
    <row r="1196" spans="1:13" x14ac:dyDescent="0.3">
      <c r="A1196" t="s">
        <v>2082</v>
      </c>
      <c r="B1196" t="s">
        <v>2083</v>
      </c>
      <c r="C1196">
        <v>54</v>
      </c>
      <c r="D1196">
        <v>28</v>
      </c>
      <c r="E1196">
        <f t="shared" si="113"/>
        <v>1.5382090130974437</v>
      </c>
      <c r="F1196">
        <v>38</v>
      </c>
      <c r="G1196">
        <f t="shared" si="114"/>
        <v>2.0875693749179596</v>
      </c>
      <c r="H1196">
        <f t="shared" si="117"/>
        <v>66</v>
      </c>
      <c r="I1196">
        <f t="shared" si="115"/>
        <v>3.6257783880154033</v>
      </c>
      <c r="J1196" s="3">
        <v>8.74</v>
      </c>
      <c r="K1196">
        <f t="shared" si="116"/>
        <v>1.1179712475368384</v>
      </c>
      <c r="L1196" s="3">
        <v>6.29</v>
      </c>
      <c r="M1196">
        <v>13.8</v>
      </c>
    </row>
    <row r="1197" spans="1:13" ht="15" x14ac:dyDescent="0.25">
      <c r="A1197" t="s">
        <v>1667</v>
      </c>
      <c r="B1197" t="s">
        <v>190</v>
      </c>
      <c r="C1197">
        <v>63</v>
      </c>
      <c r="D1197">
        <v>42</v>
      </c>
      <c r="E1197">
        <f t="shared" si="113"/>
        <v>2.0625739907825298</v>
      </c>
      <c r="G1197" t="str">
        <f t="shared" si="114"/>
        <v/>
      </c>
      <c r="H1197">
        <f t="shared" si="117"/>
        <v>42</v>
      </c>
      <c r="I1197">
        <f t="shared" si="115"/>
        <v>2.0625739907825298</v>
      </c>
      <c r="J1197">
        <v>7.81</v>
      </c>
      <c r="K1197">
        <f t="shared" si="116"/>
        <v>0.92269450885771565</v>
      </c>
      <c r="L1197">
        <v>5.83</v>
      </c>
    </row>
    <row r="1198" spans="1:13" ht="15" x14ac:dyDescent="0.25">
      <c r="A1198" t="s">
        <v>1667</v>
      </c>
      <c r="B1198" t="s">
        <v>190</v>
      </c>
      <c r="C1198">
        <v>67.2</v>
      </c>
      <c r="D1198">
        <v>63</v>
      </c>
      <c r="E1198">
        <f t="shared" si="113"/>
        <v>2.9519752451121062</v>
      </c>
      <c r="F1198">
        <v>82</v>
      </c>
      <c r="G1198">
        <f t="shared" si="114"/>
        <v>3.8422534936379797</v>
      </c>
      <c r="H1198">
        <f t="shared" si="117"/>
        <v>145</v>
      </c>
      <c r="I1198">
        <f t="shared" si="115"/>
        <v>6.7942287387500864</v>
      </c>
      <c r="J1198">
        <v>11.03</v>
      </c>
      <c r="K1198">
        <f t="shared" si="116"/>
        <v>1.2604716810421288</v>
      </c>
      <c r="L1198">
        <v>7.5</v>
      </c>
      <c r="M1198">
        <v>12.5</v>
      </c>
    </row>
    <row r="1199" spans="1:13" ht="15" x14ac:dyDescent="0.25">
      <c r="A1199" t="s">
        <v>1667</v>
      </c>
      <c r="B1199" t="s">
        <v>190</v>
      </c>
      <c r="C1199">
        <v>76.099999999999994</v>
      </c>
      <c r="D1199">
        <v>80</v>
      </c>
      <c r="E1199">
        <f t="shared" si="113"/>
        <v>3.424296607104611</v>
      </c>
      <c r="F1199">
        <v>100</v>
      </c>
      <c r="G1199">
        <f t="shared" si="114"/>
        <v>4.2803707588807631</v>
      </c>
      <c r="H1199">
        <f t="shared" si="117"/>
        <v>180</v>
      </c>
      <c r="I1199">
        <f t="shared" si="115"/>
        <v>7.7046673659853742</v>
      </c>
      <c r="J1199">
        <v>12.7</v>
      </c>
      <c r="K1199">
        <f t="shared" si="116"/>
        <v>1.3611794350577393</v>
      </c>
      <c r="L1199">
        <v>7.88</v>
      </c>
    </row>
    <row r="1200" spans="1:13" ht="15" x14ac:dyDescent="0.25">
      <c r="A1200" t="s">
        <v>1164</v>
      </c>
      <c r="C1200">
        <v>54.5</v>
      </c>
      <c r="D1200">
        <v>29</v>
      </c>
      <c r="E1200">
        <f t="shared" si="113"/>
        <v>1.5825000219409922</v>
      </c>
      <c r="F1200">
        <v>39</v>
      </c>
      <c r="G1200">
        <f t="shared" si="114"/>
        <v>2.1281896846792656</v>
      </c>
      <c r="H1200">
        <f t="shared" si="117"/>
        <v>68</v>
      </c>
      <c r="I1200">
        <f t="shared" si="115"/>
        <v>3.7106897066202578</v>
      </c>
      <c r="J1200">
        <v>5.76</v>
      </c>
      <c r="K1200">
        <f t="shared" si="116"/>
        <v>0.73329411205678785</v>
      </c>
      <c r="L1200">
        <v>5.26</v>
      </c>
    </row>
    <row r="1201" spans="1:13" ht="15" x14ac:dyDescent="0.25">
      <c r="A1201" t="s">
        <v>570</v>
      </c>
      <c r="B1201" t="s">
        <v>3</v>
      </c>
      <c r="C1201">
        <v>68.400000000000006</v>
      </c>
      <c r="D1201">
        <v>75</v>
      </c>
      <c r="E1201">
        <f t="shared" si="113"/>
        <v>3.469301376244057</v>
      </c>
      <c r="F1201">
        <v>92</v>
      </c>
      <c r="G1201">
        <f t="shared" si="114"/>
        <v>4.2556763548593768</v>
      </c>
      <c r="H1201">
        <f t="shared" si="117"/>
        <v>167</v>
      </c>
      <c r="I1201">
        <f t="shared" si="115"/>
        <v>7.7249777311034329</v>
      </c>
      <c r="J1201">
        <v>11.2</v>
      </c>
      <c r="K1201">
        <f t="shared" si="116"/>
        <v>1.2682734520259118</v>
      </c>
      <c r="L1201">
        <v>7.57</v>
      </c>
    </row>
    <row r="1202" spans="1:13" ht="15" x14ac:dyDescent="0.25">
      <c r="A1202" t="s">
        <v>570</v>
      </c>
      <c r="B1202" t="s">
        <v>3</v>
      </c>
      <c r="C1202">
        <v>71.5</v>
      </c>
      <c r="D1202">
        <v>96</v>
      </c>
      <c r="E1202">
        <f t="shared" si="113"/>
        <v>4.299813289450257</v>
      </c>
      <c r="F1202">
        <v>113</v>
      </c>
      <c r="G1202">
        <f t="shared" si="114"/>
        <v>5.061238559457073</v>
      </c>
      <c r="H1202">
        <f t="shared" si="117"/>
        <v>209</v>
      </c>
      <c r="I1202">
        <f t="shared" si="115"/>
        <v>9.36105184890733</v>
      </c>
      <c r="J1202">
        <v>13</v>
      </c>
      <c r="K1202">
        <f t="shared" si="116"/>
        <v>1.4388467286935909</v>
      </c>
      <c r="L1202">
        <v>8.1999999999999993</v>
      </c>
    </row>
    <row r="1203" spans="1:13" ht="15" x14ac:dyDescent="0.25">
      <c r="A1203" t="s">
        <v>570</v>
      </c>
      <c r="B1203" t="s">
        <v>3</v>
      </c>
      <c r="C1203">
        <v>51.7</v>
      </c>
      <c r="D1203">
        <v>43</v>
      </c>
      <c r="E1203">
        <f t="shared" si="113"/>
        <v>2.4382372952345297</v>
      </c>
      <c r="F1203">
        <v>51</v>
      </c>
      <c r="G1203">
        <f t="shared" si="114"/>
        <v>2.8918628385339771</v>
      </c>
      <c r="H1203">
        <f t="shared" si="117"/>
        <v>94</v>
      </c>
      <c r="I1203">
        <f t="shared" si="115"/>
        <v>5.3301001337685072</v>
      </c>
      <c r="J1203">
        <v>7.72</v>
      </c>
      <c r="K1203">
        <f t="shared" si="116"/>
        <v>1.009907174294697</v>
      </c>
      <c r="L1203">
        <v>6.33</v>
      </c>
      <c r="M1203">
        <v>12.82</v>
      </c>
    </row>
    <row r="1204" spans="1:13" ht="15" x14ac:dyDescent="0.25">
      <c r="A1204" t="s">
        <v>570</v>
      </c>
      <c r="B1204" t="s">
        <v>21</v>
      </c>
      <c r="C1204">
        <v>65.900000000000006</v>
      </c>
      <c r="D1204">
        <v>62</v>
      </c>
      <c r="E1204">
        <f t="shared" si="113"/>
        <v>2.9466937860505489</v>
      </c>
      <c r="F1204">
        <v>83</v>
      </c>
      <c r="G1204">
        <f t="shared" si="114"/>
        <v>3.9447674877773475</v>
      </c>
      <c r="H1204">
        <f t="shared" si="117"/>
        <v>145</v>
      </c>
      <c r="I1204">
        <f t="shared" si="115"/>
        <v>6.891461273827896</v>
      </c>
      <c r="J1204">
        <v>12.870000000000001</v>
      </c>
      <c r="K1204">
        <f t="shared" si="116"/>
        <v>1.4856267551373323</v>
      </c>
      <c r="L1204">
        <v>7.2</v>
      </c>
      <c r="M1204">
        <v>12.1</v>
      </c>
    </row>
    <row r="1205" spans="1:13" ht="15" x14ac:dyDescent="0.25">
      <c r="A1205" t="s">
        <v>1187</v>
      </c>
      <c r="B1205" t="s">
        <v>409</v>
      </c>
      <c r="C1205">
        <v>39.799999999999997</v>
      </c>
      <c r="D1205">
        <v>18</v>
      </c>
      <c r="E1205">
        <f t="shared" si="113"/>
        <v>1.2345766490062753</v>
      </c>
      <c r="F1205">
        <v>29</v>
      </c>
      <c r="G1205">
        <f t="shared" si="114"/>
        <v>1.9890401567323324</v>
      </c>
      <c r="H1205">
        <f t="shared" si="117"/>
        <v>47</v>
      </c>
      <c r="I1205">
        <f t="shared" si="115"/>
        <v>3.2236168057386076</v>
      </c>
      <c r="J1205">
        <v>4.3100000000000005</v>
      </c>
      <c r="K1205">
        <f t="shared" si="116"/>
        <v>0.64522051120716684</v>
      </c>
      <c r="L1205">
        <v>5.61</v>
      </c>
      <c r="M1205">
        <v>14.4</v>
      </c>
    </row>
    <row r="1206" spans="1:13" ht="15" x14ac:dyDescent="0.25">
      <c r="A1206" t="s">
        <v>831</v>
      </c>
      <c r="B1206" t="s">
        <v>832</v>
      </c>
      <c r="C1206">
        <v>38.5</v>
      </c>
      <c r="D1206">
        <v>31</v>
      </c>
      <c r="E1206">
        <f t="shared" si="113"/>
        <v>2.1782015091042974</v>
      </c>
      <c r="F1206">
        <v>41</v>
      </c>
      <c r="G1206">
        <f t="shared" si="114"/>
        <v>2.8808471572024579</v>
      </c>
      <c r="H1206">
        <f t="shared" si="117"/>
        <v>72</v>
      </c>
      <c r="I1206">
        <f t="shared" si="115"/>
        <v>5.0590486663067553</v>
      </c>
      <c r="J1206">
        <v>6.05</v>
      </c>
      <c r="K1206">
        <f t="shared" si="116"/>
        <v>0.92134281177156196</v>
      </c>
      <c r="L1206">
        <v>6.12</v>
      </c>
      <c r="M1206">
        <v>13.1</v>
      </c>
    </row>
    <row r="1207" spans="1:13" ht="15" x14ac:dyDescent="0.25">
      <c r="A1207" t="s">
        <v>831</v>
      </c>
      <c r="B1207" t="s">
        <v>1785</v>
      </c>
      <c r="C1207">
        <v>112.5</v>
      </c>
      <c r="D1207">
        <v>47</v>
      </c>
      <c r="E1207">
        <f t="shared" si="113"/>
        <v>1.5138754771692657</v>
      </c>
      <c r="F1207">
        <v>60</v>
      </c>
      <c r="G1207">
        <f t="shared" si="114"/>
        <v>1.9326069921309776</v>
      </c>
      <c r="H1207">
        <f t="shared" si="117"/>
        <v>107</v>
      </c>
      <c r="I1207">
        <f t="shared" si="115"/>
        <v>3.4464824693002436</v>
      </c>
      <c r="J1207">
        <v>8.7900000000000009</v>
      </c>
      <c r="K1207">
        <f t="shared" si="116"/>
        <v>0.77016198948142212</v>
      </c>
      <c r="L1207">
        <v>5.2</v>
      </c>
    </row>
    <row r="1208" spans="1:13" ht="15" x14ac:dyDescent="0.25">
      <c r="A1208" t="s">
        <v>831</v>
      </c>
      <c r="B1208" t="s">
        <v>713</v>
      </c>
      <c r="C1208">
        <v>122.2</v>
      </c>
      <c r="D1208">
        <v>63</v>
      </c>
      <c r="E1208">
        <f t="shared" si="113"/>
        <v>1.9107576473472654</v>
      </c>
      <c r="F1208">
        <v>80</v>
      </c>
      <c r="G1208">
        <f t="shared" si="114"/>
        <v>2.4263589172663687</v>
      </c>
      <c r="H1208">
        <f t="shared" si="117"/>
        <v>143</v>
      </c>
      <c r="I1208">
        <f t="shared" si="115"/>
        <v>4.337116564613634</v>
      </c>
      <c r="J1208">
        <v>8.8800000000000008</v>
      </c>
      <c r="K1208">
        <f t="shared" si="116"/>
        <v>0.74557172655882331</v>
      </c>
      <c r="L1208">
        <v>5.73</v>
      </c>
    </row>
    <row r="1209" spans="1:13" ht="15" x14ac:dyDescent="0.25">
      <c r="A1209" t="s">
        <v>831</v>
      </c>
      <c r="B1209" t="s">
        <v>713</v>
      </c>
      <c r="D1209">
        <v>62</v>
      </c>
      <c r="E1209" t="str">
        <f t="shared" si="113"/>
        <v/>
      </c>
      <c r="F1209">
        <v>80</v>
      </c>
      <c r="G1209" t="str">
        <f t="shared" si="114"/>
        <v/>
      </c>
      <c r="H1209">
        <f t="shared" si="117"/>
        <v>142</v>
      </c>
      <c r="I1209" t="str">
        <f t="shared" si="115"/>
        <v/>
      </c>
      <c r="J1209">
        <v>8.68</v>
      </c>
      <c r="K1209" t="str">
        <f t="shared" si="116"/>
        <v/>
      </c>
      <c r="L1209">
        <v>5.86</v>
      </c>
    </row>
    <row r="1210" spans="1:13" ht="15" x14ac:dyDescent="0.25">
      <c r="A1210" s="1" t="s">
        <v>1357</v>
      </c>
      <c r="B1210" s="1" t="s">
        <v>713</v>
      </c>
      <c r="C1210" s="1">
        <v>89.9</v>
      </c>
      <c r="D1210" s="1">
        <v>45</v>
      </c>
      <c r="E1210">
        <f t="shared" si="113"/>
        <v>1.7062722375071449</v>
      </c>
      <c r="F1210" s="1">
        <v>56</v>
      </c>
      <c r="G1210">
        <f t="shared" si="114"/>
        <v>2.1233610066755579</v>
      </c>
      <c r="H1210">
        <f t="shared" si="117"/>
        <v>101</v>
      </c>
      <c r="I1210">
        <f t="shared" si="115"/>
        <v>3.8296332441827028</v>
      </c>
      <c r="J1210" s="1">
        <v>7.98</v>
      </c>
      <c r="K1210">
        <f t="shared" si="116"/>
        <v>0.78488113330328646</v>
      </c>
      <c r="L1210" s="1">
        <v>5.5</v>
      </c>
    </row>
    <row r="1211" spans="1:13" ht="15" x14ac:dyDescent="0.25">
      <c r="A1211" t="s">
        <v>161</v>
      </c>
      <c r="B1211" t="s">
        <v>340</v>
      </c>
      <c r="C1211">
        <v>43.3</v>
      </c>
      <c r="D1211">
        <v>24</v>
      </c>
      <c r="E1211">
        <f t="shared" si="113"/>
        <v>1.5482120996643862</v>
      </c>
      <c r="F1211">
        <v>28</v>
      </c>
      <c r="G1211">
        <f t="shared" si="114"/>
        <v>1.8062474496084506</v>
      </c>
      <c r="H1211">
        <f t="shared" si="117"/>
        <v>52</v>
      </c>
      <c r="I1211">
        <f t="shared" si="115"/>
        <v>3.3544595492728368</v>
      </c>
      <c r="J1211">
        <v>6.35</v>
      </c>
      <c r="K1211">
        <f t="shared" si="116"/>
        <v>0.91019440361737658</v>
      </c>
      <c r="L1211">
        <v>5.0999999999999996</v>
      </c>
      <c r="M1211">
        <v>14.7</v>
      </c>
    </row>
    <row r="1212" spans="1:13" ht="15" x14ac:dyDescent="0.25">
      <c r="A1212" t="s">
        <v>161</v>
      </c>
      <c r="B1212" t="s">
        <v>1641</v>
      </c>
      <c r="C1212">
        <v>73.400000000000006</v>
      </c>
      <c r="D1212">
        <v>22</v>
      </c>
      <c r="E1212">
        <f t="shared" si="113"/>
        <v>0.96675393798707454</v>
      </c>
      <c r="F1212">
        <v>27</v>
      </c>
      <c r="G1212">
        <f t="shared" si="114"/>
        <v>1.186470742075046</v>
      </c>
      <c r="H1212">
        <f t="shared" si="117"/>
        <v>49</v>
      </c>
      <c r="I1212">
        <f t="shared" si="115"/>
        <v>2.1532246800621206</v>
      </c>
      <c r="J1212">
        <v>5.68</v>
      </c>
      <c r="K1212">
        <f t="shared" si="116"/>
        <v>0.6202228376161778</v>
      </c>
      <c r="L1212">
        <v>5.29</v>
      </c>
      <c r="M1212">
        <v>13.85</v>
      </c>
    </row>
    <row r="1213" spans="1:13" ht="15" x14ac:dyDescent="0.25">
      <c r="A1213" t="s">
        <v>563</v>
      </c>
      <c r="B1213" t="s">
        <v>564</v>
      </c>
      <c r="C1213">
        <v>73.599999999999994</v>
      </c>
      <c r="D1213">
        <v>50</v>
      </c>
      <c r="E1213">
        <f t="shared" si="113"/>
        <v>2.1928234431089182</v>
      </c>
      <c r="F1213">
        <v>60</v>
      </c>
      <c r="G1213">
        <f t="shared" si="114"/>
        <v>2.6313881317307017</v>
      </c>
      <c r="H1213">
        <f t="shared" si="117"/>
        <v>110</v>
      </c>
      <c r="I1213">
        <f t="shared" si="115"/>
        <v>4.8242115748396204</v>
      </c>
      <c r="J1213">
        <v>8.2799999999999994</v>
      </c>
      <c r="K1213">
        <f t="shared" si="116"/>
        <v>0.90286026189720958</v>
      </c>
      <c r="L1213">
        <v>5.16</v>
      </c>
    </row>
    <row r="1214" spans="1:13" ht="15" x14ac:dyDescent="0.25">
      <c r="A1214" t="s">
        <v>741</v>
      </c>
      <c r="B1214" t="s">
        <v>1643</v>
      </c>
      <c r="C1214">
        <v>59.4</v>
      </c>
      <c r="D1214">
        <v>47</v>
      </c>
      <c r="E1214">
        <f t="shared" si="113"/>
        <v>2.4090518760293831</v>
      </c>
      <c r="F1214">
        <v>55</v>
      </c>
      <c r="G1214">
        <f t="shared" si="114"/>
        <v>2.8191032591833207</v>
      </c>
      <c r="H1214">
        <f t="shared" ref="H1214:H1245" si="118">D1214+F1214</f>
        <v>102</v>
      </c>
      <c r="I1214">
        <f t="shared" si="115"/>
        <v>5.2281551352127043</v>
      </c>
      <c r="J1214">
        <v>9.4499999999999993</v>
      </c>
      <c r="K1214">
        <f t="shared" si="116"/>
        <v>1.1508330373342015</v>
      </c>
      <c r="L1214">
        <v>7.49</v>
      </c>
      <c r="M1214">
        <v>13.13</v>
      </c>
    </row>
    <row r="1215" spans="1:13" ht="15" x14ac:dyDescent="0.25">
      <c r="A1215" t="s">
        <v>1504</v>
      </c>
      <c r="B1215" t="s">
        <v>1505</v>
      </c>
      <c r="C1215">
        <v>63.1</v>
      </c>
      <c r="D1215">
        <v>71</v>
      </c>
      <c r="E1215">
        <f t="shared" si="113"/>
        <v>3.4827119433626819</v>
      </c>
      <c r="F1215">
        <v>86</v>
      </c>
      <c r="G1215">
        <f t="shared" si="114"/>
        <v>4.2184961567491639</v>
      </c>
      <c r="H1215">
        <f t="shared" si="118"/>
        <v>157</v>
      </c>
      <c r="I1215">
        <f t="shared" si="115"/>
        <v>7.7012081001118462</v>
      </c>
      <c r="J1215">
        <v>13.530000000000001</v>
      </c>
      <c r="K1215">
        <f t="shared" si="116"/>
        <v>1.5971643383835041</v>
      </c>
      <c r="L1215">
        <v>8.1999999999999993</v>
      </c>
      <c r="M1215">
        <v>13.11</v>
      </c>
    </row>
    <row r="1216" spans="1:13" ht="15" x14ac:dyDescent="0.25">
      <c r="A1216" t="s">
        <v>1702</v>
      </c>
      <c r="B1216" t="s">
        <v>827</v>
      </c>
      <c r="C1216">
        <v>71.599999999999994</v>
      </c>
      <c r="D1216">
        <v>72</v>
      </c>
      <c r="E1216">
        <f t="shared" si="113"/>
        <v>3.2215831389532017</v>
      </c>
      <c r="F1216">
        <v>87</v>
      </c>
      <c r="G1216">
        <f t="shared" si="114"/>
        <v>3.8927462929017853</v>
      </c>
      <c r="H1216">
        <f t="shared" si="118"/>
        <v>159</v>
      </c>
      <c r="I1216">
        <f t="shared" si="115"/>
        <v>7.114329431854987</v>
      </c>
      <c r="J1216">
        <v>11.07</v>
      </c>
      <c r="K1216">
        <f t="shared" si="116"/>
        <v>1.2243508658769742</v>
      </c>
      <c r="L1216">
        <v>8.07</v>
      </c>
    </row>
    <row r="1217" spans="1:13" ht="15" x14ac:dyDescent="0.25">
      <c r="A1217" t="s">
        <v>1702</v>
      </c>
      <c r="B1217" t="s">
        <v>1030</v>
      </c>
      <c r="C1217">
        <v>66.5</v>
      </c>
      <c r="D1217">
        <v>76</v>
      </c>
      <c r="E1217">
        <f t="shared" si="113"/>
        <v>3.5883409151274059</v>
      </c>
      <c r="F1217">
        <v>83</v>
      </c>
      <c r="G1217">
        <f t="shared" si="114"/>
        <v>3.9188459994154563</v>
      </c>
      <c r="H1217">
        <f t="shared" si="118"/>
        <v>159</v>
      </c>
      <c r="I1217">
        <f t="shared" si="115"/>
        <v>7.5071869145428618</v>
      </c>
      <c r="J1217">
        <v>14.4</v>
      </c>
      <c r="K1217">
        <f t="shared" si="116"/>
        <v>1.6544911869447403</v>
      </c>
      <c r="L1217">
        <v>8.34</v>
      </c>
      <c r="M1217">
        <v>11.7</v>
      </c>
    </row>
    <row r="1218" spans="1:13" ht="15" x14ac:dyDescent="0.25">
      <c r="A1218" t="s">
        <v>1702</v>
      </c>
      <c r="B1218" t="s">
        <v>1030</v>
      </c>
      <c r="C1218">
        <v>77</v>
      </c>
      <c r="D1218">
        <v>100</v>
      </c>
      <c r="E1218">
        <f t="shared" ref="E1218:E1281" si="119">IF(AND($C1218&gt;0,D1218&gt;0),D1218/($C1218^0.727399687532279),"")</f>
        <v>4.24392046257885</v>
      </c>
      <c r="F1218">
        <v>105</v>
      </c>
      <c r="G1218">
        <f t="shared" ref="G1218:G1281" si="120">IF(AND($C1218&gt;0,F1218&gt;0),F1218/($C1218^0.727399687532279),"")</f>
        <v>4.4561164857077928</v>
      </c>
      <c r="H1218">
        <f t="shared" si="118"/>
        <v>205</v>
      </c>
      <c r="I1218">
        <f t="shared" ref="I1218:I1281" si="121">IF(AND($C1218&gt;0,H1218&gt;0),H1218/($C1218^0.727399687532279),"")</f>
        <v>8.7000369482866429</v>
      </c>
      <c r="J1218">
        <v>13.1</v>
      </c>
      <c r="K1218">
        <f t="shared" ref="K1218:K1281" si="122">IF(AND($C1218&gt;0,J1218&gt;0),J1218/($C1218^0.515518364833551),"")</f>
        <v>1.3955669688381487</v>
      </c>
      <c r="L1218">
        <v>8.64</v>
      </c>
    </row>
    <row r="1219" spans="1:13" ht="15" x14ac:dyDescent="0.25">
      <c r="A1219" t="s">
        <v>975</v>
      </c>
      <c r="B1219" t="s">
        <v>827</v>
      </c>
      <c r="C1219">
        <v>56.3</v>
      </c>
      <c r="D1219">
        <v>46</v>
      </c>
      <c r="E1219">
        <f t="shared" si="119"/>
        <v>2.4515376773364923</v>
      </c>
      <c r="F1219">
        <v>63</v>
      </c>
      <c r="G1219">
        <f t="shared" si="120"/>
        <v>3.3575407320043267</v>
      </c>
      <c r="H1219">
        <f t="shared" si="118"/>
        <v>109</v>
      </c>
      <c r="I1219">
        <f t="shared" si="121"/>
        <v>5.8090784093408185</v>
      </c>
      <c r="J1219">
        <v>8.5500000000000007</v>
      </c>
      <c r="K1219">
        <f t="shared" si="122"/>
        <v>1.0704019445493098</v>
      </c>
      <c r="L1219">
        <v>6.77</v>
      </c>
    </row>
    <row r="1220" spans="1:13" ht="15" x14ac:dyDescent="0.25">
      <c r="A1220" t="s">
        <v>975</v>
      </c>
      <c r="B1220" t="s">
        <v>1030</v>
      </c>
      <c r="C1220">
        <v>61.4</v>
      </c>
      <c r="D1220">
        <v>66</v>
      </c>
      <c r="E1220">
        <f t="shared" si="119"/>
        <v>3.302408710516437</v>
      </c>
      <c r="F1220">
        <v>74</v>
      </c>
      <c r="G1220">
        <f t="shared" si="120"/>
        <v>3.7027006754275202</v>
      </c>
      <c r="H1220">
        <f t="shared" si="118"/>
        <v>140</v>
      </c>
      <c r="I1220">
        <f t="shared" si="121"/>
        <v>7.0051093859439568</v>
      </c>
      <c r="J1220">
        <v>11.86</v>
      </c>
      <c r="K1220">
        <f t="shared" si="122"/>
        <v>1.419878078906329</v>
      </c>
      <c r="L1220">
        <v>8.15</v>
      </c>
      <c r="M1220">
        <v>11.5</v>
      </c>
    </row>
    <row r="1221" spans="1:13" ht="15" x14ac:dyDescent="0.25">
      <c r="A1221" t="s">
        <v>1697</v>
      </c>
      <c r="B1221" t="s">
        <v>800</v>
      </c>
      <c r="C1221">
        <v>57.4</v>
      </c>
      <c r="D1221">
        <v>48</v>
      </c>
      <c r="E1221">
        <f t="shared" si="119"/>
        <v>2.5223728110160959</v>
      </c>
      <c r="F1221">
        <v>63</v>
      </c>
      <c r="G1221">
        <f t="shared" si="120"/>
        <v>3.310614314458626</v>
      </c>
      <c r="H1221">
        <f t="shared" si="118"/>
        <v>111</v>
      </c>
      <c r="I1221">
        <f t="shared" si="121"/>
        <v>5.8329871254747223</v>
      </c>
      <c r="J1221">
        <v>10.47</v>
      </c>
      <c r="K1221">
        <f t="shared" si="122"/>
        <v>1.2977627341090323</v>
      </c>
      <c r="L1221">
        <v>8.08</v>
      </c>
      <c r="M1221">
        <v>12.3</v>
      </c>
    </row>
    <row r="1222" spans="1:13" ht="15" x14ac:dyDescent="0.25">
      <c r="A1222" t="s">
        <v>1697</v>
      </c>
      <c r="B1222" t="s">
        <v>800</v>
      </c>
      <c r="C1222">
        <v>62.4</v>
      </c>
      <c r="D1222">
        <v>63</v>
      </c>
      <c r="E1222">
        <f t="shared" si="119"/>
        <v>3.1154719098036745</v>
      </c>
      <c r="F1222">
        <v>80</v>
      </c>
      <c r="G1222">
        <f t="shared" si="120"/>
        <v>3.9561548060999043</v>
      </c>
      <c r="H1222">
        <f t="shared" si="118"/>
        <v>143</v>
      </c>
      <c r="I1222">
        <f t="shared" si="121"/>
        <v>7.0716267159035793</v>
      </c>
      <c r="J1222">
        <v>11.1</v>
      </c>
      <c r="K1222">
        <f t="shared" si="122"/>
        <v>1.317869340673463</v>
      </c>
      <c r="L1222">
        <v>8.1999999999999993</v>
      </c>
      <c r="M1222">
        <v>11.7</v>
      </c>
    </row>
    <row r="1223" spans="1:13" ht="15" x14ac:dyDescent="0.25">
      <c r="A1223" t="s">
        <v>1697</v>
      </c>
      <c r="B1223" t="s">
        <v>800</v>
      </c>
      <c r="C1223">
        <v>67</v>
      </c>
      <c r="D1223">
        <v>87</v>
      </c>
      <c r="E1223">
        <f t="shared" si="119"/>
        <v>4.0853852043645249</v>
      </c>
      <c r="F1223">
        <v>100</v>
      </c>
      <c r="G1223">
        <f t="shared" si="120"/>
        <v>4.69584506248796</v>
      </c>
      <c r="H1223">
        <f t="shared" si="118"/>
        <v>187</v>
      </c>
      <c r="I1223">
        <f t="shared" si="121"/>
        <v>8.781230266852484</v>
      </c>
      <c r="J1223">
        <v>11.31</v>
      </c>
      <c r="K1223">
        <f t="shared" si="122"/>
        <v>1.2944566429274944</v>
      </c>
      <c r="L1223">
        <v>8.6999999999999993</v>
      </c>
    </row>
    <row r="1224" spans="1:13" ht="15" x14ac:dyDescent="0.25">
      <c r="A1224" t="s">
        <v>142</v>
      </c>
      <c r="B1224" t="s">
        <v>143</v>
      </c>
      <c r="C1224">
        <v>46.9</v>
      </c>
      <c r="D1224">
        <v>18</v>
      </c>
      <c r="E1224">
        <f t="shared" si="119"/>
        <v>1.0956249194279173</v>
      </c>
      <c r="F1224">
        <v>24</v>
      </c>
      <c r="G1224">
        <f t="shared" si="120"/>
        <v>1.4608332259038899</v>
      </c>
      <c r="H1224">
        <f t="shared" si="118"/>
        <v>42</v>
      </c>
      <c r="I1224">
        <f t="shared" si="121"/>
        <v>2.5564581453318072</v>
      </c>
      <c r="J1224">
        <v>7.09</v>
      </c>
      <c r="K1224">
        <f t="shared" si="122"/>
        <v>0.97527242246424728</v>
      </c>
      <c r="L1224">
        <v>5.5</v>
      </c>
      <c r="M1224">
        <v>14.7</v>
      </c>
    </row>
    <row r="1225" spans="1:13" x14ac:dyDescent="0.3">
      <c r="A1225" t="s">
        <v>61</v>
      </c>
      <c r="B1225" t="s">
        <v>62</v>
      </c>
      <c r="C1225">
        <v>28.4</v>
      </c>
      <c r="D1225">
        <v>22</v>
      </c>
      <c r="E1225">
        <f t="shared" si="119"/>
        <v>1.9287652566793703</v>
      </c>
      <c r="F1225">
        <v>28</v>
      </c>
      <c r="G1225">
        <f t="shared" si="120"/>
        <v>2.454792144864653</v>
      </c>
      <c r="H1225">
        <f t="shared" si="118"/>
        <v>50</v>
      </c>
      <c r="I1225">
        <f t="shared" si="121"/>
        <v>4.3835574015440235</v>
      </c>
      <c r="J1225">
        <v>4.54</v>
      </c>
      <c r="K1225">
        <f t="shared" si="122"/>
        <v>0.8088044994605853</v>
      </c>
      <c r="L1225">
        <v>5.26</v>
      </c>
      <c r="M1225">
        <v>13.6</v>
      </c>
    </row>
    <row r="1226" spans="1:13" ht="15" x14ac:dyDescent="0.25">
      <c r="A1226" t="s">
        <v>61</v>
      </c>
      <c r="B1226" t="s">
        <v>1627</v>
      </c>
      <c r="C1226">
        <v>69.599999999999994</v>
      </c>
      <c r="D1226">
        <v>55</v>
      </c>
      <c r="E1226">
        <f t="shared" si="119"/>
        <v>2.5121716158300984</v>
      </c>
      <c r="F1226">
        <v>75</v>
      </c>
      <c r="G1226">
        <f t="shared" si="120"/>
        <v>3.4256885670410435</v>
      </c>
      <c r="H1226">
        <f t="shared" si="118"/>
        <v>130</v>
      </c>
      <c r="I1226">
        <f t="shared" si="121"/>
        <v>5.9378601828711419</v>
      </c>
      <c r="J1226">
        <v>11.86</v>
      </c>
      <c r="K1226">
        <f t="shared" si="122"/>
        <v>1.3310236947095977</v>
      </c>
      <c r="L1226">
        <v>8.41</v>
      </c>
      <c r="M1226">
        <v>11.33</v>
      </c>
    </row>
    <row r="1227" spans="1:13" ht="15" x14ac:dyDescent="0.25">
      <c r="A1227" t="s">
        <v>624</v>
      </c>
      <c r="C1227">
        <v>42.8</v>
      </c>
      <c r="D1227">
        <v>32</v>
      </c>
      <c r="E1227">
        <f t="shared" si="119"/>
        <v>2.081796578928961</v>
      </c>
      <c r="F1227">
        <v>40</v>
      </c>
      <c r="G1227">
        <f t="shared" si="120"/>
        <v>2.6022457236612015</v>
      </c>
      <c r="H1227">
        <f t="shared" si="118"/>
        <v>72</v>
      </c>
      <c r="I1227">
        <f t="shared" si="121"/>
        <v>4.6840423025901625</v>
      </c>
      <c r="J1227">
        <v>6.1400000000000006</v>
      </c>
      <c r="K1227">
        <f t="shared" si="122"/>
        <v>0.88537885757526769</v>
      </c>
      <c r="L1227">
        <v>6.17</v>
      </c>
    </row>
    <row r="1228" spans="1:13" ht="15" x14ac:dyDescent="0.25">
      <c r="A1228" t="s">
        <v>624</v>
      </c>
      <c r="B1228" t="s">
        <v>1175</v>
      </c>
      <c r="C1228">
        <v>67.599999999999994</v>
      </c>
      <c r="D1228">
        <v>107</v>
      </c>
      <c r="E1228">
        <f t="shared" si="119"/>
        <v>4.992075245689362</v>
      </c>
      <c r="F1228">
        <v>138</v>
      </c>
      <c r="G1228">
        <f t="shared" si="120"/>
        <v>6.4383774196741301</v>
      </c>
      <c r="H1228">
        <f t="shared" si="118"/>
        <v>245</v>
      </c>
      <c r="I1228">
        <f t="shared" si="121"/>
        <v>11.430452665363493</v>
      </c>
      <c r="J1228">
        <v>11.55</v>
      </c>
      <c r="K1228">
        <f t="shared" si="122"/>
        <v>1.3158635465520954</v>
      </c>
      <c r="L1228">
        <v>8.4499999999999993</v>
      </c>
      <c r="M1228">
        <v>14.256956582111201</v>
      </c>
    </row>
    <row r="1229" spans="1:13" ht="15" x14ac:dyDescent="0.25">
      <c r="A1229" t="s">
        <v>624</v>
      </c>
      <c r="B1229" t="s">
        <v>1175</v>
      </c>
      <c r="C1229">
        <v>60.9</v>
      </c>
      <c r="D1229">
        <v>80</v>
      </c>
      <c r="E1229">
        <f t="shared" si="119"/>
        <v>4.0267987577934594</v>
      </c>
      <c r="F1229">
        <v>100</v>
      </c>
      <c r="G1229">
        <f t="shared" si="120"/>
        <v>5.0334984472418238</v>
      </c>
      <c r="H1229">
        <f t="shared" si="118"/>
        <v>180</v>
      </c>
      <c r="I1229">
        <f t="shared" si="121"/>
        <v>9.0602972050352832</v>
      </c>
      <c r="J1229">
        <v>12.280000000000001</v>
      </c>
      <c r="K1229">
        <f t="shared" si="122"/>
        <v>1.4763705661865272</v>
      </c>
      <c r="L1229">
        <v>7.7700000000000005</v>
      </c>
      <c r="M1229">
        <v>12.35</v>
      </c>
    </row>
    <row r="1230" spans="1:13" ht="15" x14ac:dyDescent="0.25">
      <c r="A1230" t="s">
        <v>624</v>
      </c>
      <c r="B1230" t="s">
        <v>1175</v>
      </c>
      <c r="C1230">
        <v>65.400000000000006</v>
      </c>
      <c r="D1230">
        <v>88</v>
      </c>
      <c r="E1230">
        <f t="shared" si="119"/>
        <v>4.2056389416276172</v>
      </c>
      <c r="F1230">
        <v>108</v>
      </c>
      <c r="G1230">
        <f t="shared" si="120"/>
        <v>5.1614659738157123</v>
      </c>
      <c r="H1230">
        <f t="shared" si="118"/>
        <v>196</v>
      </c>
      <c r="I1230">
        <f t="shared" si="121"/>
        <v>9.3671049154433295</v>
      </c>
      <c r="J1230">
        <v>9.92</v>
      </c>
      <c r="K1230">
        <f t="shared" si="122"/>
        <v>1.1496032955411035</v>
      </c>
      <c r="L1230">
        <v>7.73</v>
      </c>
      <c r="M1230">
        <v>12.31</v>
      </c>
    </row>
    <row r="1231" spans="1:13" ht="15" x14ac:dyDescent="0.25">
      <c r="A1231" t="s">
        <v>1174</v>
      </c>
      <c r="B1231" t="s">
        <v>1175</v>
      </c>
      <c r="C1231">
        <v>50.1</v>
      </c>
      <c r="D1231">
        <v>48</v>
      </c>
      <c r="E1231">
        <f t="shared" si="119"/>
        <v>2.7847089249193262</v>
      </c>
      <c r="F1231">
        <v>60</v>
      </c>
      <c r="G1231">
        <f t="shared" si="120"/>
        <v>3.4808861561491575</v>
      </c>
      <c r="H1231">
        <f t="shared" si="118"/>
        <v>108</v>
      </c>
      <c r="I1231">
        <f t="shared" si="121"/>
        <v>6.2655950810684837</v>
      </c>
      <c r="J1231">
        <v>7.1000000000000005</v>
      </c>
      <c r="K1231">
        <f t="shared" si="122"/>
        <v>0.94397563271860918</v>
      </c>
      <c r="L1231">
        <v>6.75</v>
      </c>
      <c r="M1231">
        <v>12.5</v>
      </c>
    </row>
    <row r="1232" spans="1:13" ht="15" x14ac:dyDescent="0.25">
      <c r="A1232" t="s">
        <v>369</v>
      </c>
      <c r="B1232" t="s">
        <v>3</v>
      </c>
      <c r="C1232">
        <v>39.700000000000003</v>
      </c>
      <c r="D1232">
        <v>11</v>
      </c>
      <c r="E1232">
        <f t="shared" si="119"/>
        <v>0.75584539262546535</v>
      </c>
      <c r="F1232">
        <v>18</v>
      </c>
      <c r="G1232">
        <f t="shared" si="120"/>
        <v>1.2368379152053071</v>
      </c>
      <c r="H1232">
        <f t="shared" si="118"/>
        <v>29</v>
      </c>
      <c r="I1232">
        <f t="shared" si="121"/>
        <v>1.9926833078307724</v>
      </c>
      <c r="J1232">
        <v>8.1999999999999993</v>
      </c>
      <c r="K1232">
        <f t="shared" si="122"/>
        <v>1.2291587712809975</v>
      </c>
      <c r="L1232">
        <v>5.9</v>
      </c>
      <c r="M1232">
        <v>14.6</v>
      </c>
    </row>
    <row r="1233" spans="1:13" ht="15" x14ac:dyDescent="0.25">
      <c r="A1233" t="s">
        <v>75</v>
      </c>
      <c r="B1233" t="s">
        <v>7</v>
      </c>
      <c r="C1233">
        <v>76.599999999999994</v>
      </c>
      <c r="D1233">
        <v>95</v>
      </c>
      <c r="E1233">
        <f t="shared" si="119"/>
        <v>4.047027793891492</v>
      </c>
      <c r="F1233">
        <v>115</v>
      </c>
      <c r="G1233">
        <f t="shared" si="120"/>
        <v>4.8990336452370693</v>
      </c>
      <c r="H1233">
        <f t="shared" si="118"/>
        <v>210</v>
      </c>
      <c r="I1233">
        <f t="shared" si="121"/>
        <v>8.9460614391285613</v>
      </c>
      <c r="J1233">
        <v>13.69</v>
      </c>
      <c r="K1233">
        <f t="shared" si="122"/>
        <v>1.4623418662317265</v>
      </c>
      <c r="L1233">
        <v>8.69</v>
      </c>
    </row>
    <row r="1234" spans="1:13" ht="15" x14ac:dyDescent="0.25">
      <c r="A1234" t="s">
        <v>75</v>
      </c>
      <c r="B1234" t="s">
        <v>7</v>
      </c>
      <c r="C1234">
        <v>93.4</v>
      </c>
      <c r="D1234">
        <v>125</v>
      </c>
      <c r="E1234">
        <f t="shared" si="119"/>
        <v>4.60978118417672</v>
      </c>
      <c r="F1234">
        <v>152</v>
      </c>
      <c r="G1234">
        <f t="shared" si="120"/>
        <v>5.6054939199588913</v>
      </c>
      <c r="H1234">
        <f t="shared" si="118"/>
        <v>277</v>
      </c>
      <c r="I1234">
        <f t="shared" si="121"/>
        <v>10.215275104135612</v>
      </c>
      <c r="J1234">
        <v>16.850000000000001</v>
      </c>
      <c r="K1234">
        <f t="shared" si="122"/>
        <v>1.6249870541538922</v>
      </c>
      <c r="L1234">
        <v>9.1</v>
      </c>
    </row>
    <row r="1235" spans="1:13" ht="15" x14ac:dyDescent="0.25">
      <c r="A1235" t="s">
        <v>75</v>
      </c>
      <c r="B1235" t="s">
        <v>21</v>
      </c>
      <c r="C1235">
        <v>46.8</v>
      </c>
      <c r="D1235">
        <v>30</v>
      </c>
      <c r="E1235">
        <f t="shared" si="119"/>
        <v>1.8288788732937837</v>
      </c>
      <c r="F1235">
        <v>38</v>
      </c>
      <c r="G1235">
        <f t="shared" si="120"/>
        <v>2.3165799061721262</v>
      </c>
      <c r="H1235">
        <f t="shared" si="118"/>
        <v>68</v>
      </c>
      <c r="I1235">
        <f t="shared" si="121"/>
        <v>4.1454587794659101</v>
      </c>
      <c r="J1235">
        <v>6.65</v>
      </c>
      <c r="K1235">
        <f t="shared" si="122"/>
        <v>0.91575486436609677</v>
      </c>
      <c r="L1235">
        <v>5.0999999999999996</v>
      </c>
      <c r="M1235">
        <v>14.87</v>
      </c>
    </row>
    <row r="1236" spans="1:13" ht="15" x14ac:dyDescent="0.25">
      <c r="A1236" t="s">
        <v>75</v>
      </c>
      <c r="B1236" t="s">
        <v>157</v>
      </c>
      <c r="C1236">
        <v>53.2</v>
      </c>
      <c r="D1236">
        <v>30</v>
      </c>
      <c r="E1236">
        <f t="shared" si="119"/>
        <v>1.6660716431709948</v>
      </c>
      <c r="F1236">
        <v>38</v>
      </c>
      <c r="G1236">
        <f t="shared" si="120"/>
        <v>2.1103574146832598</v>
      </c>
      <c r="H1236">
        <f t="shared" si="118"/>
        <v>68</v>
      </c>
      <c r="I1236">
        <f t="shared" si="121"/>
        <v>3.7764290578542545</v>
      </c>
      <c r="J1236">
        <v>7.75</v>
      </c>
      <c r="K1236">
        <f t="shared" si="122"/>
        <v>0.99899326422592882</v>
      </c>
      <c r="L1236">
        <v>5.6</v>
      </c>
      <c r="M1236">
        <v>13.7</v>
      </c>
    </row>
    <row r="1237" spans="1:13" ht="15" x14ac:dyDescent="0.25">
      <c r="A1237" t="s">
        <v>75</v>
      </c>
      <c r="B1237" t="s">
        <v>55</v>
      </c>
      <c r="C1237">
        <v>58.5</v>
      </c>
      <c r="D1237">
        <v>34</v>
      </c>
      <c r="E1237">
        <f t="shared" si="119"/>
        <v>1.7621800988346155</v>
      </c>
      <c r="F1237">
        <v>40</v>
      </c>
      <c r="G1237">
        <f t="shared" si="120"/>
        <v>2.0731530574524886</v>
      </c>
      <c r="H1237">
        <f t="shared" si="118"/>
        <v>74</v>
      </c>
      <c r="I1237">
        <f t="shared" si="121"/>
        <v>3.835333156287104</v>
      </c>
      <c r="J1237">
        <v>4.97</v>
      </c>
      <c r="K1237">
        <f t="shared" si="122"/>
        <v>0.61003546833105826</v>
      </c>
      <c r="L1237">
        <v>5.7</v>
      </c>
      <c r="M1237">
        <v>13.6</v>
      </c>
    </row>
    <row r="1238" spans="1:13" ht="15" x14ac:dyDescent="0.25">
      <c r="A1238" t="s">
        <v>75</v>
      </c>
      <c r="B1238" t="s">
        <v>7</v>
      </c>
      <c r="C1238">
        <v>49.4</v>
      </c>
      <c r="D1238">
        <v>39</v>
      </c>
      <c r="E1238">
        <f t="shared" si="119"/>
        <v>2.2858522395804615</v>
      </c>
      <c r="F1238">
        <v>45</v>
      </c>
      <c r="G1238">
        <f t="shared" si="120"/>
        <v>2.6375218149005328</v>
      </c>
      <c r="H1238">
        <f t="shared" si="118"/>
        <v>84</v>
      </c>
      <c r="I1238">
        <f t="shared" si="121"/>
        <v>4.9233740544809947</v>
      </c>
      <c r="J1238">
        <v>8.8000000000000007</v>
      </c>
      <c r="K1238">
        <f t="shared" si="122"/>
        <v>1.1785155710079191</v>
      </c>
      <c r="L1238">
        <v>6.3</v>
      </c>
      <c r="M1238">
        <v>13.4</v>
      </c>
    </row>
    <row r="1239" spans="1:13" ht="15" x14ac:dyDescent="0.25">
      <c r="A1239" t="s">
        <v>75</v>
      </c>
      <c r="B1239" t="s">
        <v>157</v>
      </c>
      <c r="C1239">
        <v>77.3</v>
      </c>
      <c r="D1239">
        <v>80</v>
      </c>
      <c r="E1239">
        <f t="shared" si="119"/>
        <v>3.385546733580783</v>
      </c>
      <c r="F1239">
        <v>97</v>
      </c>
      <c r="G1239">
        <f t="shared" si="120"/>
        <v>4.1049754144666988</v>
      </c>
      <c r="H1239">
        <f t="shared" si="118"/>
        <v>177</v>
      </c>
      <c r="I1239">
        <f t="shared" si="121"/>
        <v>7.4905221480474822</v>
      </c>
      <c r="J1239">
        <v>11.6</v>
      </c>
      <c r="K1239">
        <f t="shared" si="122"/>
        <v>1.233294469572449</v>
      </c>
      <c r="L1239">
        <v>7.5</v>
      </c>
      <c r="M1239">
        <v>12.6</v>
      </c>
    </row>
    <row r="1240" spans="1:13" ht="15" x14ac:dyDescent="0.25">
      <c r="A1240" t="s">
        <v>75</v>
      </c>
      <c r="B1240" t="s">
        <v>7</v>
      </c>
      <c r="C1240">
        <v>87.5</v>
      </c>
      <c r="D1240">
        <v>112</v>
      </c>
      <c r="E1240">
        <f t="shared" si="119"/>
        <v>4.3311375028258317</v>
      </c>
      <c r="F1240">
        <v>135</v>
      </c>
      <c r="G1240">
        <f t="shared" si="120"/>
        <v>5.2205675257275654</v>
      </c>
      <c r="H1240">
        <f t="shared" si="118"/>
        <v>247</v>
      </c>
      <c r="I1240">
        <f t="shared" si="121"/>
        <v>9.5517050285533962</v>
      </c>
      <c r="J1240">
        <v>15.5</v>
      </c>
      <c r="K1240">
        <f t="shared" si="122"/>
        <v>1.5459337628617751</v>
      </c>
      <c r="L1240">
        <v>9.5</v>
      </c>
      <c r="M1240">
        <v>11.6</v>
      </c>
    </row>
    <row r="1241" spans="1:13" ht="15" x14ac:dyDescent="0.25">
      <c r="A1241" t="s">
        <v>976</v>
      </c>
      <c r="B1241" t="s">
        <v>7</v>
      </c>
      <c r="C1241">
        <v>56.3</v>
      </c>
      <c r="D1241">
        <v>54</v>
      </c>
      <c r="E1241">
        <f t="shared" si="119"/>
        <v>2.8778920560037085</v>
      </c>
      <c r="F1241">
        <v>68</v>
      </c>
      <c r="G1241">
        <f t="shared" si="120"/>
        <v>3.6240122186713366</v>
      </c>
      <c r="H1241">
        <f t="shared" si="118"/>
        <v>122</v>
      </c>
      <c r="I1241">
        <f t="shared" si="121"/>
        <v>6.5019042746750451</v>
      </c>
      <c r="J1241">
        <v>10.25</v>
      </c>
      <c r="K1241">
        <f t="shared" si="122"/>
        <v>1.2832304013602835</v>
      </c>
      <c r="L1241">
        <v>7.02</v>
      </c>
    </row>
    <row r="1242" spans="1:13" ht="15" x14ac:dyDescent="0.25">
      <c r="A1242" t="s">
        <v>2128</v>
      </c>
      <c r="B1242" t="s">
        <v>196</v>
      </c>
      <c r="C1242">
        <v>55.1</v>
      </c>
      <c r="D1242">
        <v>56</v>
      </c>
      <c r="E1242">
        <f t="shared" si="119"/>
        <v>3.0316209392587115</v>
      </c>
      <c r="F1242">
        <v>71</v>
      </c>
      <c r="G1242">
        <f t="shared" si="120"/>
        <v>3.8436622622744379</v>
      </c>
      <c r="H1242">
        <f t="shared" si="118"/>
        <v>127</v>
      </c>
      <c r="I1242">
        <f t="shared" si="121"/>
        <v>6.8752832015331498</v>
      </c>
      <c r="J1242">
        <v>6.81</v>
      </c>
      <c r="K1242">
        <f t="shared" si="122"/>
        <v>0.86208777540570736</v>
      </c>
      <c r="L1242">
        <v>6.88</v>
      </c>
    </row>
    <row r="1243" spans="1:13" ht="15" x14ac:dyDescent="0.25">
      <c r="A1243" t="s">
        <v>2128</v>
      </c>
      <c r="B1243" t="s">
        <v>196</v>
      </c>
      <c r="C1243">
        <v>58.7</v>
      </c>
      <c r="D1243">
        <v>68</v>
      </c>
      <c r="E1243">
        <f t="shared" si="119"/>
        <v>3.5156214897845919</v>
      </c>
      <c r="F1243">
        <v>90</v>
      </c>
      <c r="G1243">
        <f t="shared" si="120"/>
        <v>4.6530284423619594</v>
      </c>
      <c r="H1243">
        <f t="shared" si="118"/>
        <v>158</v>
      </c>
      <c r="I1243">
        <f t="shared" si="121"/>
        <v>8.1686499321465522</v>
      </c>
      <c r="J1243">
        <v>8.9</v>
      </c>
      <c r="K1243">
        <f t="shared" si="122"/>
        <v>1.0904972750814856</v>
      </c>
      <c r="L1243">
        <v>7</v>
      </c>
      <c r="M1243">
        <v>14.0732094753065</v>
      </c>
    </row>
    <row r="1244" spans="1:13" ht="15" x14ac:dyDescent="0.25">
      <c r="A1244" t="s">
        <v>604</v>
      </c>
      <c r="B1244" t="s">
        <v>605</v>
      </c>
      <c r="C1244">
        <v>42.7</v>
      </c>
      <c r="D1244">
        <v>11</v>
      </c>
      <c r="E1244">
        <f t="shared" si="119"/>
        <v>0.71683624849410466</v>
      </c>
      <c r="F1244">
        <v>12</v>
      </c>
      <c r="G1244">
        <f t="shared" si="120"/>
        <v>0.78200318017538684</v>
      </c>
      <c r="H1244">
        <f t="shared" si="118"/>
        <v>23</v>
      </c>
      <c r="I1244">
        <f t="shared" si="121"/>
        <v>1.4988394286694915</v>
      </c>
      <c r="J1244">
        <v>5.99</v>
      </c>
      <c r="K1244">
        <f t="shared" si="122"/>
        <v>0.86479129683953104</v>
      </c>
      <c r="L1244">
        <v>6</v>
      </c>
      <c r="M1244">
        <v>14</v>
      </c>
    </row>
    <row r="1245" spans="1:13" ht="15" x14ac:dyDescent="0.25">
      <c r="A1245" t="s">
        <v>1407</v>
      </c>
      <c r="B1245" t="s">
        <v>1818</v>
      </c>
      <c r="C1245">
        <v>85.5</v>
      </c>
      <c r="D1245">
        <v>55</v>
      </c>
      <c r="E1245">
        <f t="shared" si="119"/>
        <v>2.1629732144792659</v>
      </c>
      <c r="F1245">
        <v>75</v>
      </c>
      <c r="G1245">
        <f t="shared" si="120"/>
        <v>2.9495089288353622</v>
      </c>
      <c r="H1245">
        <f t="shared" si="118"/>
        <v>130</v>
      </c>
      <c r="I1245">
        <f t="shared" si="121"/>
        <v>5.1124821433146286</v>
      </c>
      <c r="J1245">
        <v>11.28</v>
      </c>
      <c r="K1245">
        <f t="shared" si="122"/>
        <v>1.1385315955063509</v>
      </c>
      <c r="L1245">
        <v>7.62</v>
      </c>
      <c r="M1245">
        <v>13</v>
      </c>
    </row>
    <row r="1246" spans="1:13" ht="15" x14ac:dyDescent="0.25">
      <c r="A1246" t="s">
        <v>1690</v>
      </c>
      <c r="B1246" t="s">
        <v>409</v>
      </c>
      <c r="C1246">
        <v>49.8</v>
      </c>
      <c r="D1246">
        <v>40</v>
      </c>
      <c r="E1246">
        <f t="shared" si="119"/>
        <v>2.3307510993309921</v>
      </c>
      <c r="F1246">
        <v>50</v>
      </c>
      <c r="G1246">
        <f t="shared" si="120"/>
        <v>2.9134388741637403</v>
      </c>
      <c r="H1246">
        <f t="shared" ref="H1246:H1254" si="123">D1246+F1246</f>
        <v>90</v>
      </c>
      <c r="I1246">
        <f t="shared" si="121"/>
        <v>5.2441899734947324</v>
      </c>
      <c r="J1246">
        <v>8.99</v>
      </c>
      <c r="K1246">
        <f t="shared" si="122"/>
        <v>1.198965802760374</v>
      </c>
      <c r="L1246">
        <v>7.21</v>
      </c>
      <c r="M1246">
        <v>13</v>
      </c>
    </row>
    <row r="1247" spans="1:13" ht="15" x14ac:dyDescent="0.25">
      <c r="A1247" t="s">
        <v>1223</v>
      </c>
      <c r="B1247" t="s">
        <v>409</v>
      </c>
      <c r="C1247">
        <v>46.4</v>
      </c>
      <c r="D1247">
        <v>35</v>
      </c>
      <c r="E1247">
        <f t="shared" si="119"/>
        <v>2.1470560695930621</v>
      </c>
      <c r="F1247">
        <v>45</v>
      </c>
      <c r="G1247">
        <f t="shared" si="120"/>
        <v>2.7605006609053655</v>
      </c>
      <c r="H1247">
        <f t="shared" si="123"/>
        <v>80</v>
      </c>
      <c r="I1247">
        <f t="shared" si="121"/>
        <v>4.9075567304984276</v>
      </c>
      <c r="J1247">
        <v>7.15</v>
      </c>
      <c r="K1247">
        <f t="shared" si="122"/>
        <v>0.98897523719917857</v>
      </c>
      <c r="L1247">
        <v>7.22</v>
      </c>
      <c r="M1247">
        <v>12.7</v>
      </c>
    </row>
    <row r="1248" spans="1:13" ht="15" x14ac:dyDescent="0.25">
      <c r="A1248" t="s">
        <v>1116</v>
      </c>
      <c r="B1248" t="s">
        <v>1909</v>
      </c>
      <c r="C1248">
        <v>68.400000000000006</v>
      </c>
      <c r="D1248">
        <v>81</v>
      </c>
      <c r="E1248">
        <f t="shared" si="119"/>
        <v>3.7468454863435814</v>
      </c>
      <c r="F1248">
        <v>101</v>
      </c>
      <c r="G1248">
        <f t="shared" si="120"/>
        <v>4.6719925200086632</v>
      </c>
      <c r="H1248">
        <f t="shared" si="123"/>
        <v>182</v>
      </c>
      <c r="I1248">
        <f t="shared" si="121"/>
        <v>8.4188380063522441</v>
      </c>
      <c r="J1248">
        <v>11.78</v>
      </c>
      <c r="K1248">
        <f t="shared" si="122"/>
        <v>1.3339518986486822</v>
      </c>
      <c r="L1248">
        <v>7.6</v>
      </c>
      <c r="M1248">
        <v>12.26</v>
      </c>
    </row>
    <row r="1249" spans="1:13" ht="15" x14ac:dyDescent="0.25">
      <c r="A1249" t="s">
        <v>1473</v>
      </c>
      <c r="B1249" t="s">
        <v>1474</v>
      </c>
      <c r="C1249">
        <v>65.5</v>
      </c>
      <c r="D1249">
        <v>70</v>
      </c>
      <c r="E1249">
        <f t="shared" si="119"/>
        <v>3.3416786650202313</v>
      </c>
      <c r="F1249">
        <v>88</v>
      </c>
      <c r="G1249">
        <f t="shared" si="120"/>
        <v>4.2009674645968618</v>
      </c>
      <c r="H1249">
        <f t="shared" si="123"/>
        <v>158</v>
      </c>
      <c r="I1249">
        <f t="shared" si="121"/>
        <v>7.5426461296170935</v>
      </c>
      <c r="J1249">
        <v>11.16</v>
      </c>
      <c r="K1249">
        <f t="shared" si="122"/>
        <v>1.292285434850299</v>
      </c>
      <c r="L1249">
        <v>7.79</v>
      </c>
      <c r="M1249">
        <v>12.13</v>
      </c>
    </row>
    <row r="1250" spans="1:13" ht="15" x14ac:dyDescent="0.25">
      <c r="A1250" t="s">
        <v>789</v>
      </c>
      <c r="B1250" t="s">
        <v>1840</v>
      </c>
      <c r="C1250">
        <v>70.8</v>
      </c>
      <c r="D1250">
        <v>63</v>
      </c>
      <c r="E1250">
        <f t="shared" si="119"/>
        <v>2.8420187307632414</v>
      </c>
      <c r="F1250">
        <v>78</v>
      </c>
      <c r="G1250">
        <f t="shared" si="120"/>
        <v>3.5186898571354419</v>
      </c>
      <c r="H1250">
        <f t="shared" si="123"/>
        <v>141</v>
      </c>
      <c r="I1250">
        <f t="shared" si="121"/>
        <v>6.3607085878986833</v>
      </c>
      <c r="J1250">
        <v>11.52</v>
      </c>
      <c r="K1250">
        <f t="shared" si="122"/>
        <v>1.2815228647059282</v>
      </c>
      <c r="L1250">
        <v>8</v>
      </c>
      <c r="M1250">
        <v>12.5</v>
      </c>
    </row>
    <row r="1251" spans="1:13" ht="15" x14ac:dyDescent="0.25">
      <c r="A1251" t="s">
        <v>1839</v>
      </c>
      <c r="B1251" t="s">
        <v>799</v>
      </c>
      <c r="C1251">
        <v>63.6</v>
      </c>
      <c r="D1251">
        <v>78</v>
      </c>
      <c r="E1251">
        <f t="shared" si="119"/>
        <v>3.8041747644699946</v>
      </c>
      <c r="F1251">
        <v>100</v>
      </c>
      <c r="G1251">
        <f t="shared" si="120"/>
        <v>4.8771471339358898</v>
      </c>
      <c r="H1251">
        <f t="shared" si="123"/>
        <v>178</v>
      </c>
      <c r="I1251">
        <f t="shared" si="121"/>
        <v>8.6813218984058853</v>
      </c>
      <c r="J1251">
        <v>12.66</v>
      </c>
      <c r="K1251">
        <f t="shared" si="122"/>
        <v>1.4883958223753297</v>
      </c>
      <c r="L1251">
        <v>8.68</v>
      </c>
    </row>
    <row r="1252" spans="1:13" ht="15" x14ac:dyDescent="0.25">
      <c r="A1252" t="s">
        <v>1045</v>
      </c>
      <c r="B1252" t="s">
        <v>7</v>
      </c>
      <c r="C1252">
        <v>42.3</v>
      </c>
      <c r="D1252">
        <v>37</v>
      </c>
      <c r="E1252">
        <f t="shared" si="119"/>
        <v>2.4277404198323627</v>
      </c>
      <c r="F1252">
        <v>46</v>
      </c>
      <c r="G1252">
        <f t="shared" si="120"/>
        <v>3.0182718733050993</v>
      </c>
      <c r="H1252">
        <f t="shared" si="123"/>
        <v>83</v>
      </c>
      <c r="I1252">
        <f t="shared" si="121"/>
        <v>5.4460122931374615</v>
      </c>
      <c r="J1252">
        <v>5.91</v>
      </c>
      <c r="K1252">
        <f t="shared" si="122"/>
        <v>0.85739146118290599</v>
      </c>
      <c r="L1252">
        <v>6.5</v>
      </c>
    </row>
    <row r="1253" spans="1:13" ht="15" x14ac:dyDescent="0.25">
      <c r="A1253" t="s">
        <v>1045</v>
      </c>
      <c r="B1253" t="s">
        <v>7</v>
      </c>
      <c r="C1253">
        <v>53.2</v>
      </c>
      <c r="D1253">
        <v>67</v>
      </c>
      <c r="E1253">
        <f t="shared" si="119"/>
        <v>3.7208933364152217</v>
      </c>
      <c r="F1253">
        <v>84</v>
      </c>
      <c r="G1253">
        <f t="shared" si="120"/>
        <v>4.665000600878785</v>
      </c>
      <c r="H1253">
        <f t="shared" si="123"/>
        <v>151</v>
      </c>
      <c r="I1253">
        <f t="shared" si="121"/>
        <v>8.3858939372940071</v>
      </c>
      <c r="J1253">
        <v>9.23</v>
      </c>
      <c r="K1253">
        <f t="shared" si="122"/>
        <v>1.1897687521039129</v>
      </c>
      <c r="L1253">
        <v>7.63</v>
      </c>
    </row>
    <row r="1254" spans="1:13" ht="15" x14ac:dyDescent="0.25">
      <c r="A1254" t="s">
        <v>1045</v>
      </c>
      <c r="B1254" t="s">
        <v>7</v>
      </c>
      <c r="C1254">
        <v>48.4</v>
      </c>
      <c r="D1254">
        <v>52</v>
      </c>
      <c r="E1254">
        <f t="shared" si="119"/>
        <v>3.0934802954241967</v>
      </c>
      <c r="F1254">
        <v>65</v>
      </c>
      <c r="G1254">
        <f t="shared" si="120"/>
        <v>3.8668503692802458</v>
      </c>
      <c r="H1254">
        <f t="shared" si="123"/>
        <v>117</v>
      </c>
      <c r="I1254">
        <f t="shared" si="121"/>
        <v>6.9603306647044425</v>
      </c>
      <c r="J1254">
        <v>9.3699999999999992</v>
      </c>
      <c r="K1254">
        <f t="shared" si="122"/>
        <v>1.2681506979385639</v>
      </c>
      <c r="L1254">
        <v>7.34</v>
      </c>
    </row>
    <row r="1255" spans="1:13" ht="15" x14ac:dyDescent="0.25">
      <c r="A1255" t="s">
        <v>123</v>
      </c>
      <c r="B1255" t="s">
        <v>409</v>
      </c>
      <c r="C1255">
        <v>53.9</v>
      </c>
      <c r="D1255">
        <v>18</v>
      </c>
      <c r="E1255">
        <f t="shared" si="119"/>
        <v>0.99018280053897434</v>
      </c>
      <c r="G1255" t="str">
        <f t="shared" si="120"/>
        <v/>
      </c>
      <c r="I1255" t="str">
        <f t="shared" si="121"/>
        <v/>
      </c>
      <c r="J1255">
        <v>6.34</v>
      </c>
      <c r="K1255">
        <f t="shared" si="122"/>
        <v>0.81175215284144686</v>
      </c>
      <c r="L1255">
        <v>3.62</v>
      </c>
      <c r="M1255">
        <v>18.47</v>
      </c>
    </row>
    <row r="1256" spans="1:13" ht="15" x14ac:dyDescent="0.25">
      <c r="A1256" t="s">
        <v>123</v>
      </c>
      <c r="B1256" t="s">
        <v>409</v>
      </c>
      <c r="C1256">
        <v>56.7</v>
      </c>
      <c r="D1256">
        <v>30</v>
      </c>
      <c r="E1256">
        <f t="shared" si="119"/>
        <v>1.5906165087762028</v>
      </c>
      <c r="F1256">
        <v>40</v>
      </c>
      <c r="G1256">
        <f t="shared" si="120"/>
        <v>2.1208220117016037</v>
      </c>
      <c r="H1256">
        <f>D1256+F1256</f>
        <v>70</v>
      </c>
      <c r="I1256">
        <f t="shared" si="121"/>
        <v>3.7114385204778064</v>
      </c>
      <c r="J1256">
        <v>6</v>
      </c>
      <c r="K1256">
        <f t="shared" si="122"/>
        <v>0.74842274805781361</v>
      </c>
      <c r="L1256">
        <v>5.15</v>
      </c>
      <c r="M1256">
        <v>14.6</v>
      </c>
    </row>
    <row r="1257" spans="1:13" ht="15" x14ac:dyDescent="0.25">
      <c r="A1257" s="1" t="s">
        <v>123</v>
      </c>
      <c r="B1257" s="1" t="s">
        <v>409</v>
      </c>
      <c r="C1257" s="1">
        <v>73.900000000000006</v>
      </c>
      <c r="D1257" s="1">
        <v>48</v>
      </c>
      <c r="E1257">
        <f t="shared" si="119"/>
        <v>2.0988908621302129</v>
      </c>
      <c r="F1257" s="1">
        <v>63</v>
      </c>
      <c r="G1257">
        <f t="shared" si="120"/>
        <v>2.754794256545904</v>
      </c>
      <c r="H1257">
        <f>D1257+F1257</f>
        <v>111</v>
      </c>
      <c r="I1257">
        <f t="shared" si="121"/>
        <v>4.8536851186761174</v>
      </c>
      <c r="J1257" s="1">
        <v>9.35</v>
      </c>
      <c r="K1257">
        <f t="shared" si="122"/>
        <v>1.01739848252746</v>
      </c>
      <c r="L1257" s="1">
        <v>5.3100000000000005</v>
      </c>
    </row>
    <row r="1258" spans="1:13" ht="15" x14ac:dyDescent="0.25">
      <c r="A1258" t="s">
        <v>123</v>
      </c>
      <c r="B1258" t="s">
        <v>1987</v>
      </c>
      <c r="C1258">
        <v>79.7</v>
      </c>
      <c r="E1258" t="str">
        <f t="shared" si="119"/>
        <v/>
      </c>
      <c r="G1258" t="str">
        <f t="shared" si="120"/>
        <v/>
      </c>
      <c r="I1258" t="str">
        <f t="shared" si="121"/>
        <v/>
      </c>
      <c r="J1258">
        <v>8.01</v>
      </c>
      <c r="K1258">
        <f t="shared" si="122"/>
        <v>0.83829298408581254</v>
      </c>
      <c r="L1258">
        <v>6.3</v>
      </c>
    </row>
    <row r="1259" spans="1:13" ht="15" x14ac:dyDescent="0.25">
      <c r="A1259" t="s">
        <v>1331</v>
      </c>
      <c r="B1259" t="s">
        <v>409</v>
      </c>
      <c r="C1259">
        <v>63.8</v>
      </c>
      <c r="D1259">
        <v>38</v>
      </c>
      <c r="E1259">
        <f t="shared" si="119"/>
        <v>1.84908807958077</v>
      </c>
      <c r="F1259">
        <v>49</v>
      </c>
      <c r="G1259">
        <f t="shared" si="120"/>
        <v>2.3843504184067825</v>
      </c>
      <c r="H1259">
        <f>D1259+F1259</f>
        <v>87</v>
      </c>
      <c r="I1259">
        <f t="shared" si="121"/>
        <v>4.2334384979875521</v>
      </c>
      <c r="J1259">
        <v>6.8</v>
      </c>
      <c r="K1259">
        <f t="shared" si="122"/>
        <v>0.7981613754044794</v>
      </c>
      <c r="L1259">
        <v>5.5</v>
      </c>
    </row>
    <row r="1260" spans="1:13" ht="15" x14ac:dyDescent="0.25">
      <c r="A1260" t="s">
        <v>26</v>
      </c>
      <c r="B1260" t="s">
        <v>27</v>
      </c>
      <c r="C1260">
        <v>42.7</v>
      </c>
      <c r="D1260">
        <v>10</v>
      </c>
      <c r="E1260">
        <f t="shared" si="119"/>
        <v>0.65166931681282236</v>
      </c>
      <c r="F1260">
        <v>12</v>
      </c>
      <c r="G1260">
        <f t="shared" si="120"/>
        <v>0.78200318017538684</v>
      </c>
      <c r="H1260">
        <f>D1260+F1260</f>
        <v>22</v>
      </c>
      <c r="I1260">
        <f t="shared" si="121"/>
        <v>1.4336724969882093</v>
      </c>
      <c r="J1260">
        <v>4.2300000000000004</v>
      </c>
      <c r="K1260">
        <f t="shared" si="122"/>
        <v>0.61069569042257377</v>
      </c>
      <c r="L1260">
        <v>3.98</v>
      </c>
      <c r="M1260">
        <v>15.92</v>
      </c>
    </row>
    <row r="1261" spans="1:13" ht="15" x14ac:dyDescent="0.25">
      <c r="A1261" t="s">
        <v>26</v>
      </c>
      <c r="B1261" t="s">
        <v>401</v>
      </c>
      <c r="C1261">
        <v>39.700000000000003</v>
      </c>
      <c r="D1261">
        <v>16</v>
      </c>
      <c r="E1261">
        <f t="shared" si="119"/>
        <v>1.099411480182495</v>
      </c>
      <c r="F1261">
        <v>25</v>
      </c>
      <c r="G1261">
        <f t="shared" si="120"/>
        <v>1.7178304377851485</v>
      </c>
      <c r="H1261">
        <f>D1261+F1261</f>
        <v>41</v>
      </c>
      <c r="I1261">
        <f t="shared" si="121"/>
        <v>2.8172419179676438</v>
      </c>
      <c r="J1261">
        <v>6.99</v>
      </c>
      <c r="K1261">
        <f t="shared" si="122"/>
        <v>1.0477829038114848</v>
      </c>
      <c r="L1261">
        <v>5.23</v>
      </c>
      <c r="M1261">
        <v>13.81</v>
      </c>
    </row>
    <row r="1262" spans="1:13" ht="15" x14ac:dyDescent="0.25">
      <c r="A1262" t="s">
        <v>116</v>
      </c>
      <c r="B1262" t="s">
        <v>115</v>
      </c>
      <c r="C1262">
        <v>51.4</v>
      </c>
      <c r="D1262">
        <v>30</v>
      </c>
      <c r="E1262">
        <f t="shared" si="119"/>
        <v>1.7083120983136781</v>
      </c>
      <c r="F1262">
        <v>35</v>
      </c>
      <c r="G1262">
        <f t="shared" si="120"/>
        <v>1.9930307813659578</v>
      </c>
      <c r="H1262">
        <f>D1262+F1262</f>
        <v>65</v>
      </c>
      <c r="I1262">
        <f t="shared" si="121"/>
        <v>3.7013428796796362</v>
      </c>
      <c r="J1262">
        <v>6.45</v>
      </c>
      <c r="K1262">
        <f t="shared" si="122"/>
        <v>0.84630480226745353</v>
      </c>
      <c r="L1262">
        <v>6.31</v>
      </c>
      <c r="M1262">
        <v>14.1</v>
      </c>
    </row>
    <row r="1263" spans="1:13" ht="15" x14ac:dyDescent="0.25">
      <c r="A1263" t="s">
        <v>1001</v>
      </c>
      <c r="B1263" t="s">
        <v>1002</v>
      </c>
      <c r="C1263">
        <v>41.5</v>
      </c>
      <c r="D1263">
        <v>41</v>
      </c>
      <c r="E1263">
        <f t="shared" si="119"/>
        <v>2.7278229364772035</v>
      </c>
      <c r="F1263">
        <v>47</v>
      </c>
      <c r="G1263">
        <f t="shared" si="120"/>
        <v>3.127016536937282</v>
      </c>
      <c r="H1263">
        <f>D1263+F1263</f>
        <v>88</v>
      </c>
      <c r="I1263">
        <f t="shared" si="121"/>
        <v>5.8548394734144855</v>
      </c>
      <c r="J1263">
        <v>7.8100000000000005</v>
      </c>
      <c r="K1263">
        <f t="shared" si="122"/>
        <v>1.144241051793832</v>
      </c>
      <c r="L1263">
        <v>6.1000000000000005</v>
      </c>
    </row>
    <row r="1264" spans="1:13" ht="15" x14ac:dyDescent="0.25">
      <c r="A1264" t="s">
        <v>200</v>
      </c>
      <c r="B1264" t="s">
        <v>79</v>
      </c>
      <c r="C1264">
        <v>28.4</v>
      </c>
      <c r="D1264">
        <v>13</v>
      </c>
      <c r="E1264">
        <f t="shared" si="119"/>
        <v>1.139724924401446</v>
      </c>
      <c r="G1264" t="str">
        <f t="shared" si="120"/>
        <v/>
      </c>
      <c r="I1264" t="str">
        <f t="shared" si="121"/>
        <v/>
      </c>
      <c r="J1264">
        <v>4.45</v>
      </c>
      <c r="K1264">
        <f t="shared" si="122"/>
        <v>0.79277093008801858</v>
      </c>
      <c r="L1264">
        <v>5.04</v>
      </c>
      <c r="M1264">
        <v>16.2</v>
      </c>
    </row>
    <row r="1265" spans="1:13" ht="15" x14ac:dyDescent="0.25">
      <c r="A1265" t="s">
        <v>200</v>
      </c>
      <c r="B1265" t="s">
        <v>2078</v>
      </c>
      <c r="C1265">
        <v>68.099999999999994</v>
      </c>
      <c r="D1265">
        <v>70</v>
      </c>
      <c r="E1265">
        <f t="shared" si="119"/>
        <v>3.2483843060205237</v>
      </c>
      <c r="F1265">
        <v>90</v>
      </c>
      <c r="G1265">
        <f t="shared" si="120"/>
        <v>4.1764941077406732</v>
      </c>
      <c r="H1265">
        <f t="shared" ref="H1265:H1279" si="124">D1265+F1265</f>
        <v>160</v>
      </c>
      <c r="I1265">
        <f t="shared" si="121"/>
        <v>7.4248784137611974</v>
      </c>
      <c r="J1265">
        <v>8.27</v>
      </c>
      <c r="K1265">
        <f t="shared" si="122"/>
        <v>0.93860855418767997</v>
      </c>
      <c r="L1265">
        <v>8.5</v>
      </c>
      <c r="M1265">
        <v>13.43</v>
      </c>
    </row>
    <row r="1266" spans="1:13" ht="15" x14ac:dyDescent="0.25">
      <c r="A1266" t="s">
        <v>200</v>
      </c>
      <c r="B1266" t="s">
        <v>98</v>
      </c>
      <c r="C1266">
        <v>34.5</v>
      </c>
      <c r="D1266">
        <v>23</v>
      </c>
      <c r="E1266">
        <f t="shared" si="119"/>
        <v>1.750325043900818</v>
      </c>
      <c r="F1266">
        <v>31</v>
      </c>
      <c r="G1266">
        <f t="shared" si="120"/>
        <v>2.3591337548228419</v>
      </c>
      <c r="H1266">
        <f t="shared" si="124"/>
        <v>54</v>
      </c>
      <c r="I1266">
        <f t="shared" si="121"/>
        <v>4.1094587987236597</v>
      </c>
      <c r="J1266">
        <v>7.99</v>
      </c>
      <c r="K1266">
        <f t="shared" si="122"/>
        <v>1.2875757658781892</v>
      </c>
      <c r="L1266">
        <v>6.06</v>
      </c>
      <c r="M1266">
        <v>12.97</v>
      </c>
    </row>
    <row r="1267" spans="1:13" ht="15" x14ac:dyDescent="0.25">
      <c r="A1267" t="s">
        <v>1902</v>
      </c>
      <c r="C1267">
        <v>57</v>
      </c>
      <c r="D1267">
        <v>43</v>
      </c>
      <c r="E1267">
        <f t="shared" si="119"/>
        <v>2.2711490362453612</v>
      </c>
      <c r="F1267">
        <v>48</v>
      </c>
      <c r="G1267">
        <f t="shared" si="120"/>
        <v>2.5352361334831941</v>
      </c>
      <c r="H1267">
        <f t="shared" si="124"/>
        <v>91</v>
      </c>
      <c r="I1267">
        <f t="shared" si="121"/>
        <v>4.8063851697285553</v>
      </c>
      <c r="J1267">
        <v>9.9700000000000006</v>
      </c>
      <c r="K1267">
        <f t="shared" si="122"/>
        <v>1.2402505373290569</v>
      </c>
      <c r="L1267">
        <v>6.99</v>
      </c>
    </row>
    <row r="1268" spans="1:13" ht="15" x14ac:dyDescent="0.25">
      <c r="A1268" t="s">
        <v>1591</v>
      </c>
      <c r="B1268" t="s">
        <v>272</v>
      </c>
      <c r="C1268">
        <v>51.4</v>
      </c>
      <c r="D1268">
        <v>34</v>
      </c>
      <c r="E1268">
        <f t="shared" si="119"/>
        <v>1.9360870447555019</v>
      </c>
      <c r="F1268">
        <v>37</v>
      </c>
      <c r="G1268">
        <f t="shared" si="120"/>
        <v>2.1069182545868697</v>
      </c>
      <c r="H1268">
        <f t="shared" si="124"/>
        <v>71</v>
      </c>
      <c r="I1268">
        <f t="shared" si="121"/>
        <v>4.0430052993423713</v>
      </c>
      <c r="J1268">
        <v>7.2</v>
      </c>
      <c r="K1268">
        <f t="shared" si="122"/>
        <v>0.94471233741483185</v>
      </c>
      <c r="L1268">
        <v>6</v>
      </c>
    </row>
    <row r="1269" spans="1:13" ht="15" x14ac:dyDescent="0.25">
      <c r="A1269" t="s">
        <v>141</v>
      </c>
      <c r="B1269" t="s">
        <v>641</v>
      </c>
      <c r="C1269">
        <v>63.5</v>
      </c>
      <c r="D1269">
        <v>32</v>
      </c>
      <c r="E1269">
        <f t="shared" si="119"/>
        <v>1.562474484093672</v>
      </c>
      <c r="F1269">
        <v>42</v>
      </c>
      <c r="G1269">
        <f t="shared" si="120"/>
        <v>2.0507477603729445</v>
      </c>
      <c r="H1269">
        <f t="shared" si="124"/>
        <v>74</v>
      </c>
      <c r="I1269">
        <f t="shared" si="121"/>
        <v>3.6132222444666162</v>
      </c>
      <c r="J1269">
        <v>6.53</v>
      </c>
      <c r="K1269">
        <f t="shared" si="122"/>
        <v>0.76833429441148327</v>
      </c>
      <c r="L1269">
        <v>5.75</v>
      </c>
      <c r="M1269">
        <v>13.91</v>
      </c>
    </row>
    <row r="1270" spans="1:13" ht="15" x14ac:dyDescent="0.25">
      <c r="A1270" t="s">
        <v>606</v>
      </c>
      <c r="B1270" t="s">
        <v>664</v>
      </c>
      <c r="C1270">
        <v>49.1</v>
      </c>
      <c r="D1270">
        <v>46</v>
      </c>
      <c r="E1270">
        <f t="shared" si="119"/>
        <v>2.7081061454723216</v>
      </c>
      <c r="F1270">
        <v>56</v>
      </c>
      <c r="G1270">
        <f t="shared" si="120"/>
        <v>3.2968248727489136</v>
      </c>
      <c r="H1270">
        <f t="shared" si="124"/>
        <v>102</v>
      </c>
      <c r="I1270">
        <f t="shared" si="121"/>
        <v>6.0049310182212352</v>
      </c>
      <c r="J1270">
        <v>9.48</v>
      </c>
      <c r="K1270">
        <f t="shared" si="122"/>
        <v>1.2735757224176703</v>
      </c>
      <c r="L1270">
        <v>7.07</v>
      </c>
    </row>
    <row r="1271" spans="1:13" ht="15" x14ac:dyDescent="0.25">
      <c r="A1271" t="s">
        <v>606</v>
      </c>
      <c r="B1271" t="s">
        <v>1524</v>
      </c>
      <c r="C1271">
        <v>45.2</v>
      </c>
      <c r="D1271">
        <v>45</v>
      </c>
      <c r="E1271">
        <f t="shared" si="119"/>
        <v>2.8136192942477116</v>
      </c>
      <c r="F1271">
        <v>53</v>
      </c>
      <c r="G1271">
        <f t="shared" si="120"/>
        <v>3.3138182798917493</v>
      </c>
      <c r="H1271">
        <f t="shared" si="124"/>
        <v>98</v>
      </c>
      <c r="I1271">
        <f t="shared" si="121"/>
        <v>6.1274375741394609</v>
      </c>
      <c r="J1271">
        <v>8.5</v>
      </c>
      <c r="K1271">
        <f t="shared" si="122"/>
        <v>1.191693762602414</v>
      </c>
      <c r="L1271">
        <v>7.07</v>
      </c>
    </row>
    <row r="1272" spans="1:13" ht="15" x14ac:dyDescent="0.25">
      <c r="A1272" t="s">
        <v>606</v>
      </c>
      <c r="B1272" t="s">
        <v>330</v>
      </c>
      <c r="C1272">
        <v>36.799999999999997</v>
      </c>
      <c r="D1272">
        <v>24</v>
      </c>
      <c r="E1272">
        <f t="shared" si="119"/>
        <v>1.7426654769059533</v>
      </c>
      <c r="F1272">
        <v>33</v>
      </c>
      <c r="G1272">
        <f t="shared" si="120"/>
        <v>2.3961650307456859</v>
      </c>
      <c r="H1272">
        <f t="shared" si="124"/>
        <v>57</v>
      </c>
      <c r="I1272">
        <f t="shared" si="121"/>
        <v>4.1388305076516394</v>
      </c>
      <c r="J1272">
        <v>6.08</v>
      </c>
      <c r="K1272">
        <f t="shared" si="122"/>
        <v>0.94772049416644022</v>
      </c>
      <c r="L1272">
        <v>5.7</v>
      </c>
      <c r="M1272">
        <v>13.6</v>
      </c>
    </row>
    <row r="1273" spans="1:13" ht="15" x14ac:dyDescent="0.25">
      <c r="A1273" t="s">
        <v>887</v>
      </c>
      <c r="B1273" t="s">
        <v>664</v>
      </c>
      <c r="C1273">
        <v>38.85</v>
      </c>
      <c r="D1273">
        <v>27</v>
      </c>
      <c r="E1273">
        <f t="shared" si="119"/>
        <v>1.884695660351831</v>
      </c>
      <c r="F1273">
        <v>32</v>
      </c>
      <c r="G1273">
        <f t="shared" si="120"/>
        <v>2.2337133752317997</v>
      </c>
      <c r="H1273">
        <f t="shared" si="124"/>
        <v>59</v>
      </c>
      <c r="I1273">
        <f t="shared" si="121"/>
        <v>4.1184090355836309</v>
      </c>
      <c r="J1273">
        <v>7.33</v>
      </c>
      <c r="K1273">
        <f t="shared" si="122"/>
        <v>1.1110758635742182</v>
      </c>
      <c r="L1273">
        <v>6.44</v>
      </c>
      <c r="M1273">
        <v>13.23</v>
      </c>
    </row>
    <row r="1274" spans="1:13" x14ac:dyDescent="0.3">
      <c r="A1274" t="s">
        <v>1583</v>
      </c>
      <c r="B1274" t="s">
        <v>1584</v>
      </c>
      <c r="C1274">
        <v>73.400000000000006</v>
      </c>
      <c r="D1274">
        <v>68</v>
      </c>
      <c r="E1274">
        <f t="shared" si="119"/>
        <v>2.9881485355964124</v>
      </c>
      <c r="F1274">
        <v>77</v>
      </c>
      <c r="G1274">
        <f t="shared" si="120"/>
        <v>3.3836387829547609</v>
      </c>
      <c r="H1274">
        <f t="shared" si="124"/>
        <v>145</v>
      </c>
      <c r="I1274">
        <f t="shared" si="121"/>
        <v>6.3717873185511733</v>
      </c>
      <c r="J1274">
        <v>9.5500000000000007</v>
      </c>
      <c r="K1274">
        <f t="shared" si="122"/>
        <v>1.0428042428229751</v>
      </c>
      <c r="L1274">
        <v>7.27</v>
      </c>
    </row>
    <row r="1275" spans="1:13" x14ac:dyDescent="0.3">
      <c r="A1275" t="s">
        <v>1583</v>
      </c>
      <c r="B1275" t="s">
        <v>1584</v>
      </c>
      <c r="C1275">
        <v>70.7</v>
      </c>
      <c r="D1275">
        <v>50</v>
      </c>
      <c r="E1275">
        <f t="shared" si="119"/>
        <v>2.2578906264796625</v>
      </c>
      <c r="F1275">
        <v>65</v>
      </c>
      <c r="G1275">
        <f t="shared" si="120"/>
        <v>2.935257814423561</v>
      </c>
      <c r="H1275">
        <f t="shared" si="124"/>
        <v>115</v>
      </c>
      <c r="I1275">
        <f t="shared" si="121"/>
        <v>5.193148440903224</v>
      </c>
      <c r="J1275">
        <v>8.6</v>
      </c>
      <c r="K1275">
        <f t="shared" si="122"/>
        <v>0.95738976239252949</v>
      </c>
      <c r="L1275">
        <v>6.48</v>
      </c>
    </row>
    <row r="1276" spans="1:13" ht="15" x14ac:dyDescent="0.25">
      <c r="A1276" t="s">
        <v>1583</v>
      </c>
      <c r="C1276">
        <v>80.400000000000006</v>
      </c>
      <c r="D1276">
        <v>78</v>
      </c>
      <c r="E1276">
        <f t="shared" si="119"/>
        <v>3.2078344577691582</v>
      </c>
      <c r="F1276">
        <v>98</v>
      </c>
      <c r="G1276">
        <f t="shared" si="120"/>
        <v>4.0303561136074038</v>
      </c>
      <c r="H1276">
        <f t="shared" si="124"/>
        <v>176</v>
      </c>
      <c r="I1276">
        <f t="shared" si="121"/>
        <v>7.2381905713765615</v>
      </c>
      <c r="J1276" s="3">
        <v>10.120000000000001</v>
      </c>
      <c r="K1276">
        <f t="shared" si="122"/>
        <v>1.0543529795371853</v>
      </c>
      <c r="L1276" s="3">
        <v>7.1400000000000006</v>
      </c>
    </row>
    <row r="1277" spans="1:13" ht="15" x14ac:dyDescent="0.25">
      <c r="A1277" t="s">
        <v>2020</v>
      </c>
      <c r="B1277" t="s">
        <v>294</v>
      </c>
      <c r="C1277">
        <v>49.1</v>
      </c>
      <c r="D1277">
        <v>38</v>
      </c>
      <c r="E1277">
        <f t="shared" si="119"/>
        <v>2.2371311636510485</v>
      </c>
      <c r="F1277">
        <v>46</v>
      </c>
      <c r="G1277">
        <f t="shared" si="120"/>
        <v>2.7081061454723216</v>
      </c>
      <c r="H1277">
        <f t="shared" si="124"/>
        <v>84</v>
      </c>
      <c r="I1277">
        <f t="shared" si="121"/>
        <v>4.9452373091233701</v>
      </c>
      <c r="J1277">
        <v>5.74</v>
      </c>
      <c r="K1277">
        <f t="shared" si="122"/>
        <v>0.77113129184361051</v>
      </c>
      <c r="L1277">
        <v>6.3</v>
      </c>
    </row>
    <row r="1278" spans="1:13" ht="15" x14ac:dyDescent="0.25">
      <c r="A1278" t="s">
        <v>1386</v>
      </c>
      <c r="B1278" t="s">
        <v>294</v>
      </c>
      <c r="C1278">
        <v>39.4</v>
      </c>
      <c r="D1278">
        <v>25</v>
      </c>
      <c r="E1278">
        <f t="shared" si="119"/>
        <v>1.7273349303404091</v>
      </c>
      <c r="F1278">
        <v>33</v>
      </c>
      <c r="G1278">
        <f t="shared" si="120"/>
        <v>2.2800821080493403</v>
      </c>
      <c r="H1278">
        <f t="shared" si="124"/>
        <v>58</v>
      </c>
      <c r="I1278">
        <f t="shared" si="121"/>
        <v>4.0074170383897494</v>
      </c>
      <c r="J1278">
        <v>4.84</v>
      </c>
      <c r="K1278">
        <f t="shared" si="122"/>
        <v>0.72834603153272093</v>
      </c>
    </row>
    <row r="1279" spans="1:13" ht="15" x14ac:dyDescent="0.25">
      <c r="A1279" t="s">
        <v>1503</v>
      </c>
      <c r="B1279" t="s">
        <v>3</v>
      </c>
      <c r="C1279">
        <v>52.5</v>
      </c>
      <c r="D1279">
        <v>60</v>
      </c>
      <c r="E1279">
        <f t="shared" si="119"/>
        <v>3.3644022177356327</v>
      </c>
      <c r="F1279">
        <v>75</v>
      </c>
      <c r="G1279">
        <f t="shared" si="120"/>
        <v>4.2055027721695408</v>
      </c>
      <c r="H1279">
        <f t="shared" si="124"/>
        <v>135</v>
      </c>
      <c r="I1279">
        <f t="shared" si="121"/>
        <v>7.5699049899051731</v>
      </c>
      <c r="J1279">
        <v>8.99</v>
      </c>
      <c r="K1279">
        <f t="shared" si="122"/>
        <v>1.1667719514802042</v>
      </c>
      <c r="L1279">
        <v>7.8500000000000005</v>
      </c>
      <c r="M1279">
        <v>13.12</v>
      </c>
    </row>
    <row r="1280" spans="1:13" ht="15" x14ac:dyDescent="0.25">
      <c r="A1280" t="s">
        <v>1640</v>
      </c>
      <c r="B1280">
        <v>82.5</v>
      </c>
      <c r="C1280">
        <v>67</v>
      </c>
      <c r="D1280">
        <v>83</v>
      </c>
      <c r="E1280">
        <f t="shared" si="119"/>
        <v>3.8975514018650066</v>
      </c>
      <c r="G1280" t="str">
        <f t="shared" si="120"/>
        <v/>
      </c>
      <c r="I1280" t="str">
        <f t="shared" si="121"/>
        <v/>
      </c>
      <c r="J1280">
        <v>9.9600000000000009</v>
      </c>
      <c r="K1280">
        <f t="shared" si="122"/>
        <v>1.1399459030555124</v>
      </c>
      <c r="L1280">
        <v>6.16</v>
      </c>
    </row>
    <row r="1281" spans="1:13" ht="15" x14ac:dyDescent="0.25">
      <c r="A1281" t="s">
        <v>1640</v>
      </c>
      <c r="B1281" t="s">
        <v>51</v>
      </c>
      <c r="C1281">
        <v>83.9</v>
      </c>
      <c r="E1281" t="str">
        <f t="shared" si="119"/>
        <v/>
      </c>
      <c r="G1281" t="str">
        <f t="shared" si="120"/>
        <v/>
      </c>
      <c r="I1281" t="str">
        <f t="shared" si="121"/>
        <v/>
      </c>
      <c r="J1281">
        <v>11.03</v>
      </c>
      <c r="K1281">
        <f t="shared" si="122"/>
        <v>1.1241930396463786</v>
      </c>
      <c r="L1281">
        <v>7.28</v>
      </c>
    </row>
    <row r="1282" spans="1:13" ht="15" x14ac:dyDescent="0.25">
      <c r="A1282" t="s">
        <v>1640</v>
      </c>
      <c r="B1282" t="s">
        <v>51</v>
      </c>
      <c r="C1282">
        <v>97.5</v>
      </c>
      <c r="D1282">
        <v>95</v>
      </c>
      <c r="E1282">
        <f t="shared" ref="E1282:E1345" si="125">IF(AND($C1282&gt;0,D1282&gt;0),D1282/($C1282^0.727399687532279),"")</f>
        <v>3.395644913948952</v>
      </c>
      <c r="F1282">
        <v>120</v>
      </c>
      <c r="G1282">
        <f t="shared" ref="G1282:G1345" si="126">IF(AND($C1282&gt;0,F1282&gt;0),F1282/($C1282^0.727399687532279),"")</f>
        <v>4.2892356807776233</v>
      </c>
      <c r="H1282">
        <f t="shared" ref="H1282:H1317" si="127">D1282+F1282</f>
        <v>215</v>
      </c>
      <c r="I1282">
        <f t="shared" ref="I1282:I1345" si="128">IF(AND($C1282&gt;0,H1282&gt;0),H1282/($C1282^0.727399687532279),"")</f>
        <v>7.6848805947265753</v>
      </c>
      <c r="J1282">
        <v>12.3</v>
      </c>
      <c r="K1282">
        <f t="shared" ref="K1282:K1345" si="129">IF(AND($C1282&gt;0,J1282&gt;0),J1282/($C1282^0.515518364833551),"")</f>
        <v>1.1602102669348067</v>
      </c>
      <c r="L1282">
        <v>7.67</v>
      </c>
    </row>
    <row r="1283" spans="1:13" ht="15" x14ac:dyDescent="0.25">
      <c r="A1283" t="s">
        <v>1121</v>
      </c>
      <c r="B1283" t="s">
        <v>51</v>
      </c>
      <c r="C1283">
        <v>72</v>
      </c>
      <c r="D1283">
        <v>47</v>
      </c>
      <c r="E1283">
        <f t="shared" si="125"/>
        <v>2.0944730683652382</v>
      </c>
      <c r="F1283">
        <v>52</v>
      </c>
      <c r="G1283">
        <f t="shared" si="126"/>
        <v>2.3172893522338804</v>
      </c>
      <c r="H1283">
        <f t="shared" si="127"/>
        <v>99</v>
      </c>
      <c r="I1283">
        <f t="shared" si="128"/>
        <v>4.4117624205991186</v>
      </c>
      <c r="J1283">
        <v>6.5600000000000005</v>
      </c>
      <c r="K1283">
        <f t="shared" si="129"/>
        <v>0.72346050611907531</v>
      </c>
      <c r="L1283">
        <v>5.93</v>
      </c>
    </row>
    <row r="1284" spans="1:13" ht="15" x14ac:dyDescent="0.25">
      <c r="A1284" t="s">
        <v>845</v>
      </c>
      <c r="B1284" t="s">
        <v>844</v>
      </c>
      <c r="C1284">
        <v>60.2</v>
      </c>
      <c r="D1284">
        <v>60</v>
      </c>
      <c r="E1284">
        <f t="shared" si="125"/>
        <v>3.0456031901230767</v>
      </c>
      <c r="F1284">
        <v>73</v>
      </c>
      <c r="G1284">
        <f t="shared" si="126"/>
        <v>3.7054838813164102</v>
      </c>
      <c r="H1284">
        <f t="shared" si="127"/>
        <v>133</v>
      </c>
      <c r="I1284">
        <f t="shared" si="128"/>
        <v>6.7510870714394864</v>
      </c>
      <c r="J1284">
        <v>9.35</v>
      </c>
      <c r="K1284">
        <f t="shared" si="129"/>
        <v>1.1308290006134865</v>
      </c>
      <c r="L1284">
        <v>7.28</v>
      </c>
      <c r="M1284">
        <v>12.96</v>
      </c>
    </row>
    <row r="1285" spans="1:13" ht="15" x14ac:dyDescent="0.25">
      <c r="A1285" t="s">
        <v>615</v>
      </c>
      <c r="B1285" t="s">
        <v>616</v>
      </c>
      <c r="C1285">
        <v>55.1</v>
      </c>
      <c r="D1285">
        <v>16</v>
      </c>
      <c r="E1285">
        <f t="shared" si="125"/>
        <v>0.86617741121677472</v>
      </c>
      <c r="F1285">
        <v>23</v>
      </c>
      <c r="G1285">
        <f t="shared" si="126"/>
        <v>1.2451300286241136</v>
      </c>
      <c r="H1285">
        <f t="shared" si="127"/>
        <v>39</v>
      </c>
      <c r="I1285">
        <f t="shared" si="128"/>
        <v>2.1113074398408882</v>
      </c>
      <c r="J1285">
        <v>5.04</v>
      </c>
      <c r="K1285">
        <f t="shared" si="129"/>
        <v>0.63802090867030326</v>
      </c>
      <c r="L1285">
        <v>4.4000000000000004</v>
      </c>
      <c r="M1285">
        <v>16.8</v>
      </c>
    </row>
    <row r="1286" spans="1:13" ht="15" x14ac:dyDescent="0.25">
      <c r="A1286" t="s">
        <v>1547</v>
      </c>
      <c r="B1286" t="s">
        <v>190</v>
      </c>
      <c r="C1286">
        <v>70.599999999999994</v>
      </c>
      <c r="D1286">
        <v>60</v>
      </c>
      <c r="E1286">
        <f t="shared" si="125"/>
        <v>2.7122598090799803</v>
      </c>
      <c r="F1286">
        <v>80</v>
      </c>
      <c r="G1286">
        <f t="shared" si="126"/>
        <v>3.6163464121066409</v>
      </c>
      <c r="H1286">
        <f t="shared" si="127"/>
        <v>140</v>
      </c>
      <c r="I1286">
        <f t="shared" si="128"/>
        <v>6.3286062211866216</v>
      </c>
      <c r="J1286">
        <v>8.7200000000000006</v>
      </c>
      <c r="K1286">
        <f t="shared" si="129"/>
        <v>0.97145728306036538</v>
      </c>
      <c r="L1286">
        <v>6.1</v>
      </c>
    </row>
    <row r="1287" spans="1:13" ht="15" x14ac:dyDescent="0.25">
      <c r="A1287" t="s">
        <v>1547</v>
      </c>
      <c r="B1287" t="s">
        <v>190</v>
      </c>
      <c r="C1287">
        <v>69.599999999999994</v>
      </c>
      <c r="D1287">
        <v>93</v>
      </c>
      <c r="E1287">
        <f t="shared" si="125"/>
        <v>4.2478538231308933</v>
      </c>
      <c r="F1287">
        <v>120</v>
      </c>
      <c r="G1287">
        <f t="shared" si="126"/>
        <v>5.4811017072656689</v>
      </c>
      <c r="H1287">
        <f t="shared" si="127"/>
        <v>213</v>
      </c>
      <c r="I1287">
        <f t="shared" si="128"/>
        <v>9.7289555303965631</v>
      </c>
      <c r="J1287">
        <v>10.4</v>
      </c>
      <c r="K1287">
        <f t="shared" si="129"/>
        <v>1.167170862139951</v>
      </c>
      <c r="L1287">
        <v>8.3699999999999992</v>
      </c>
    </row>
    <row r="1288" spans="1:13" ht="15" x14ac:dyDescent="0.25">
      <c r="A1288" t="s">
        <v>1547</v>
      </c>
      <c r="B1288" t="s">
        <v>190</v>
      </c>
      <c r="C1288">
        <v>70</v>
      </c>
      <c r="D1288">
        <v>75</v>
      </c>
      <c r="E1288">
        <f t="shared" si="125"/>
        <v>3.411438336718732</v>
      </c>
      <c r="F1288">
        <v>95</v>
      </c>
      <c r="G1288">
        <f t="shared" si="126"/>
        <v>4.3211552265103936</v>
      </c>
      <c r="H1288">
        <f t="shared" si="127"/>
        <v>170</v>
      </c>
      <c r="I1288">
        <f t="shared" si="128"/>
        <v>7.7325935632291261</v>
      </c>
      <c r="J1288">
        <v>9.01</v>
      </c>
      <c r="K1288">
        <f t="shared" si="129"/>
        <v>1.008191116556493</v>
      </c>
      <c r="L1288">
        <v>7.05</v>
      </c>
    </row>
    <row r="1289" spans="1:13" ht="15" x14ac:dyDescent="0.25">
      <c r="A1289" t="s">
        <v>1547</v>
      </c>
      <c r="B1289" t="s">
        <v>190</v>
      </c>
      <c r="C1289">
        <v>70.8</v>
      </c>
      <c r="D1289">
        <v>88</v>
      </c>
      <c r="E1289">
        <f t="shared" si="125"/>
        <v>3.9698039413835757</v>
      </c>
      <c r="F1289">
        <v>123</v>
      </c>
      <c r="G1289">
        <f t="shared" si="126"/>
        <v>5.5487032362520434</v>
      </c>
      <c r="H1289">
        <f t="shared" si="127"/>
        <v>211</v>
      </c>
      <c r="I1289">
        <f t="shared" si="128"/>
        <v>9.5185071776356178</v>
      </c>
      <c r="J1289">
        <v>11.6</v>
      </c>
      <c r="K1289">
        <f t="shared" si="129"/>
        <v>1.2904223290441639</v>
      </c>
      <c r="L1289">
        <v>8.15</v>
      </c>
      <c r="M1289">
        <v>14.071022009749299</v>
      </c>
    </row>
    <row r="1290" spans="1:13" ht="15" x14ac:dyDescent="0.25">
      <c r="A1290" t="s">
        <v>903</v>
      </c>
      <c r="B1290" t="s">
        <v>190</v>
      </c>
      <c r="C1290">
        <v>57.7</v>
      </c>
      <c r="D1290">
        <v>42</v>
      </c>
      <c r="E1290">
        <f t="shared" si="125"/>
        <v>2.1987231761536803</v>
      </c>
      <c r="F1290">
        <v>58</v>
      </c>
      <c r="G1290">
        <f t="shared" si="126"/>
        <v>3.0363320051646059</v>
      </c>
      <c r="H1290">
        <f t="shared" si="127"/>
        <v>100</v>
      </c>
      <c r="I1290">
        <f t="shared" si="128"/>
        <v>5.2350551813182866</v>
      </c>
      <c r="J1290">
        <v>7.32</v>
      </c>
      <c r="K1290">
        <f t="shared" si="129"/>
        <v>0.90488336766444599</v>
      </c>
      <c r="L1290">
        <v>5.78</v>
      </c>
      <c r="M1290">
        <v>13.7</v>
      </c>
    </row>
    <row r="1291" spans="1:13" ht="15" x14ac:dyDescent="0.25">
      <c r="A1291" t="s">
        <v>284</v>
      </c>
      <c r="B1291" t="s">
        <v>285</v>
      </c>
      <c r="C1291">
        <v>31.8</v>
      </c>
      <c r="D1291">
        <v>22</v>
      </c>
      <c r="E1291">
        <f t="shared" si="125"/>
        <v>1.7764691223187035</v>
      </c>
      <c r="F1291">
        <v>31</v>
      </c>
      <c r="G1291">
        <f t="shared" si="126"/>
        <v>2.5032064905399913</v>
      </c>
      <c r="H1291">
        <f t="shared" si="127"/>
        <v>53</v>
      </c>
      <c r="I1291">
        <f t="shared" si="128"/>
        <v>4.2796756128586946</v>
      </c>
      <c r="J1291">
        <v>7.08</v>
      </c>
      <c r="K1291">
        <f t="shared" si="129"/>
        <v>1.1898836185444726</v>
      </c>
      <c r="L1291">
        <v>6.38</v>
      </c>
      <c r="M1291">
        <v>14.14</v>
      </c>
    </row>
    <row r="1292" spans="1:13" ht="15" x14ac:dyDescent="0.25">
      <c r="A1292" t="s">
        <v>2039</v>
      </c>
      <c r="B1292" t="s">
        <v>226</v>
      </c>
      <c r="C1292">
        <v>69.2</v>
      </c>
      <c r="D1292">
        <v>63</v>
      </c>
      <c r="E1292">
        <f t="shared" si="125"/>
        <v>2.8896680179523222</v>
      </c>
      <c r="F1292">
        <v>71</v>
      </c>
      <c r="G1292">
        <f t="shared" si="126"/>
        <v>3.2566099884859505</v>
      </c>
      <c r="H1292">
        <f t="shared" si="127"/>
        <v>134</v>
      </c>
      <c r="I1292">
        <f t="shared" si="128"/>
        <v>6.1462780064382727</v>
      </c>
      <c r="J1292">
        <v>8.6</v>
      </c>
      <c r="K1292">
        <f t="shared" si="129"/>
        <v>0.96803256258367898</v>
      </c>
      <c r="L1292">
        <v>6.85</v>
      </c>
      <c r="M1292">
        <v>12.8</v>
      </c>
    </row>
    <row r="1293" spans="1:13" ht="15" x14ac:dyDescent="0.25">
      <c r="A1293" s="1" t="s">
        <v>162</v>
      </c>
      <c r="B1293" s="1" t="s">
        <v>84</v>
      </c>
      <c r="C1293" s="1">
        <v>53.1</v>
      </c>
      <c r="D1293" s="1">
        <v>15</v>
      </c>
      <c r="E1293">
        <f t="shared" si="125"/>
        <v>0.83417667767154502</v>
      </c>
      <c r="F1293" s="1">
        <v>25</v>
      </c>
      <c r="G1293">
        <f t="shared" si="126"/>
        <v>1.3902944627859084</v>
      </c>
      <c r="H1293">
        <f t="shared" si="127"/>
        <v>40</v>
      </c>
      <c r="I1293">
        <f t="shared" si="128"/>
        <v>2.2244711404574535</v>
      </c>
      <c r="J1293" s="1">
        <v>5</v>
      </c>
      <c r="K1293">
        <f t="shared" si="129"/>
        <v>0.64513721882671637</v>
      </c>
      <c r="L1293" s="1">
        <v>3.45</v>
      </c>
    </row>
    <row r="1294" spans="1:13" ht="15" x14ac:dyDescent="0.25">
      <c r="A1294" t="s">
        <v>416</v>
      </c>
      <c r="B1294" t="s">
        <v>230</v>
      </c>
      <c r="C1294">
        <v>47.4</v>
      </c>
      <c r="D1294">
        <v>23</v>
      </c>
      <c r="E1294">
        <f t="shared" si="125"/>
        <v>1.3892077386700845</v>
      </c>
      <c r="F1294">
        <v>31</v>
      </c>
      <c r="G1294">
        <f t="shared" si="126"/>
        <v>1.8724104303814182</v>
      </c>
      <c r="H1294">
        <f t="shared" si="127"/>
        <v>54</v>
      </c>
      <c r="I1294">
        <f t="shared" si="128"/>
        <v>3.2616181690515025</v>
      </c>
      <c r="J1294">
        <v>5.38</v>
      </c>
      <c r="K1294">
        <f t="shared" si="129"/>
        <v>0.73601686384957854</v>
      </c>
      <c r="L1294">
        <v>4.4400000000000004</v>
      </c>
      <c r="M1294">
        <v>16</v>
      </c>
    </row>
    <row r="1295" spans="1:13" ht="15" x14ac:dyDescent="0.25">
      <c r="A1295" t="s">
        <v>416</v>
      </c>
      <c r="B1295" t="s">
        <v>230</v>
      </c>
      <c r="C1295">
        <v>84.4</v>
      </c>
      <c r="D1295">
        <v>75</v>
      </c>
      <c r="E1295">
        <f t="shared" si="125"/>
        <v>2.9774218396720356</v>
      </c>
      <c r="F1295">
        <v>88</v>
      </c>
      <c r="G1295">
        <f t="shared" si="126"/>
        <v>3.4935082918818554</v>
      </c>
      <c r="H1295">
        <f t="shared" si="127"/>
        <v>163</v>
      </c>
      <c r="I1295">
        <f t="shared" si="128"/>
        <v>6.4709301315538905</v>
      </c>
      <c r="J1295">
        <v>10.43</v>
      </c>
      <c r="K1295">
        <f t="shared" si="129"/>
        <v>1.0597889823270163</v>
      </c>
      <c r="L1295">
        <v>7.2</v>
      </c>
    </row>
    <row r="1296" spans="1:13" ht="15" x14ac:dyDescent="0.25">
      <c r="A1296" t="s">
        <v>1359</v>
      </c>
      <c r="B1296" t="s">
        <v>230</v>
      </c>
      <c r="C1296">
        <v>71.099999999999994</v>
      </c>
      <c r="D1296">
        <v>53</v>
      </c>
      <c r="E1296">
        <f t="shared" si="125"/>
        <v>2.3835622613703435</v>
      </c>
      <c r="F1296">
        <v>68</v>
      </c>
      <c r="G1296">
        <f t="shared" si="126"/>
        <v>3.0581553542110069</v>
      </c>
      <c r="H1296">
        <f t="shared" si="127"/>
        <v>121</v>
      </c>
      <c r="I1296">
        <f t="shared" si="128"/>
        <v>5.44171761558135</v>
      </c>
      <c r="J1296">
        <v>10.28</v>
      </c>
      <c r="K1296">
        <f t="shared" si="129"/>
        <v>1.1410911213513317</v>
      </c>
    </row>
    <row r="1297" spans="1:13" ht="15" x14ac:dyDescent="0.25">
      <c r="A1297" t="s">
        <v>2008</v>
      </c>
      <c r="B1297" t="s">
        <v>775</v>
      </c>
      <c r="C1297">
        <v>68.8</v>
      </c>
      <c r="D1297">
        <v>67</v>
      </c>
      <c r="E1297">
        <f t="shared" si="125"/>
        <v>3.0861252432092496</v>
      </c>
      <c r="F1297">
        <v>80</v>
      </c>
      <c r="G1297">
        <f t="shared" si="126"/>
        <v>3.6849256635334324</v>
      </c>
      <c r="H1297">
        <f t="shared" si="127"/>
        <v>147</v>
      </c>
      <c r="I1297">
        <f t="shared" si="128"/>
        <v>6.7710509067426825</v>
      </c>
      <c r="J1297">
        <v>10.9</v>
      </c>
      <c r="K1297">
        <f t="shared" si="129"/>
        <v>1.2305971672139193</v>
      </c>
      <c r="L1297">
        <v>7.65</v>
      </c>
    </row>
    <row r="1298" spans="1:13" ht="15" x14ac:dyDescent="0.25">
      <c r="A1298" t="s">
        <v>1363</v>
      </c>
      <c r="B1298" t="s">
        <v>775</v>
      </c>
      <c r="C1298">
        <v>59.6</v>
      </c>
      <c r="D1298">
        <v>45</v>
      </c>
      <c r="E1298">
        <f t="shared" si="125"/>
        <v>2.3009063314134748</v>
      </c>
      <c r="F1298">
        <v>56</v>
      </c>
      <c r="G1298">
        <f t="shared" si="126"/>
        <v>2.8633501013145466</v>
      </c>
      <c r="H1298">
        <f t="shared" si="127"/>
        <v>101</v>
      </c>
      <c r="I1298">
        <f t="shared" si="128"/>
        <v>5.1642564327280214</v>
      </c>
      <c r="J1298">
        <v>9.43</v>
      </c>
      <c r="K1298">
        <f t="shared" si="129"/>
        <v>1.1464091501032652</v>
      </c>
    </row>
    <row r="1299" spans="1:13" ht="15" x14ac:dyDescent="0.25">
      <c r="A1299" t="s">
        <v>1898</v>
      </c>
      <c r="B1299" t="s">
        <v>1899</v>
      </c>
      <c r="C1299">
        <v>67.900000000000006</v>
      </c>
      <c r="D1299">
        <v>105</v>
      </c>
      <c r="E1299">
        <f t="shared" si="125"/>
        <v>4.8830120685241285</v>
      </c>
      <c r="F1299">
        <v>125</v>
      </c>
      <c r="G1299">
        <f t="shared" si="126"/>
        <v>5.8131096053858675</v>
      </c>
      <c r="H1299">
        <f t="shared" si="127"/>
        <v>230</v>
      </c>
      <c r="I1299">
        <f t="shared" si="128"/>
        <v>10.696121673909996</v>
      </c>
      <c r="J1299">
        <v>10.7</v>
      </c>
      <c r="K1299">
        <f t="shared" si="129"/>
        <v>1.2162455577790678</v>
      </c>
      <c r="L1299">
        <v>7.9</v>
      </c>
    </row>
    <row r="1300" spans="1:13" ht="15" x14ac:dyDescent="0.25">
      <c r="A1300" t="s">
        <v>1898</v>
      </c>
      <c r="C1300">
        <v>61.2</v>
      </c>
      <c r="D1300">
        <v>68</v>
      </c>
      <c r="E1300">
        <f t="shared" si="125"/>
        <v>3.4105662221374806</v>
      </c>
      <c r="F1300">
        <v>82</v>
      </c>
      <c r="G1300">
        <f t="shared" si="126"/>
        <v>4.1127416208128444</v>
      </c>
      <c r="H1300">
        <f t="shared" si="127"/>
        <v>150</v>
      </c>
      <c r="I1300">
        <f t="shared" si="128"/>
        <v>7.5233078429503246</v>
      </c>
      <c r="J1300">
        <v>10.18</v>
      </c>
      <c r="K1300">
        <f t="shared" si="129"/>
        <v>1.2208002414123791</v>
      </c>
      <c r="L1300">
        <v>7.08</v>
      </c>
    </row>
    <row r="1301" spans="1:13" ht="15" x14ac:dyDescent="0.25">
      <c r="A1301" t="s">
        <v>1898</v>
      </c>
      <c r="B1301" t="s">
        <v>1899</v>
      </c>
      <c r="C1301">
        <v>61.4</v>
      </c>
      <c r="D1301">
        <v>68</v>
      </c>
      <c r="E1301">
        <f t="shared" si="125"/>
        <v>3.4024817017442079</v>
      </c>
      <c r="F1301">
        <v>85</v>
      </c>
      <c r="G1301">
        <f t="shared" si="126"/>
        <v>4.2531021271802594</v>
      </c>
      <c r="H1301">
        <f t="shared" si="127"/>
        <v>153</v>
      </c>
      <c r="I1301">
        <f t="shared" si="128"/>
        <v>7.6555838289244678</v>
      </c>
      <c r="J1301">
        <v>10.25</v>
      </c>
      <c r="K1301">
        <f t="shared" si="129"/>
        <v>1.2271290310952676</v>
      </c>
      <c r="L1301">
        <v>7.3</v>
      </c>
    </row>
    <row r="1302" spans="1:13" ht="15" x14ac:dyDescent="0.25">
      <c r="A1302" t="s">
        <v>1898</v>
      </c>
      <c r="B1302" t="s">
        <v>1899</v>
      </c>
      <c r="C1302">
        <v>66.599999999999994</v>
      </c>
      <c r="D1302">
        <v>85</v>
      </c>
      <c r="E1302">
        <f t="shared" si="125"/>
        <v>4.0088918590138416</v>
      </c>
      <c r="F1302">
        <v>172.3</v>
      </c>
      <c r="G1302">
        <f t="shared" si="126"/>
        <v>8.1262596153892339</v>
      </c>
      <c r="H1302">
        <f t="shared" si="127"/>
        <v>257.3</v>
      </c>
      <c r="I1302">
        <f t="shared" si="128"/>
        <v>12.135151474403076</v>
      </c>
      <c r="J1302">
        <v>11.9</v>
      </c>
      <c r="K1302">
        <f t="shared" si="129"/>
        <v>1.3661944239562973</v>
      </c>
      <c r="L1302">
        <v>8.0399999999999991</v>
      </c>
    </row>
    <row r="1303" spans="1:13" ht="15" x14ac:dyDescent="0.25">
      <c r="A1303" t="s">
        <v>1605</v>
      </c>
      <c r="B1303" t="s">
        <v>1606</v>
      </c>
      <c r="C1303">
        <v>58.9</v>
      </c>
      <c r="D1303">
        <v>57</v>
      </c>
      <c r="E1303">
        <f t="shared" si="125"/>
        <v>2.9396359056296983</v>
      </c>
      <c r="F1303">
        <v>60</v>
      </c>
      <c r="G1303">
        <f t="shared" si="126"/>
        <v>3.0943535848733665</v>
      </c>
      <c r="H1303">
        <f t="shared" si="127"/>
        <v>117</v>
      </c>
      <c r="I1303">
        <f t="shared" si="128"/>
        <v>6.0339894905030649</v>
      </c>
      <c r="J1303">
        <v>8.120000000000001</v>
      </c>
      <c r="K1303">
        <f t="shared" si="129"/>
        <v>0.99318256467059485</v>
      </c>
      <c r="L1303">
        <v>6.74</v>
      </c>
    </row>
    <row r="1304" spans="1:13" x14ac:dyDescent="0.3">
      <c r="A1304" t="s">
        <v>1006</v>
      </c>
      <c r="B1304" t="s">
        <v>1000</v>
      </c>
      <c r="C1304">
        <v>44.2</v>
      </c>
      <c r="D1304">
        <v>36</v>
      </c>
      <c r="E1304">
        <f t="shared" si="125"/>
        <v>2.287825288614862</v>
      </c>
      <c r="F1304">
        <v>45</v>
      </c>
      <c r="G1304">
        <f t="shared" si="126"/>
        <v>2.8597816107685774</v>
      </c>
      <c r="H1304">
        <f t="shared" si="127"/>
        <v>81</v>
      </c>
      <c r="I1304">
        <f t="shared" si="128"/>
        <v>5.1476068993834394</v>
      </c>
      <c r="J1304">
        <v>7.74</v>
      </c>
      <c r="K1304">
        <f t="shared" si="129"/>
        <v>1.0977300749965451</v>
      </c>
      <c r="L1304">
        <v>6.1</v>
      </c>
    </row>
    <row r="1305" spans="1:13" x14ac:dyDescent="0.3">
      <c r="A1305" t="s">
        <v>1006</v>
      </c>
      <c r="B1305" t="s">
        <v>1000</v>
      </c>
      <c r="C1305">
        <v>48.9</v>
      </c>
      <c r="D1305">
        <v>43</v>
      </c>
      <c r="E1305">
        <f t="shared" si="125"/>
        <v>2.5390176466210179</v>
      </c>
      <c r="F1305">
        <v>48</v>
      </c>
      <c r="G1305">
        <f t="shared" si="126"/>
        <v>2.8342522566932291</v>
      </c>
      <c r="H1305">
        <f t="shared" si="127"/>
        <v>91</v>
      </c>
      <c r="I1305">
        <f t="shared" si="128"/>
        <v>5.373269903314247</v>
      </c>
      <c r="J1305">
        <v>7.72</v>
      </c>
      <c r="K1305">
        <f t="shared" si="129"/>
        <v>1.0393158717123032</v>
      </c>
      <c r="L1305">
        <v>6.62</v>
      </c>
    </row>
    <row r="1306" spans="1:13" x14ac:dyDescent="0.3">
      <c r="A1306" t="s">
        <v>999</v>
      </c>
      <c r="B1306" t="s">
        <v>1000</v>
      </c>
      <c r="C1306">
        <v>42.2</v>
      </c>
      <c r="D1306">
        <v>25</v>
      </c>
      <c r="E1306">
        <f t="shared" si="125"/>
        <v>1.64319172696175</v>
      </c>
      <c r="F1306">
        <v>32</v>
      </c>
      <c r="G1306">
        <f t="shared" si="126"/>
        <v>2.1032854105110399</v>
      </c>
      <c r="H1306">
        <f t="shared" si="127"/>
        <v>57</v>
      </c>
      <c r="I1306">
        <f t="shared" si="128"/>
        <v>3.7464771374727901</v>
      </c>
      <c r="J1306">
        <v>6.49</v>
      </c>
      <c r="K1306">
        <f t="shared" si="129"/>
        <v>0.94268431211727477</v>
      </c>
      <c r="L1306">
        <v>5.81</v>
      </c>
    </row>
    <row r="1307" spans="1:13" ht="15" x14ac:dyDescent="0.25">
      <c r="A1307" t="s">
        <v>846</v>
      </c>
      <c r="B1307" t="s">
        <v>3</v>
      </c>
      <c r="C1307">
        <v>43.6</v>
      </c>
      <c r="D1307">
        <v>47</v>
      </c>
      <c r="E1307">
        <f t="shared" si="125"/>
        <v>3.0167262195173676</v>
      </c>
      <c r="F1307">
        <v>54</v>
      </c>
      <c r="G1307">
        <f t="shared" si="126"/>
        <v>3.4660258692327202</v>
      </c>
      <c r="H1307">
        <f t="shared" si="127"/>
        <v>101</v>
      </c>
      <c r="I1307">
        <f t="shared" si="128"/>
        <v>6.4827520887500878</v>
      </c>
      <c r="J1307">
        <v>7.05</v>
      </c>
      <c r="K1307">
        <f t="shared" si="129"/>
        <v>1.0069403005497233</v>
      </c>
      <c r="L1307">
        <v>7.03</v>
      </c>
      <c r="M1307">
        <v>13.47</v>
      </c>
    </row>
    <row r="1308" spans="1:13" ht="15" x14ac:dyDescent="0.25">
      <c r="A1308" t="s">
        <v>846</v>
      </c>
      <c r="B1308" t="s">
        <v>3</v>
      </c>
      <c r="C1308">
        <v>48.7</v>
      </c>
      <c r="D1308">
        <v>55</v>
      </c>
      <c r="E1308">
        <f t="shared" si="125"/>
        <v>3.2572766828317006</v>
      </c>
      <c r="F1308">
        <v>66</v>
      </c>
      <c r="G1308">
        <f t="shared" si="126"/>
        <v>3.9087320193980406</v>
      </c>
      <c r="H1308">
        <f t="shared" si="127"/>
        <v>121</v>
      </c>
      <c r="I1308">
        <f t="shared" si="128"/>
        <v>7.1660087022297407</v>
      </c>
      <c r="J1308">
        <v>7.76</v>
      </c>
      <c r="K1308">
        <f t="shared" si="129"/>
        <v>1.0469104878890811</v>
      </c>
      <c r="L1308">
        <v>7.48</v>
      </c>
      <c r="M1308">
        <v>13.2</v>
      </c>
    </row>
    <row r="1309" spans="1:13" ht="15" x14ac:dyDescent="0.25">
      <c r="A1309" t="s">
        <v>2116</v>
      </c>
      <c r="B1309" t="s">
        <v>2117</v>
      </c>
      <c r="C1309">
        <v>82.3</v>
      </c>
      <c r="D1309">
        <v>86</v>
      </c>
      <c r="E1309">
        <f t="shared" si="125"/>
        <v>3.4772603591548252</v>
      </c>
      <c r="F1309">
        <v>121</v>
      </c>
      <c r="G1309">
        <f t="shared" si="126"/>
        <v>4.8924244588108587</v>
      </c>
      <c r="H1309">
        <f t="shared" si="127"/>
        <v>207</v>
      </c>
      <c r="I1309">
        <f t="shared" si="128"/>
        <v>8.369684817965684</v>
      </c>
      <c r="J1309">
        <v>12.49</v>
      </c>
      <c r="K1309">
        <f t="shared" si="129"/>
        <v>1.2856970496915634</v>
      </c>
      <c r="L1309">
        <v>7.73</v>
      </c>
    </row>
    <row r="1310" spans="1:13" ht="15" x14ac:dyDescent="0.25">
      <c r="A1310" t="s">
        <v>1018</v>
      </c>
      <c r="B1310" t="s">
        <v>837</v>
      </c>
      <c r="C1310">
        <v>52</v>
      </c>
      <c r="D1310">
        <v>25</v>
      </c>
      <c r="E1310">
        <f t="shared" si="125"/>
        <v>1.4116262077113342</v>
      </c>
      <c r="F1310">
        <v>45</v>
      </c>
      <c r="G1310">
        <f t="shared" si="126"/>
        <v>2.5409271738804016</v>
      </c>
      <c r="H1310">
        <f t="shared" si="127"/>
        <v>70</v>
      </c>
      <c r="I1310">
        <f t="shared" si="128"/>
        <v>3.952553381591736</v>
      </c>
      <c r="J1310">
        <v>7.5</v>
      </c>
      <c r="K1310">
        <f t="shared" si="129"/>
        <v>0.97820533174959134</v>
      </c>
      <c r="L1310">
        <v>6.73</v>
      </c>
      <c r="M1310">
        <v>12.63</v>
      </c>
    </row>
    <row r="1311" spans="1:13" ht="15" x14ac:dyDescent="0.25">
      <c r="A1311" t="s">
        <v>2143</v>
      </c>
      <c r="B1311" t="s">
        <v>242</v>
      </c>
      <c r="C1311">
        <v>85.6</v>
      </c>
      <c r="D1311">
        <v>73</v>
      </c>
      <c r="E1311">
        <f t="shared" si="125"/>
        <v>2.8684154135135707</v>
      </c>
      <c r="F1311">
        <v>98</v>
      </c>
      <c r="G1311">
        <f t="shared" si="126"/>
        <v>3.8507494592373961</v>
      </c>
      <c r="H1311">
        <f t="shared" si="127"/>
        <v>171</v>
      </c>
      <c r="I1311">
        <f t="shared" si="128"/>
        <v>6.7191648727509667</v>
      </c>
      <c r="J1311">
        <v>11.77</v>
      </c>
      <c r="K1311">
        <f t="shared" si="129"/>
        <v>1.1872734266122522</v>
      </c>
      <c r="L1311">
        <v>7.86</v>
      </c>
      <c r="M1311">
        <v>12.65</v>
      </c>
    </row>
    <row r="1312" spans="1:13" x14ac:dyDescent="0.3">
      <c r="A1312" t="s">
        <v>2112</v>
      </c>
      <c r="B1312" t="s">
        <v>1858</v>
      </c>
      <c r="C1312">
        <v>80</v>
      </c>
      <c r="D1312">
        <v>84</v>
      </c>
      <c r="E1312">
        <f t="shared" si="125"/>
        <v>3.4671467519260353</v>
      </c>
      <c r="F1312">
        <v>105</v>
      </c>
      <c r="G1312">
        <f t="shared" si="126"/>
        <v>4.3339334399075442</v>
      </c>
      <c r="H1312">
        <f t="shared" si="127"/>
        <v>189</v>
      </c>
      <c r="I1312">
        <f t="shared" si="128"/>
        <v>7.8010801918335799</v>
      </c>
      <c r="J1312">
        <v>11.41</v>
      </c>
      <c r="K1312">
        <f t="shared" si="129"/>
        <v>1.1918121435255122</v>
      </c>
      <c r="L1312">
        <v>7.78</v>
      </c>
    </row>
    <row r="1313" spans="1:13" ht="15" x14ac:dyDescent="0.25">
      <c r="A1313" t="s">
        <v>2122</v>
      </c>
      <c r="B1313" t="s">
        <v>221</v>
      </c>
      <c r="C1313">
        <v>82.2</v>
      </c>
      <c r="D1313">
        <v>103</v>
      </c>
      <c r="E1313">
        <f t="shared" si="125"/>
        <v>4.1683105057970975</v>
      </c>
      <c r="F1313">
        <v>120</v>
      </c>
      <c r="G1313">
        <f t="shared" si="126"/>
        <v>4.8562840844238035</v>
      </c>
      <c r="H1313">
        <f t="shared" si="127"/>
        <v>223</v>
      </c>
      <c r="I1313">
        <f t="shared" si="128"/>
        <v>9.0245945902209002</v>
      </c>
      <c r="J1313">
        <v>12.55</v>
      </c>
      <c r="K1313">
        <f t="shared" si="129"/>
        <v>1.2926832979763332</v>
      </c>
      <c r="L1313">
        <v>8.9499999999999993</v>
      </c>
    </row>
    <row r="1314" spans="1:13" ht="15" x14ac:dyDescent="0.25">
      <c r="A1314" t="s">
        <v>1578</v>
      </c>
      <c r="B1314" t="s">
        <v>51</v>
      </c>
      <c r="C1314">
        <v>47.8</v>
      </c>
      <c r="D1314">
        <v>35</v>
      </c>
      <c r="E1314">
        <f t="shared" si="125"/>
        <v>2.1011290006892418</v>
      </c>
      <c r="F1314">
        <v>43</v>
      </c>
      <c r="G1314">
        <f t="shared" si="126"/>
        <v>2.5813870579896401</v>
      </c>
      <c r="H1314">
        <f t="shared" si="127"/>
        <v>78</v>
      </c>
      <c r="I1314">
        <f t="shared" si="128"/>
        <v>4.6825160586788819</v>
      </c>
      <c r="J1314">
        <v>8.23</v>
      </c>
      <c r="K1314">
        <f t="shared" si="129"/>
        <v>1.121047235625847</v>
      </c>
      <c r="L1314">
        <v>6.86</v>
      </c>
    </row>
    <row r="1315" spans="1:13" ht="15" x14ac:dyDescent="0.25">
      <c r="A1315" t="s">
        <v>472</v>
      </c>
      <c r="B1315" t="s">
        <v>92</v>
      </c>
      <c r="C1315">
        <v>35.700000000000003</v>
      </c>
      <c r="D1315">
        <v>16</v>
      </c>
      <c r="E1315">
        <f t="shared" si="125"/>
        <v>1.1877077967276957</v>
      </c>
      <c r="F1315">
        <v>16</v>
      </c>
      <c r="G1315">
        <f t="shared" si="126"/>
        <v>1.1877077967276957</v>
      </c>
      <c r="H1315">
        <f t="shared" si="127"/>
        <v>32</v>
      </c>
      <c r="I1315">
        <f t="shared" si="128"/>
        <v>2.3754155934553913</v>
      </c>
      <c r="J1315">
        <v>5.2700000000000005</v>
      </c>
      <c r="K1315">
        <f t="shared" si="129"/>
        <v>0.83441410209040978</v>
      </c>
      <c r="L1315">
        <v>4.7</v>
      </c>
    </row>
    <row r="1316" spans="1:13" ht="15" x14ac:dyDescent="0.25">
      <c r="A1316" t="s">
        <v>617</v>
      </c>
      <c r="B1316" t="s">
        <v>618</v>
      </c>
      <c r="C1316">
        <v>70.599999999999994</v>
      </c>
      <c r="D1316">
        <v>17</v>
      </c>
      <c r="E1316">
        <f t="shared" si="125"/>
        <v>0.76847361257266111</v>
      </c>
      <c r="F1316">
        <v>26</v>
      </c>
      <c r="G1316">
        <f t="shared" si="126"/>
        <v>1.1753125839346583</v>
      </c>
      <c r="H1316">
        <f t="shared" si="127"/>
        <v>43</v>
      </c>
      <c r="I1316">
        <f t="shared" si="128"/>
        <v>1.9437861965073193</v>
      </c>
      <c r="J1316">
        <v>4.71</v>
      </c>
      <c r="K1316">
        <f t="shared" si="129"/>
        <v>0.52472061963466976</v>
      </c>
      <c r="L1316">
        <v>4.22</v>
      </c>
      <c r="M1316">
        <v>18.100000000000001</v>
      </c>
    </row>
    <row r="1317" spans="1:13" ht="15" x14ac:dyDescent="0.25">
      <c r="A1317" t="s">
        <v>1154</v>
      </c>
      <c r="B1317" t="s">
        <v>618</v>
      </c>
      <c r="C1317">
        <v>79.900000000000006</v>
      </c>
      <c r="D1317">
        <v>31</v>
      </c>
      <c r="E1317">
        <f t="shared" si="125"/>
        <v>1.2807069344711042</v>
      </c>
      <c r="F1317">
        <v>41</v>
      </c>
      <c r="G1317">
        <f t="shared" si="126"/>
        <v>1.6938382036553314</v>
      </c>
      <c r="H1317">
        <f t="shared" si="127"/>
        <v>72</v>
      </c>
      <c r="I1317">
        <f t="shared" si="128"/>
        <v>2.9745451381264356</v>
      </c>
      <c r="J1317">
        <v>4.5999999999999996</v>
      </c>
      <c r="K1317">
        <f t="shared" si="129"/>
        <v>0.48079509342869942</v>
      </c>
      <c r="L1317">
        <v>4.78</v>
      </c>
      <c r="M1317">
        <v>17.45</v>
      </c>
    </row>
    <row r="1318" spans="1:13" ht="15" x14ac:dyDescent="0.25">
      <c r="A1318" t="s">
        <v>1616</v>
      </c>
      <c r="B1318" t="s">
        <v>1617</v>
      </c>
      <c r="C1318">
        <v>56.1</v>
      </c>
      <c r="E1318" t="str">
        <f t="shared" si="125"/>
        <v/>
      </c>
      <c r="G1318" t="str">
        <f t="shared" si="126"/>
        <v/>
      </c>
      <c r="I1318" t="str">
        <f t="shared" si="128"/>
        <v/>
      </c>
      <c r="J1318">
        <v>8.1999999999999993</v>
      </c>
      <c r="K1318">
        <f t="shared" si="129"/>
        <v>1.0284694078478858</v>
      </c>
      <c r="L1318">
        <v>7.1</v>
      </c>
      <c r="M1318">
        <v>13.7</v>
      </c>
    </row>
    <row r="1319" spans="1:13" ht="15" x14ac:dyDescent="0.25">
      <c r="A1319" t="s">
        <v>1196</v>
      </c>
      <c r="B1319" t="s">
        <v>415</v>
      </c>
      <c r="C1319">
        <v>60.9</v>
      </c>
      <c r="E1319" t="str">
        <f t="shared" si="125"/>
        <v/>
      </c>
      <c r="G1319" t="str">
        <f t="shared" si="126"/>
        <v/>
      </c>
      <c r="I1319" t="str">
        <f t="shared" si="128"/>
        <v/>
      </c>
      <c r="J1319">
        <v>3.96</v>
      </c>
      <c r="K1319">
        <f t="shared" si="129"/>
        <v>0.47609343991031328</v>
      </c>
      <c r="L1319">
        <v>4.2</v>
      </c>
    </row>
    <row r="1320" spans="1:13" ht="15" x14ac:dyDescent="0.25">
      <c r="A1320" t="s">
        <v>133</v>
      </c>
      <c r="B1320" t="s">
        <v>134</v>
      </c>
      <c r="C1320">
        <v>32.4</v>
      </c>
      <c r="D1320">
        <v>14</v>
      </c>
      <c r="E1320">
        <f t="shared" si="125"/>
        <v>1.1152136263327683</v>
      </c>
      <c r="F1320">
        <v>17</v>
      </c>
      <c r="G1320">
        <f t="shared" si="126"/>
        <v>1.3541879748326473</v>
      </c>
      <c r="H1320">
        <f t="shared" ref="H1320:H1364" si="130">D1320+F1320</f>
        <v>31</v>
      </c>
      <c r="I1320">
        <f t="shared" si="128"/>
        <v>2.4694016011654156</v>
      </c>
      <c r="J1320">
        <v>3.33</v>
      </c>
      <c r="K1320">
        <f t="shared" si="129"/>
        <v>0.55428169942007521</v>
      </c>
      <c r="L1320">
        <v>4.5999999999999996</v>
      </c>
      <c r="M1320">
        <v>17.829999999999998</v>
      </c>
    </row>
    <row r="1321" spans="1:13" ht="15" x14ac:dyDescent="0.25">
      <c r="A1321" t="s">
        <v>133</v>
      </c>
      <c r="B1321" t="s">
        <v>134</v>
      </c>
      <c r="C1321">
        <v>40.299999999999997</v>
      </c>
      <c r="D1321">
        <v>25</v>
      </c>
      <c r="E1321">
        <f t="shared" si="125"/>
        <v>1.6991887331129842</v>
      </c>
      <c r="F1321">
        <v>29</v>
      </c>
      <c r="G1321">
        <f t="shared" si="126"/>
        <v>1.9710589304110617</v>
      </c>
      <c r="H1321">
        <f t="shared" si="130"/>
        <v>54</v>
      </c>
      <c r="I1321">
        <f t="shared" si="128"/>
        <v>3.6702476635240462</v>
      </c>
      <c r="J1321">
        <v>3.7800000000000002</v>
      </c>
      <c r="K1321">
        <f t="shared" si="129"/>
        <v>0.56224754446262826</v>
      </c>
      <c r="L1321">
        <v>5.19</v>
      </c>
      <c r="M1321">
        <v>17.559999999999999</v>
      </c>
    </row>
    <row r="1322" spans="1:13" ht="15" x14ac:dyDescent="0.25">
      <c r="A1322" t="s">
        <v>133</v>
      </c>
      <c r="B1322" t="s">
        <v>409</v>
      </c>
      <c r="C1322">
        <v>47.4</v>
      </c>
      <c r="D1322">
        <v>21</v>
      </c>
      <c r="E1322">
        <f t="shared" si="125"/>
        <v>1.268407065742251</v>
      </c>
      <c r="F1322">
        <v>28</v>
      </c>
      <c r="G1322">
        <f t="shared" si="126"/>
        <v>1.691209420989668</v>
      </c>
      <c r="H1322">
        <f t="shared" si="130"/>
        <v>49</v>
      </c>
      <c r="I1322">
        <f t="shared" si="128"/>
        <v>2.9596164867319192</v>
      </c>
      <c r="J1322">
        <v>5.55</v>
      </c>
      <c r="K1322">
        <f t="shared" si="129"/>
        <v>0.75927390229835701</v>
      </c>
      <c r="L1322">
        <v>5.2</v>
      </c>
      <c r="M1322">
        <v>15.59</v>
      </c>
    </row>
    <row r="1323" spans="1:13" ht="15" x14ac:dyDescent="0.25">
      <c r="A1323" t="s">
        <v>1294</v>
      </c>
      <c r="B1323" t="s">
        <v>134</v>
      </c>
      <c r="C1323">
        <v>42.2</v>
      </c>
      <c r="D1323">
        <v>30</v>
      </c>
      <c r="E1323">
        <f t="shared" si="125"/>
        <v>1.9718300723541</v>
      </c>
      <c r="F1323">
        <v>33</v>
      </c>
      <c r="G1323">
        <f t="shared" si="126"/>
        <v>2.1690130795895102</v>
      </c>
      <c r="H1323">
        <f t="shared" si="130"/>
        <v>63</v>
      </c>
      <c r="I1323">
        <f t="shared" si="128"/>
        <v>4.14084315194361</v>
      </c>
      <c r="J1323">
        <v>5</v>
      </c>
      <c r="K1323">
        <f t="shared" si="129"/>
        <v>0.72625910024443352</v>
      </c>
      <c r="L1323">
        <v>5.47</v>
      </c>
      <c r="M1323">
        <v>14.34</v>
      </c>
    </row>
    <row r="1324" spans="1:13" ht="15" x14ac:dyDescent="0.25">
      <c r="A1324" t="s">
        <v>778</v>
      </c>
      <c r="B1324" t="s">
        <v>590</v>
      </c>
      <c r="C1324">
        <v>42.8</v>
      </c>
      <c r="D1324">
        <v>33</v>
      </c>
      <c r="E1324">
        <f t="shared" si="125"/>
        <v>2.1468527220204914</v>
      </c>
      <c r="F1324">
        <v>38</v>
      </c>
      <c r="G1324">
        <f t="shared" si="126"/>
        <v>2.4721334374781412</v>
      </c>
      <c r="H1324">
        <f t="shared" si="130"/>
        <v>71</v>
      </c>
      <c r="I1324">
        <f t="shared" si="128"/>
        <v>4.6189861594986326</v>
      </c>
      <c r="J1324">
        <v>7.05</v>
      </c>
      <c r="K1324">
        <f t="shared" si="129"/>
        <v>1.0165995025904946</v>
      </c>
      <c r="L1324">
        <v>6.7</v>
      </c>
    </row>
    <row r="1325" spans="1:13" ht="15" x14ac:dyDescent="0.25">
      <c r="A1325" t="s">
        <v>380</v>
      </c>
      <c r="B1325" t="s">
        <v>381</v>
      </c>
      <c r="C1325">
        <v>55.2</v>
      </c>
      <c r="D1325">
        <v>29</v>
      </c>
      <c r="E1325">
        <f t="shared" si="125"/>
        <v>1.5678772447315912</v>
      </c>
      <c r="F1325">
        <v>33</v>
      </c>
      <c r="G1325">
        <f t="shared" si="126"/>
        <v>1.7841361750393967</v>
      </c>
      <c r="H1325">
        <f t="shared" si="130"/>
        <v>62</v>
      </c>
      <c r="I1325">
        <f t="shared" si="128"/>
        <v>3.3520134197709881</v>
      </c>
      <c r="J1325">
        <v>6.76</v>
      </c>
      <c r="K1325">
        <f t="shared" si="129"/>
        <v>0.85495865064842436</v>
      </c>
      <c r="L1325">
        <v>5.28</v>
      </c>
    </row>
    <row r="1326" spans="1:13" ht="15" x14ac:dyDescent="0.25">
      <c r="A1326" t="s">
        <v>1086</v>
      </c>
      <c r="B1326" t="s">
        <v>1087</v>
      </c>
      <c r="C1326">
        <v>74.7</v>
      </c>
      <c r="D1326">
        <v>55</v>
      </c>
      <c r="E1326">
        <f t="shared" si="125"/>
        <v>2.3862166356289634</v>
      </c>
      <c r="F1326">
        <v>67</v>
      </c>
      <c r="G1326">
        <f t="shared" si="126"/>
        <v>2.9068457197661917</v>
      </c>
      <c r="H1326">
        <f t="shared" si="130"/>
        <v>122</v>
      </c>
      <c r="I1326">
        <f t="shared" si="128"/>
        <v>5.293062355395155</v>
      </c>
      <c r="J1326">
        <v>10.85</v>
      </c>
      <c r="K1326">
        <f t="shared" si="129"/>
        <v>1.1740823645528129</v>
      </c>
      <c r="L1326">
        <v>7.7</v>
      </c>
      <c r="M1326">
        <v>12.7</v>
      </c>
    </row>
    <row r="1327" spans="1:13" ht="15" x14ac:dyDescent="0.25">
      <c r="A1327" t="s">
        <v>337</v>
      </c>
      <c r="B1327" t="s">
        <v>338</v>
      </c>
      <c r="C1327">
        <v>45.8</v>
      </c>
      <c r="D1327">
        <v>13</v>
      </c>
      <c r="E1327">
        <f t="shared" si="125"/>
        <v>0.80506384394984709</v>
      </c>
      <c r="F1327">
        <v>16</v>
      </c>
      <c r="G1327">
        <f t="shared" si="126"/>
        <v>0.99084780793827332</v>
      </c>
      <c r="H1327">
        <f t="shared" si="130"/>
        <v>29</v>
      </c>
      <c r="I1327">
        <f t="shared" si="128"/>
        <v>1.7959116518881204</v>
      </c>
      <c r="J1327">
        <v>4.03</v>
      </c>
      <c r="K1327">
        <f t="shared" si="129"/>
        <v>0.56117509752655725</v>
      </c>
      <c r="L1327">
        <v>4.4000000000000004</v>
      </c>
      <c r="M1327">
        <v>15.9</v>
      </c>
    </row>
    <row r="1328" spans="1:13" ht="15" x14ac:dyDescent="0.25">
      <c r="A1328" t="s">
        <v>105</v>
      </c>
      <c r="B1328" t="s">
        <v>106</v>
      </c>
      <c r="C1328">
        <v>43</v>
      </c>
      <c r="D1328">
        <v>27</v>
      </c>
      <c r="E1328">
        <f t="shared" si="125"/>
        <v>1.7505693486387675</v>
      </c>
      <c r="F1328">
        <v>35</v>
      </c>
      <c r="G1328">
        <f t="shared" si="126"/>
        <v>2.2692565630502539</v>
      </c>
      <c r="H1328">
        <f t="shared" si="130"/>
        <v>62</v>
      </c>
      <c r="I1328">
        <f t="shared" si="128"/>
        <v>4.0198259116890211</v>
      </c>
      <c r="J1328">
        <v>5.99</v>
      </c>
      <c r="K1328">
        <f t="shared" si="129"/>
        <v>0.86167567921373278</v>
      </c>
      <c r="L1328">
        <v>4.8</v>
      </c>
      <c r="M1328">
        <v>14.7</v>
      </c>
    </row>
    <row r="1329" spans="1:13" ht="15" x14ac:dyDescent="0.25">
      <c r="A1329" t="s">
        <v>105</v>
      </c>
      <c r="B1329" t="s">
        <v>106</v>
      </c>
      <c r="C1329">
        <v>65.400000000000006</v>
      </c>
      <c r="D1329">
        <v>83</v>
      </c>
      <c r="E1329">
        <f t="shared" si="125"/>
        <v>3.9666821835805934</v>
      </c>
      <c r="F1329">
        <v>100</v>
      </c>
      <c r="G1329">
        <f t="shared" si="126"/>
        <v>4.7791351609404735</v>
      </c>
      <c r="H1329">
        <f t="shared" si="130"/>
        <v>183</v>
      </c>
      <c r="I1329">
        <f t="shared" si="128"/>
        <v>8.7458173445210665</v>
      </c>
      <c r="J1329">
        <v>12.98</v>
      </c>
      <c r="K1329">
        <f t="shared" si="129"/>
        <v>1.5042188282382585</v>
      </c>
      <c r="L1329">
        <v>7.83</v>
      </c>
      <c r="M1329">
        <v>12.68</v>
      </c>
    </row>
    <row r="1330" spans="1:13" ht="15" x14ac:dyDescent="0.25">
      <c r="A1330" t="s">
        <v>105</v>
      </c>
      <c r="B1330" t="s">
        <v>664</v>
      </c>
      <c r="C1330">
        <v>35.700000000000003</v>
      </c>
      <c r="D1330">
        <v>35</v>
      </c>
      <c r="E1330">
        <f t="shared" si="125"/>
        <v>2.5981108053418343</v>
      </c>
      <c r="F1330">
        <v>44</v>
      </c>
      <c r="G1330">
        <f t="shared" si="126"/>
        <v>3.266196441001163</v>
      </c>
      <c r="H1330">
        <f t="shared" si="130"/>
        <v>79</v>
      </c>
      <c r="I1330">
        <f t="shared" si="128"/>
        <v>5.8643072463429968</v>
      </c>
      <c r="J1330">
        <v>7.5200000000000005</v>
      </c>
      <c r="K1330">
        <f t="shared" si="129"/>
        <v>1.1906630071574726</v>
      </c>
      <c r="L1330">
        <v>6.5200000000000005</v>
      </c>
    </row>
    <row r="1331" spans="1:13" ht="15" x14ac:dyDescent="0.25">
      <c r="A1331" t="s">
        <v>105</v>
      </c>
      <c r="B1331" t="s">
        <v>106</v>
      </c>
      <c r="C1331">
        <v>75.5</v>
      </c>
      <c r="D1331">
        <v>106</v>
      </c>
      <c r="E1331">
        <f t="shared" si="125"/>
        <v>4.5633926592053893</v>
      </c>
      <c r="F1331">
        <v>130</v>
      </c>
      <c r="G1331">
        <f t="shared" si="126"/>
        <v>5.5966136386481189</v>
      </c>
      <c r="H1331">
        <f t="shared" si="130"/>
        <v>236</v>
      </c>
      <c r="I1331">
        <f t="shared" si="128"/>
        <v>10.160006297853508</v>
      </c>
      <c r="J1331">
        <v>13.35</v>
      </c>
      <c r="K1331">
        <f t="shared" si="129"/>
        <v>1.4366967983690462</v>
      </c>
      <c r="L1331">
        <v>8.1300000000000008</v>
      </c>
    </row>
    <row r="1332" spans="1:13" ht="15" x14ac:dyDescent="0.25">
      <c r="A1332" t="s">
        <v>2152</v>
      </c>
      <c r="B1332" t="s">
        <v>106</v>
      </c>
      <c r="C1332">
        <v>76.8</v>
      </c>
      <c r="D1332">
        <v>118</v>
      </c>
      <c r="E1332">
        <f t="shared" si="125"/>
        <v>5.0173089573867724</v>
      </c>
      <c r="F1332">
        <v>138</v>
      </c>
      <c r="G1332">
        <f t="shared" si="126"/>
        <v>5.8677003060963955</v>
      </c>
      <c r="H1332">
        <f t="shared" si="130"/>
        <v>256</v>
      </c>
      <c r="I1332">
        <f t="shared" si="128"/>
        <v>10.885009263483168</v>
      </c>
      <c r="J1332">
        <v>13.6</v>
      </c>
      <c r="K1332">
        <f t="shared" si="129"/>
        <v>1.4507767102269735</v>
      </c>
      <c r="L1332">
        <v>8.33</v>
      </c>
      <c r="M1332">
        <v>14.224144598753201</v>
      </c>
    </row>
    <row r="1333" spans="1:13" ht="15" x14ac:dyDescent="0.25">
      <c r="A1333" t="s">
        <v>1217</v>
      </c>
      <c r="B1333" t="s">
        <v>106</v>
      </c>
      <c r="C1333">
        <v>60.6</v>
      </c>
      <c r="D1333">
        <v>72</v>
      </c>
      <c r="E1333">
        <f t="shared" si="125"/>
        <v>3.6371605052532416</v>
      </c>
      <c r="F1333">
        <v>88</v>
      </c>
      <c r="G1333">
        <f t="shared" si="126"/>
        <v>4.4454183953095177</v>
      </c>
      <c r="H1333">
        <f t="shared" si="130"/>
        <v>160</v>
      </c>
      <c r="I1333">
        <f t="shared" si="128"/>
        <v>8.0825789005627602</v>
      </c>
      <c r="J1333">
        <v>11.24</v>
      </c>
      <c r="K1333">
        <f t="shared" si="129"/>
        <v>1.3547805051524631</v>
      </c>
      <c r="L1333">
        <v>7.75</v>
      </c>
      <c r="M1333">
        <v>12.5</v>
      </c>
    </row>
    <row r="1334" spans="1:13" ht="15" x14ac:dyDescent="0.25">
      <c r="A1334" t="s">
        <v>1217</v>
      </c>
      <c r="B1334" t="s">
        <v>664</v>
      </c>
      <c r="C1334">
        <v>37.299999999999997</v>
      </c>
      <c r="D1334">
        <v>40</v>
      </c>
      <c r="E1334">
        <f t="shared" si="125"/>
        <v>2.8760701731528378</v>
      </c>
      <c r="F1334">
        <v>50</v>
      </c>
      <c r="G1334">
        <f t="shared" si="126"/>
        <v>3.5950877164410473</v>
      </c>
      <c r="H1334">
        <f t="shared" si="130"/>
        <v>90</v>
      </c>
      <c r="I1334">
        <f t="shared" si="128"/>
        <v>6.4711578895938846</v>
      </c>
      <c r="J1334">
        <v>7.13</v>
      </c>
      <c r="K1334">
        <f t="shared" si="129"/>
        <v>1.1036840411999738</v>
      </c>
      <c r="L1334">
        <v>7.1400000000000006</v>
      </c>
    </row>
    <row r="1335" spans="1:13" ht="15" x14ac:dyDescent="0.25">
      <c r="A1335" t="s">
        <v>321</v>
      </c>
      <c r="B1335" t="s">
        <v>150</v>
      </c>
      <c r="C1335">
        <v>27.2</v>
      </c>
      <c r="D1335">
        <v>10</v>
      </c>
      <c r="E1335">
        <f t="shared" si="125"/>
        <v>0.90468007937066652</v>
      </c>
      <c r="F1335">
        <v>13</v>
      </c>
      <c r="G1335">
        <f t="shared" si="126"/>
        <v>1.1760841031818665</v>
      </c>
      <c r="H1335">
        <f t="shared" si="130"/>
        <v>23</v>
      </c>
      <c r="I1335">
        <f t="shared" si="128"/>
        <v>2.0807641825525329</v>
      </c>
      <c r="J1335">
        <v>3.94</v>
      </c>
      <c r="K1335">
        <f t="shared" si="129"/>
        <v>0.71771100607769289</v>
      </c>
      <c r="L1335">
        <v>5.03</v>
      </c>
    </row>
    <row r="1336" spans="1:13" ht="15" x14ac:dyDescent="0.25">
      <c r="A1336" t="s">
        <v>1168</v>
      </c>
      <c r="C1336">
        <v>34.1</v>
      </c>
      <c r="D1336">
        <v>26</v>
      </c>
      <c r="E1336">
        <f t="shared" si="125"/>
        <v>1.9954841916600923</v>
      </c>
      <c r="F1336">
        <v>32</v>
      </c>
      <c r="G1336">
        <f t="shared" si="126"/>
        <v>2.455980543581652</v>
      </c>
      <c r="H1336">
        <f t="shared" si="130"/>
        <v>58</v>
      </c>
      <c r="I1336">
        <f t="shared" si="128"/>
        <v>4.4514647352417445</v>
      </c>
      <c r="J1336">
        <v>5.24</v>
      </c>
      <c r="K1336">
        <f t="shared" si="129"/>
        <v>0.84950953114008121</v>
      </c>
      <c r="L1336">
        <v>5.65</v>
      </c>
    </row>
    <row r="1337" spans="1:13" ht="15" x14ac:dyDescent="0.25">
      <c r="A1337" t="s">
        <v>751</v>
      </c>
      <c r="B1337" t="s">
        <v>135</v>
      </c>
      <c r="C1337">
        <v>39.9</v>
      </c>
      <c r="D1337">
        <v>32</v>
      </c>
      <c r="E1337">
        <f t="shared" si="125"/>
        <v>2.1908003127237712</v>
      </c>
      <c r="F1337">
        <v>40</v>
      </c>
      <c r="G1337">
        <f t="shared" si="126"/>
        <v>2.7385003909047136</v>
      </c>
      <c r="H1337">
        <f t="shared" si="130"/>
        <v>72</v>
      </c>
      <c r="I1337">
        <f t="shared" si="128"/>
        <v>4.9293007036284848</v>
      </c>
      <c r="J1337">
        <v>7.22</v>
      </c>
      <c r="K1337">
        <f t="shared" si="129"/>
        <v>1.0794592898822224</v>
      </c>
      <c r="L1337">
        <v>6.03</v>
      </c>
    </row>
    <row r="1338" spans="1:13" x14ac:dyDescent="0.3">
      <c r="A1338" t="s">
        <v>754</v>
      </c>
      <c r="B1338" t="s">
        <v>92</v>
      </c>
      <c r="C1338">
        <v>35.9</v>
      </c>
      <c r="D1338">
        <v>26</v>
      </c>
      <c r="E1338">
        <f t="shared" si="125"/>
        <v>1.9221980484619752</v>
      </c>
      <c r="F1338">
        <v>34</v>
      </c>
      <c r="G1338">
        <f t="shared" si="126"/>
        <v>2.5136436018348909</v>
      </c>
      <c r="H1338">
        <f t="shared" si="130"/>
        <v>60</v>
      </c>
      <c r="I1338">
        <f t="shared" si="128"/>
        <v>4.4358416502968661</v>
      </c>
      <c r="J1338">
        <v>6.66</v>
      </c>
      <c r="K1338">
        <f t="shared" si="129"/>
        <v>1.0514641790755215</v>
      </c>
      <c r="L1338">
        <v>5.88</v>
      </c>
    </row>
    <row r="1339" spans="1:13" ht="15" x14ac:dyDescent="0.25">
      <c r="A1339" t="s">
        <v>1448</v>
      </c>
      <c r="B1339" t="s">
        <v>135</v>
      </c>
      <c r="C1339">
        <v>49.2</v>
      </c>
      <c r="D1339">
        <v>43</v>
      </c>
      <c r="E1339">
        <f t="shared" si="125"/>
        <v>2.5277467956050961</v>
      </c>
      <c r="F1339">
        <v>59</v>
      </c>
      <c r="G1339">
        <f t="shared" si="126"/>
        <v>3.4683037428069925</v>
      </c>
      <c r="H1339">
        <f t="shared" si="130"/>
        <v>102</v>
      </c>
      <c r="I1339">
        <f t="shared" si="128"/>
        <v>5.9960505384120886</v>
      </c>
      <c r="J1339">
        <v>7.3900000000000006</v>
      </c>
      <c r="K1339">
        <f t="shared" si="129"/>
        <v>0.9917571844579276</v>
      </c>
      <c r="L1339">
        <v>7.12</v>
      </c>
    </row>
    <row r="1340" spans="1:13" x14ac:dyDescent="0.3">
      <c r="A1340" t="s">
        <v>1457</v>
      </c>
      <c r="B1340" t="s">
        <v>92</v>
      </c>
      <c r="C1340">
        <v>38.9</v>
      </c>
      <c r="D1340">
        <v>32</v>
      </c>
      <c r="E1340">
        <f t="shared" si="125"/>
        <v>2.2316245741771557</v>
      </c>
      <c r="F1340">
        <v>46</v>
      </c>
      <c r="G1340">
        <f t="shared" si="126"/>
        <v>3.2079603253796614</v>
      </c>
      <c r="H1340">
        <f t="shared" si="130"/>
        <v>78</v>
      </c>
      <c r="I1340">
        <f t="shared" si="128"/>
        <v>5.4395848995568166</v>
      </c>
      <c r="J1340">
        <v>5.92</v>
      </c>
      <c r="K1340">
        <f t="shared" si="129"/>
        <v>0.89675434182178859</v>
      </c>
      <c r="L1340">
        <v>6.25</v>
      </c>
    </row>
    <row r="1341" spans="1:13" ht="15" x14ac:dyDescent="0.25">
      <c r="A1341" t="s">
        <v>1931</v>
      </c>
      <c r="B1341" t="s">
        <v>1801</v>
      </c>
      <c r="C1341">
        <v>69.599999999999994</v>
      </c>
      <c r="D1341">
        <v>60</v>
      </c>
      <c r="E1341">
        <f t="shared" si="125"/>
        <v>2.7405508536328345</v>
      </c>
      <c r="F1341">
        <v>75</v>
      </c>
      <c r="G1341">
        <f t="shared" si="126"/>
        <v>3.4256885670410435</v>
      </c>
      <c r="H1341">
        <f t="shared" si="130"/>
        <v>135</v>
      </c>
      <c r="I1341">
        <f t="shared" si="128"/>
        <v>6.166239420673878</v>
      </c>
      <c r="J1341">
        <v>11.25</v>
      </c>
      <c r="K1341">
        <f t="shared" si="129"/>
        <v>1.2625646345263892</v>
      </c>
      <c r="L1341">
        <v>8.15</v>
      </c>
      <c r="M1341">
        <v>12</v>
      </c>
    </row>
    <row r="1342" spans="1:13" x14ac:dyDescent="0.3">
      <c r="A1342" t="s">
        <v>314</v>
      </c>
      <c r="B1342" t="s">
        <v>1008</v>
      </c>
      <c r="C1342">
        <v>39.299999999999997</v>
      </c>
      <c r="D1342">
        <v>31</v>
      </c>
      <c r="E1342">
        <f t="shared" si="125"/>
        <v>2.1458583523352481</v>
      </c>
      <c r="F1342">
        <v>42</v>
      </c>
      <c r="G1342">
        <f t="shared" si="126"/>
        <v>2.9072919612284003</v>
      </c>
      <c r="H1342">
        <f t="shared" si="130"/>
        <v>73</v>
      </c>
      <c r="I1342">
        <f t="shared" si="128"/>
        <v>5.0531503135636484</v>
      </c>
      <c r="J1342">
        <v>6.0200000000000005</v>
      </c>
      <c r="K1342">
        <f t="shared" si="129"/>
        <v>0.90710560569084031</v>
      </c>
      <c r="L1342">
        <v>6.23</v>
      </c>
    </row>
    <row r="1343" spans="1:13" ht="15" x14ac:dyDescent="0.25">
      <c r="A1343" t="s">
        <v>314</v>
      </c>
      <c r="B1343" t="s">
        <v>358</v>
      </c>
      <c r="C1343">
        <v>58.4</v>
      </c>
      <c r="D1343">
        <v>38</v>
      </c>
      <c r="E1343">
        <f t="shared" si="125"/>
        <v>1.9719479323651723</v>
      </c>
      <c r="F1343">
        <v>52</v>
      </c>
      <c r="G1343">
        <f t="shared" si="126"/>
        <v>2.6984550653418147</v>
      </c>
      <c r="H1343">
        <f t="shared" si="130"/>
        <v>90</v>
      </c>
      <c r="I1343">
        <f t="shared" si="128"/>
        <v>4.6704029977069874</v>
      </c>
      <c r="J1343">
        <v>7.87</v>
      </c>
      <c r="K1343">
        <f t="shared" si="129"/>
        <v>0.96684414102858651</v>
      </c>
      <c r="L1343">
        <v>6.74</v>
      </c>
      <c r="M1343">
        <v>13.03</v>
      </c>
    </row>
    <row r="1344" spans="1:13" x14ac:dyDescent="0.3">
      <c r="A1344" t="s">
        <v>314</v>
      </c>
      <c r="B1344" t="s">
        <v>810</v>
      </c>
      <c r="C1344">
        <v>63.7</v>
      </c>
      <c r="D1344">
        <v>66</v>
      </c>
      <c r="E1344">
        <f t="shared" si="125"/>
        <v>3.2152405924868659</v>
      </c>
      <c r="F1344">
        <v>87</v>
      </c>
      <c r="G1344">
        <f t="shared" si="126"/>
        <v>4.2382716900963233</v>
      </c>
      <c r="H1344">
        <f t="shared" si="130"/>
        <v>153</v>
      </c>
      <c r="I1344">
        <f t="shared" si="128"/>
        <v>7.4535122825831888</v>
      </c>
      <c r="J1344">
        <v>9.49</v>
      </c>
      <c r="K1344">
        <f t="shared" si="129"/>
        <v>1.114805755815472</v>
      </c>
      <c r="L1344">
        <v>7.62</v>
      </c>
      <c r="M1344">
        <v>13</v>
      </c>
    </row>
    <row r="1345" spans="1:13" ht="15" x14ac:dyDescent="0.25">
      <c r="A1345" t="s">
        <v>314</v>
      </c>
      <c r="B1345" t="s">
        <v>1597</v>
      </c>
      <c r="C1345">
        <v>59.1</v>
      </c>
      <c r="D1345">
        <v>63</v>
      </c>
      <c r="E1345">
        <f t="shared" si="125"/>
        <v>3.2410696901663196</v>
      </c>
      <c r="F1345">
        <v>79</v>
      </c>
      <c r="G1345">
        <f t="shared" si="126"/>
        <v>4.0641985003672891</v>
      </c>
      <c r="H1345">
        <f t="shared" si="130"/>
        <v>142</v>
      </c>
      <c r="I1345">
        <f t="shared" si="128"/>
        <v>7.3052681905336092</v>
      </c>
      <c r="J1345" s="3">
        <v>10.56</v>
      </c>
      <c r="K1345">
        <f t="shared" si="129"/>
        <v>1.2893714123234121</v>
      </c>
      <c r="L1345" s="3">
        <v>8.2799999999999994</v>
      </c>
      <c r="M1345">
        <v>12.79</v>
      </c>
    </row>
    <row r="1346" spans="1:13" x14ac:dyDescent="0.3">
      <c r="A1346" t="s">
        <v>314</v>
      </c>
      <c r="B1346" t="s">
        <v>810</v>
      </c>
      <c r="C1346">
        <v>65.900000000000006</v>
      </c>
      <c r="D1346">
        <v>82</v>
      </c>
      <c r="E1346">
        <f t="shared" ref="E1346:E1409" si="131">IF(AND($C1346&gt;0,D1346&gt;0),D1346/($C1346^0.727399687532279),"")</f>
        <v>3.8972401686475</v>
      </c>
      <c r="F1346">
        <v>102</v>
      </c>
      <c r="G1346">
        <f t="shared" ref="G1346:G1409" si="132">IF(AND($C1346&gt;0,F1346&gt;0),F1346/($C1346^0.727399687532279),"")</f>
        <v>4.8477865512444511</v>
      </c>
      <c r="H1346">
        <f t="shared" si="130"/>
        <v>184</v>
      </c>
      <c r="I1346">
        <f t="shared" ref="I1346:I1409" si="133">IF(AND($C1346&gt;0,H1346&gt;0),H1346/($C1346^0.727399687532279),"")</f>
        <v>8.7450267198919516</v>
      </c>
      <c r="J1346">
        <v>9.7100000000000009</v>
      </c>
      <c r="K1346">
        <f t="shared" ref="K1346:K1409" si="134">IF(AND($C1346&gt;0,J1346&gt;0),J1346/($C1346^0.515518364833551),"")</f>
        <v>1.1208574819256796</v>
      </c>
      <c r="L1346">
        <v>8.25</v>
      </c>
      <c r="M1346">
        <v>12.5</v>
      </c>
    </row>
    <row r="1347" spans="1:13" x14ac:dyDescent="0.3">
      <c r="A1347" t="s">
        <v>314</v>
      </c>
      <c r="B1347" t="s">
        <v>1918</v>
      </c>
      <c r="C1347">
        <v>53.6</v>
      </c>
      <c r="D1347">
        <v>34</v>
      </c>
      <c r="E1347">
        <f t="shared" si="131"/>
        <v>1.8779541695028441</v>
      </c>
      <c r="F1347">
        <v>45</v>
      </c>
      <c r="G1347">
        <f t="shared" si="132"/>
        <v>2.4855275772831762</v>
      </c>
      <c r="H1347">
        <f t="shared" si="130"/>
        <v>79</v>
      </c>
      <c r="I1347">
        <f t="shared" si="133"/>
        <v>4.3634817467860199</v>
      </c>
      <c r="J1347">
        <v>8.4</v>
      </c>
      <c r="K1347">
        <f t="shared" si="134"/>
        <v>1.0786066192254267</v>
      </c>
      <c r="L1347">
        <v>6.89</v>
      </c>
    </row>
    <row r="1348" spans="1:13" ht="15" x14ac:dyDescent="0.25">
      <c r="A1348" t="s">
        <v>556</v>
      </c>
      <c r="B1348" t="s">
        <v>557</v>
      </c>
      <c r="C1348">
        <v>40.200000000000003</v>
      </c>
      <c r="D1348">
        <v>19</v>
      </c>
      <c r="E1348">
        <f t="shared" si="131"/>
        <v>1.2937193420221254</v>
      </c>
      <c r="F1348">
        <v>23</v>
      </c>
      <c r="G1348">
        <f t="shared" si="132"/>
        <v>1.5660813087636254</v>
      </c>
      <c r="H1348">
        <f t="shared" si="130"/>
        <v>42</v>
      </c>
      <c r="I1348">
        <f t="shared" si="133"/>
        <v>2.8598006507857505</v>
      </c>
      <c r="J1348">
        <v>6.15</v>
      </c>
      <c r="K1348">
        <f t="shared" si="134"/>
        <v>0.91594020787992692</v>
      </c>
      <c r="L1348">
        <v>5.73</v>
      </c>
    </row>
    <row r="1349" spans="1:13" ht="15" x14ac:dyDescent="0.25">
      <c r="A1349" t="s">
        <v>1152</v>
      </c>
      <c r="B1349" t="s">
        <v>1153</v>
      </c>
      <c r="C1349">
        <v>60.8</v>
      </c>
      <c r="D1349">
        <v>25</v>
      </c>
      <c r="E1349">
        <f t="shared" si="131"/>
        <v>1.2598797701051652</v>
      </c>
      <c r="F1349">
        <v>33</v>
      </c>
      <c r="G1349">
        <f t="shared" si="132"/>
        <v>1.6630412965388182</v>
      </c>
      <c r="H1349">
        <f t="shared" si="130"/>
        <v>58</v>
      </c>
      <c r="I1349">
        <f t="shared" si="133"/>
        <v>2.9229210666439833</v>
      </c>
      <c r="J1349">
        <v>5</v>
      </c>
      <c r="K1349">
        <f t="shared" si="134"/>
        <v>0.60163756950645175</v>
      </c>
      <c r="L1349">
        <v>4.6399999999999997</v>
      </c>
      <c r="M1349">
        <v>16</v>
      </c>
    </row>
    <row r="1350" spans="1:13" ht="15" x14ac:dyDescent="0.25">
      <c r="A1350" t="s">
        <v>1452</v>
      </c>
      <c r="B1350" t="s">
        <v>1453</v>
      </c>
      <c r="C1350">
        <v>44.3</v>
      </c>
      <c r="D1350">
        <v>30</v>
      </c>
      <c r="E1350">
        <f t="shared" si="131"/>
        <v>1.9033896293141976</v>
      </c>
      <c r="F1350">
        <v>39</v>
      </c>
      <c r="G1350">
        <f t="shared" si="132"/>
        <v>2.4744065181084571</v>
      </c>
      <c r="H1350">
        <f t="shared" si="130"/>
        <v>69</v>
      </c>
      <c r="I1350">
        <f t="shared" si="133"/>
        <v>4.3777961474226545</v>
      </c>
      <c r="J1350">
        <v>4</v>
      </c>
      <c r="K1350">
        <f t="shared" si="134"/>
        <v>0.56664183412271962</v>
      </c>
      <c r="L1350">
        <v>4.9000000000000004</v>
      </c>
    </row>
    <row r="1351" spans="1:13" ht="15" x14ac:dyDescent="0.25">
      <c r="A1351" t="s">
        <v>1995</v>
      </c>
      <c r="B1351" t="s">
        <v>1996</v>
      </c>
      <c r="C1351">
        <v>58.8</v>
      </c>
      <c r="D1351">
        <v>25</v>
      </c>
      <c r="E1351">
        <f t="shared" si="131"/>
        <v>1.2909086014475564</v>
      </c>
      <c r="F1351">
        <v>35</v>
      </c>
      <c r="G1351">
        <f t="shared" si="132"/>
        <v>1.8072720420265791</v>
      </c>
      <c r="H1351">
        <f t="shared" si="130"/>
        <v>60</v>
      </c>
      <c r="I1351">
        <f t="shared" si="133"/>
        <v>3.0981806434741355</v>
      </c>
      <c r="J1351">
        <v>5.05</v>
      </c>
      <c r="K1351">
        <f t="shared" si="134"/>
        <v>0.61822259279830427</v>
      </c>
      <c r="L1351">
        <v>6.32</v>
      </c>
    </row>
    <row r="1352" spans="1:13" ht="15" x14ac:dyDescent="0.25">
      <c r="A1352" t="s">
        <v>1498</v>
      </c>
      <c r="B1352" t="s">
        <v>1499</v>
      </c>
      <c r="C1352">
        <v>86.1</v>
      </c>
      <c r="D1352">
        <v>90</v>
      </c>
      <c r="E1352">
        <f t="shared" si="131"/>
        <v>3.5214523947583292</v>
      </c>
      <c r="F1352">
        <v>115</v>
      </c>
      <c r="G1352">
        <f t="shared" si="132"/>
        <v>4.499633615524532</v>
      </c>
      <c r="H1352">
        <f t="shared" si="130"/>
        <v>205</v>
      </c>
      <c r="I1352">
        <f t="shared" si="133"/>
        <v>8.0210860102828612</v>
      </c>
      <c r="J1352">
        <v>10.1</v>
      </c>
      <c r="K1352">
        <f t="shared" si="134"/>
        <v>1.0157614187993473</v>
      </c>
      <c r="L1352">
        <v>7.62</v>
      </c>
      <c r="M1352">
        <v>14.103833993107299</v>
      </c>
    </row>
    <row r="1353" spans="1:13" ht="15" x14ac:dyDescent="0.25">
      <c r="A1353" t="s">
        <v>1498</v>
      </c>
      <c r="B1353" t="s">
        <v>1499</v>
      </c>
      <c r="C1353">
        <v>70.400000000000006</v>
      </c>
      <c r="D1353">
        <v>49</v>
      </c>
      <c r="E1353">
        <f t="shared" si="131"/>
        <v>2.2195876775110706</v>
      </c>
      <c r="F1353">
        <v>64</v>
      </c>
      <c r="G1353">
        <f t="shared" si="132"/>
        <v>2.899053293075684</v>
      </c>
      <c r="H1353">
        <f t="shared" si="130"/>
        <v>113</v>
      </c>
      <c r="I1353">
        <f t="shared" si="133"/>
        <v>5.118640970586755</v>
      </c>
      <c r="J1353">
        <v>7.9</v>
      </c>
      <c r="K1353">
        <f t="shared" si="134"/>
        <v>0.8813927120288122</v>
      </c>
      <c r="L1353">
        <v>5.7</v>
      </c>
      <c r="M1353">
        <v>14</v>
      </c>
    </row>
    <row r="1354" spans="1:13" ht="15" x14ac:dyDescent="0.25">
      <c r="A1354" t="s">
        <v>2064</v>
      </c>
      <c r="B1354" t="s">
        <v>53</v>
      </c>
      <c r="C1354">
        <v>55.6</v>
      </c>
      <c r="D1354">
        <v>66</v>
      </c>
      <c r="E1354">
        <f t="shared" si="131"/>
        <v>3.5495808886586278</v>
      </c>
      <c r="F1354">
        <v>82</v>
      </c>
      <c r="G1354">
        <f t="shared" si="132"/>
        <v>4.410085346515265</v>
      </c>
      <c r="H1354">
        <f t="shared" si="130"/>
        <v>148</v>
      </c>
      <c r="I1354">
        <f t="shared" si="133"/>
        <v>7.9596662351738923</v>
      </c>
      <c r="J1354">
        <v>8.23</v>
      </c>
      <c r="K1354">
        <f t="shared" si="134"/>
        <v>1.0370071054738612</v>
      </c>
      <c r="L1354">
        <v>7.14</v>
      </c>
    </row>
    <row r="1355" spans="1:13" ht="15" x14ac:dyDescent="0.25">
      <c r="A1355" t="s">
        <v>1789</v>
      </c>
      <c r="B1355" t="s">
        <v>294</v>
      </c>
      <c r="C1355">
        <v>64.2</v>
      </c>
      <c r="D1355">
        <v>50</v>
      </c>
      <c r="E1355">
        <f t="shared" si="131"/>
        <v>2.4219746304789673</v>
      </c>
      <c r="F1355">
        <v>60</v>
      </c>
      <c r="G1355">
        <f t="shared" si="132"/>
        <v>2.9063695565747607</v>
      </c>
      <c r="H1355">
        <f t="shared" si="130"/>
        <v>110</v>
      </c>
      <c r="I1355">
        <f t="shared" si="133"/>
        <v>5.3283441870537285</v>
      </c>
      <c r="J1355">
        <v>8.3800000000000008</v>
      </c>
      <c r="K1355">
        <f t="shared" si="134"/>
        <v>0.98045240594945904</v>
      </c>
      <c r="L1355">
        <v>6.2700000000000005</v>
      </c>
    </row>
    <row r="1356" spans="1:13" ht="15" x14ac:dyDescent="0.25">
      <c r="A1356" t="s">
        <v>193</v>
      </c>
      <c r="B1356" t="s">
        <v>194</v>
      </c>
      <c r="C1356">
        <v>31.5</v>
      </c>
      <c r="D1356">
        <v>16</v>
      </c>
      <c r="E1356">
        <f t="shared" si="131"/>
        <v>1.3009162961983072</v>
      </c>
      <c r="F1356">
        <v>20</v>
      </c>
      <c r="G1356">
        <f t="shared" si="132"/>
        <v>1.6261453702478841</v>
      </c>
      <c r="H1356">
        <f t="shared" si="130"/>
        <v>36</v>
      </c>
      <c r="I1356">
        <f t="shared" si="133"/>
        <v>2.9270616664461913</v>
      </c>
      <c r="J1356">
        <v>5.51</v>
      </c>
      <c r="K1356">
        <f t="shared" si="134"/>
        <v>0.93056131056319447</v>
      </c>
      <c r="L1356">
        <v>4.5</v>
      </c>
    </row>
    <row r="1357" spans="1:13" ht="15" x14ac:dyDescent="0.25">
      <c r="A1357" t="s">
        <v>25</v>
      </c>
      <c r="B1357" t="s">
        <v>24</v>
      </c>
      <c r="C1357">
        <v>32</v>
      </c>
      <c r="D1357">
        <v>17</v>
      </c>
      <c r="E1357">
        <f t="shared" si="131"/>
        <v>1.3664800559472803</v>
      </c>
      <c r="F1357">
        <v>20</v>
      </c>
      <c r="G1357">
        <f t="shared" si="132"/>
        <v>1.6076235952320945</v>
      </c>
      <c r="H1357">
        <f t="shared" si="130"/>
        <v>37</v>
      </c>
      <c r="I1357">
        <f t="shared" si="133"/>
        <v>2.9741036511793748</v>
      </c>
      <c r="J1357">
        <v>4.5200000000000005</v>
      </c>
      <c r="K1357">
        <f t="shared" si="134"/>
        <v>0.75719193429923703</v>
      </c>
      <c r="L1357">
        <v>5.28</v>
      </c>
      <c r="M1357">
        <v>14.25</v>
      </c>
    </row>
    <row r="1358" spans="1:13" ht="15" x14ac:dyDescent="0.25">
      <c r="A1358" t="s">
        <v>25</v>
      </c>
      <c r="B1358" t="s">
        <v>24</v>
      </c>
      <c r="C1358">
        <v>36</v>
      </c>
      <c r="D1358">
        <v>25</v>
      </c>
      <c r="E1358">
        <f t="shared" si="131"/>
        <v>1.8445314134206288</v>
      </c>
      <c r="F1358">
        <v>32</v>
      </c>
      <c r="G1358">
        <f t="shared" si="132"/>
        <v>2.361000209178405</v>
      </c>
      <c r="H1358">
        <f t="shared" si="130"/>
        <v>57</v>
      </c>
      <c r="I1358">
        <f t="shared" si="133"/>
        <v>4.2055316225990333</v>
      </c>
      <c r="J1358">
        <v>5.96</v>
      </c>
      <c r="K1358">
        <f t="shared" si="134"/>
        <v>0.93960158207320399</v>
      </c>
      <c r="L1358">
        <v>5.42</v>
      </c>
      <c r="M1358">
        <v>13.96</v>
      </c>
    </row>
    <row r="1359" spans="1:13" x14ac:dyDescent="0.3">
      <c r="A1359" t="s">
        <v>1469</v>
      </c>
      <c r="B1359" t="s">
        <v>118</v>
      </c>
      <c r="C1359">
        <v>72.7</v>
      </c>
      <c r="D1359">
        <v>63</v>
      </c>
      <c r="E1359">
        <f t="shared" si="131"/>
        <v>2.7877960644855757</v>
      </c>
      <c r="F1359">
        <v>91</v>
      </c>
      <c r="G1359">
        <f t="shared" si="132"/>
        <v>4.0268165375902756</v>
      </c>
      <c r="H1359">
        <f t="shared" si="130"/>
        <v>154</v>
      </c>
      <c r="I1359">
        <f t="shared" si="133"/>
        <v>6.8146126020758508</v>
      </c>
      <c r="J1359">
        <v>10.55</v>
      </c>
      <c r="K1359">
        <f t="shared" si="134"/>
        <v>1.1577033341997434</v>
      </c>
      <c r="L1359">
        <v>7.58</v>
      </c>
    </row>
    <row r="1360" spans="1:13" x14ac:dyDescent="0.3">
      <c r="A1360" t="s">
        <v>1469</v>
      </c>
      <c r="B1360" t="s">
        <v>428</v>
      </c>
      <c r="C1360">
        <v>84.6</v>
      </c>
      <c r="D1360">
        <v>96</v>
      </c>
      <c r="E1360">
        <f t="shared" si="131"/>
        <v>3.8045441933701571</v>
      </c>
      <c r="F1360">
        <v>131</v>
      </c>
      <c r="G1360">
        <f t="shared" si="132"/>
        <v>5.1916175972030274</v>
      </c>
      <c r="H1360">
        <f t="shared" si="130"/>
        <v>227</v>
      </c>
      <c r="I1360">
        <f t="shared" si="133"/>
        <v>8.9961617905731845</v>
      </c>
      <c r="J1360">
        <v>13.83</v>
      </c>
      <c r="K1360">
        <f t="shared" si="134"/>
        <v>1.4035482987666068</v>
      </c>
      <c r="L1360">
        <v>8.58</v>
      </c>
      <c r="M1360">
        <v>14.151958235365599</v>
      </c>
    </row>
    <row r="1361" spans="1:13" x14ac:dyDescent="0.3">
      <c r="A1361" t="s">
        <v>1469</v>
      </c>
      <c r="B1361" t="s">
        <v>235</v>
      </c>
      <c r="C1361">
        <v>69.5</v>
      </c>
      <c r="D1361">
        <v>61</v>
      </c>
      <c r="E1361">
        <f t="shared" si="131"/>
        <v>2.7891422453764214</v>
      </c>
      <c r="F1361">
        <v>75</v>
      </c>
      <c r="G1361">
        <f t="shared" si="132"/>
        <v>3.4292732525119938</v>
      </c>
      <c r="H1361">
        <f t="shared" si="130"/>
        <v>136</v>
      </c>
      <c r="I1361">
        <f t="shared" si="133"/>
        <v>6.2184154978884152</v>
      </c>
      <c r="J1361">
        <v>9.0299999999999994</v>
      </c>
      <c r="K1361">
        <f t="shared" si="134"/>
        <v>1.014169991117946</v>
      </c>
      <c r="L1361">
        <v>7.3900000000000006</v>
      </c>
    </row>
    <row r="1362" spans="1:13" x14ac:dyDescent="0.3">
      <c r="A1362" t="s">
        <v>1469</v>
      </c>
      <c r="B1362" t="s">
        <v>955</v>
      </c>
      <c r="C1362">
        <v>74.5</v>
      </c>
      <c r="D1362">
        <v>80</v>
      </c>
      <c r="E1362">
        <f t="shared" si="131"/>
        <v>3.4776358095935205</v>
      </c>
      <c r="F1362">
        <v>107</v>
      </c>
      <c r="G1362">
        <f t="shared" si="132"/>
        <v>4.6513378953313333</v>
      </c>
      <c r="H1362">
        <f t="shared" si="130"/>
        <v>187</v>
      </c>
      <c r="I1362">
        <f t="shared" si="133"/>
        <v>8.1289737049248529</v>
      </c>
      <c r="J1362" s="3">
        <v>11.56</v>
      </c>
      <c r="K1362">
        <f t="shared" si="134"/>
        <v>1.2526417822851719</v>
      </c>
      <c r="L1362" s="3">
        <v>8.15</v>
      </c>
    </row>
    <row r="1363" spans="1:13" x14ac:dyDescent="0.3">
      <c r="A1363" t="s">
        <v>872</v>
      </c>
      <c r="B1363" t="s">
        <v>118</v>
      </c>
      <c r="C1363">
        <v>64.2</v>
      </c>
      <c r="D1363">
        <v>55</v>
      </c>
      <c r="E1363">
        <f t="shared" si="131"/>
        <v>2.6641720935268642</v>
      </c>
      <c r="F1363">
        <v>75</v>
      </c>
      <c r="G1363">
        <f t="shared" si="132"/>
        <v>3.632961945718451</v>
      </c>
      <c r="H1363">
        <f t="shared" si="130"/>
        <v>130</v>
      </c>
      <c r="I1363">
        <f t="shared" si="133"/>
        <v>6.2971340392453152</v>
      </c>
      <c r="J1363">
        <v>8.35</v>
      </c>
      <c r="K1363">
        <f t="shared" si="134"/>
        <v>0.97694243313579732</v>
      </c>
      <c r="L1363">
        <v>7.17</v>
      </c>
      <c r="M1363">
        <v>12.62</v>
      </c>
    </row>
    <row r="1364" spans="1:13" ht="15" x14ac:dyDescent="0.25">
      <c r="A1364" t="s">
        <v>495</v>
      </c>
      <c r="B1364" t="s">
        <v>496</v>
      </c>
      <c r="C1364">
        <v>43.9</v>
      </c>
      <c r="D1364">
        <v>34</v>
      </c>
      <c r="E1364">
        <f t="shared" si="131"/>
        <v>2.171454522583558</v>
      </c>
      <c r="F1364">
        <v>38</v>
      </c>
      <c r="G1364">
        <f t="shared" si="132"/>
        <v>2.4269197605345649</v>
      </c>
      <c r="H1364">
        <f t="shared" si="130"/>
        <v>72</v>
      </c>
      <c r="I1364">
        <f t="shared" si="133"/>
        <v>4.5983742831181225</v>
      </c>
      <c r="J1364">
        <v>7.47</v>
      </c>
      <c r="K1364">
        <f t="shared" si="134"/>
        <v>1.0631633037526509</v>
      </c>
      <c r="L1364">
        <v>5.72</v>
      </c>
    </row>
    <row r="1365" spans="1:13" ht="15" x14ac:dyDescent="0.25">
      <c r="A1365" t="s">
        <v>137</v>
      </c>
      <c r="B1365" t="s">
        <v>21</v>
      </c>
      <c r="C1365">
        <v>50.3</v>
      </c>
      <c r="E1365" t="str">
        <f t="shared" si="131"/>
        <v/>
      </c>
      <c r="F1365">
        <v>30</v>
      </c>
      <c r="G1365">
        <f t="shared" si="132"/>
        <v>1.7354065571316355</v>
      </c>
      <c r="I1365" t="str">
        <f t="shared" si="133"/>
        <v/>
      </c>
      <c r="J1365">
        <v>6.38</v>
      </c>
      <c r="K1365">
        <f t="shared" si="134"/>
        <v>0.84650812983059898</v>
      </c>
      <c r="L1365">
        <v>5.1000000000000005</v>
      </c>
      <c r="M1365">
        <v>14.45</v>
      </c>
    </row>
    <row r="1366" spans="1:13" ht="15" x14ac:dyDescent="0.25">
      <c r="A1366" t="s">
        <v>137</v>
      </c>
      <c r="B1366" t="s">
        <v>21</v>
      </c>
      <c r="C1366">
        <v>56.1</v>
      </c>
      <c r="D1366">
        <v>29</v>
      </c>
      <c r="E1366">
        <f t="shared" si="131"/>
        <v>1.5495405975207936</v>
      </c>
      <c r="F1366">
        <v>38</v>
      </c>
      <c r="G1366">
        <f t="shared" si="132"/>
        <v>2.0304325070962124</v>
      </c>
      <c r="H1366">
        <f t="shared" ref="H1366:H1372" si="135">D1366+F1366</f>
        <v>67</v>
      </c>
      <c r="I1366">
        <f t="shared" si="133"/>
        <v>3.579973104617006</v>
      </c>
      <c r="J1366">
        <v>7.05</v>
      </c>
      <c r="K1366">
        <f t="shared" si="134"/>
        <v>0.88423284455214579</v>
      </c>
      <c r="L1366">
        <v>5.63</v>
      </c>
      <c r="M1366">
        <v>14.01</v>
      </c>
    </row>
    <row r="1367" spans="1:13" ht="15" x14ac:dyDescent="0.25">
      <c r="A1367" t="s">
        <v>20</v>
      </c>
      <c r="B1367" t="s">
        <v>21</v>
      </c>
      <c r="C1367">
        <v>37</v>
      </c>
      <c r="D1367">
        <v>7</v>
      </c>
      <c r="E1367">
        <f t="shared" si="131"/>
        <v>0.50627746392381123</v>
      </c>
      <c r="F1367">
        <v>12</v>
      </c>
      <c r="G1367">
        <f t="shared" si="132"/>
        <v>0.86790422386939059</v>
      </c>
      <c r="H1367">
        <f t="shared" si="135"/>
        <v>19</v>
      </c>
      <c r="I1367">
        <f t="shared" si="133"/>
        <v>1.3741816877932018</v>
      </c>
      <c r="J1367">
        <v>5.57</v>
      </c>
      <c r="K1367">
        <f t="shared" si="134"/>
        <v>0.86580164505525981</v>
      </c>
      <c r="L1367">
        <v>4.71</v>
      </c>
      <c r="M1367">
        <v>16.059999999999999</v>
      </c>
    </row>
    <row r="1368" spans="1:13" ht="15" x14ac:dyDescent="0.25">
      <c r="A1368" t="s">
        <v>1401</v>
      </c>
      <c r="B1368" t="s">
        <v>1402</v>
      </c>
      <c r="C1368">
        <v>68.5</v>
      </c>
      <c r="D1368">
        <v>66</v>
      </c>
      <c r="E1368">
        <f t="shared" si="131"/>
        <v>3.0497426086981361</v>
      </c>
      <c r="F1368">
        <v>89</v>
      </c>
      <c r="G1368">
        <f t="shared" si="132"/>
        <v>4.1125316996080929</v>
      </c>
      <c r="H1368">
        <f t="shared" si="135"/>
        <v>155</v>
      </c>
      <c r="I1368">
        <f t="shared" si="133"/>
        <v>7.1622743083062286</v>
      </c>
      <c r="J1368">
        <v>9.69</v>
      </c>
      <c r="K1368">
        <f t="shared" si="134"/>
        <v>1.0964569262064423</v>
      </c>
      <c r="L1368">
        <v>8.07</v>
      </c>
    </row>
    <row r="1369" spans="1:13" ht="15" x14ac:dyDescent="0.25">
      <c r="A1369" t="s">
        <v>1401</v>
      </c>
      <c r="B1369" t="s">
        <v>1402</v>
      </c>
      <c r="C1369">
        <v>71.3</v>
      </c>
      <c r="D1369">
        <v>72</v>
      </c>
      <c r="E1369">
        <f t="shared" si="131"/>
        <v>3.2314374322934238</v>
      </c>
      <c r="F1369">
        <v>93</v>
      </c>
      <c r="G1369">
        <f t="shared" si="132"/>
        <v>4.1739400167123391</v>
      </c>
      <c r="H1369">
        <f t="shared" si="135"/>
        <v>165</v>
      </c>
      <c r="I1369">
        <f t="shared" si="133"/>
        <v>7.4053774490057629</v>
      </c>
      <c r="J1369">
        <v>10.83</v>
      </c>
      <c r="K1369">
        <f t="shared" si="134"/>
        <v>1.2004021712889084</v>
      </c>
      <c r="L1369">
        <v>8.02</v>
      </c>
    </row>
    <row r="1370" spans="1:13" ht="15" x14ac:dyDescent="0.25">
      <c r="A1370" t="s">
        <v>2093</v>
      </c>
      <c r="B1370" t="s">
        <v>314</v>
      </c>
      <c r="C1370">
        <v>47.8</v>
      </c>
      <c r="D1370">
        <v>43</v>
      </c>
      <c r="E1370">
        <f t="shared" si="131"/>
        <v>2.5813870579896401</v>
      </c>
      <c r="F1370">
        <v>55</v>
      </c>
      <c r="G1370">
        <f t="shared" si="132"/>
        <v>3.301774143940237</v>
      </c>
      <c r="H1370">
        <f t="shared" si="135"/>
        <v>98</v>
      </c>
      <c r="I1370">
        <f t="shared" si="133"/>
        <v>5.8831612019298767</v>
      </c>
      <c r="J1370">
        <v>6.19</v>
      </c>
      <c r="K1370">
        <f t="shared" si="134"/>
        <v>0.84316918451081324</v>
      </c>
      <c r="L1370">
        <v>6.78</v>
      </c>
    </row>
    <row r="1371" spans="1:13" ht="15" x14ac:dyDescent="0.25">
      <c r="A1371" t="s">
        <v>2054</v>
      </c>
      <c r="B1371" t="s">
        <v>7</v>
      </c>
      <c r="C1371">
        <v>74.7</v>
      </c>
      <c r="D1371">
        <v>43</v>
      </c>
      <c r="E1371">
        <f t="shared" si="131"/>
        <v>1.8655875514917348</v>
      </c>
      <c r="F1371">
        <v>53</v>
      </c>
      <c r="G1371">
        <f t="shared" si="132"/>
        <v>2.2994451216060918</v>
      </c>
      <c r="H1371">
        <f t="shared" si="135"/>
        <v>96</v>
      </c>
      <c r="I1371">
        <f t="shared" si="133"/>
        <v>4.1650326730978264</v>
      </c>
      <c r="J1371">
        <v>9.09</v>
      </c>
      <c r="K1371">
        <f t="shared" si="134"/>
        <v>0.98363213767604329</v>
      </c>
      <c r="L1371">
        <v>6.81</v>
      </c>
      <c r="M1371">
        <v>14.59</v>
      </c>
    </row>
    <row r="1372" spans="1:13" ht="15" x14ac:dyDescent="0.25">
      <c r="A1372" s="1" t="s">
        <v>467</v>
      </c>
      <c r="B1372" s="1" t="s">
        <v>468</v>
      </c>
      <c r="C1372" s="1">
        <v>37.4</v>
      </c>
      <c r="D1372" s="1">
        <v>17</v>
      </c>
      <c r="E1372">
        <f t="shared" si="131"/>
        <v>1.2199516237755001</v>
      </c>
      <c r="F1372" s="1">
        <v>23</v>
      </c>
      <c r="G1372">
        <f t="shared" si="132"/>
        <v>1.6505227851080295</v>
      </c>
      <c r="H1372">
        <f t="shared" si="135"/>
        <v>40</v>
      </c>
      <c r="I1372">
        <f t="shared" si="133"/>
        <v>2.8704744088835294</v>
      </c>
      <c r="J1372" s="1">
        <v>5.25</v>
      </c>
      <c r="K1372">
        <f t="shared" si="134"/>
        <v>0.81154967272318612</v>
      </c>
      <c r="L1372" s="1">
        <v>5</v>
      </c>
    </row>
    <row r="1373" spans="1:13" ht="15" x14ac:dyDescent="0.25">
      <c r="A1373" t="s">
        <v>467</v>
      </c>
      <c r="B1373" t="s">
        <v>772</v>
      </c>
      <c r="C1373">
        <v>39.5</v>
      </c>
      <c r="E1373" t="str">
        <f t="shared" si="131"/>
        <v/>
      </c>
      <c r="G1373" t="str">
        <f t="shared" si="132"/>
        <v/>
      </c>
      <c r="I1373" t="str">
        <f t="shared" si="133"/>
        <v/>
      </c>
      <c r="J1373">
        <v>4.6900000000000004</v>
      </c>
      <c r="K1373">
        <f t="shared" si="134"/>
        <v>0.70485164667627864</v>
      </c>
      <c r="L1373">
        <v>4.93</v>
      </c>
    </row>
    <row r="1374" spans="1:13" ht="15" x14ac:dyDescent="0.25">
      <c r="A1374" t="s">
        <v>1891</v>
      </c>
      <c r="C1374">
        <v>84.1</v>
      </c>
      <c r="D1374">
        <v>68</v>
      </c>
      <c r="E1374">
        <f t="shared" si="131"/>
        <v>2.7065303832306005</v>
      </c>
      <c r="F1374">
        <v>87</v>
      </c>
      <c r="G1374">
        <f t="shared" si="132"/>
        <v>3.4627668138391505</v>
      </c>
      <c r="H1374">
        <f t="shared" ref="H1374:H1388" si="136">D1374+F1374</f>
        <v>155</v>
      </c>
      <c r="I1374">
        <f t="shared" si="133"/>
        <v>6.169297197069751</v>
      </c>
      <c r="J1374">
        <v>10.050000000000001</v>
      </c>
      <c r="K1374">
        <f t="shared" si="134"/>
        <v>1.0230535750893883</v>
      </c>
      <c r="L1374">
        <v>6.8</v>
      </c>
    </row>
    <row r="1375" spans="1:13" ht="15" x14ac:dyDescent="0.25">
      <c r="A1375" t="s">
        <v>1607</v>
      </c>
      <c r="B1375" t="s">
        <v>257</v>
      </c>
      <c r="C1375">
        <v>76</v>
      </c>
      <c r="D1375">
        <v>50</v>
      </c>
      <c r="E1375">
        <f t="shared" si="131"/>
        <v>2.1422333940946232</v>
      </c>
      <c r="F1375">
        <v>62</v>
      </c>
      <c r="G1375">
        <f t="shared" si="132"/>
        <v>2.6563694086773326</v>
      </c>
      <c r="H1375">
        <f t="shared" si="136"/>
        <v>112</v>
      </c>
      <c r="I1375">
        <f t="shared" si="133"/>
        <v>4.7986028027719554</v>
      </c>
      <c r="J1375">
        <v>9.5</v>
      </c>
      <c r="K1375">
        <f t="shared" si="134"/>
        <v>1.0188955316175725</v>
      </c>
      <c r="L1375">
        <v>6.2</v>
      </c>
    </row>
    <row r="1376" spans="1:13" ht="15" x14ac:dyDescent="0.25">
      <c r="A1376" t="s">
        <v>1071</v>
      </c>
      <c r="B1376" t="s">
        <v>257</v>
      </c>
      <c r="C1376">
        <v>74.900000000000006</v>
      </c>
      <c r="D1376">
        <v>37</v>
      </c>
      <c r="E1376">
        <f t="shared" si="131"/>
        <v>1.6021539158432478</v>
      </c>
      <c r="F1376">
        <v>40</v>
      </c>
      <c r="G1376">
        <f t="shared" si="132"/>
        <v>1.7320582873981056</v>
      </c>
      <c r="H1376">
        <f t="shared" si="136"/>
        <v>77</v>
      </c>
      <c r="I1376">
        <f t="shared" si="133"/>
        <v>3.3342122032413535</v>
      </c>
      <c r="J1376">
        <v>7.51</v>
      </c>
      <c r="K1376">
        <f t="shared" si="134"/>
        <v>0.81154038269819317</v>
      </c>
      <c r="L1376">
        <v>5.54</v>
      </c>
      <c r="M1376">
        <v>14.5</v>
      </c>
    </row>
    <row r="1377" spans="1:13" ht="15" x14ac:dyDescent="0.25">
      <c r="A1377" t="s">
        <v>916</v>
      </c>
      <c r="B1377" t="s">
        <v>1525</v>
      </c>
      <c r="C1377">
        <v>58.1</v>
      </c>
      <c r="D1377">
        <v>44</v>
      </c>
      <c r="E1377">
        <f t="shared" si="131"/>
        <v>2.2918780699233383</v>
      </c>
      <c r="F1377">
        <v>55</v>
      </c>
      <c r="G1377">
        <f t="shared" si="132"/>
        <v>2.864847587404173</v>
      </c>
      <c r="H1377">
        <f t="shared" si="136"/>
        <v>99</v>
      </c>
      <c r="I1377">
        <f t="shared" si="133"/>
        <v>5.1567256573275113</v>
      </c>
      <c r="J1377">
        <v>10.8</v>
      </c>
      <c r="K1377">
        <f t="shared" si="134"/>
        <v>1.3303274745804292</v>
      </c>
      <c r="L1377">
        <v>6.76</v>
      </c>
    </row>
    <row r="1378" spans="1:13" ht="15" x14ac:dyDescent="0.25">
      <c r="A1378" t="s">
        <v>916</v>
      </c>
      <c r="B1378" t="s">
        <v>72</v>
      </c>
      <c r="C1378">
        <v>52.4</v>
      </c>
      <c r="D1378">
        <v>33</v>
      </c>
      <c r="E1378">
        <f t="shared" si="131"/>
        <v>1.852989246446854</v>
      </c>
      <c r="F1378">
        <v>33</v>
      </c>
      <c r="G1378">
        <f t="shared" si="132"/>
        <v>1.852989246446854</v>
      </c>
      <c r="H1378">
        <f t="shared" si="136"/>
        <v>66</v>
      </c>
      <c r="I1378">
        <f t="shared" si="133"/>
        <v>3.7059784928937081</v>
      </c>
      <c r="J1378">
        <v>7.9</v>
      </c>
      <c r="K1378">
        <f t="shared" si="134"/>
        <v>1.0263139632285234</v>
      </c>
      <c r="L1378">
        <v>6.3</v>
      </c>
      <c r="M1378">
        <v>14</v>
      </c>
    </row>
    <row r="1379" spans="1:13" ht="15" x14ac:dyDescent="0.25">
      <c r="A1379" t="s">
        <v>916</v>
      </c>
      <c r="B1379" t="s">
        <v>72</v>
      </c>
      <c r="C1379">
        <v>59.85</v>
      </c>
      <c r="D1379">
        <v>50</v>
      </c>
      <c r="E1379">
        <f t="shared" si="131"/>
        <v>2.5487902283863928</v>
      </c>
      <c r="F1379">
        <v>60</v>
      </c>
      <c r="G1379">
        <f t="shared" si="132"/>
        <v>3.0585482740636714</v>
      </c>
      <c r="H1379">
        <f t="shared" si="136"/>
        <v>110</v>
      </c>
      <c r="I1379">
        <f t="shared" si="133"/>
        <v>5.6073385024500642</v>
      </c>
      <c r="J1379">
        <v>9.1999999999999993</v>
      </c>
      <c r="K1379">
        <f t="shared" si="134"/>
        <v>1.1160370695723298</v>
      </c>
      <c r="L1379">
        <v>7.09</v>
      </c>
      <c r="M1379">
        <v>12.65</v>
      </c>
    </row>
    <row r="1380" spans="1:13" x14ac:dyDescent="0.3">
      <c r="A1380" t="s">
        <v>1005</v>
      </c>
      <c r="B1380" t="s">
        <v>1006</v>
      </c>
      <c r="C1380">
        <v>40</v>
      </c>
      <c r="D1380">
        <v>20</v>
      </c>
      <c r="E1380">
        <f t="shared" si="131"/>
        <v>1.3667593656786712</v>
      </c>
      <c r="F1380">
        <v>28</v>
      </c>
      <c r="G1380">
        <f t="shared" si="132"/>
        <v>1.9134631119501397</v>
      </c>
      <c r="H1380">
        <f t="shared" si="136"/>
        <v>48</v>
      </c>
      <c r="I1380">
        <f t="shared" si="133"/>
        <v>3.2802224776288109</v>
      </c>
      <c r="J1380">
        <v>5.32</v>
      </c>
      <c r="K1380">
        <f t="shared" si="134"/>
        <v>0.79436533739174375</v>
      </c>
      <c r="L1380">
        <v>5.72</v>
      </c>
    </row>
    <row r="1381" spans="1:13" ht="15" x14ac:dyDescent="0.25">
      <c r="A1381" t="s">
        <v>1761</v>
      </c>
      <c r="B1381" t="s">
        <v>360</v>
      </c>
      <c r="C1381">
        <v>68</v>
      </c>
      <c r="D1381">
        <v>69</v>
      </c>
      <c r="E1381">
        <f t="shared" si="131"/>
        <v>3.205403303918958</v>
      </c>
      <c r="F1381">
        <v>85</v>
      </c>
      <c r="G1381">
        <f t="shared" si="132"/>
        <v>3.9486852294653829</v>
      </c>
      <c r="H1381">
        <f t="shared" si="136"/>
        <v>154</v>
      </c>
      <c r="I1381">
        <f t="shared" si="133"/>
        <v>7.1540885333843409</v>
      </c>
      <c r="J1381">
        <v>13.450000000000001</v>
      </c>
      <c r="K1381">
        <f t="shared" si="134"/>
        <v>1.5276725888521567</v>
      </c>
    </row>
    <row r="1382" spans="1:13" ht="15" x14ac:dyDescent="0.25">
      <c r="A1382" t="s">
        <v>1761</v>
      </c>
      <c r="B1382" t="s">
        <v>360</v>
      </c>
      <c r="C1382">
        <v>74.8</v>
      </c>
      <c r="D1382">
        <v>87</v>
      </c>
      <c r="E1382">
        <f t="shared" si="131"/>
        <v>3.770889583285749</v>
      </c>
      <c r="F1382">
        <v>108</v>
      </c>
      <c r="G1382">
        <f t="shared" si="132"/>
        <v>4.6811043102857575</v>
      </c>
      <c r="H1382">
        <f t="shared" si="136"/>
        <v>195</v>
      </c>
      <c r="I1382">
        <f t="shared" si="133"/>
        <v>8.4519938935715064</v>
      </c>
      <c r="J1382">
        <v>11.9</v>
      </c>
      <c r="K1382">
        <f t="shared" si="134"/>
        <v>1.286815471437488</v>
      </c>
      <c r="L1382">
        <v>7.6</v>
      </c>
    </row>
    <row r="1383" spans="1:13" ht="15" x14ac:dyDescent="0.25">
      <c r="A1383" t="s">
        <v>1761</v>
      </c>
      <c r="B1383" t="s">
        <v>360</v>
      </c>
      <c r="C1383">
        <v>82.1</v>
      </c>
      <c r="D1383">
        <v>102</v>
      </c>
      <c r="E1383">
        <f t="shared" si="131"/>
        <v>4.131498100715544</v>
      </c>
      <c r="F1383">
        <v>127</v>
      </c>
      <c r="G1383">
        <f t="shared" si="132"/>
        <v>5.1441201842242554</v>
      </c>
      <c r="H1383">
        <f t="shared" si="136"/>
        <v>229</v>
      </c>
      <c r="I1383">
        <f t="shared" si="133"/>
        <v>9.2756182849397995</v>
      </c>
      <c r="J1383">
        <v>14.86</v>
      </c>
      <c r="K1383">
        <f t="shared" si="134"/>
        <v>1.5315802426962508</v>
      </c>
      <c r="L1383">
        <v>8</v>
      </c>
    </row>
    <row r="1384" spans="1:13" ht="15" x14ac:dyDescent="0.25">
      <c r="A1384" t="s">
        <v>1318</v>
      </c>
      <c r="B1384" t="s">
        <v>360</v>
      </c>
      <c r="C1384">
        <v>60.6</v>
      </c>
      <c r="D1384">
        <v>52</v>
      </c>
      <c r="E1384">
        <f t="shared" si="131"/>
        <v>2.6268381426828968</v>
      </c>
      <c r="F1384">
        <v>70</v>
      </c>
      <c r="G1384">
        <f t="shared" si="132"/>
        <v>3.5361282689962072</v>
      </c>
      <c r="H1384">
        <f t="shared" si="136"/>
        <v>122</v>
      </c>
      <c r="I1384">
        <f t="shared" si="133"/>
        <v>6.1629664116791041</v>
      </c>
      <c r="J1384">
        <v>10.49</v>
      </c>
      <c r="K1384">
        <f t="shared" si="134"/>
        <v>1.2643814500933575</v>
      </c>
      <c r="L1384">
        <v>7</v>
      </c>
    </row>
    <row r="1385" spans="1:13" x14ac:dyDescent="0.3">
      <c r="A1385" t="s">
        <v>441</v>
      </c>
      <c r="B1385" t="s">
        <v>314</v>
      </c>
      <c r="C1385">
        <v>32.1</v>
      </c>
      <c r="D1385">
        <v>20</v>
      </c>
      <c r="E1385">
        <f t="shared" si="131"/>
        <v>1.603979102733788</v>
      </c>
      <c r="F1385">
        <v>23</v>
      </c>
      <c r="G1385">
        <f t="shared" si="132"/>
        <v>1.844575968143856</v>
      </c>
      <c r="H1385">
        <f t="shared" si="136"/>
        <v>43</v>
      </c>
      <c r="I1385">
        <f t="shared" si="133"/>
        <v>3.448555070877644</v>
      </c>
      <c r="J1385">
        <v>5.82</v>
      </c>
      <c r="K1385">
        <f t="shared" si="134"/>
        <v>0.97340141613005171</v>
      </c>
      <c r="L1385">
        <v>5.52</v>
      </c>
    </row>
    <row r="1386" spans="1:13" x14ac:dyDescent="0.3">
      <c r="A1386" t="s">
        <v>704</v>
      </c>
      <c r="B1386" t="s">
        <v>314</v>
      </c>
      <c r="C1386">
        <v>35.799999999999997</v>
      </c>
      <c r="D1386">
        <v>22</v>
      </c>
      <c r="E1386">
        <f t="shared" si="131"/>
        <v>1.6297787569724846</v>
      </c>
      <c r="F1386">
        <v>25</v>
      </c>
      <c r="G1386">
        <f t="shared" si="132"/>
        <v>1.8520213147414599</v>
      </c>
      <c r="H1386">
        <f t="shared" si="136"/>
        <v>47</v>
      </c>
      <c r="I1386">
        <f t="shared" si="133"/>
        <v>3.4818000717139443</v>
      </c>
      <c r="J1386">
        <v>6.5600000000000005</v>
      </c>
      <c r="K1386">
        <f t="shared" si="134"/>
        <v>1.0371667902226018</v>
      </c>
      <c r="L1386">
        <v>5.76</v>
      </c>
    </row>
    <row r="1387" spans="1:13" x14ac:dyDescent="0.3">
      <c r="A1387" t="s">
        <v>441</v>
      </c>
      <c r="B1387" t="s">
        <v>314</v>
      </c>
      <c r="C1387">
        <v>47.8</v>
      </c>
      <c r="D1387">
        <v>41</v>
      </c>
      <c r="E1387">
        <f t="shared" si="131"/>
        <v>2.4613225436645405</v>
      </c>
      <c r="F1387">
        <v>52</v>
      </c>
      <c r="G1387">
        <f t="shared" si="132"/>
        <v>3.1216773724525879</v>
      </c>
      <c r="H1387">
        <f t="shared" si="136"/>
        <v>93</v>
      </c>
      <c r="I1387">
        <f t="shared" si="133"/>
        <v>5.582999916117128</v>
      </c>
      <c r="J1387">
        <v>9.2200000000000006</v>
      </c>
      <c r="K1387">
        <f t="shared" si="134"/>
        <v>1.2558998192552016</v>
      </c>
      <c r="L1387">
        <v>6.93</v>
      </c>
    </row>
    <row r="1388" spans="1:13" x14ac:dyDescent="0.3">
      <c r="A1388" t="s">
        <v>1389</v>
      </c>
      <c r="B1388" t="s">
        <v>314</v>
      </c>
      <c r="C1388">
        <v>38.700000000000003</v>
      </c>
      <c r="D1388">
        <v>30</v>
      </c>
      <c r="E1388">
        <f t="shared" si="131"/>
        <v>2.1000072538296966</v>
      </c>
      <c r="F1388">
        <v>35</v>
      </c>
      <c r="G1388">
        <f t="shared" si="132"/>
        <v>2.4500084628013128</v>
      </c>
      <c r="H1388">
        <f t="shared" si="136"/>
        <v>65</v>
      </c>
      <c r="I1388">
        <f t="shared" si="133"/>
        <v>4.5500157166310098</v>
      </c>
      <c r="J1388">
        <v>6.17</v>
      </c>
      <c r="K1388">
        <f t="shared" si="134"/>
        <v>0.93711093045951743</v>
      </c>
      <c r="L1388">
        <v>6.65</v>
      </c>
    </row>
    <row r="1389" spans="1:13" ht="15" x14ac:dyDescent="0.25">
      <c r="A1389" t="s">
        <v>1638</v>
      </c>
      <c r="B1389">
        <v>49.6</v>
      </c>
      <c r="C1389">
        <v>42</v>
      </c>
      <c r="D1389">
        <v>55</v>
      </c>
      <c r="E1389">
        <f t="shared" si="131"/>
        <v>3.6275354300310005</v>
      </c>
      <c r="G1389" t="str">
        <f t="shared" si="132"/>
        <v/>
      </c>
      <c r="I1389" t="str">
        <f t="shared" si="133"/>
        <v/>
      </c>
      <c r="J1389">
        <v>8.17</v>
      </c>
      <c r="K1389">
        <f t="shared" si="134"/>
        <v>1.1896172050744116</v>
      </c>
      <c r="L1389">
        <v>6.53</v>
      </c>
    </row>
    <row r="1390" spans="1:13" ht="15" x14ac:dyDescent="0.25">
      <c r="A1390" t="s">
        <v>1638</v>
      </c>
      <c r="B1390" t="s">
        <v>1134</v>
      </c>
      <c r="C1390">
        <v>57.5</v>
      </c>
      <c r="E1390" t="str">
        <f t="shared" si="131"/>
        <v/>
      </c>
      <c r="G1390" t="str">
        <f t="shared" si="132"/>
        <v/>
      </c>
      <c r="I1390" t="str">
        <f t="shared" si="133"/>
        <v/>
      </c>
      <c r="J1390">
        <v>8.36</v>
      </c>
      <c r="K1390">
        <f t="shared" si="134"/>
        <v>1.0352975529242525</v>
      </c>
      <c r="L1390">
        <v>7.66</v>
      </c>
    </row>
    <row r="1391" spans="1:13" ht="15" x14ac:dyDescent="0.25">
      <c r="A1391" t="s">
        <v>1133</v>
      </c>
      <c r="B1391" t="s">
        <v>1134</v>
      </c>
      <c r="C1391">
        <v>40.799999999999997</v>
      </c>
      <c r="D1391">
        <v>25</v>
      </c>
      <c r="E1391">
        <f t="shared" si="131"/>
        <v>1.6840163717150356</v>
      </c>
      <c r="F1391">
        <v>36</v>
      </c>
      <c r="G1391">
        <f t="shared" si="132"/>
        <v>2.4249835752696511</v>
      </c>
      <c r="H1391">
        <f>D1391+F1391</f>
        <v>61</v>
      </c>
      <c r="I1391">
        <f t="shared" si="133"/>
        <v>4.108999946984687</v>
      </c>
      <c r="J1391">
        <v>6.6400000000000006</v>
      </c>
      <c r="K1391">
        <f t="shared" si="134"/>
        <v>0.98139351936479402</v>
      </c>
      <c r="L1391">
        <v>6.05</v>
      </c>
    </row>
    <row r="1392" spans="1:13" ht="15" x14ac:dyDescent="0.25">
      <c r="A1392" t="s">
        <v>581</v>
      </c>
      <c r="B1392" t="s">
        <v>46</v>
      </c>
      <c r="C1392">
        <v>43.4</v>
      </c>
      <c r="D1392">
        <v>24</v>
      </c>
      <c r="E1392">
        <f t="shared" si="131"/>
        <v>1.5456164244952075</v>
      </c>
      <c r="F1392">
        <v>32</v>
      </c>
      <c r="G1392">
        <f t="shared" si="132"/>
        <v>2.0608218993269434</v>
      </c>
      <c r="H1392">
        <f>D1392+F1392</f>
        <v>56</v>
      </c>
      <c r="I1392">
        <f t="shared" si="133"/>
        <v>3.6064383238221511</v>
      </c>
      <c r="J1392">
        <v>5.68</v>
      </c>
      <c r="K1392">
        <f t="shared" si="134"/>
        <v>0.8131905215673243</v>
      </c>
      <c r="L1392">
        <v>5.32</v>
      </c>
      <c r="M1392">
        <v>15.69</v>
      </c>
    </row>
    <row r="1393" spans="1:13" ht="15" x14ac:dyDescent="0.25">
      <c r="A1393" t="s">
        <v>581</v>
      </c>
      <c r="B1393" t="s">
        <v>46</v>
      </c>
      <c r="C1393">
        <v>61.4</v>
      </c>
      <c r="E1393" t="str">
        <f t="shared" si="131"/>
        <v/>
      </c>
      <c r="G1393" t="str">
        <f t="shared" si="132"/>
        <v/>
      </c>
      <c r="I1393" t="str">
        <f t="shared" si="133"/>
        <v/>
      </c>
      <c r="J1393">
        <v>7.95</v>
      </c>
      <c r="K1393">
        <f t="shared" si="134"/>
        <v>0.9517732485080368</v>
      </c>
      <c r="L1393">
        <v>6.15</v>
      </c>
      <c r="M1393">
        <v>14.2</v>
      </c>
    </row>
    <row r="1394" spans="1:13" ht="15" x14ac:dyDescent="0.25">
      <c r="A1394" t="s">
        <v>581</v>
      </c>
      <c r="B1394" t="s">
        <v>47</v>
      </c>
      <c r="C1394">
        <v>44.45</v>
      </c>
      <c r="D1394">
        <v>27</v>
      </c>
      <c r="E1394">
        <f t="shared" si="131"/>
        <v>1.7088437603779691</v>
      </c>
      <c r="F1394">
        <v>33</v>
      </c>
      <c r="G1394">
        <f t="shared" si="132"/>
        <v>2.0885868182397398</v>
      </c>
      <c r="H1394">
        <f t="shared" ref="H1394:H1425" si="137">D1394+F1394</f>
        <v>60</v>
      </c>
      <c r="I1394">
        <f t="shared" si="133"/>
        <v>3.7974305786177092</v>
      </c>
      <c r="J1394">
        <v>6.44</v>
      </c>
      <c r="K1394">
        <f t="shared" si="134"/>
        <v>0.91070497585375365</v>
      </c>
      <c r="L1394">
        <v>6.49</v>
      </c>
      <c r="M1394">
        <v>13.41</v>
      </c>
    </row>
    <row r="1395" spans="1:13" ht="15" x14ac:dyDescent="0.25">
      <c r="A1395" t="s">
        <v>581</v>
      </c>
      <c r="B1395" t="s">
        <v>308</v>
      </c>
      <c r="C1395">
        <v>60.5</v>
      </c>
      <c r="D1395">
        <v>38</v>
      </c>
      <c r="E1395">
        <f t="shared" si="131"/>
        <v>1.9219199453587943</v>
      </c>
      <c r="F1395">
        <v>50</v>
      </c>
      <c r="G1395">
        <f t="shared" si="132"/>
        <v>2.5288420333668347</v>
      </c>
      <c r="H1395">
        <f t="shared" si="137"/>
        <v>88</v>
      </c>
      <c r="I1395">
        <f t="shared" si="133"/>
        <v>4.4507619787256294</v>
      </c>
      <c r="J1395">
        <v>8.36</v>
      </c>
      <c r="K1395">
        <f t="shared" si="134"/>
        <v>1.008506403637812</v>
      </c>
      <c r="L1395">
        <v>6.42</v>
      </c>
      <c r="M1395">
        <v>13.05</v>
      </c>
    </row>
    <row r="1396" spans="1:13" ht="15" x14ac:dyDescent="0.25">
      <c r="A1396" t="s">
        <v>1564</v>
      </c>
      <c r="B1396" t="s">
        <v>360</v>
      </c>
      <c r="C1396">
        <v>53.6</v>
      </c>
      <c r="D1396">
        <v>45</v>
      </c>
      <c r="E1396">
        <f t="shared" si="131"/>
        <v>2.4855275772831762</v>
      </c>
      <c r="F1396">
        <v>48</v>
      </c>
      <c r="G1396">
        <f t="shared" si="132"/>
        <v>2.6512294157687211</v>
      </c>
      <c r="H1396">
        <f t="shared" si="137"/>
        <v>93</v>
      </c>
      <c r="I1396">
        <f t="shared" si="133"/>
        <v>5.1367569930518968</v>
      </c>
      <c r="J1396">
        <v>7.6</v>
      </c>
      <c r="K1396">
        <f t="shared" si="134"/>
        <v>0.97588217929919541</v>
      </c>
      <c r="L1396">
        <v>6.52</v>
      </c>
      <c r="M1396">
        <v>13.97</v>
      </c>
    </row>
    <row r="1397" spans="1:13" ht="15" x14ac:dyDescent="0.25">
      <c r="A1397" t="s">
        <v>984</v>
      </c>
      <c r="B1397" t="s">
        <v>360</v>
      </c>
      <c r="C1397">
        <v>49.7</v>
      </c>
      <c r="D1397">
        <v>35</v>
      </c>
      <c r="E1397">
        <f t="shared" si="131"/>
        <v>2.0423912313949883</v>
      </c>
      <c r="F1397">
        <v>40</v>
      </c>
      <c r="G1397">
        <f t="shared" si="132"/>
        <v>2.3341614073085584</v>
      </c>
      <c r="H1397">
        <f t="shared" si="137"/>
        <v>75</v>
      </c>
      <c r="I1397">
        <f t="shared" si="133"/>
        <v>4.3765526387035472</v>
      </c>
      <c r="J1397">
        <v>8.06</v>
      </c>
      <c r="K1397">
        <f t="shared" si="134"/>
        <v>1.0760493019797763</v>
      </c>
      <c r="L1397">
        <v>5.85</v>
      </c>
    </row>
    <row r="1398" spans="1:13" ht="15" x14ac:dyDescent="0.25">
      <c r="A1398" t="s">
        <v>199</v>
      </c>
      <c r="B1398" t="s">
        <v>200</v>
      </c>
      <c r="C1398">
        <v>28.8</v>
      </c>
      <c r="D1398">
        <v>11</v>
      </c>
      <c r="E1398">
        <f t="shared" si="131"/>
        <v>0.95462113566079132</v>
      </c>
      <c r="F1398">
        <v>14</v>
      </c>
      <c r="G1398">
        <f t="shared" si="132"/>
        <v>1.2149723544773707</v>
      </c>
      <c r="H1398">
        <f t="shared" si="137"/>
        <v>25</v>
      </c>
      <c r="I1398">
        <f t="shared" si="133"/>
        <v>2.1695934901381624</v>
      </c>
      <c r="J1398">
        <v>3.15</v>
      </c>
      <c r="K1398">
        <f t="shared" si="134"/>
        <v>0.55714331620143331</v>
      </c>
      <c r="L1398">
        <v>4.5999999999999996</v>
      </c>
    </row>
    <row r="1399" spans="1:13" ht="15" x14ac:dyDescent="0.25">
      <c r="A1399" t="s">
        <v>1739</v>
      </c>
      <c r="B1399" t="s">
        <v>308</v>
      </c>
      <c r="C1399">
        <v>44.9</v>
      </c>
      <c r="D1399">
        <v>37</v>
      </c>
      <c r="E1399">
        <f t="shared" si="131"/>
        <v>2.324653625144331</v>
      </c>
      <c r="F1399">
        <v>47</v>
      </c>
      <c r="G1399">
        <f t="shared" si="132"/>
        <v>2.952938388696853</v>
      </c>
      <c r="H1399">
        <f t="shared" si="137"/>
        <v>84</v>
      </c>
      <c r="I1399">
        <f t="shared" si="133"/>
        <v>5.2775920138411845</v>
      </c>
      <c r="J1399">
        <v>8.5500000000000007</v>
      </c>
      <c r="K1399">
        <f t="shared" si="134"/>
        <v>1.2028259323551156</v>
      </c>
    </row>
    <row r="1400" spans="1:13" ht="15" x14ac:dyDescent="0.25">
      <c r="A1400" t="s">
        <v>676</v>
      </c>
      <c r="B1400" t="s">
        <v>308</v>
      </c>
      <c r="C1400">
        <v>36.299999999999997</v>
      </c>
      <c r="D1400">
        <v>24</v>
      </c>
      <c r="E1400">
        <f t="shared" si="131"/>
        <v>1.760093139243684</v>
      </c>
      <c r="F1400">
        <v>31</v>
      </c>
      <c r="G1400">
        <f t="shared" si="132"/>
        <v>2.2734536381897588</v>
      </c>
      <c r="H1400">
        <f t="shared" si="137"/>
        <v>55</v>
      </c>
      <c r="I1400">
        <f t="shared" si="133"/>
        <v>4.0335467774334424</v>
      </c>
      <c r="J1400">
        <v>6.53</v>
      </c>
      <c r="K1400">
        <f t="shared" si="134"/>
        <v>1.0250679822406841</v>
      </c>
      <c r="L1400">
        <v>5.97</v>
      </c>
      <c r="M1400">
        <v>13.8</v>
      </c>
    </row>
    <row r="1401" spans="1:13" ht="15" x14ac:dyDescent="0.25">
      <c r="A1401" t="s">
        <v>676</v>
      </c>
      <c r="B1401" t="s">
        <v>47</v>
      </c>
      <c r="C1401">
        <v>40.5</v>
      </c>
      <c r="D1401">
        <v>26</v>
      </c>
      <c r="E1401">
        <f t="shared" si="131"/>
        <v>1.7608042036673299</v>
      </c>
      <c r="F1401">
        <v>38</v>
      </c>
      <c r="G1401">
        <f t="shared" si="132"/>
        <v>2.5734830668984054</v>
      </c>
      <c r="H1401">
        <f t="shared" si="137"/>
        <v>64</v>
      </c>
      <c r="I1401">
        <f t="shared" si="133"/>
        <v>4.3342872705657349</v>
      </c>
      <c r="J1401">
        <v>6.66</v>
      </c>
      <c r="K1401">
        <f t="shared" si="134"/>
        <v>0.98810169447818608</v>
      </c>
      <c r="L1401">
        <v>6.28</v>
      </c>
    </row>
    <row r="1402" spans="1:13" ht="15" x14ac:dyDescent="0.25">
      <c r="A1402" t="s">
        <v>430</v>
      </c>
      <c r="B1402" t="s">
        <v>431</v>
      </c>
      <c r="C1402">
        <v>38.200000000000003</v>
      </c>
      <c r="D1402">
        <v>29</v>
      </c>
      <c r="E1402">
        <f t="shared" si="131"/>
        <v>2.0493002925881227</v>
      </c>
      <c r="F1402">
        <v>35</v>
      </c>
      <c r="G1402">
        <f t="shared" si="132"/>
        <v>2.4732934565718723</v>
      </c>
      <c r="H1402">
        <f t="shared" si="137"/>
        <v>64</v>
      </c>
      <c r="I1402">
        <f t="shared" si="133"/>
        <v>4.522593749159995</v>
      </c>
      <c r="J1402">
        <v>7.19</v>
      </c>
      <c r="K1402">
        <f t="shared" si="134"/>
        <v>1.0993757990888291</v>
      </c>
      <c r="L1402">
        <v>6</v>
      </c>
      <c r="M1402">
        <v>13.6</v>
      </c>
    </row>
    <row r="1403" spans="1:13" ht="15" x14ac:dyDescent="0.25">
      <c r="A1403" t="s">
        <v>709</v>
      </c>
      <c r="B1403" t="s">
        <v>431</v>
      </c>
      <c r="C1403">
        <v>42.3</v>
      </c>
      <c r="D1403">
        <v>40</v>
      </c>
      <c r="E1403">
        <f t="shared" si="131"/>
        <v>2.6245842376566082</v>
      </c>
      <c r="F1403">
        <v>49</v>
      </c>
      <c r="G1403">
        <f t="shared" si="132"/>
        <v>3.2151156911293448</v>
      </c>
      <c r="H1403">
        <f t="shared" si="137"/>
        <v>89</v>
      </c>
      <c r="I1403">
        <f t="shared" si="133"/>
        <v>5.8396999287859535</v>
      </c>
      <c r="J1403">
        <v>9.4500000000000011</v>
      </c>
      <c r="K1403">
        <f t="shared" si="134"/>
        <v>1.3709558897087077</v>
      </c>
    </row>
    <row r="1404" spans="1:13" ht="15" x14ac:dyDescent="0.25">
      <c r="A1404" t="s">
        <v>1376</v>
      </c>
      <c r="B1404" t="s">
        <v>431</v>
      </c>
      <c r="C1404">
        <v>45.9</v>
      </c>
      <c r="D1404">
        <v>45</v>
      </c>
      <c r="E1404">
        <f t="shared" si="131"/>
        <v>2.7823418335485264</v>
      </c>
      <c r="F1404">
        <v>55</v>
      </c>
      <c r="G1404">
        <f t="shared" si="132"/>
        <v>3.4006400187815324</v>
      </c>
      <c r="H1404">
        <f t="shared" si="137"/>
        <v>100</v>
      </c>
      <c r="I1404">
        <f t="shared" si="133"/>
        <v>6.1829818523300588</v>
      </c>
      <c r="J1404">
        <v>8.16</v>
      </c>
      <c r="K1404">
        <f t="shared" si="134"/>
        <v>1.134998272304208</v>
      </c>
    </row>
    <row r="1405" spans="1:13" ht="15" x14ac:dyDescent="0.25">
      <c r="A1405" t="s">
        <v>1551</v>
      </c>
      <c r="B1405" t="s">
        <v>312</v>
      </c>
      <c r="C1405">
        <v>57.7</v>
      </c>
      <c r="D1405">
        <v>66</v>
      </c>
      <c r="E1405">
        <f t="shared" si="131"/>
        <v>3.4551364196700689</v>
      </c>
      <c r="F1405">
        <v>81</v>
      </c>
      <c r="G1405">
        <f t="shared" si="132"/>
        <v>4.2403946968678117</v>
      </c>
      <c r="H1405">
        <f t="shared" si="137"/>
        <v>147</v>
      </c>
      <c r="I1405">
        <f t="shared" si="133"/>
        <v>7.6955311165378806</v>
      </c>
      <c r="J1405">
        <v>10.38</v>
      </c>
      <c r="K1405">
        <f t="shared" si="134"/>
        <v>1.2831542836553211</v>
      </c>
      <c r="L1405">
        <v>7.7</v>
      </c>
    </row>
    <row r="1406" spans="1:13" ht="15" x14ac:dyDescent="0.25">
      <c r="A1406" t="s">
        <v>1738</v>
      </c>
      <c r="B1406" t="s">
        <v>485</v>
      </c>
      <c r="C1406">
        <v>54.4</v>
      </c>
      <c r="D1406">
        <v>38</v>
      </c>
      <c r="E1406">
        <f t="shared" si="131"/>
        <v>2.0763927283999344</v>
      </c>
      <c r="F1406">
        <v>46</v>
      </c>
      <c r="G1406">
        <f t="shared" si="132"/>
        <v>2.5135280396420256</v>
      </c>
      <c r="H1406">
        <f t="shared" si="137"/>
        <v>84</v>
      </c>
      <c r="I1406">
        <f t="shared" si="133"/>
        <v>4.58992076804196</v>
      </c>
      <c r="J1406">
        <v>6.15</v>
      </c>
      <c r="K1406">
        <f t="shared" si="134"/>
        <v>0.78368585658670398</v>
      </c>
    </row>
    <row r="1407" spans="1:13" ht="15" x14ac:dyDescent="0.25">
      <c r="A1407" t="s">
        <v>1551</v>
      </c>
      <c r="B1407" t="s">
        <v>312</v>
      </c>
      <c r="C1407">
        <v>66.599999999999994</v>
      </c>
      <c r="D1407">
        <v>95</v>
      </c>
      <c r="E1407">
        <f t="shared" si="131"/>
        <v>4.4805261953684106</v>
      </c>
      <c r="F1407">
        <v>111</v>
      </c>
      <c r="G1407">
        <f t="shared" si="132"/>
        <v>5.2351411335357225</v>
      </c>
      <c r="H1407">
        <f t="shared" si="137"/>
        <v>206</v>
      </c>
      <c r="I1407">
        <f t="shared" si="133"/>
        <v>9.715667328904134</v>
      </c>
      <c r="J1407">
        <v>12.94</v>
      </c>
      <c r="K1407">
        <f t="shared" si="134"/>
        <v>1.4855929282348308</v>
      </c>
      <c r="L1407">
        <v>8.44</v>
      </c>
    </row>
    <row r="1408" spans="1:13" ht="15" x14ac:dyDescent="0.25">
      <c r="A1408" t="s">
        <v>1551</v>
      </c>
      <c r="B1408" t="s">
        <v>312</v>
      </c>
      <c r="C1408">
        <v>63.5</v>
      </c>
      <c r="D1408">
        <v>84</v>
      </c>
      <c r="E1408">
        <f t="shared" si="131"/>
        <v>4.101495520745889</v>
      </c>
      <c r="F1408">
        <v>97</v>
      </c>
      <c r="G1408">
        <f t="shared" si="132"/>
        <v>4.7362507799089428</v>
      </c>
      <c r="H1408">
        <f t="shared" si="137"/>
        <v>181</v>
      </c>
      <c r="I1408">
        <f t="shared" si="133"/>
        <v>8.8377463006548318</v>
      </c>
      <c r="J1408">
        <v>8.8800000000000008</v>
      </c>
      <c r="K1408">
        <f t="shared" si="134"/>
        <v>1.0448405106238854</v>
      </c>
      <c r="L1408">
        <v>7.78</v>
      </c>
    </row>
    <row r="1409" spans="1:13" ht="15" x14ac:dyDescent="0.25">
      <c r="A1409" t="s">
        <v>1738</v>
      </c>
      <c r="B1409" t="s">
        <v>485</v>
      </c>
      <c r="C1409">
        <v>60.4</v>
      </c>
      <c r="D1409">
        <v>58</v>
      </c>
      <c r="E1409">
        <f t="shared" si="131"/>
        <v>2.9369887361059872</v>
      </c>
      <c r="F1409">
        <v>65</v>
      </c>
      <c r="G1409">
        <f t="shared" si="132"/>
        <v>3.2914528939118823</v>
      </c>
      <c r="H1409">
        <f t="shared" si="137"/>
        <v>123</v>
      </c>
      <c r="I1409">
        <f t="shared" si="133"/>
        <v>6.22844163001787</v>
      </c>
      <c r="J1409">
        <v>8.3800000000000008</v>
      </c>
      <c r="K1409">
        <f t="shared" si="134"/>
        <v>1.0117815793763636</v>
      </c>
      <c r="L1409">
        <v>7.19</v>
      </c>
    </row>
    <row r="1410" spans="1:13" ht="15" x14ac:dyDescent="0.25">
      <c r="A1410" t="s">
        <v>905</v>
      </c>
      <c r="B1410" t="s">
        <v>312</v>
      </c>
      <c r="C1410">
        <v>50.5</v>
      </c>
      <c r="D1410">
        <v>48</v>
      </c>
      <c r="E1410">
        <f t="shared" ref="E1410:E1473" si="138">IF(AND($C1410&gt;0,D1410&gt;0),D1410/($C1410^0.727399687532279),"")</f>
        <v>2.76864721698034</v>
      </c>
      <c r="F1410">
        <v>58</v>
      </c>
      <c r="G1410">
        <f t="shared" ref="G1410:G1473" si="139">IF(AND($C1410&gt;0,F1410&gt;0),F1410/($C1410^0.727399687532279),"")</f>
        <v>3.3454487205179104</v>
      </c>
      <c r="H1410">
        <f t="shared" si="137"/>
        <v>106</v>
      </c>
      <c r="I1410">
        <f t="shared" ref="I1410:I1473" si="140">IF(AND($C1410&gt;0,H1410&gt;0),H1410/($C1410^0.727399687532279),"")</f>
        <v>6.1140959374982504</v>
      </c>
      <c r="J1410">
        <v>8.42</v>
      </c>
      <c r="K1410">
        <f t="shared" ref="K1410:K1473" si="141">IF(AND($C1410&gt;0,J1410&gt;0),J1410/($C1410^0.515518364833551),"")</f>
        <v>1.1148953533543444</v>
      </c>
      <c r="L1410">
        <v>6.72</v>
      </c>
      <c r="M1410">
        <v>13.76</v>
      </c>
    </row>
    <row r="1411" spans="1:13" ht="15" x14ac:dyDescent="0.25">
      <c r="A1411" t="s">
        <v>2162</v>
      </c>
      <c r="B1411" t="s">
        <v>2163</v>
      </c>
      <c r="C1411">
        <v>77.2</v>
      </c>
      <c r="D1411">
        <v>95</v>
      </c>
      <c r="E1411">
        <f t="shared" si="138"/>
        <v>4.0241241498338907</v>
      </c>
      <c r="F1411">
        <v>115</v>
      </c>
      <c r="G1411">
        <f t="shared" si="139"/>
        <v>4.8713081813778674</v>
      </c>
      <c r="H1411">
        <f t="shared" si="137"/>
        <v>210</v>
      </c>
      <c r="I1411">
        <f t="shared" si="140"/>
        <v>8.895432331211758</v>
      </c>
      <c r="J1411">
        <v>12.19</v>
      </c>
      <c r="K1411">
        <f t="shared" si="141"/>
        <v>1.2968875512874556</v>
      </c>
      <c r="L1411">
        <v>9.14</v>
      </c>
      <c r="M1411">
        <v>14.189145149838</v>
      </c>
    </row>
    <row r="1412" spans="1:13" x14ac:dyDescent="0.3">
      <c r="A1412" t="s">
        <v>940</v>
      </c>
      <c r="B1412" t="s">
        <v>145</v>
      </c>
      <c r="C1412">
        <v>45.8</v>
      </c>
      <c r="D1412">
        <v>34</v>
      </c>
      <c r="E1412">
        <f t="shared" si="138"/>
        <v>2.105551591868831</v>
      </c>
      <c r="F1412">
        <v>40</v>
      </c>
      <c r="G1412">
        <f t="shared" si="139"/>
        <v>2.4771195198456835</v>
      </c>
      <c r="H1412">
        <f t="shared" si="137"/>
        <v>74</v>
      </c>
      <c r="I1412">
        <f t="shared" si="140"/>
        <v>4.5826711117145145</v>
      </c>
      <c r="J1412">
        <v>6.57</v>
      </c>
      <c r="K1412">
        <f t="shared" si="141"/>
        <v>0.9148685833125263</v>
      </c>
      <c r="L1412">
        <v>5.44</v>
      </c>
      <c r="M1412">
        <v>16.010000000000002</v>
      </c>
    </row>
    <row r="1413" spans="1:13" x14ac:dyDescent="0.3">
      <c r="A1413" t="s">
        <v>371</v>
      </c>
      <c r="C1413">
        <v>38.799999999999997</v>
      </c>
      <c r="D1413">
        <v>25</v>
      </c>
      <c r="E1413">
        <f t="shared" si="138"/>
        <v>1.7467240821916195</v>
      </c>
      <c r="F1413">
        <v>28</v>
      </c>
      <c r="G1413">
        <f t="shared" si="139"/>
        <v>1.9563309720546138</v>
      </c>
      <c r="H1413">
        <f t="shared" si="137"/>
        <v>53</v>
      </c>
      <c r="I1413">
        <f t="shared" si="140"/>
        <v>3.7030550542462333</v>
      </c>
      <c r="J1413">
        <v>5.21</v>
      </c>
      <c r="K1413">
        <f t="shared" si="141"/>
        <v>0.79025233932951089</v>
      </c>
      <c r="L1413">
        <v>5.3500000000000005</v>
      </c>
    </row>
    <row r="1414" spans="1:13" x14ac:dyDescent="0.3">
      <c r="A1414" t="s">
        <v>371</v>
      </c>
      <c r="B1414" t="s">
        <v>85</v>
      </c>
      <c r="C1414">
        <v>47.7</v>
      </c>
      <c r="D1414">
        <v>34</v>
      </c>
      <c r="E1414">
        <f t="shared" si="138"/>
        <v>2.0442084191394985</v>
      </c>
      <c r="F1414">
        <v>40</v>
      </c>
      <c r="G1414">
        <f t="shared" si="139"/>
        <v>2.4049510813405863</v>
      </c>
      <c r="H1414">
        <f t="shared" si="137"/>
        <v>74</v>
      </c>
      <c r="I1414">
        <f t="shared" si="140"/>
        <v>4.4491595004800848</v>
      </c>
      <c r="J1414">
        <v>7.72</v>
      </c>
      <c r="K1414">
        <f t="shared" si="141"/>
        <v>1.0527136402646351</v>
      </c>
      <c r="L1414">
        <v>5.62</v>
      </c>
    </row>
    <row r="1415" spans="1:13" ht="15" x14ac:dyDescent="0.25">
      <c r="A1415" t="s">
        <v>447</v>
      </c>
      <c r="B1415" t="s">
        <v>64</v>
      </c>
      <c r="C1415">
        <v>33.1</v>
      </c>
      <c r="D1415">
        <v>27</v>
      </c>
      <c r="E1415">
        <f t="shared" si="138"/>
        <v>2.1175874595238668</v>
      </c>
      <c r="F1415">
        <v>30</v>
      </c>
      <c r="G1415">
        <f t="shared" si="139"/>
        <v>2.3528749550265187</v>
      </c>
      <c r="H1415">
        <f t="shared" si="137"/>
        <v>57</v>
      </c>
      <c r="I1415">
        <f t="shared" si="140"/>
        <v>4.4704624145503855</v>
      </c>
      <c r="J1415">
        <v>6.01</v>
      </c>
      <c r="K1415">
        <f t="shared" si="141"/>
        <v>0.98940757222473674</v>
      </c>
      <c r="L1415">
        <v>6.47</v>
      </c>
    </row>
    <row r="1416" spans="1:13" ht="15" x14ac:dyDescent="0.25">
      <c r="A1416" t="s">
        <v>447</v>
      </c>
      <c r="B1416" t="s">
        <v>64</v>
      </c>
      <c r="C1416">
        <v>35.4</v>
      </c>
      <c r="D1416">
        <v>34</v>
      </c>
      <c r="E1416">
        <f t="shared" si="138"/>
        <v>2.539419371824021</v>
      </c>
      <c r="F1416">
        <v>42</v>
      </c>
      <c r="G1416">
        <f t="shared" si="139"/>
        <v>3.1369298122532023</v>
      </c>
      <c r="H1416">
        <f t="shared" si="137"/>
        <v>76</v>
      </c>
      <c r="I1416">
        <f t="shared" si="140"/>
        <v>5.6763491840772238</v>
      </c>
      <c r="J1416">
        <v>6.8</v>
      </c>
      <c r="K1416">
        <f t="shared" si="141"/>
        <v>1.0813574681474212</v>
      </c>
      <c r="L1416">
        <v>6.65</v>
      </c>
    </row>
    <row r="1417" spans="1:13" ht="15" x14ac:dyDescent="0.25">
      <c r="A1417" t="s">
        <v>1418</v>
      </c>
      <c r="B1417" t="s">
        <v>64</v>
      </c>
      <c r="C1417">
        <v>42.5</v>
      </c>
      <c r="D1417">
        <v>48</v>
      </c>
      <c r="E1417">
        <f t="shared" si="138"/>
        <v>3.1387132334799968</v>
      </c>
      <c r="F1417">
        <v>63</v>
      </c>
      <c r="G1417">
        <f t="shared" si="139"/>
        <v>4.1195611189424959</v>
      </c>
      <c r="H1417">
        <f t="shared" si="137"/>
        <v>111</v>
      </c>
      <c r="I1417">
        <f t="shared" si="140"/>
        <v>7.2582743524224922</v>
      </c>
      <c r="J1417">
        <v>8.7799999999999994</v>
      </c>
      <c r="K1417">
        <f t="shared" si="141"/>
        <v>1.2706622198021376</v>
      </c>
      <c r="L1417">
        <v>7.51</v>
      </c>
    </row>
    <row r="1418" spans="1:13" ht="15" x14ac:dyDescent="0.25">
      <c r="A1418" t="s">
        <v>1418</v>
      </c>
      <c r="B1418" t="s">
        <v>64</v>
      </c>
      <c r="C1418">
        <v>53.1</v>
      </c>
      <c r="D1418">
        <v>61</v>
      </c>
      <c r="E1418">
        <f t="shared" si="138"/>
        <v>3.3923184891976161</v>
      </c>
      <c r="F1418">
        <v>75</v>
      </c>
      <c r="G1418">
        <f t="shared" si="139"/>
        <v>4.1708833883577254</v>
      </c>
      <c r="H1418">
        <f t="shared" si="137"/>
        <v>136</v>
      </c>
      <c r="I1418">
        <f t="shared" si="140"/>
        <v>7.5632018775553416</v>
      </c>
      <c r="J1418">
        <v>11.66</v>
      </c>
      <c r="K1418">
        <f t="shared" si="141"/>
        <v>1.5044599943039025</v>
      </c>
      <c r="L1418">
        <v>8.08</v>
      </c>
    </row>
    <row r="1419" spans="1:13" ht="15" x14ac:dyDescent="0.25">
      <c r="A1419" t="s">
        <v>1420</v>
      </c>
      <c r="B1419" t="s">
        <v>64</v>
      </c>
      <c r="C1419">
        <v>39.299999999999997</v>
      </c>
      <c r="D1419">
        <v>42</v>
      </c>
      <c r="E1419">
        <f t="shared" si="138"/>
        <v>2.9072919612284003</v>
      </c>
      <c r="F1419">
        <v>53</v>
      </c>
      <c r="G1419">
        <f t="shared" si="139"/>
        <v>3.6687255701215529</v>
      </c>
      <c r="H1419">
        <f t="shared" si="137"/>
        <v>95</v>
      </c>
      <c r="I1419">
        <f t="shared" si="140"/>
        <v>6.5760175313499536</v>
      </c>
      <c r="J1419">
        <v>8.07</v>
      </c>
      <c r="K1419">
        <f t="shared" si="141"/>
        <v>1.2160036940074885</v>
      </c>
      <c r="L1419">
        <v>6.92</v>
      </c>
    </row>
    <row r="1420" spans="1:13" ht="15" x14ac:dyDescent="0.25">
      <c r="A1420" t="s">
        <v>1811</v>
      </c>
      <c r="B1420" t="s">
        <v>150</v>
      </c>
      <c r="C1420">
        <v>74.8</v>
      </c>
      <c r="D1420">
        <v>58</v>
      </c>
      <c r="E1420">
        <f t="shared" si="138"/>
        <v>2.5139263888571661</v>
      </c>
      <c r="F1420">
        <v>67</v>
      </c>
      <c r="G1420">
        <f t="shared" si="139"/>
        <v>2.9040184147143124</v>
      </c>
      <c r="H1420">
        <f t="shared" si="137"/>
        <v>125</v>
      </c>
      <c r="I1420">
        <f t="shared" si="140"/>
        <v>5.4179448035714781</v>
      </c>
      <c r="J1420">
        <v>11.73</v>
      </c>
      <c r="K1420">
        <f t="shared" si="141"/>
        <v>1.2684323932740953</v>
      </c>
      <c r="L1420">
        <v>7.59</v>
      </c>
    </row>
    <row r="1421" spans="1:13" ht="15" x14ac:dyDescent="0.25">
      <c r="A1421" t="s">
        <v>1403</v>
      </c>
      <c r="B1421" t="s">
        <v>150</v>
      </c>
      <c r="C1421">
        <v>67.400000000000006</v>
      </c>
      <c r="D1421">
        <v>47</v>
      </c>
      <c r="E1421">
        <f t="shared" si="138"/>
        <v>2.1975118243173384</v>
      </c>
      <c r="F1421">
        <v>60</v>
      </c>
      <c r="G1421">
        <f t="shared" si="139"/>
        <v>2.8053342438093685</v>
      </c>
      <c r="H1421">
        <f t="shared" si="137"/>
        <v>107</v>
      </c>
      <c r="I1421">
        <f t="shared" si="140"/>
        <v>5.0028460681267068</v>
      </c>
      <c r="J1421">
        <v>8.620000000000001</v>
      </c>
      <c r="K1421">
        <f t="shared" si="141"/>
        <v>0.98355693773855102</v>
      </c>
      <c r="L1421">
        <v>7.18</v>
      </c>
    </row>
    <row r="1422" spans="1:13" x14ac:dyDescent="0.3">
      <c r="A1422" t="s">
        <v>1497</v>
      </c>
      <c r="B1422" t="s">
        <v>204</v>
      </c>
      <c r="C1422">
        <v>70.5</v>
      </c>
      <c r="D1422">
        <v>52</v>
      </c>
      <c r="E1422">
        <f t="shared" si="138"/>
        <v>2.3530500099134821</v>
      </c>
      <c r="F1422">
        <v>63</v>
      </c>
      <c r="G1422">
        <f t="shared" si="139"/>
        <v>2.8508105889336415</v>
      </c>
      <c r="H1422">
        <f t="shared" si="137"/>
        <v>115</v>
      </c>
      <c r="I1422">
        <f t="shared" si="140"/>
        <v>5.2038605988471236</v>
      </c>
      <c r="J1422">
        <v>8.8000000000000007</v>
      </c>
      <c r="K1422">
        <f t="shared" si="141"/>
        <v>0.9810863665001246</v>
      </c>
      <c r="L1422">
        <v>6.17</v>
      </c>
      <c r="M1422">
        <v>13.5</v>
      </c>
    </row>
    <row r="1423" spans="1:13" ht="15" x14ac:dyDescent="0.25">
      <c r="A1423" t="s">
        <v>207</v>
      </c>
      <c r="B1423" t="s">
        <v>47</v>
      </c>
      <c r="C1423">
        <v>54.6</v>
      </c>
      <c r="D1423">
        <v>29</v>
      </c>
      <c r="E1423">
        <f t="shared" si="138"/>
        <v>1.5803912351257019</v>
      </c>
      <c r="F1423">
        <v>38</v>
      </c>
      <c r="G1423">
        <f t="shared" si="139"/>
        <v>2.0708574805095403</v>
      </c>
      <c r="H1423">
        <f t="shared" si="137"/>
        <v>67</v>
      </c>
      <c r="I1423">
        <f t="shared" si="140"/>
        <v>3.6512487156352424</v>
      </c>
      <c r="J1423">
        <v>6.7</v>
      </c>
      <c r="K1423">
        <f t="shared" si="141"/>
        <v>0.85215793457030142</v>
      </c>
      <c r="L1423">
        <v>4.95</v>
      </c>
      <c r="M1423">
        <v>16.600000000000001</v>
      </c>
    </row>
    <row r="1424" spans="1:13" x14ac:dyDescent="0.3">
      <c r="A1424" t="s">
        <v>1684</v>
      </c>
      <c r="B1424" t="s">
        <v>64</v>
      </c>
      <c r="C1424">
        <v>51</v>
      </c>
      <c r="D1424">
        <v>29</v>
      </c>
      <c r="E1424">
        <f t="shared" si="138"/>
        <v>1.6607795379439676</v>
      </c>
      <c r="F1424">
        <v>35</v>
      </c>
      <c r="G1424">
        <f t="shared" si="139"/>
        <v>2.0043890975185819</v>
      </c>
      <c r="H1424">
        <f t="shared" si="137"/>
        <v>64</v>
      </c>
      <c r="I1424">
        <f t="shared" si="140"/>
        <v>3.6651686354625492</v>
      </c>
      <c r="J1424">
        <v>5.76</v>
      </c>
      <c r="K1424">
        <f t="shared" si="141"/>
        <v>0.75881987675042462</v>
      </c>
      <c r="L1424">
        <v>5.49</v>
      </c>
    </row>
    <row r="1425" spans="1:13" ht="15" x14ac:dyDescent="0.25">
      <c r="A1425" t="s">
        <v>306</v>
      </c>
      <c r="B1425" t="s">
        <v>152</v>
      </c>
      <c r="C1425">
        <v>42.8</v>
      </c>
      <c r="D1425">
        <v>30</v>
      </c>
      <c r="E1425">
        <f t="shared" si="138"/>
        <v>1.9516842927459011</v>
      </c>
      <c r="F1425">
        <v>44</v>
      </c>
      <c r="G1425">
        <f t="shared" si="139"/>
        <v>2.8624702960273214</v>
      </c>
      <c r="H1425">
        <f t="shared" si="137"/>
        <v>74</v>
      </c>
      <c r="I1425">
        <f t="shared" si="140"/>
        <v>4.8141545887732224</v>
      </c>
      <c r="J1425">
        <v>8.18</v>
      </c>
      <c r="K1425">
        <f t="shared" si="141"/>
        <v>1.1795438200269852</v>
      </c>
      <c r="L1425">
        <v>6.5</v>
      </c>
    </row>
    <row r="1426" spans="1:13" ht="15" x14ac:dyDescent="0.25">
      <c r="A1426" t="s">
        <v>306</v>
      </c>
      <c r="B1426" t="s">
        <v>152</v>
      </c>
      <c r="C1426">
        <v>60.1</v>
      </c>
      <c r="D1426">
        <v>80</v>
      </c>
      <c r="E1426">
        <f t="shared" si="138"/>
        <v>4.0657179944658663</v>
      </c>
      <c r="F1426">
        <v>105</v>
      </c>
      <c r="G1426">
        <f t="shared" si="139"/>
        <v>5.3362548677364501</v>
      </c>
      <c r="H1426">
        <f t="shared" ref="H1426:H1454" si="142">D1426+F1426</f>
        <v>185</v>
      </c>
      <c r="I1426">
        <f t="shared" si="140"/>
        <v>9.4019728622023173</v>
      </c>
      <c r="J1426">
        <v>11.9</v>
      </c>
      <c r="K1426">
        <f t="shared" si="141"/>
        <v>1.4404709435665271</v>
      </c>
      <c r="L1426">
        <v>8.7100000000000009</v>
      </c>
    </row>
    <row r="1427" spans="1:13" ht="15" x14ac:dyDescent="0.25">
      <c r="A1427" t="s">
        <v>306</v>
      </c>
      <c r="B1427" t="s">
        <v>152</v>
      </c>
      <c r="C1427">
        <v>56.6</v>
      </c>
      <c r="D1427">
        <v>63</v>
      </c>
      <c r="E1427">
        <f t="shared" si="138"/>
        <v>3.3445864433872194</v>
      </c>
      <c r="G1427" t="str">
        <f t="shared" si="139"/>
        <v/>
      </c>
      <c r="H1427">
        <f t="shared" si="142"/>
        <v>63</v>
      </c>
      <c r="I1427">
        <f t="shared" si="140"/>
        <v>3.3445864433872194</v>
      </c>
      <c r="J1427">
        <v>12.79</v>
      </c>
      <c r="K1427">
        <f t="shared" si="141"/>
        <v>1.5968402981631151</v>
      </c>
      <c r="L1427">
        <v>8.26</v>
      </c>
    </row>
    <row r="1428" spans="1:13" ht="15" x14ac:dyDescent="0.25">
      <c r="A1428" t="s">
        <v>306</v>
      </c>
      <c r="B1428" t="s">
        <v>152</v>
      </c>
      <c r="C1428">
        <v>66.5</v>
      </c>
      <c r="D1428">
        <v>94</v>
      </c>
      <c r="E1428">
        <f t="shared" si="138"/>
        <v>4.4382111318681075</v>
      </c>
      <c r="F1428">
        <v>123</v>
      </c>
      <c r="G1428">
        <f t="shared" si="139"/>
        <v>5.8074464810614597</v>
      </c>
      <c r="H1428">
        <f t="shared" si="142"/>
        <v>217</v>
      </c>
      <c r="I1428">
        <f t="shared" si="140"/>
        <v>10.245657612929566</v>
      </c>
      <c r="J1428">
        <v>13.1</v>
      </c>
      <c r="K1428">
        <f t="shared" si="141"/>
        <v>1.5051273992344512</v>
      </c>
      <c r="L1428">
        <v>8.92</v>
      </c>
    </row>
    <row r="1429" spans="1:13" ht="15" x14ac:dyDescent="0.25">
      <c r="A1429" t="s">
        <v>1141</v>
      </c>
      <c r="C1429">
        <v>54.5</v>
      </c>
      <c r="D1429">
        <v>53</v>
      </c>
      <c r="E1429">
        <f t="shared" si="138"/>
        <v>2.892155212512848</v>
      </c>
      <c r="F1429">
        <v>72</v>
      </c>
      <c r="G1429">
        <f t="shared" si="139"/>
        <v>3.9289655717155667</v>
      </c>
      <c r="H1429">
        <f t="shared" si="142"/>
        <v>125</v>
      </c>
      <c r="I1429">
        <f t="shared" si="140"/>
        <v>6.8211207842284152</v>
      </c>
      <c r="J1429">
        <v>10.28</v>
      </c>
      <c r="K1429">
        <f t="shared" si="141"/>
        <v>1.3087262972124616</v>
      </c>
      <c r="L1429">
        <v>7.37</v>
      </c>
    </row>
    <row r="1430" spans="1:13" ht="15" x14ac:dyDescent="0.25">
      <c r="A1430" t="s">
        <v>1141</v>
      </c>
      <c r="B1430" t="s">
        <v>152</v>
      </c>
      <c r="C1430">
        <v>53.7</v>
      </c>
      <c r="D1430">
        <v>48</v>
      </c>
      <c r="E1430">
        <f t="shared" si="138"/>
        <v>2.6476372494294678</v>
      </c>
      <c r="F1430">
        <v>67</v>
      </c>
      <c r="G1430">
        <f t="shared" si="139"/>
        <v>3.6956603273286324</v>
      </c>
      <c r="H1430">
        <f t="shared" si="142"/>
        <v>115</v>
      </c>
      <c r="I1430">
        <f t="shared" si="140"/>
        <v>6.3432975767581006</v>
      </c>
      <c r="J1430">
        <v>9.2000000000000011</v>
      </c>
      <c r="K1430">
        <f t="shared" si="141"/>
        <v>1.1801964728789491</v>
      </c>
      <c r="L1430">
        <v>7.05</v>
      </c>
      <c r="M1430">
        <v>12.6</v>
      </c>
    </row>
    <row r="1431" spans="1:13" ht="15" x14ac:dyDescent="0.25">
      <c r="A1431" t="s">
        <v>1934</v>
      </c>
      <c r="B1431" t="s">
        <v>152</v>
      </c>
      <c r="C1431">
        <v>69</v>
      </c>
      <c r="D1431">
        <v>101</v>
      </c>
      <c r="E1431">
        <f t="shared" si="138"/>
        <v>4.6424060097047137</v>
      </c>
      <c r="F1431">
        <v>128</v>
      </c>
      <c r="G1431">
        <f t="shared" si="139"/>
        <v>5.8834452400218149</v>
      </c>
      <c r="H1431">
        <f t="shared" si="142"/>
        <v>229</v>
      </c>
      <c r="I1431">
        <f t="shared" si="140"/>
        <v>10.525851249726529</v>
      </c>
      <c r="J1431">
        <v>13.32</v>
      </c>
      <c r="K1431">
        <f t="shared" si="141"/>
        <v>1.5015636572765676</v>
      </c>
      <c r="L1431">
        <v>8.82</v>
      </c>
      <c r="M1431">
        <v>14.2897685654691</v>
      </c>
    </row>
    <row r="1432" spans="1:13" ht="15" x14ac:dyDescent="0.25">
      <c r="A1432" t="s">
        <v>1934</v>
      </c>
      <c r="B1432" t="s">
        <v>152</v>
      </c>
      <c r="C1432">
        <v>61.5</v>
      </c>
      <c r="D1432">
        <v>78</v>
      </c>
      <c r="E1432">
        <f t="shared" si="138"/>
        <v>3.8982294886876825</v>
      </c>
      <c r="F1432">
        <v>108</v>
      </c>
      <c r="G1432">
        <f t="shared" si="139"/>
        <v>5.3975485227983295</v>
      </c>
      <c r="H1432">
        <f t="shared" si="142"/>
        <v>186</v>
      </c>
      <c r="I1432">
        <f t="shared" si="140"/>
        <v>9.2957780114860125</v>
      </c>
      <c r="J1432">
        <v>12.07</v>
      </c>
      <c r="K1432">
        <f t="shared" si="141"/>
        <v>1.4438075068245593</v>
      </c>
      <c r="L1432">
        <v>8.7000000000000011</v>
      </c>
      <c r="M1432">
        <v>11.3</v>
      </c>
    </row>
    <row r="1433" spans="1:13" ht="15" x14ac:dyDescent="0.25">
      <c r="A1433" t="s">
        <v>1554</v>
      </c>
      <c r="B1433" t="s">
        <v>221</v>
      </c>
      <c r="C1433">
        <v>99.1</v>
      </c>
      <c r="D1433">
        <v>77</v>
      </c>
      <c r="E1433">
        <f t="shared" si="138"/>
        <v>2.7198651513462733</v>
      </c>
      <c r="F1433">
        <v>95</v>
      </c>
      <c r="G1433">
        <f t="shared" si="139"/>
        <v>3.355677784128519</v>
      </c>
      <c r="H1433">
        <f t="shared" si="142"/>
        <v>172</v>
      </c>
      <c r="I1433">
        <f t="shared" si="140"/>
        <v>6.0755429354747923</v>
      </c>
      <c r="J1433">
        <v>12.79</v>
      </c>
      <c r="K1433">
        <f t="shared" si="141"/>
        <v>1.1963490747101946</v>
      </c>
      <c r="L1433">
        <v>6.83</v>
      </c>
    </row>
    <row r="1434" spans="1:13" ht="15" x14ac:dyDescent="0.25">
      <c r="A1434" t="s">
        <v>1554</v>
      </c>
      <c r="B1434" t="s">
        <v>221</v>
      </c>
      <c r="C1434">
        <v>110.9</v>
      </c>
      <c r="D1434">
        <v>108</v>
      </c>
      <c r="E1434">
        <f t="shared" si="138"/>
        <v>3.5151283539791547</v>
      </c>
      <c r="F1434">
        <v>133</v>
      </c>
      <c r="G1434">
        <f t="shared" si="139"/>
        <v>4.328815472955811</v>
      </c>
      <c r="H1434">
        <f t="shared" si="142"/>
        <v>241</v>
      </c>
      <c r="I1434">
        <f t="shared" si="140"/>
        <v>7.8439438269349653</v>
      </c>
      <c r="J1434">
        <v>13.18</v>
      </c>
      <c r="K1434">
        <f t="shared" si="141"/>
        <v>1.1633640612132845</v>
      </c>
      <c r="L1434">
        <v>7.52</v>
      </c>
    </row>
    <row r="1435" spans="1:13" ht="15" x14ac:dyDescent="0.25">
      <c r="A1435" t="s">
        <v>1554</v>
      </c>
      <c r="B1435" t="s">
        <v>114</v>
      </c>
      <c r="C1435">
        <v>88</v>
      </c>
      <c r="D1435">
        <v>52</v>
      </c>
      <c r="E1435">
        <f t="shared" si="138"/>
        <v>2.002567923534583</v>
      </c>
      <c r="F1435">
        <v>65</v>
      </c>
      <c r="G1435">
        <f t="shared" si="139"/>
        <v>2.5032099044182288</v>
      </c>
      <c r="H1435">
        <f t="shared" si="142"/>
        <v>117</v>
      </c>
      <c r="I1435">
        <f t="shared" si="140"/>
        <v>4.5057778279528122</v>
      </c>
      <c r="J1435">
        <v>9.35</v>
      </c>
      <c r="K1435">
        <f t="shared" si="141"/>
        <v>0.92981186396793258</v>
      </c>
      <c r="L1435">
        <v>5.45</v>
      </c>
      <c r="M1435">
        <v>13.5</v>
      </c>
    </row>
    <row r="1436" spans="1:13" ht="15" x14ac:dyDescent="0.25">
      <c r="A1436" t="s">
        <v>1554</v>
      </c>
      <c r="B1436" t="s">
        <v>114</v>
      </c>
      <c r="C1436">
        <v>96.2</v>
      </c>
      <c r="D1436">
        <v>80</v>
      </c>
      <c r="E1436">
        <f t="shared" si="138"/>
        <v>2.8875469826561546</v>
      </c>
      <c r="F1436">
        <v>90</v>
      </c>
      <c r="G1436">
        <f t="shared" si="139"/>
        <v>3.2484903554881739</v>
      </c>
      <c r="H1436">
        <f t="shared" si="142"/>
        <v>170</v>
      </c>
      <c r="I1436">
        <f t="shared" si="140"/>
        <v>6.1360373381443285</v>
      </c>
      <c r="J1436">
        <v>11.09</v>
      </c>
      <c r="K1436">
        <f t="shared" si="141"/>
        <v>1.0533395130861689</v>
      </c>
      <c r="L1436">
        <v>6.93</v>
      </c>
      <c r="M1436">
        <v>12.6</v>
      </c>
    </row>
    <row r="1437" spans="1:13" ht="15" x14ac:dyDescent="0.25">
      <c r="A1437" t="s">
        <v>11</v>
      </c>
      <c r="B1437" t="s">
        <v>47</v>
      </c>
      <c r="C1437">
        <v>59.3</v>
      </c>
      <c r="D1437">
        <v>44</v>
      </c>
      <c r="E1437">
        <f t="shared" si="138"/>
        <v>2.2580484000427306</v>
      </c>
      <c r="F1437">
        <v>54</v>
      </c>
      <c r="G1437">
        <f t="shared" si="139"/>
        <v>2.7712412182342603</v>
      </c>
      <c r="H1437">
        <f t="shared" si="142"/>
        <v>98</v>
      </c>
      <c r="I1437">
        <f t="shared" si="140"/>
        <v>5.0292896182769908</v>
      </c>
      <c r="J1437">
        <v>7.76</v>
      </c>
      <c r="K1437">
        <f t="shared" si="141"/>
        <v>0.94584389491769472</v>
      </c>
      <c r="L1437">
        <v>6.07</v>
      </c>
      <c r="M1437">
        <v>13.2</v>
      </c>
    </row>
    <row r="1438" spans="1:13" ht="15" x14ac:dyDescent="0.25">
      <c r="A1438" t="s">
        <v>11</v>
      </c>
      <c r="B1438" t="s">
        <v>47</v>
      </c>
      <c r="C1438">
        <v>66.599999999999994</v>
      </c>
      <c r="D1438">
        <v>61</v>
      </c>
      <c r="E1438">
        <f t="shared" si="138"/>
        <v>2.8769694517628746</v>
      </c>
      <c r="F1438">
        <v>75</v>
      </c>
      <c r="G1438">
        <f t="shared" si="139"/>
        <v>3.5372575226592717</v>
      </c>
      <c r="H1438">
        <f t="shared" si="142"/>
        <v>136</v>
      </c>
      <c r="I1438">
        <f t="shared" si="140"/>
        <v>6.4142269744221458</v>
      </c>
      <c r="J1438">
        <v>8.5500000000000007</v>
      </c>
      <c r="K1438">
        <f t="shared" si="141"/>
        <v>0.98159347267448249</v>
      </c>
      <c r="L1438">
        <v>7.4</v>
      </c>
      <c r="M1438">
        <v>13</v>
      </c>
    </row>
    <row r="1439" spans="1:13" ht="15" x14ac:dyDescent="0.25">
      <c r="A1439" t="s">
        <v>11</v>
      </c>
      <c r="B1439" t="s">
        <v>0</v>
      </c>
      <c r="C1439">
        <v>29.5</v>
      </c>
      <c r="D1439">
        <v>23</v>
      </c>
      <c r="E1439">
        <f t="shared" si="138"/>
        <v>1.9614613769087703</v>
      </c>
      <c r="F1439">
        <v>27</v>
      </c>
      <c r="G1439">
        <f t="shared" si="139"/>
        <v>2.3025850946320348</v>
      </c>
      <c r="H1439">
        <f t="shared" si="142"/>
        <v>50</v>
      </c>
      <c r="I1439">
        <f t="shared" si="140"/>
        <v>4.2640464715408051</v>
      </c>
      <c r="J1439">
        <v>6.1</v>
      </c>
      <c r="K1439">
        <f t="shared" si="141"/>
        <v>1.0656377398051611</v>
      </c>
      <c r="L1439">
        <v>6.47</v>
      </c>
      <c r="M1439">
        <v>12.95</v>
      </c>
    </row>
    <row r="1440" spans="1:13" ht="15" x14ac:dyDescent="0.25">
      <c r="A1440" t="s">
        <v>1241</v>
      </c>
      <c r="B1440" t="s">
        <v>47</v>
      </c>
      <c r="C1440">
        <v>53.5</v>
      </c>
      <c r="D1440">
        <v>36</v>
      </c>
      <c r="E1440">
        <f t="shared" si="138"/>
        <v>1.9911248831154211</v>
      </c>
      <c r="F1440">
        <v>48</v>
      </c>
      <c r="G1440">
        <f t="shared" si="139"/>
        <v>2.654833177487228</v>
      </c>
      <c r="H1440">
        <f t="shared" si="142"/>
        <v>84</v>
      </c>
      <c r="I1440">
        <f t="shared" si="140"/>
        <v>4.6459580606026494</v>
      </c>
      <c r="J1440">
        <v>7.0200000000000005</v>
      </c>
      <c r="K1440">
        <f t="shared" si="141"/>
        <v>0.90227515031605043</v>
      </c>
      <c r="L1440">
        <v>5.83</v>
      </c>
      <c r="M1440">
        <v>13.97</v>
      </c>
    </row>
    <row r="1441" spans="1:13" ht="15" x14ac:dyDescent="0.25">
      <c r="A1441" s="1" t="s">
        <v>1241</v>
      </c>
      <c r="B1441" s="1" t="s">
        <v>9</v>
      </c>
      <c r="C1441" s="1">
        <v>37.9</v>
      </c>
      <c r="D1441" s="1">
        <v>19</v>
      </c>
      <c r="E1441">
        <f t="shared" si="138"/>
        <v>1.3503673628181008</v>
      </c>
      <c r="F1441" s="1">
        <v>24</v>
      </c>
      <c r="G1441">
        <f t="shared" si="139"/>
        <v>1.7057271951386537</v>
      </c>
      <c r="H1441">
        <f t="shared" si="142"/>
        <v>43</v>
      </c>
      <c r="I1441">
        <f t="shared" si="140"/>
        <v>3.0560945579567544</v>
      </c>
      <c r="J1441" s="1">
        <v>4.4400000000000004</v>
      </c>
      <c r="K1441">
        <f t="shared" si="141"/>
        <v>0.68165632045199276</v>
      </c>
      <c r="L1441" s="1">
        <v>4.7</v>
      </c>
    </row>
    <row r="1442" spans="1:13" ht="15" x14ac:dyDescent="0.25">
      <c r="A1442" t="s">
        <v>86</v>
      </c>
      <c r="B1442" t="s">
        <v>47</v>
      </c>
      <c r="C1442">
        <v>54.9</v>
      </c>
      <c r="D1442">
        <v>22</v>
      </c>
      <c r="E1442">
        <f t="shared" si="138"/>
        <v>1.1941483998654121</v>
      </c>
      <c r="F1442">
        <v>29</v>
      </c>
      <c r="G1442">
        <f t="shared" si="139"/>
        <v>1.5741047089134976</v>
      </c>
      <c r="H1442">
        <f t="shared" si="142"/>
        <v>51</v>
      </c>
      <c r="I1442">
        <f t="shared" si="140"/>
        <v>2.7682531087789095</v>
      </c>
      <c r="J1442">
        <v>7</v>
      </c>
      <c r="K1442">
        <f t="shared" si="141"/>
        <v>0.88780287993185691</v>
      </c>
      <c r="L1442">
        <v>5.0999999999999996</v>
      </c>
      <c r="M1442">
        <v>15.35</v>
      </c>
    </row>
    <row r="1443" spans="1:13" ht="15" x14ac:dyDescent="0.25">
      <c r="A1443" t="s">
        <v>724</v>
      </c>
      <c r="B1443" t="s">
        <v>409</v>
      </c>
      <c r="C1443">
        <v>53.7</v>
      </c>
      <c r="D1443">
        <v>29</v>
      </c>
      <c r="E1443">
        <f t="shared" si="138"/>
        <v>1.5996141715303036</v>
      </c>
      <c r="F1443">
        <v>33</v>
      </c>
      <c r="G1443">
        <f t="shared" si="139"/>
        <v>1.8202506089827593</v>
      </c>
      <c r="H1443">
        <f t="shared" si="142"/>
        <v>62</v>
      </c>
      <c r="I1443">
        <f t="shared" si="140"/>
        <v>3.4198647805130626</v>
      </c>
      <c r="J1443">
        <v>7.3900000000000006</v>
      </c>
      <c r="K1443">
        <f t="shared" si="141"/>
        <v>0.94800564506254714</v>
      </c>
      <c r="L1443">
        <v>5.7700000000000005</v>
      </c>
    </row>
    <row r="1444" spans="1:13" ht="15" x14ac:dyDescent="0.25">
      <c r="A1444" t="s">
        <v>727</v>
      </c>
      <c r="B1444" t="s">
        <v>85</v>
      </c>
      <c r="C1444">
        <v>45.3</v>
      </c>
      <c r="D1444">
        <v>30</v>
      </c>
      <c r="E1444">
        <f t="shared" si="138"/>
        <v>1.8727333305750595</v>
      </c>
      <c r="F1444">
        <v>38</v>
      </c>
      <c r="G1444">
        <f t="shared" si="139"/>
        <v>2.3721288853950755</v>
      </c>
      <c r="H1444">
        <f t="shared" si="142"/>
        <v>68</v>
      </c>
      <c r="I1444">
        <f t="shared" si="140"/>
        <v>4.2448622159701355</v>
      </c>
      <c r="J1444">
        <v>7.68</v>
      </c>
      <c r="K1444">
        <f t="shared" si="141"/>
        <v>1.0755043788393315</v>
      </c>
      <c r="L1444">
        <v>5.59</v>
      </c>
    </row>
    <row r="1445" spans="1:13" ht="15" x14ac:dyDescent="0.25">
      <c r="A1445" t="s">
        <v>1415</v>
      </c>
      <c r="B1445" t="s">
        <v>85</v>
      </c>
      <c r="C1445">
        <v>49</v>
      </c>
      <c r="D1445">
        <v>39</v>
      </c>
      <c r="E1445">
        <f t="shared" si="138"/>
        <v>2.2994104807228699</v>
      </c>
      <c r="F1445">
        <v>46</v>
      </c>
      <c r="G1445">
        <f t="shared" si="139"/>
        <v>2.7121251823910777</v>
      </c>
      <c r="H1445">
        <f t="shared" si="142"/>
        <v>85</v>
      </c>
      <c r="I1445">
        <f t="shared" si="140"/>
        <v>5.011535663113948</v>
      </c>
      <c r="J1445">
        <v>8</v>
      </c>
      <c r="K1445">
        <f t="shared" si="141"/>
        <v>1.0758776051100107</v>
      </c>
      <c r="L1445">
        <v>5.75</v>
      </c>
    </row>
    <row r="1446" spans="1:13" ht="15" x14ac:dyDescent="0.25">
      <c r="A1446" t="s">
        <v>1677</v>
      </c>
      <c r="B1446" t="s">
        <v>409</v>
      </c>
      <c r="C1446">
        <v>63.6</v>
      </c>
      <c r="D1446">
        <v>81</v>
      </c>
      <c r="E1446">
        <f t="shared" si="138"/>
        <v>3.9504891784880711</v>
      </c>
      <c r="F1446">
        <v>104</v>
      </c>
      <c r="G1446">
        <f t="shared" si="139"/>
        <v>5.0722330192933258</v>
      </c>
      <c r="H1446">
        <f t="shared" si="142"/>
        <v>185</v>
      </c>
      <c r="I1446">
        <f t="shared" si="140"/>
        <v>9.0227221977813965</v>
      </c>
      <c r="J1446">
        <v>11.2</v>
      </c>
      <c r="K1446">
        <f t="shared" si="141"/>
        <v>1.3167482788786486</v>
      </c>
      <c r="L1446">
        <v>9.58</v>
      </c>
      <c r="M1446">
        <v>14.254769116554</v>
      </c>
    </row>
    <row r="1447" spans="1:13" ht="15" x14ac:dyDescent="0.25">
      <c r="A1447" t="s">
        <v>1677</v>
      </c>
      <c r="B1447" t="s">
        <v>409</v>
      </c>
      <c r="C1447">
        <v>51.9</v>
      </c>
      <c r="D1447">
        <v>41</v>
      </c>
      <c r="E1447">
        <f t="shared" si="138"/>
        <v>2.3183107901102225</v>
      </c>
      <c r="F1447">
        <v>60</v>
      </c>
      <c r="G1447">
        <f t="shared" si="139"/>
        <v>3.3926499367466669</v>
      </c>
      <c r="H1447">
        <f t="shared" si="142"/>
        <v>101</v>
      </c>
      <c r="I1447">
        <f t="shared" si="140"/>
        <v>5.7109607268568894</v>
      </c>
      <c r="J1447">
        <v>7.22</v>
      </c>
      <c r="K1447">
        <f t="shared" si="141"/>
        <v>0.94262059837406287</v>
      </c>
      <c r="L1447">
        <v>7.74</v>
      </c>
      <c r="M1447">
        <v>12.3</v>
      </c>
    </row>
    <row r="1448" spans="1:13" ht="15" x14ac:dyDescent="0.25">
      <c r="A1448" t="s">
        <v>1677</v>
      </c>
      <c r="B1448" t="s">
        <v>409</v>
      </c>
      <c r="C1448">
        <v>56</v>
      </c>
      <c r="D1448">
        <v>50</v>
      </c>
      <c r="E1448">
        <f t="shared" si="138"/>
        <v>2.6750911201622305</v>
      </c>
      <c r="F1448">
        <v>71</v>
      </c>
      <c r="G1448">
        <f t="shared" si="139"/>
        <v>3.7986293906303676</v>
      </c>
      <c r="H1448">
        <f t="shared" si="142"/>
        <v>121</v>
      </c>
      <c r="I1448">
        <f t="shared" si="140"/>
        <v>6.4737205107925977</v>
      </c>
      <c r="J1448">
        <v>7.5</v>
      </c>
      <c r="K1448">
        <f t="shared" si="141"/>
        <v>0.9415388187882261</v>
      </c>
      <c r="L1448">
        <v>8.08</v>
      </c>
      <c r="M1448">
        <v>12</v>
      </c>
    </row>
    <row r="1449" spans="1:13" ht="15" x14ac:dyDescent="0.25">
      <c r="A1449" t="s">
        <v>1677</v>
      </c>
      <c r="B1449" t="s">
        <v>318</v>
      </c>
      <c r="C1449">
        <v>62.8</v>
      </c>
      <c r="D1449">
        <v>78</v>
      </c>
      <c r="E1449">
        <f t="shared" si="138"/>
        <v>3.8393642762979945</v>
      </c>
      <c r="F1449">
        <v>100</v>
      </c>
      <c r="G1449">
        <f t="shared" si="139"/>
        <v>4.922261892689737</v>
      </c>
      <c r="H1449">
        <f t="shared" si="142"/>
        <v>178</v>
      </c>
      <c r="I1449">
        <f t="shared" si="140"/>
        <v>8.7616261689877319</v>
      </c>
      <c r="J1449">
        <v>11.4</v>
      </c>
      <c r="K1449">
        <f t="shared" si="141"/>
        <v>1.3490362996678122</v>
      </c>
      <c r="L1449">
        <v>8.6999999999999993</v>
      </c>
    </row>
    <row r="1450" spans="1:13" ht="15" x14ac:dyDescent="0.25">
      <c r="A1450" t="s">
        <v>2164</v>
      </c>
      <c r="B1450" t="s">
        <v>114</v>
      </c>
      <c r="C1450">
        <v>76.7</v>
      </c>
      <c r="D1450">
        <v>95</v>
      </c>
      <c r="E1450">
        <f t="shared" si="138"/>
        <v>4.0431890322577937</v>
      </c>
      <c r="F1450">
        <v>110</v>
      </c>
      <c r="G1450">
        <f t="shared" si="139"/>
        <v>4.6815873005090243</v>
      </c>
      <c r="H1450">
        <f t="shared" si="142"/>
        <v>205</v>
      </c>
      <c r="I1450">
        <f t="shared" si="140"/>
        <v>8.7247763327668189</v>
      </c>
      <c r="J1450">
        <v>10.69</v>
      </c>
      <c r="K1450">
        <f t="shared" si="141"/>
        <v>1.1411193798533446</v>
      </c>
      <c r="L1450">
        <v>7.23</v>
      </c>
      <c r="M1450">
        <v>14.186957684280801</v>
      </c>
    </row>
    <row r="1451" spans="1:13" ht="15" x14ac:dyDescent="0.25">
      <c r="A1451" t="s">
        <v>1767</v>
      </c>
      <c r="B1451" t="s">
        <v>1768</v>
      </c>
      <c r="C1451">
        <v>44.8</v>
      </c>
      <c r="D1451">
        <v>20</v>
      </c>
      <c r="E1451">
        <f t="shared" si="138"/>
        <v>1.2586091486655238</v>
      </c>
      <c r="F1451">
        <v>24</v>
      </c>
      <c r="G1451">
        <f t="shared" si="139"/>
        <v>1.5103309783986285</v>
      </c>
      <c r="H1451">
        <f t="shared" si="142"/>
        <v>44</v>
      </c>
      <c r="I1451">
        <f t="shared" si="140"/>
        <v>2.7689401270641523</v>
      </c>
      <c r="J1451">
        <v>3.95</v>
      </c>
      <c r="K1451">
        <f t="shared" si="141"/>
        <v>0.55633060736806506</v>
      </c>
      <c r="L1451">
        <v>4.8</v>
      </c>
    </row>
    <row r="1452" spans="1:13" ht="15" x14ac:dyDescent="0.25">
      <c r="A1452" t="s">
        <v>216</v>
      </c>
      <c r="B1452" t="s">
        <v>215</v>
      </c>
      <c r="C1452">
        <v>43.6</v>
      </c>
      <c r="D1452">
        <v>33</v>
      </c>
      <c r="E1452">
        <f t="shared" si="138"/>
        <v>2.1181269200866626</v>
      </c>
      <c r="F1452">
        <v>40</v>
      </c>
      <c r="G1452">
        <f t="shared" si="139"/>
        <v>2.5674265698020151</v>
      </c>
      <c r="H1452">
        <f t="shared" si="142"/>
        <v>73</v>
      </c>
      <c r="I1452">
        <f t="shared" si="140"/>
        <v>4.6855534898886777</v>
      </c>
      <c r="J1452">
        <v>6.96</v>
      </c>
      <c r="K1452">
        <f t="shared" si="141"/>
        <v>0.99408574352142898</v>
      </c>
      <c r="L1452">
        <v>7.03</v>
      </c>
      <c r="M1452">
        <v>12.47</v>
      </c>
    </row>
    <row r="1453" spans="1:13" ht="15" x14ac:dyDescent="0.25">
      <c r="A1453" t="s">
        <v>290</v>
      </c>
      <c r="B1453" t="s">
        <v>827</v>
      </c>
      <c r="C1453">
        <v>43.5</v>
      </c>
      <c r="D1453">
        <v>35</v>
      </c>
      <c r="E1453">
        <f t="shared" si="138"/>
        <v>2.2502536292743733</v>
      </c>
      <c r="F1453">
        <v>44</v>
      </c>
      <c r="G1453">
        <f t="shared" si="139"/>
        <v>2.8288902768020696</v>
      </c>
      <c r="H1453">
        <f t="shared" si="142"/>
        <v>79</v>
      </c>
      <c r="I1453">
        <f t="shared" si="140"/>
        <v>5.0791439060764425</v>
      </c>
      <c r="J1453">
        <v>6.34</v>
      </c>
      <c r="K1453">
        <f t="shared" si="141"/>
        <v>0.90660467735192507</v>
      </c>
      <c r="L1453">
        <v>6.31</v>
      </c>
      <c r="M1453">
        <v>13.1</v>
      </c>
    </row>
    <row r="1454" spans="1:13" ht="15" x14ac:dyDescent="0.25">
      <c r="A1454" t="s">
        <v>290</v>
      </c>
      <c r="B1454" t="s">
        <v>827</v>
      </c>
      <c r="C1454">
        <v>55.8</v>
      </c>
      <c r="D1454">
        <v>51</v>
      </c>
      <c r="E1454">
        <f t="shared" si="138"/>
        <v>2.7357033708795075</v>
      </c>
      <c r="F1454">
        <v>64</v>
      </c>
      <c r="G1454">
        <f t="shared" si="139"/>
        <v>3.4330395242409506</v>
      </c>
      <c r="H1454">
        <f t="shared" si="142"/>
        <v>115</v>
      </c>
      <c r="I1454">
        <f t="shared" si="140"/>
        <v>6.1687428951204586</v>
      </c>
      <c r="J1454">
        <v>8.1999999999999993</v>
      </c>
      <c r="K1454">
        <f t="shared" si="141"/>
        <v>1.0313162153125464</v>
      </c>
      <c r="L1454">
        <v>7.02</v>
      </c>
      <c r="M1454">
        <v>12.59</v>
      </c>
    </row>
    <row r="1455" spans="1:13" ht="15" x14ac:dyDescent="0.25">
      <c r="A1455" t="s">
        <v>290</v>
      </c>
      <c r="B1455" t="s">
        <v>291</v>
      </c>
      <c r="C1455">
        <v>27.2</v>
      </c>
      <c r="E1455" t="str">
        <f t="shared" si="138"/>
        <v/>
      </c>
      <c r="G1455" t="str">
        <f t="shared" si="139"/>
        <v/>
      </c>
      <c r="I1455" t="str">
        <f t="shared" si="140"/>
        <v/>
      </c>
      <c r="K1455" t="str">
        <f t="shared" si="141"/>
        <v/>
      </c>
    </row>
    <row r="1456" spans="1:13" ht="15" x14ac:dyDescent="0.25">
      <c r="A1456" t="s">
        <v>1106</v>
      </c>
      <c r="B1456" t="s">
        <v>291</v>
      </c>
      <c r="C1456">
        <v>34.700000000000003</v>
      </c>
      <c r="D1456">
        <v>32</v>
      </c>
      <c r="E1456">
        <f t="shared" si="138"/>
        <v>2.425017068089057</v>
      </c>
      <c r="F1456">
        <v>44</v>
      </c>
      <c r="G1456">
        <f t="shared" si="139"/>
        <v>3.3343984686224535</v>
      </c>
      <c r="H1456">
        <f t="shared" ref="H1456:H1461" si="143">D1456+F1456</f>
        <v>76</v>
      </c>
      <c r="I1456">
        <f t="shared" si="140"/>
        <v>5.7594155367115105</v>
      </c>
      <c r="J1456">
        <v>5.7</v>
      </c>
      <c r="K1456">
        <f t="shared" si="141"/>
        <v>0.91581283016532289</v>
      </c>
      <c r="L1456">
        <v>6.4</v>
      </c>
      <c r="M1456">
        <v>13.4</v>
      </c>
    </row>
    <row r="1457" spans="1:13" x14ac:dyDescent="0.3">
      <c r="A1457" t="s">
        <v>277</v>
      </c>
      <c r="B1457" t="s">
        <v>85</v>
      </c>
      <c r="C1457">
        <v>39.1</v>
      </c>
      <c r="D1457">
        <v>29</v>
      </c>
      <c r="E1457">
        <f t="shared" si="138"/>
        <v>2.0148797033422299</v>
      </c>
      <c r="F1457">
        <v>38</v>
      </c>
      <c r="G1457">
        <f t="shared" si="139"/>
        <v>2.6401871974829216</v>
      </c>
      <c r="H1457">
        <f t="shared" si="143"/>
        <v>67</v>
      </c>
      <c r="I1457">
        <f t="shared" si="140"/>
        <v>4.6550669008251511</v>
      </c>
      <c r="J1457">
        <v>5.48</v>
      </c>
      <c r="K1457">
        <f t="shared" si="141"/>
        <v>0.82791204299783372</v>
      </c>
      <c r="L1457">
        <v>4.95</v>
      </c>
      <c r="M1457">
        <v>14.94</v>
      </c>
    </row>
    <row r="1458" spans="1:13" x14ac:dyDescent="0.3">
      <c r="A1458" t="s">
        <v>277</v>
      </c>
      <c r="B1458" t="s">
        <v>85</v>
      </c>
      <c r="C1458">
        <v>57.3</v>
      </c>
      <c r="D1458">
        <v>54</v>
      </c>
      <c r="E1458">
        <f t="shared" si="138"/>
        <v>2.8412708595353595</v>
      </c>
      <c r="F1458">
        <v>61</v>
      </c>
      <c r="G1458">
        <f t="shared" si="139"/>
        <v>3.2095837487343877</v>
      </c>
      <c r="H1458">
        <f t="shared" si="143"/>
        <v>115</v>
      </c>
      <c r="I1458">
        <f t="shared" si="140"/>
        <v>6.0508546082697476</v>
      </c>
      <c r="J1458">
        <v>9.6</v>
      </c>
      <c r="K1458">
        <f t="shared" si="141"/>
        <v>1.1909958198420756</v>
      </c>
      <c r="L1458">
        <v>6.15</v>
      </c>
      <c r="M1458">
        <v>13.13</v>
      </c>
    </row>
    <row r="1459" spans="1:13" x14ac:dyDescent="0.3">
      <c r="A1459" t="s">
        <v>277</v>
      </c>
      <c r="B1459" t="s">
        <v>85</v>
      </c>
      <c r="C1459">
        <v>74.599999999999994</v>
      </c>
      <c r="D1459">
        <v>100</v>
      </c>
      <c r="E1459">
        <f t="shared" si="138"/>
        <v>4.3428053289354649</v>
      </c>
      <c r="F1459">
        <v>120</v>
      </c>
      <c r="G1459">
        <f t="shared" si="139"/>
        <v>5.2113663947225586</v>
      </c>
      <c r="H1459">
        <f t="shared" si="143"/>
        <v>220</v>
      </c>
      <c r="I1459">
        <f t="shared" si="140"/>
        <v>9.5541717236580244</v>
      </c>
      <c r="J1459">
        <v>13.28</v>
      </c>
      <c r="K1459">
        <f t="shared" si="141"/>
        <v>1.4380262603345282</v>
      </c>
      <c r="L1459">
        <v>8.17</v>
      </c>
      <c r="M1459">
        <v>11.81</v>
      </c>
    </row>
    <row r="1460" spans="1:13" x14ac:dyDescent="0.3">
      <c r="A1460" t="s">
        <v>277</v>
      </c>
      <c r="B1460" t="s">
        <v>85</v>
      </c>
      <c r="C1460">
        <v>74.7</v>
      </c>
      <c r="D1460">
        <v>91</v>
      </c>
      <c r="E1460">
        <f t="shared" si="138"/>
        <v>3.9481038880406483</v>
      </c>
      <c r="F1460">
        <v>120</v>
      </c>
      <c r="G1460">
        <f t="shared" si="139"/>
        <v>5.206290841372283</v>
      </c>
      <c r="H1460">
        <f t="shared" si="143"/>
        <v>211</v>
      </c>
      <c r="I1460">
        <f t="shared" si="140"/>
        <v>9.1543947294129318</v>
      </c>
      <c r="J1460">
        <v>12.4</v>
      </c>
      <c r="K1460">
        <f t="shared" si="141"/>
        <v>1.3418084166317863</v>
      </c>
      <c r="L1460">
        <v>7.61</v>
      </c>
    </row>
    <row r="1461" spans="1:13" x14ac:dyDescent="0.3">
      <c r="A1461" t="s">
        <v>1109</v>
      </c>
      <c r="B1461" t="s">
        <v>85</v>
      </c>
      <c r="C1461">
        <v>46.7</v>
      </c>
      <c r="D1461">
        <v>38</v>
      </c>
      <c r="E1461">
        <f t="shared" si="138"/>
        <v>2.320187161275431</v>
      </c>
      <c r="F1461">
        <v>48</v>
      </c>
      <c r="G1461">
        <f t="shared" si="139"/>
        <v>2.9307627300321237</v>
      </c>
      <c r="H1461">
        <f t="shared" si="143"/>
        <v>86</v>
      </c>
      <c r="I1461">
        <f t="shared" si="140"/>
        <v>5.2509498913075552</v>
      </c>
      <c r="J1461">
        <v>7.05</v>
      </c>
      <c r="K1461">
        <f t="shared" si="141"/>
        <v>0.97190901022071785</v>
      </c>
      <c r="L1461">
        <v>5.6</v>
      </c>
      <c r="M1461">
        <v>13.8</v>
      </c>
    </row>
    <row r="1462" spans="1:13" ht="15" x14ac:dyDescent="0.25">
      <c r="A1462" t="s">
        <v>1207</v>
      </c>
      <c r="B1462" t="s">
        <v>460</v>
      </c>
      <c r="C1462">
        <v>46.6</v>
      </c>
      <c r="E1462" t="str">
        <f t="shared" si="138"/>
        <v/>
      </c>
      <c r="G1462" t="str">
        <f t="shared" si="139"/>
        <v/>
      </c>
      <c r="I1462" t="str">
        <f t="shared" si="140"/>
        <v/>
      </c>
      <c r="J1462">
        <v>6.31</v>
      </c>
      <c r="K1462">
        <f t="shared" si="141"/>
        <v>0.87085485939976748</v>
      </c>
      <c r="L1462">
        <v>5.95</v>
      </c>
    </row>
    <row r="1463" spans="1:13" ht="15" x14ac:dyDescent="0.25">
      <c r="A1463" t="s">
        <v>826</v>
      </c>
      <c r="B1463" t="s">
        <v>827</v>
      </c>
      <c r="C1463">
        <v>59.9</v>
      </c>
      <c r="D1463">
        <v>38</v>
      </c>
      <c r="E1463">
        <f t="shared" si="138"/>
        <v>1.935904286285989</v>
      </c>
      <c r="F1463">
        <v>47</v>
      </c>
      <c r="G1463">
        <f t="shared" si="139"/>
        <v>2.3944079330379338</v>
      </c>
      <c r="H1463">
        <f t="shared" ref="H1463:H1500" si="144">D1463+F1463</f>
        <v>85</v>
      </c>
      <c r="I1463">
        <f t="shared" si="140"/>
        <v>4.3303122193239227</v>
      </c>
      <c r="J1463">
        <v>7.97</v>
      </c>
      <c r="K1463">
        <f t="shared" si="141"/>
        <v>0.96641164025260273</v>
      </c>
      <c r="L1463">
        <v>6.68</v>
      </c>
      <c r="M1463">
        <v>13.05</v>
      </c>
    </row>
    <row r="1464" spans="1:13" ht="15" x14ac:dyDescent="0.25">
      <c r="A1464" t="s">
        <v>2057</v>
      </c>
      <c r="B1464" t="s">
        <v>2058</v>
      </c>
      <c r="C1464">
        <v>76.7</v>
      </c>
      <c r="D1464">
        <v>53</v>
      </c>
      <c r="E1464">
        <f t="shared" si="138"/>
        <v>2.2556738811543484</v>
      </c>
      <c r="F1464">
        <v>64</v>
      </c>
      <c r="G1464">
        <f t="shared" si="139"/>
        <v>2.7238326112052507</v>
      </c>
      <c r="H1464">
        <f t="shared" si="144"/>
        <v>117</v>
      </c>
      <c r="I1464">
        <f t="shared" si="140"/>
        <v>4.9795064923595991</v>
      </c>
      <c r="J1464">
        <v>7.21</v>
      </c>
      <c r="K1464">
        <f t="shared" si="141"/>
        <v>0.76964178940529615</v>
      </c>
      <c r="L1464">
        <v>6.74</v>
      </c>
    </row>
    <row r="1465" spans="1:13" ht="15" x14ac:dyDescent="0.25">
      <c r="A1465" t="s">
        <v>575</v>
      </c>
      <c r="B1465" t="s">
        <v>576</v>
      </c>
      <c r="C1465">
        <v>43.7</v>
      </c>
      <c r="D1465">
        <v>21</v>
      </c>
      <c r="E1465">
        <f t="shared" si="138"/>
        <v>1.345654630205056</v>
      </c>
      <c r="F1465">
        <v>30</v>
      </c>
      <c r="G1465">
        <f t="shared" si="139"/>
        <v>1.9223637574357946</v>
      </c>
      <c r="H1465">
        <f t="shared" si="144"/>
        <v>51</v>
      </c>
      <c r="I1465">
        <f t="shared" si="140"/>
        <v>3.2680183876408506</v>
      </c>
      <c r="J1465">
        <v>6.9</v>
      </c>
      <c r="K1465">
        <f t="shared" si="141"/>
        <v>0.98435280413832615</v>
      </c>
      <c r="L1465">
        <v>5.8</v>
      </c>
      <c r="M1465">
        <v>14.68</v>
      </c>
    </row>
    <row r="1466" spans="1:13" ht="15" x14ac:dyDescent="0.25">
      <c r="A1466" t="s">
        <v>1520</v>
      </c>
      <c r="B1466" t="s">
        <v>244</v>
      </c>
      <c r="C1466">
        <v>62.5</v>
      </c>
      <c r="D1466">
        <v>34</v>
      </c>
      <c r="E1466">
        <f t="shared" si="138"/>
        <v>1.6794085256309588</v>
      </c>
      <c r="F1466">
        <v>45</v>
      </c>
      <c r="G1466">
        <f t="shared" si="139"/>
        <v>2.222746578040975</v>
      </c>
      <c r="H1466">
        <f t="shared" si="144"/>
        <v>79</v>
      </c>
      <c r="I1466">
        <f t="shared" si="140"/>
        <v>3.9021551036719337</v>
      </c>
      <c r="J1466">
        <v>9.41</v>
      </c>
      <c r="K1466">
        <f t="shared" si="141"/>
        <v>1.116298891417012</v>
      </c>
      <c r="L1466">
        <v>6.94</v>
      </c>
      <c r="M1466">
        <v>13.44</v>
      </c>
    </row>
    <row r="1467" spans="1:13" ht="15" x14ac:dyDescent="0.25">
      <c r="A1467" t="s">
        <v>348</v>
      </c>
      <c r="B1467" t="s">
        <v>118</v>
      </c>
      <c r="C1467">
        <v>45</v>
      </c>
      <c r="D1467">
        <v>35</v>
      </c>
      <c r="E1467">
        <f t="shared" si="138"/>
        <v>2.1954410403537743</v>
      </c>
      <c r="F1467">
        <v>44</v>
      </c>
      <c r="G1467">
        <f t="shared" si="139"/>
        <v>2.7599830221590307</v>
      </c>
      <c r="H1467">
        <f t="shared" si="144"/>
        <v>79</v>
      </c>
      <c r="I1467">
        <f t="shared" si="140"/>
        <v>4.9554240625128054</v>
      </c>
      <c r="J1467">
        <v>6.65</v>
      </c>
      <c r="K1467">
        <f t="shared" si="141"/>
        <v>0.93445896191745159</v>
      </c>
      <c r="L1467">
        <v>5.52</v>
      </c>
    </row>
    <row r="1468" spans="1:13" ht="15" x14ac:dyDescent="0.25">
      <c r="A1468" t="s">
        <v>348</v>
      </c>
      <c r="B1468" t="s">
        <v>349</v>
      </c>
      <c r="C1468">
        <v>36</v>
      </c>
      <c r="D1468">
        <v>12</v>
      </c>
      <c r="E1468">
        <f t="shared" si="138"/>
        <v>0.88537507844190189</v>
      </c>
      <c r="F1468">
        <v>16</v>
      </c>
      <c r="G1468">
        <f t="shared" si="139"/>
        <v>1.1805001045892025</v>
      </c>
      <c r="H1468">
        <f t="shared" si="144"/>
        <v>28</v>
      </c>
      <c r="I1468">
        <f t="shared" si="140"/>
        <v>2.0658751830311042</v>
      </c>
      <c r="K1468" t="str">
        <f t="shared" si="141"/>
        <v/>
      </c>
      <c r="L1468">
        <v>4.6900000000000004</v>
      </c>
      <c r="M1468">
        <v>15</v>
      </c>
    </row>
    <row r="1469" spans="1:13" ht="15" x14ac:dyDescent="0.25">
      <c r="A1469" t="s">
        <v>348</v>
      </c>
      <c r="B1469" t="s">
        <v>349</v>
      </c>
      <c r="C1469">
        <v>42.5</v>
      </c>
      <c r="D1469">
        <v>23</v>
      </c>
      <c r="E1469">
        <f t="shared" si="138"/>
        <v>1.5039667577091651</v>
      </c>
      <c r="F1469">
        <v>28</v>
      </c>
      <c r="G1469">
        <f t="shared" si="139"/>
        <v>1.8309160528633313</v>
      </c>
      <c r="H1469">
        <f t="shared" si="144"/>
        <v>51</v>
      </c>
      <c r="I1469">
        <f t="shared" si="140"/>
        <v>3.3348828105724966</v>
      </c>
      <c r="J1469">
        <v>5.7</v>
      </c>
      <c r="K1469">
        <f t="shared" si="141"/>
        <v>0.82491738643191181</v>
      </c>
      <c r="L1469">
        <v>4.57</v>
      </c>
      <c r="M1469">
        <v>14.5</v>
      </c>
    </row>
    <row r="1470" spans="1:13" ht="15" x14ac:dyDescent="0.25">
      <c r="A1470" t="s">
        <v>348</v>
      </c>
      <c r="B1470" t="s">
        <v>1598</v>
      </c>
      <c r="C1470">
        <v>70.2</v>
      </c>
      <c r="D1470">
        <v>39</v>
      </c>
      <c r="E1470">
        <f t="shared" si="138"/>
        <v>1.7702702403478807</v>
      </c>
      <c r="F1470">
        <v>49</v>
      </c>
      <c r="G1470">
        <f t="shared" si="139"/>
        <v>2.2241856865909271</v>
      </c>
      <c r="H1470">
        <f t="shared" si="144"/>
        <v>88</v>
      </c>
      <c r="I1470">
        <f t="shared" si="140"/>
        <v>3.9944559269388078</v>
      </c>
      <c r="J1470">
        <v>9.9499999999999993</v>
      </c>
      <c r="K1470">
        <f t="shared" si="141"/>
        <v>1.1117378498850075</v>
      </c>
      <c r="L1470">
        <v>6.75</v>
      </c>
      <c r="M1470">
        <v>13</v>
      </c>
    </row>
    <row r="1471" spans="1:13" x14ac:dyDescent="0.3">
      <c r="A1471" t="s">
        <v>643</v>
      </c>
      <c r="B1471" t="s">
        <v>9</v>
      </c>
      <c r="C1471">
        <v>67</v>
      </c>
      <c r="D1471">
        <v>52</v>
      </c>
      <c r="E1471">
        <f t="shared" si="138"/>
        <v>2.4418394324937389</v>
      </c>
      <c r="F1471">
        <v>66</v>
      </c>
      <c r="G1471">
        <f t="shared" si="139"/>
        <v>3.0992577412420532</v>
      </c>
      <c r="H1471">
        <f t="shared" si="144"/>
        <v>118</v>
      </c>
      <c r="I1471">
        <f t="shared" si="140"/>
        <v>5.5410971737357926</v>
      </c>
      <c r="J1471">
        <v>7.8</v>
      </c>
      <c r="K1471">
        <f t="shared" si="141"/>
        <v>0.89272871926034092</v>
      </c>
      <c r="L1471">
        <v>5.9</v>
      </c>
    </row>
    <row r="1472" spans="1:13" ht="15" x14ac:dyDescent="0.25">
      <c r="A1472" t="s">
        <v>528</v>
      </c>
      <c r="B1472" t="s">
        <v>157</v>
      </c>
      <c r="C1472">
        <v>32.4</v>
      </c>
      <c r="D1472">
        <v>22</v>
      </c>
      <c r="E1472">
        <f t="shared" si="138"/>
        <v>1.7524785556657787</v>
      </c>
      <c r="F1472">
        <v>30</v>
      </c>
      <c r="G1472">
        <f t="shared" si="139"/>
        <v>2.3897434849987893</v>
      </c>
      <c r="H1472">
        <f t="shared" si="144"/>
        <v>52</v>
      </c>
      <c r="I1472">
        <f t="shared" si="140"/>
        <v>4.142222040664568</v>
      </c>
      <c r="J1472">
        <v>6.27</v>
      </c>
      <c r="K1472">
        <f t="shared" si="141"/>
        <v>1.0436475241332948</v>
      </c>
      <c r="L1472">
        <v>5.5</v>
      </c>
      <c r="M1472">
        <v>14</v>
      </c>
    </row>
    <row r="1473" spans="1:13" ht="15" x14ac:dyDescent="0.25">
      <c r="A1473" t="s">
        <v>528</v>
      </c>
      <c r="B1473" t="s">
        <v>21</v>
      </c>
      <c r="C1473">
        <v>59.6</v>
      </c>
      <c r="D1473">
        <v>50</v>
      </c>
      <c r="E1473">
        <f t="shared" si="138"/>
        <v>2.5565625904594165</v>
      </c>
      <c r="F1473">
        <v>60</v>
      </c>
      <c r="G1473">
        <f t="shared" si="139"/>
        <v>3.0678751085512999</v>
      </c>
      <c r="H1473">
        <f t="shared" si="144"/>
        <v>110</v>
      </c>
      <c r="I1473">
        <f t="shared" si="140"/>
        <v>5.6244376990107163</v>
      </c>
      <c r="J1473">
        <v>10.7</v>
      </c>
      <c r="K1473">
        <f t="shared" si="141"/>
        <v>1.3008035955572574</v>
      </c>
      <c r="L1473">
        <v>7.02</v>
      </c>
      <c r="M1473">
        <v>13.5</v>
      </c>
    </row>
    <row r="1474" spans="1:13" ht="15" x14ac:dyDescent="0.25">
      <c r="A1474" t="s">
        <v>528</v>
      </c>
      <c r="B1474" t="s">
        <v>157</v>
      </c>
      <c r="C1474">
        <v>42.9</v>
      </c>
      <c r="D1474">
        <v>33</v>
      </c>
      <c r="E1474">
        <f t="shared" ref="E1474:E1537" si="145">IF(AND($C1474&gt;0,D1474&gt;0),D1474/($C1474^0.727399687532279),"")</f>
        <v>2.1432114244865574</v>
      </c>
      <c r="F1474">
        <v>41</v>
      </c>
      <c r="G1474">
        <f t="shared" ref="G1474:G1537" si="146">IF(AND($C1474&gt;0,F1474&gt;0),F1474/($C1474^0.727399687532279),"")</f>
        <v>2.6627778304226926</v>
      </c>
      <c r="H1474">
        <f t="shared" si="144"/>
        <v>74</v>
      </c>
      <c r="I1474">
        <f t="shared" ref="I1474:I1537" si="147">IF(AND($C1474&gt;0,H1474&gt;0),H1474/($C1474^0.727399687532279),"")</f>
        <v>4.8059892549092504</v>
      </c>
      <c r="J1474">
        <v>6.95</v>
      </c>
      <c r="K1474">
        <f t="shared" ref="K1474:K1537" si="148">IF(AND($C1474&gt;0,J1474&gt;0),J1474/($C1474^0.515518364833551),"")</f>
        <v>1.0009746769414654</v>
      </c>
      <c r="L1474">
        <v>5.96</v>
      </c>
      <c r="M1474">
        <v>13.3</v>
      </c>
    </row>
    <row r="1475" spans="1:13" ht="15" x14ac:dyDescent="0.25">
      <c r="A1475" t="s">
        <v>528</v>
      </c>
      <c r="B1475" t="s">
        <v>21</v>
      </c>
      <c r="C1475">
        <v>44.7</v>
      </c>
      <c r="D1475">
        <v>30</v>
      </c>
      <c r="E1475">
        <f t="shared" si="145"/>
        <v>1.8909849746972238</v>
      </c>
      <c r="F1475">
        <v>37</v>
      </c>
      <c r="G1475">
        <f t="shared" si="146"/>
        <v>2.3322148021265763</v>
      </c>
      <c r="H1475">
        <f t="shared" si="144"/>
        <v>67</v>
      </c>
      <c r="I1475">
        <f t="shared" si="147"/>
        <v>4.2231997768238001</v>
      </c>
      <c r="J1475">
        <v>8.18</v>
      </c>
      <c r="K1475">
        <f t="shared" si="148"/>
        <v>1.1534252856307148</v>
      </c>
      <c r="L1475">
        <v>5.9</v>
      </c>
      <c r="M1475">
        <v>13.1</v>
      </c>
    </row>
    <row r="1476" spans="1:13" ht="15" x14ac:dyDescent="0.25">
      <c r="A1476" t="s">
        <v>983</v>
      </c>
      <c r="B1476" t="s">
        <v>157</v>
      </c>
      <c r="C1476">
        <v>39</v>
      </c>
      <c r="D1476">
        <v>28</v>
      </c>
      <c r="E1476">
        <f t="shared" si="145"/>
        <v>1.9490282470613678</v>
      </c>
      <c r="F1476">
        <v>35</v>
      </c>
      <c r="G1476">
        <f t="shared" si="146"/>
        <v>2.4362853088267098</v>
      </c>
      <c r="H1476">
        <f t="shared" si="144"/>
        <v>63</v>
      </c>
      <c r="I1476">
        <f t="shared" si="147"/>
        <v>4.3853135558880778</v>
      </c>
      <c r="J1476">
        <v>6.45</v>
      </c>
      <c r="K1476">
        <f t="shared" si="148"/>
        <v>0.975745798868072</v>
      </c>
      <c r="L1476">
        <v>6</v>
      </c>
    </row>
    <row r="1477" spans="1:13" ht="15" x14ac:dyDescent="0.25">
      <c r="A1477" t="s">
        <v>983</v>
      </c>
      <c r="B1477" t="s">
        <v>21</v>
      </c>
      <c r="C1477">
        <v>53.1</v>
      </c>
      <c r="D1477">
        <v>40</v>
      </c>
      <c r="E1477">
        <f t="shared" si="145"/>
        <v>2.2244711404574535</v>
      </c>
      <c r="F1477">
        <v>51</v>
      </c>
      <c r="G1477">
        <f t="shared" si="146"/>
        <v>2.8362007040832529</v>
      </c>
      <c r="H1477">
        <f t="shared" si="144"/>
        <v>91</v>
      </c>
      <c r="I1477">
        <f t="shared" si="147"/>
        <v>5.060671844540706</v>
      </c>
      <c r="J1477">
        <v>9</v>
      </c>
      <c r="K1477">
        <f t="shared" si="148"/>
        <v>1.1612469938880894</v>
      </c>
      <c r="L1477">
        <v>6.43</v>
      </c>
    </row>
    <row r="1478" spans="1:13" ht="15" x14ac:dyDescent="0.25">
      <c r="A1478" t="s">
        <v>855</v>
      </c>
      <c r="B1478" t="s">
        <v>600</v>
      </c>
      <c r="C1478">
        <v>54</v>
      </c>
      <c r="D1478">
        <v>39</v>
      </c>
      <c r="E1478">
        <f t="shared" si="145"/>
        <v>2.1425054111000108</v>
      </c>
      <c r="F1478">
        <v>50</v>
      </c>
      <c r="G1478">
        <f t="shared" si="146"/>
        <v>2.7468018091025783</v>
      </c>
      <c r="H1478">
        <f t="shared" si="144"/>
        <v>89</v>
      </c>
      <c r="I1478">
        <f t="shared" si="147"/>
        <v>4.8893072202025891</v>
      </c>
      <c r="J1478">
        <v>7.26</v>
      </c>
      <c r="K1478">
        <f t="shared" si="148"/>
        <v>0.9286580385717903</v>
      </c>
      <c r="L1478">
        <v>6.1000000000000005</v>
      </c>
      <c r="M1478">
        <v>14.12</v>
      </c>
    </row>
    <row r="1479" spans="1:13" ht="15" x14ac:dyDescent="0.25">
      <c r="A1479" t="s">
        <v>2109</v>
      </c>
      <c r="B1479" t="s">
        <v>426</v>
      </c>
      <c r="C1479">
        <v>59.8</v>
      </c>
      <c r="D1479">
        <v>65</v>
      </c>
      <c r="E1479">
        <f t="shared" si="145"/>
        <v>3.3154422729934097</v>
      </c>
      <c r="F1479">
        <v>80</v>
      </c>
      <c r="G1479">
        <f t="shared" si="146"/>
        <v>4.0805443359918891</v>
      </c>
      <c r="H1479">
        <f t="shared" si="144"/>
        <v>145</v>
      </c>
      <c r="I1479">
        <f t="shared" si="147"/>
        <v>7.3959866089852984</v>
      </c>
      <c r="J1479">
        <v>8.1300000000000008</v>
      </c>
      <c r="K1479">
        <f t="shared" si="148"/>
        <v>0.98666212310743873</v>
      </c>
      <c r="L1479">
        <v>7.03</v>
      </c>
    </row>
    <row r="1480" spans="1:13" ht="15" x14ac:dyDescent="0.25">
      <c r="A1480" t="s">
        <v>1999</v>
      </c>
      <c r="B1480" t="s">
        <v>294</v>
      </c>
      <c r="C1480">
        <v>88.2</v>
      </c>
      <c r="D1480">
        <v>52</v>
      </c>
      <c r="E1480">
        <f t="shared" si="145"/>
        <v>1.9992638012475901</v>
      </c>
      <c r="F1480">
        <v>68</v>
      </c>
      <c r="G1480">
        <f t="shared" si="146"/>
        <v>2.6144218939391561</v>
      </c>
      <c r="H1480">
        <f t="shared" si="144"/>
        <v>120</v>
      </c>
      <c r="I1480">
        <f t="shared" si="147"/>
        <v>4.6136856951867458</v>
      </c>
      <c r="J1480">
        <v>9.84</v>
      </c>
      <c r="K1480">
        <f t="shared" si="148"/>
        <v>0.97739545367447356</v>
      </c>
      <c r="L1480">
        <v>6.98</v>
      </c>
    </row>
    <row r="1481" spans="1:13" ht="15" x14ac:dyDescent="0.25">
      <c r="A1481" t="s">
        <v>287</v>
      </c>
      <c r="B1481" t="s">
        <v>288</v>
      </c>
      <c r="C1481">
        <v>29.9</v>
      </c>
      <c r="D1481">
        <v>19</v>
      </c>
      <c r="E1481">
        <f t="shared" si="145"/>
        <v>1.6045410768156434</v>
      </c>
      <c r="F1481">
        <v>26</v>
      </c>
      <c r="G1481">
        <f t="shared" si="146"/>
        <v>2.1956877893266702</v>
      </c>
      <c r="H1481">
        <f t="shared" si="144"/>
        <v>45</v>
      </c>
      <c r="I1481">
        <f t="shared" si="147"/>
        <v>3.8002288661423136</v>
      </c>
      <c r="J1481">
        <v>5.62</v>
      </c>
      <c r="K1481">
        <f t="shared" si="148"/>
        <v>0.9749912485757749</v>
      </c>
      <c r="L1481">
        <v>6.05</v>
      </c>
      <c r="M1481">
        <v>13.94</v>
      </c>
    </row>
    <row r="1482" spans="1:13" ht="15" x14ac:dyDescent="0.25">
      <c r="A1482" t="s">
        <v>287</v>
      </c>
      <c r="B1482" t="s">
        <v>288</v>
      </c>
      <c r="C1482">
        <v>41.8</v>
      </c>
      <c r="D1482">
        <v>35</v>
      </c>
      <c r="E1482">
        <f t="shared" si="145"/>
        <v>2.3164606306058588</v>
      </c>
      <c r="F1482">
        <v>49</v>
      </c>
      <c r="G1482">
        <f t="shared" si="146"/>
        <v>3.2430448828482024</v>
      </c>
      <c r="H1482">
        <f t="shared" si="144"/>
        <v>84</v>
      </c>
      <c r="I1482">
        <f t="shared" si="147"/>
        <v>5.5595055134540612</v>
      </c>
      <c r="J1482">
        <v>7.9</v>
      </c>
      <c r="K1482">
        <f t="shared" si="148"/>
        <v>1.153137101162734</v>
      </c>
      <c r="L1482">
        <v>7.3100000000000005</v>
      </c>
      <c r="M1482">
        <v>12</v>
      </c>
    </row>
    <row r="1483" spans="1:13" ht="15" x14ac:dyDescent="0.25">
      <c r="A1483" t="s">
        <v>1093</v>
      </c>
      <c r="B1483" t="s">
        <v>288</v>
      </c>
      <c r="C1483">
        <v>36.799999999999997</v>
      </c>
      <c r="D1483">
        <v>28</v>
      </c>
      <c r="E1483">
        <f t="shared" si="145"/>
        <v>2.0331097230569455</v>
      </c>
      <c r="F1483">
        <v>38</v>
      </c>
      <c r="G1483">
        <f t="shared" si="146"/>
        <v>2.7592203384344263</v>
      </c>
      <c r="H1483">
        <f t="shared" si="144"/>
        <v>66</v>
      </c>
      <c r="I1483">
        <f t="shared" si="147"/>
        <v>4.7923300614913718</v>
      </c>
      <c r="J1483">
        <v>6.71</v>
      </c>
      <c r="K1483">
        <f t="shared" si="148"/>
        <v>1.0459217953711866</v>
      </c>
      <c r="L1483">
        <v>6.69</v>
      </c>
      <c r="M1483">
        <v>12.8</v>
      </c>
    </row>
    <row r="1484" spans="1:13" ht="15" x14ac:dyDescent="0.25">
      <c r="A1484" t="s">
        <v>2037</v>
      </c>
      <c r="B1484" t="s">
        <v>925</v>
      </c>
      <c r="C1484">
        <v>61.3</v>
      </c>
      <c r="D1484">
        <v>68</v>
      </c>
      <c r="E1484">
        <f t="shared" si="145"/>
        <v>3.406518266508419</v>
      </c>
      <c r="F1484">
        <v>78</v>
      </c>
      <c r="G1484">
        <f t="shared" si="146"/>
        <v>3.9074768351125986</v>
      </c>
      <c r="H1484">
        <f t="shared" si="144"/>
        <v>146</v>
      </c>
      <c r="I1484">
        <f t="shared" si="147"/>
        <v>7.3139951016210176</v>
      </c>
      <c r="J1484">
        <v>8.6999999999999993</v>
      </c>
      <c r="K1484">
        <f t="shared" si="148"/>
        <v>1.0424387615136432</v>
      </c>
      <c r="L1484">
        <v>7.4</v>
      </c>
      <c r="M1484">
        <v>12.4</v>
      </c>
    </row>
    <row r="1485" spans="1:13" x14ac:dyDescent="0.3">
      <c r="A1485" t="s">
        <v>2165</v>
      </c>
      <c r="B1485" t="s">
        <v>150</v>
      </c>
      <c r="C1485">
        <v>53.8</v>
      </c>
      <c r="D1485">
        <v>50</v>
      </c>
      <c r="E1485">
        <f t="shared" si="145"/>
        <v>2.7542256454912417</v>
      </c>
      <c r="F1485">
        <v>65</v>
      </c>
      <c r="G1485">
        <f t="shared" si="146"/>
        <v>3.5804933391386142</v>
      </c>
      <c r="H1485">
        <f t="shared" si="144"/>
        <v>115</v>
      </c>
      <c r="I1485">
        <f t="shared" si="147"/>
        <v>6.3347189846298564</v>
      </c>
      <c r="J1485">
        <v>8.66</v>
      </c>
      <c r="K1485">
        <f t="shared" si="148"/>
        <v>1.109859090050517</v>
      </c>
      <c r="L1485">
        <v>7.24</v>
      </c>
      <c r="M1485">
        <v>14.1847702187236</v>
      </c>
    </row>
    <row r="1486" spans="1:13" ht="15" x14ac:dyDescent="0.25">
      <c r="A1486" t="s">
        <v>2094</v>
      </c>
      <c r="B1486" t="s">
        <v>114</v>
      </c>
      <c r="C1486">
        <v>107.6</v>
      </c>
      <c r="D1486">
        <v>97</v>
      </c>
      <c r="E1486">
        <f t="shared" si="145"/>
        <v>3.2272463848269624</v>
      </c>
      <c r="F1486">
        <v>113</v>
      </c>
      <c r="G1486">
        <f t="shared" si="146"/>
        <v>3.7595756854169768</v>
      </c>
      <c r="H1486">
        <f t="shared" si="144"/>
        <v>210</v>
      </c>
      <c r="I1486">
        <f t="shared" si="147"/>
        <v>6.9868220702439396</v>
      </c>
      <c r="J1486">
        <v>13.9</v>
      </c>
      <c r="K1486">
        <f t="shared" si="148"/>
        <v>1.2461727791625856</v>
      </c>
      <c r="L1486">
        <v>7.23</v>
      </c>
    </row>
    <row r="1487" spans="1:13" ht="15" x14ac:dyDescent="0.25">
      <c r="A1487" t="s">
        <v>461</v>
      </c>
      <c r="B1487" t="s">
        <v>462</v>
      </c>
      <c r="C1487">
        <v>40.4</v>
      </c>
      <c r="D1487">
        <v>28</v>
      </c>
      <c r="E1487">
        <f t="shared" si="145"/>
        <v>1.8996637187097862</v>
      </c>
      <c r="F1487">
        <v>38</v>
      </c>
      <c r="G1487">
        <f t="shared" si="146"/>
        <v>2.5781150468204244</v>
      </c>
      <c r="H1487">
        <f t="shared" si="144"/>
        <v>66</v>
      </c>
      <c r="I1487">
        <f t="shared" si="147"/>
        <v>4.4777787655302106</v>
      </c>
      <c r="J1487">
        <v>6.62</v>
      </c>
      <c r="K1487">
        <f t="shared" si="148"/>
        <v>0.98341967941684882</v>
      </c>
      <c r="L1487">
        <v>6.25</v>
      </c>
    </row>
    <row r="1488" spans="1:13" ht="15" x14ac:dyDescent="0.25">
      <c r="A1488" t="s">
        <v>461</v>
      </c>
      <c r="B1488" t="s">
        <v>462</v>
      </c>
      <c r="C1488">
        <v>57.3</v>
      </c>
      <c r="D1488">
        <v>46</v>
      </c>
      <c r="E1488">
        <f t="shared" si="145"/>
        <v>2.4203418433078991</v>
      </c>
      <c r="F1488">
        <v>62</v>
      </c>
      <c r="G1488">
        <f t="shared" si="146"/>
        <v>3.2621998757628203</v>
      </c>
      <c r="H1488">
        <f t="shared" si="144"/>
        <v>108</v>
      </c>
      <c r="I1488">
        <f t="shared" si="147"/>
        <v>5.682541719070719</v>
      </c>
      <c r="J1488">
        <v>10.450000000000001</v>
      </c>
      <c r="K1488">
        <f t="shared" si="148"/>
        <v>1.2964485747239261</v>
      </c>
      <c r="L1488">
        <v>7.51</v>
      </c>
    </row>
    <row r="1489" spans="1:13" ht="15" x14ac:dyDescent="0.25">
      <c r="A1489" t="s">
        <v>1432</v>
      </c>
      <c r="B1489" t="s">
        <v>1433</v>
      </c>
      <c r="C1489">
        <v>61</v>
      </c>
      <c r="D1489">
        <v>64</v>
      </c>
      <c r="E1489">
        <f t="shared" si="145"/>
        <v>3.2175967149580211</v>
      </c>
      <c r="F1489">
        <v>83</v>
      </c>
      <c r="G1489">
        <f t="shared" si="146"/>
        <v>4.1728207397111836</v>
      </c>
      <c r="H1489">
        <f t="shared" si="144"/>
        <v>147</v>
      </c>
      <c r="I1489">
        <f t="shared" si="147"/>
        <v>7.3904174546692056</v>
      </c>
      <c r="J1489">
        <v>9.64</v>
      </c>
      <c r="K1489">
        <f t="shared" si="148"/>
        <v>1.157995086588683</v>
      </c>
      <c r="L1489">
        <v>7.95</v>
      </c>
    </row>
    <row r="1490" spans="1:13" x14ac:dyDescent="0.3">
      <c r="A1490" t="s">
        <v>482</v>
      </c>
      <c r="C1490">
        <v>45.3</v>
      </c>
      <c r="D1490">
        <v>14</v>
      </c>
      <c r="E1490">
        <f t="shared" si="145"/>
        <v>0.87394222093502782</v>
      </c>
      <c r="F1490">
        <v>18</v>
      </c>
      <c r="G1490">
        <f t="shared" si="146"/>
        <v>1.1236399983450358</v>
      </c>
      <c r="H1490">
        <f t="shared" si="144"/>
        <v>32</v>
      </c>
      <c r="I1490">
        <f t="shared" si="147"/>
        <v>1.9975822192800636</v>
      </c>
      <c r="J1490">
        <v>4.17</v>
      </c>
      <c r="K1490">
        <f t="shared" si="148"/>
        <v>0.58396526819791827</v>
      </c>
      <c r="L1490">
        <v>4.58</v>
      </c>
    </row>
    <row r="1491" spans="1:13" x14ac:dyDescent="0.3">
      <c r="A1491" t="s">
        <v>482</v>
      </c>
      <c r="B1491" t="s">
        <v>190</v>
      </c>
      <c r="C1491">
        <v>64.099999999999994</v>
      </c>
      <c r="D1491">
        <v>48</v>
      </c>
      <c r="E1491">
        <f t="shared" si="145"/>
        <v>2.3277335773294734</v>
      </c>
      <c r="F1491">
        <v>63</v>
      </c>
      <c r="G1491">
        <f t="shared" si="146"/>
        <v>3.0551503202449339</v>
      </c>
      <c r="H1491">
        <f t="shared" si="144"/>
        <v>111</v>
      </c>
      <c r="I1491">
        <f t="shared" si="147"/>
        <v>5.3828838975744073</v>
      </c>
      <c r="J1491">
        <v>6.17</v>
      </c>
      <c r="K1491">
        <f t="shared" si="148"/>
        <v>0.72246475835023616</v>
      </c>
      <c r="L1491">
        <v>5.96</v>
      </c>
    </row>
    <row r="1492" spans="1:13" x14ac:dyDescent="0.3">
      <c r="A1492" t="s">
        <v>482</v>
      </c>
      <c r="B1492" t="s">
        <v>94</v>
      </c>
      <c r="C1492">
        <v>93.3</v>
      </c>
      <c r="D1492">
        <v>75</v>
      </c>
      <c r="E1492">
        <f t="shared" si="145"/>
        <v>2.7680247643709111</v>
      </c>
      <c r="F1492">
        <v>85</v>
      </c>
      <c r="G1492">
        <f t="shared" si="146"/>
        <v>3.1370947329536989</v>
      </c>
      <c r="H1492">
        <f t="shared" si="144"/>
        <v>160</v>
      </c>
      <c r="I1492">
        <f t="shared" si="147"/>
        <v>5.9051194973246099</v>
      </c>
      <c r="J1492">
        <v>10.6</v>
      </c>
      <c r="K1492">
        <f t="shared" si="148"/>
        <v>1.0228117331210309</v>
      </c>
      <c r="L1492">
        <v>6.72</v>
      </c>
    </row>
    <row r="1493" spans="1:13" x14ac:dyDescent="0.3">
      <c r="A1493" t="s">
        <v>482</v>
      </c>
      <c r="B1493" t="s">
        <v>1861</v>
      </c>
      <c r="C1493">
        <v>92</v>
      </c>
      <c r="D1493">
        <v>75</v>
      </c>
      <c r="E1493">
        <f t="shared" si="145"/>
        <v>2.796421364152883</v>
      </c>
      <c r="F1493">
        <v>90</v>
      </c>
      <c r="G1493">
        <f t="shared" si="146"/>
        <v>3.3557056369834593</v>
      </c>
      <c r="H1493">
        <f t="shared" si="144"/>
        <v>165</v>
      </c>
      <c r="I1493">
        <f t="shared" si="147"/>
        <v>6.1521270011363427</v>
      </c>
      <c r="J1493">
        <v>9.6300000000000008</v>
      </c>
      <c r="K1493">
        <f t="shared" si="148"/>
        <v>0.93596066538087563</v>
      </c>
      <c r="L1493">
        <v>6.45</v>
      </c>
    </row>
    <row r="1494" spans="1:13" x14ac:dyDescent="0.3">
      <c r="A1494" t="s">
        <v>482</v>
      </c>
      <c r="C1494">
        <v>93.7</v>
      </c>
      <c r="D1494">
        <v>75</v>
      </c>
      <c r="E1494">
        <f t="shared" si="145"/>
        <v>2.7594244056827328</v>
      </c>
      <c r="F1494">
        <v>94</v>
      </c>
      <c r="G1494">
        <f t="shared" si="146"/>
        <v>3.4584785884556917</v>
      </c>
      <c r="H1494">
        <f t="shared" si="144"/>
        <v>169</v>
      </c>
      <c r="I1494">
        <f t="shared" si="147"/>
        <v>6.2179029941384245</v>
      </c>
      <c r="J1494" s="3">
        <v>10.78</v>
      </c>
      <c r="K1494">
        <f t="shared" si="148"/>
        <v>1.0378887178690306</v>
      </c>
      <c r="L1494" s="3">
        <v>6.38</v>
      </c>
    </row>
    <row r="1495" spans="1:13" x14ac:dyDescent="0.3">
      <c r="A1495" t="s">
        <v>482</v>
      </c>
      <c r="B1495" t="s">
        <v>257</v>
      </c>
      <c r="C1495">
        <v>94.7</v>
      </c>
      <c r="D1495">
        <v>97</v>
      </c>
      <c r="E1495">
        <f t="shared" si="145"/>
        <v>3.5414032139103226</v>
      </c>
      <c r="F1495">
        <v>127</v>
      </c>
      <c r="G1495">
        <f t="shared" si="146"/>
        <v>4.6366825584186699</v>
      </c>
      <c r="H1495">
        <f t="shared" si="144"/>
        <v>224</v>
      </c>
      <c r="I1495">
        <f t="shared" si="147"/>
        <v>8.178085772328993</v>
      </c>
      <c r="J1495">
        <v>13.2</v>
      </c>
      <c r="K1495">
        <f t="shared" si="148"/>
        <v>1.2639480426585785</v>
      </c>
      <c r="L1495">
        <v>8.2799999999999994</v>
      </c>
    </row>
    <row r="1496" spans="1:13" x14ac:dyDescent="0.3">
      <c r="A1496" t="s">
        <v>1740</v>
      </c>
      <c r="B1496" t="s">
        <v>118</v>
      </c>
      <c r="C1496">
        <v>48.2</v>
      </c>
      <c r="D1496">
        <v>38</v>
      </c>
      <c r="E1496">
        <f t="shared" si="145"/>
        <v>2.2674394942189209</v>
      </c>
      <c r="F1496">
        <v>50</v>
      </c>
      <c r="G1496">
        <f t="shared" si="146"/>
        <v>2.9834730187091063</v>
      </c>
      <c r="H1496">
        <f t="shared" si="144"/>
        <v>88</v>
      </c>
      <c r="I1496">
        <f t="shared" si="147"/>
        <v>5.2509125129280267</v>
      </c>
      <c r="J1496">
        <v>6.76</v>
      </c>
      <c r="K1496">
        <f t="shared" si="148"/>
        <v>0.91686424921013532</v>
      </c>
    </row>
    <row r="1497" spans="1:13" x14ac:dyDescent="0.3">
      <c r="A1497" t="s">
        <v>482</v>
      </c>
      <c r="B1497" t="s">
        <v>190</v>
      </c>
      <c r="C1497">
        <v>62.7</v>
      </c>
      <c r="D1497">
        <v>40</v>
      </c>
      <c r="E1497">
        <f t="shared" si="145"/>
        <v>1.9711884406189004</v>
      </c>
      <c r="F1497">
        <v>50</v>
      </c>
      <c r="G1497">
        <f t="shared" si="146"/>
        <v>2.4639855507736255</v>
      </c>
      <c r="H1497">
        <f t="shared" si="144"/>
        <v>90</v>
      </c>
      <c r="I1497">
        <f t="shared" si="147"/>
        <v>4.4351739913925261</v>
      </c>
      <c r="J1497">
        <v>6.3500000000000005</v>
      </c>
      <c r="K1497">
        <f t="shared" si="148"/>
        <v>0.75205447787584512</v>
      </c>
      <c r="L1497">
        <v>5.73</v>
      </c>
      <c r="M1497">
        <v>14</v>
      </c>
    </row>
    <row r="1498" spans="1:13" x14ac:dyDescent="0.3">
      <c r="A1498" t="s">
        <v>482</v>
      </c>
      <c r="B1498" t="s">
        <v>94</v>
      </c>
      <c r="C1498">
        <v>88.8</v>
      </c>
      <c r="D1498">
        <v>60</v>
      </c>
      <c r="E1498">
        <f t="shared" si="145"/>
        <v>2.2954945600326142</v>
      </c>
      <c r="F1498">
        <v>75</v>
      </c>
      <c r="G1498">
        <f t="shared" si="146"/>
        <v>2.8693682000407681</v>
      </c>
      <c r="H1498">
        <f t="shared" si="144"/>
        <v>135</v>
      </c>
      <c r="I1498">
        <f t="shared" si="147"/>
        <v>5.1648627600733823</v>
      </c>
      <c r="J1498">
        <v>11.55</v>
      </c>
      <c r="K1498">
        <f t="shared" si="148"/>
        <v>1.1432450195493111</v>
      </c>
      <c r="L1498">
        <v>6.62</v>
      </c>
      <c r="M1498">
        <v>13.03</v>
      </c>
    </row>
    <row r="1499" spans="1:13" x14ac:dyDescent="0.3">
      <c r="A1499" t="s">
        <v>482</v>
      </c>
      <c r="B1499" t="s">
        <v>483</v>
      </c>
      <c r="C1499">
        <v>56</v>
      </c>
      <c r="D1499">
        <v>24</v>
      </c>
      <c r="E1499">
        <f t="shared" si="145"/>
        <v>1.2840437376778706</v>
      </c>
      <c r="F1499">
        <v>28</v>
      </c>
      <c r="G1499">
        <f t="shared" si="146"/>
        <v>1.4980510272908492</v>
      </c>
      <c r="H1499">
        <f t="shared" si="144"/>
        <v>52</v>
      </c>
      <c r="I1499">
        <f t="shared" si="147"/>
        <v>2.7820947649687198</v>
      </c>
      <c r="J1499">
        <v>7.12</v>
      </c>
      <c r="K1499">
        <f t="shared" si="148"/>
        <v>0.893834185302956</v>
      </c>
      <c r="L1499">
        <v>4.7</v>
      </c>
    </row>
    <row r="1500" spans="1:13" x14ac:dyDescent="0.3">
      <c r="A1500" t="s">
        <v>1740</v>
      </c>
      <c r="B1500" t="s">
        <v>1989</v>
      </c>
      <c r="C1500">
        <v>61.2</v>
      </c>
      <c r="D1500">
        <v>56</v>
      </c>
      <c r="E1500">
        <f t="shared" si="145"/>
        <v>2.8087015947014544</v>
      </c>
      <c r="F1500">
        <v>69</v>
      </c>
      <c r="G1500">
        <f t="shared" si="146"/>
        <v>3.4607216077571494</v>
      </c>
      <c r="H1500">
        <f t="shared" si="144"/>
        <v>125</v>
      </c>
      <c r="I1500">
        <f t="shared" si="147"/>
        <v>6.2694232024586043</v>
      </c>
      <c r="J1500">
        <v>8.4</v>
      </c>
      <c r="K1500">
        <f t="shared" si="148"/>
        <v>1.0073400813225919</v>
      </c>
      <c r="L1500">
        <v>8.43</v>
      </c>
    </row>
    <row r="1501" spans="1:13" x14ac:dyDescent="0.3">
      <c r="A1501" t="s">
        <v>1200</v>
      </c>
      <c r="B1501" t="s">
        <v>190</v>
      </c>
      <c r="C1501">
        <v>55.5</v>
      </c>
      <c r="E1501" t="str">
        <f t="shared" si="145"/>
        <v/>
      </c>
      <c r="G1501" t="str">
        <f t="shared" si="146"/>
        <v/>
      </c>
      <c r="I1501" t="str">
        <f t="shared" si="147"/>
        <v/>
      </c>
      <c r="J1501">
        <v>4.24</v>
      </c>
      <c r="K1501">
        <f t="shared" si="148"/>
        <v>0.5347499961818738</v>
      </c>
      <c r="L1501">
        <v>4.7300000000000004</v>
      </c>
    </row>
    <row r="1502" spans="1:13" ht="15" x14ac:dyDescent="0.25">
      <c r="A1502" t="s">
        <v>1639</v>
      </c>
      <c r="B1502">
        <v>65.900000000000006</v>
      </c>
      <c r="C1502">
        <v>50</v>
      </c>
      <c r="D1502">
        <v>57</v>
      </c>
      <c r="E1502">
        <f t="shared" si="145"/>
        <v>3.3116513294841998</v>
      </c>
      <c r="G1502" t="str">
        <f t="shared" si="146"/>
        <v/>
      </c>
      <c r="I1502" t="str">
        <f t="shared" si="147"/>
        <v/>
      </c>
      <c r="J1502">
        <v>8.35</v>
      </c>
      <c r="K1502">
        <f t="shared" si="148"/>
        <v>1.1113125963276635</v>
      </c>
      <c r="L1502">
        <v>7.3</v>
      </c>
    </row>
    <row r="1503" spans="1:13" ht="15" x14ac:dyDescent="0.25">
      <c r="A1503" t="s">
        <v>427</v>
      </c>
      <c r="B1503" t="s">
        <v>428</v>
      </c>
      <c r="C1503">
        <v>38.700000000000003</v>
      </c>
      <c r="D1503">
        <v>19</v>
      </c>
      <c r="E1503">
        <f t="shared" si="145"/>
        <v>1.3300045940921412</v>
      </c>
      <c r="F1503">
        <v>22</v>
      </c>
      <c r="G1503">
        <f t="shared" si="146"/>
        <v>1.5400053194751109</v>
      </c>
      <c r="H1503">
        <f t="shared" ref="H1503:H1524" si="149">D1503+F1503</f>
        <v>41</v>
      </c>
      <c r="I1503">
        <f t="shared" si="147"/>
        <v>2.8700099135672521</v>
      </c>
      <c r="J1503">
        <v>6.51</v>
      </c>
      <c r="K1503">
        <f t="shared" si="148"/>
        <v>0.98875075482843733</v>
      </c>
      <c r="L1503">
        <v>6.49</v>
      </c>
    </row>
    <row r="1504" spans="1:13" x14ac:dyDescent="0.3">
      <c r="A1504" t="s">
        <v>810</v>
      </c>
      <c r="B1504" t="s">
        <v>314</v>
      </c>
      <c r="C1504">
        <v>60</v>
      </c>
      <c r="D1504">
        <v>64</v>
      </c>
      <c r="E1504">
        <f t="shared" si="145"/>
        <v>3.2565167031051936</v>
      </c>
      <c r="F1504">
        <v>80</v>
      </c>
      <c r="G1504">
        <f t="shared" si="146"/>
        <v>4.0706458788814919</v>
      </c>
      <c r="H1504">
        <f t="shared" si="149"/>
        <v>144</v>
      </c>
      <c r="I1504">
        <f t="shared" si="147"/>
        <v>7.3271625819866859</v>
      </c>
      <c r="J1504">
        <v>11.8</v>
      </c>
      <c r="K1504">
        <f t="shared" si="148"/>
        <v>1.4295928989466287</v>
      </c>
      <c r="L1504">
        <v>7.95</v>
      </c>
      <c r="M1504">
        <v>12.22</v>
      </c>
    </row>
    <row r="1505" spans="1:13" ht="15" x14ac:dyDescent="0.25">
      <c r="A1505" t="s">
        <v>1546</v>
      </c>
      <c r="B1505" t="s">
        <v>449</v>
      </c>
      <c r="C1505">
        <v>59.3</v>
      </c>
      <c r="D1505">
        <v>70</v>
      </c>
      <c r="E1505">
        <f t="shared" si="145"/>
        <v>3.5923497273407077</v>
      </c>
      <c r="F1505">
        <v>85</v>
      </c>
      <c r="G1505">
        <f t="shared" si="146"/>
        <v>4.3621389546280023</v>
      </c>
      <c r="H1505">
        <f t="shared" si="149"/>
        <v>155</v>
      </c>
      <c r="I1505">
        <f t="shared" si="147"/>
        <v>7.9544886819687095</v>
      </c>
      <c r="J1505">
        <v>11.6</v>
      </c>
      <c r="K1505">
        <f t="shared" si="148"/>
        <v>1.413890358382121</v>
      </c>
      <c r="L1505">
        <v>7.54</v>
      </c>
    </row>
    <row r="1506" spans="1:13" ht="15" x14ac:dyDescent="0.25">
      <c r="A1506" t="s">
        <v>1546</v>
      </c>
      <c r="B1506" t="s">
        <v>449</v>
      </c>
      <c r="C1506">
        <v>62.5</v>
      </c>
      <c r="D1506">
        <v>90</v>
      </c>
      <c r="E1506">
        <f t="shared" si="145"/>
        <v>4.4454931560819499</v>
      </c>
      <c r="F1506">
        <v>106</v>
      </c>
      <c r="G1506">
        <f t="shared" si="146"/>
        <v>5.2358030504965187</v>
      </c>
      <c r="H1506">
        <f t="shared" si="149"/>
        <v>196</v>
      </c>
      <c r="I1506">
        <f t="shared" si="147"/>
        <v>9.6812962065784678</v>
      </c>
      <c r="J1506">
        <v>11.43</v>
      </c>
      <c r="K1506">
        <f t="shared" si="148"/>
        <v>1.3559294717211952</v>
      </c>
      <c r="L1506">
        <v>7.58</v>
      </c>
    </row>
    <row r="1507" spans="1:13" ht="15" x14ac:dyDescent="0.25">
      <c r="A1507" t="s">
        <v>1546</v>
      </c>
      <c r="B1507" t="s">
        <v>1040</v>
      </c>
      <c r="C1507">
        <v>54.5</v>
      </c>
      <c r="D1507">
        <v>67</v>
      </c>
      <c r="E1507">
        <f t="shared" si="145"/>
        <v>3.6561207403464304</v>
      </c>
      <c r="F1507">
        <v>77</v>
      </c>
      <c r="G1507">
        <f t="shared" si="146"/>
        <v>4.2018104030847034</v>
      </c>
      <c r="H1507">
        <f t="shared" si="149"/>
        <v>144</v>
      </c>
      <c r="I1507">
        <f t="shared" si="147"/>
        <v>7.8579311434311334</v>
      </c>
      <c r="J1507">
        <v>10.42</v>
      </c>
      <c r="K1507">
        <f t="shared" si="148"/>
        <v>1.3265494179916197</v>
      </c>
      <c r="L1507">
        <v>7.2</v>
      </c>
    </row>
    <row r="1508" spans="1:13" ht="15" x14ac:dyDescent="0.25">
      <c r="A1508" t="s">
        <v>1546</v>
      </c>
      <c r="B1508" t="s">
        <v>449</v>
      </c>
      <c r="C1508">
        <v>70.3</v>
      </c>
      <c r="D1508">
        <v>106</v>
      </c>
      <c r="E1508">
        <f t="shared" si="145"/>
        <v>4.8065242631917044</v>
      </c>
      <c r="F1508">
        <v>130</v>
      </c>
      <c r="G1508">
        <f t="shared" si="146"/>
        <v>5.8947939076879399</v>
      </c>
      <c r="H1508">
        <f t="shared" si="149"/>
        <v>236</v>
      </c>
      <c r="I1508">
        <f t="shared" si="147"/>
        <v>10.701318170879645</v>
      </c>
      <c r="J1508">
        <v>13.73</v>
      </c>
      <c r="K1508">
        <f t="shared" si="148"/>
        <v>1.5329611483764396</v>
      </c>
      <c r="L1508">
        <v>8.43</v>
      </c>
    </row>
    <row r="1509" spans="1:13" ht="15" x14ac:dyDescent="0.25">
      <c r="A1509" t="s">
        <v>864</v>
      </c>
      <c r="B1509" t="s">
        <v>449</v>
      </c>
      <c r="C1509">
        <v>48.9</v>
      </c>
      <c r="D1509">
        <v>52</v>
      </c>
      <c r="E1509">
        <f t="shared" si="145"/>
        <v>3.0704399447509982</v>
      </c>
      <c r="F1509">
        <v>63</v>
      </c>
      <c r="G1509">
        <f t="shared" si="146"/>
        <v>3.7199560869098636</v>
      </c>
      <c r="H1509">
        <f t="shared" si="149"/>
        <v>115</v>
      </c>
      <c r="I1509">
        <f t="shared" si="147"/>
        <v>6.7903960316608618</v>
      </c>
      <c r="J1509">
        <v>8.9</v>
      </c>
      <c r="K1509">
        <f t="shared" si="148"/>
        <v>1.1981750334507124</v>
      </c>
      <c r="L1509">
        <v>6.9</v>
      </c>
      <c r="M1509">
        <v>12.32</v>
      </c>
    </row>
    <row r="1510" spans="1:13" ht="15" x14ac:dyDescent="0.25">
      <c r="A1510" t="s">
        <v>554</v>
      </c>
      <c r="B1510" t="s">
        <v>47</v>
      </c>
      <c r="C1510">
        <v>48</v>
      </c>
      <c r="D1510">
        <v>32</v>
      </c>
      <c r="E1510">
        <f t="shared" si="145"/>
        <v>1.9152065907299445</v>
      </c>
      <c r="F1510">
        <v>37</v>
      </c>
      <c r="G1510">
        <f t="shared" si="146"/>
        <v>2.2144576205314981</v>
      </c>
      <c r="H1510">
        <f t="shared" si="149"/>
        <v>69</v>
      </c>
      <c r="I1510">
        <f t="shared" si="147"/>
        <v>4.129664211261443</v>
      </c>
      <c r="J1510">
        <v>6.61</v>
      </c>
      <c r="K1510">
        <f t="shared" si="148"/>
        <v>0.89844340664828093</v>
      </c>
      <c r="L1510">
        <v>6.3</v>
      </c>
    </row>
    <row r="1511" spans="1:13" ht="15" x14ac:dyDescent="0.25">
      <c r="A1511" t="s">
        <v>554</v>
      </c>
      <c r="B1511" t="s">
        <v>244</v>
      </c>
      <c r="C1511">
        <v>57.9</v>
      </c>
      <c r="D1511">
        <v>26</v>
      </c>
      <c r="E1511">
        <f t="shared" si="145"/>
        <v>1.3576927893733242</v>
      </c>
      <c r="F1511">
        <v>35</v>
      </c>
      <c r="G1511">
        <f t="shared" si="146"/>
        <v>1.8276633703102441</v>
      </c>
      <c r="H1511">
        <f t="shared" si="149"/>
        <v>61</v>
      </c>
      <c r="I1511">
        <f t="shared" si="147"/>
        <v>3.1853561596835682</v>
      </c>
      <c r="J1511">
        <v>7.17</v>
      </c>
      <c r="K1511">
        <f t="shared" si="148"/>
        <v>0.88476102843187243</v>
      </c>
      <c r="L1511">
        <v>5.42</v>
      </c>
      <c r="M1511">
        <v>15.33</v>
      </c>
    </row>
    <row r="1512" spans="1:13" ht="15" x14ac:dyDescent="0.25">
      <c r="A1512" t="s">
        <v>554</v>
      </c>
      <c r="B1512" t="s">
        <v>72</v>
      </c>
      <c r="C1512">
        <v>43.3</v>
      </c>
      <c r="D1512">
        <v>30</v>
      </c>
      <c r="E1512">
        <f t="shared" si="145"/>
        <v>1.9352651245804828</v>
      </c>
      <c r="F1512">
        <v>39</v>
      </c>
      <c r="G1512">
        <f t="shared" si="146"/>
        <v>2.515844661954628</v>
      </c>
      <c r="H1512">
        <f t="shared" si="149"/>
        <v>69</v>
      </c>
      <c r="I1512">
        <f t="shared" si="147"/>
        <v>4.4511097865351106</v>
      </c>
      <c r="J1512">
        <v>6.8900000000000006</v>
      </c>
      <c r="K1512">
        <f t="shared" si="148"/>
        <v>0.987596762350193</v>
      </c>
      <c r="L1512">
        <v>6.1000000000000005</v>
      </c>
      <c r="M1512">
        <v>13.56</v>
      </c>
    </row>
    <row r="1513" spans="1:13" x14ac:dyDescent="0.3">
      <c r="A1513" t="s">
        <v>89</v>
      </c>
      <c r="B1513" t="s">
        <v>90</v>
      </c>
      <c r="C1513">
        <v>79.8</v>
      </c>
      <c r="D1513">
        <v>65</v>
      </c>
      <c r="E1513">
        <f t="shared" si="145"/>
        <v>2.687800607667076</v>
      </c>
      <c r="F1513">
        <v>82</v>
      </c>
      <c r="G1513">
        <f t="shared" si="146"/>
        <v>3.390763843518465</v>
      </c>
      <c r="H1513">
        <f t="shared" si="149"/>
        <v>147</v>
      </c>
      <c r="I1513">
        <f t="shared" si="147"/>
        <v>6.0785644511855406</v>
      </c>
      <c r="J1513">
        <v>8.4700000000000006</v>
      </c>
      <c r="K1513">
        <f t="shared" si="148"/>
        <v>0.88586183134324303</v>
      </c>
      <c r="L1513">
        <v>6.68</v>
      </c>
    </row>
    <row r="1514" spans="1:13" x14ac:dyDescent="0.3">
      <c r="A1514" t="s">
        <v>89</v>
      </c>
      <c r="B1514" t="s">
        <v>90</v>
      </c>
      <c r="C1514">
        <v>40.4</v>
      </c>
      <c r="D1514">
        <v>16</v>
      </c>
      <c r="E1514">
        <f t="shared" si="145"/>
        <v>1.0855221249770208</v>
      </c>
      <c r="F1514">
        <v>23</v>
      </c>
      <c r="G1514">
        <f t="shared" si="146"/>
        <v>1.5604380546544674</v>
      </c>
      <c r="H1514">
        <f t="shared" si="149"/>
        <v>39</v>
      </c>
      <c r="I1514">
        <f t="shared" si="147"/>
        <v>2.645960179631488</v>
      </c>
      <c r="J1514">
        <v>3.32</v>
      </c>
      <c r="K1514">
        <f t="shared" si="148"/>
        <v>0.49319536792506619</v>
      </c>
      <c r="L1514">
        <v>4.3899999999999997</v>
      </c>
      <c r="M1514">
        <v>17.38</v>
      </c>
    </row>
    <row r="1515" spans="1:13" x14ac:dyDescent="0.3">
      <c r="A1515" t="s">
        <v>89</v>
      </c>
      <c r="B1515" t="s">
        <v>90</v>
      </c>
      <c r="C1515">
        <v>51.3</v>
      </c>
      <c r="D1515">
        <v>25</v>
      </c>
      <c r="E1515">
        <f t="shared" si="145"/>
        <v>1.4256114396329604</v>
      </c>
      <c r="F1515">
        <v>36</v>
      </c>
      <c r="G1515">
        <f t="shared" si="146"/>
        <v>2.0528804730714629</v>
      </c>
      <c r="H1515">
        <f t="shared" si="149"/>
        <v>61</v>
      </c>
      <c r="I1515">
        <f t="shared" si="147"/>
        <v>3.4784919127044232</v>
      </c>
      <c r="J1515">
        <v>5.6</v>
      </c>
      <c r="K1515">
        <f t="shared" si="148"/>
        <v>0.73551429744947761</v>
      </c>
      <c r="L1515">
        <v>4.9000000000000004</v>
      </c>
      <c r="M1515">
        <v>15.2</v>
      </c>
    </row>
    <row r="1516" spans="1:13" x14ac:dyDescent="0.3">
      <c r="A1516" t="s">
        <v>89</v>
      </c>
      <c r="B1516" t="s">
        <v>90</v>
      </c>
      <c r="C1516">
        <v>84</v>
      </c>
      <c r="D1516">
        <v>80</v>
      </c>
      <c r="E1516">
        <f t="shared" si="145"/>
        <v>3.1869102688793212</v>
      </c>
      <c r="F1516">
        <v>102</v>
      </c>
      <c r="G1516">
        <f t="shared" si="146"/>
        <v>4.0633105928211348</v>
      </c>
      <c r="H1516">
        <f t="shared" si="149"/>
        <v>182</v>
      </c>
      <c r="I1516">
        <f t="shared" si="147"/>
        <v>7.2502208617004555</v>
      </c>
      <c r="J1516">
        <v>10.35</v>
      </c>
      <c r="K1516">
        <f t="shared" si="148"/>
        <v>1.0542389041299729</v>
      </c>
      <c r="L1516">
        <v>7.03</v>
      </c>
      <c r="M1516">
        <v>13.16</v>
      </c>
    </row>
    <row r="1517" spans="1:13" x14ac:dyDescent="0.3">
      <c r="A1517" t="s">
        <v>1926</v>
      </c>
      <c r="B1517" t="s">
        <v>90</v>
      </c>
      <c r="C1517">
        <v>77.900000000000006</v>
      </c>
      <c r="D1517">
        <v>56</v>
      </c>
      <c r="E1517">
        <f t="shared" si="145"/>
        <v>2.3565913070973061</v>
      </c>
      <c r="F1517">
        <v>70</v>
      </c>
      <c r="G1517">
        <f t="shared" si="146"/>
        <v>2.9457391338716326</v>
      </c>
      <c r="H1517">
        <f t="shared" si="149"/>
        <v>126</v>
      </c>
      <c r="I1517">
        <f t="shared" si="147"/>
        <v>5.3023304409689382</v>
      </c>
      <c r="J1517">
        <v>8.1</v>
      </c>
      <c r="K1517">
        <f t="shared" si="148"/>
        <v>0.85775394011915351</v>
      </c>
      <c r="L1517">
        <v>6.5</v>
      </c>
      <c r="M1517">
        <v>13.58</v>
      </c>
    </row>
    <row r="1518" spans="1:13" ht="15" x14ac:dyDescent="0.25">
      <c r="A1518" t="s">
        <v>1534</v>
      </c>
      <c r="B1518" t="s">
        <v>221</v>
      </c>
      <c r="C1518">
        <v>52.1</v>
      </c>
      <c r="D1518">
        <v>56</v>
      </c>
      <c r="E1518">
        <f t="shared" si="145"/>
        <v>3.1576268298545704</v>
      </c>
      <c r="F1518">
        <v>70</v>
      </c>
      <c r="G1518">
        <f t="shared" si="146"/>
        <v>3.9470335373182128</v>
      </c>
      <c r="H1518">
        <f t="shared" si="149"/>
        <v>126</v>
      </c>
      <c r="I1518">
        <f t="shared" si="147"/>
        <v>7.1046603671727828</v>
      </c>
      <c r="J1518">
        <v>11.18</v>
      </c>
      <c r="K1518">
        <f t="shared" si="148"/>
        <v>1.4567345736588528</v>
      </c>
      <c r="L1518">
        <v>7.7</v>
      </c>
    </row>
    <row r="1519" spans="1:13" ht="15" x14ac:dyDescent="0.25">
      <c r="A1519" t="s">
        <v>1534</v>
      </c>
      <c r="B1519" t="s">
        <v>1533</v>
      </c>
      <c r="C1519">
        <v>48.1</v>
      </c>
      <c r="D1519">
        <v>52</v>
      </c>
      <c r="E1519">
        <f t="shared" si="145"/>
        <v>3.1075028863197169</v>
      </c>
      <c r="F1519">
        <v>63</v>
      </c>
      <c r="G1519">
        <f t="shared" si="146"/>
        <v>3.7648592661181186</v>
      </c>
      <c r="H1519">
        <f t="shared" si="149"/>
        <v>115</v>
      </c>
      <c r="I1519">
        <f t="shared" si="147"/>
        <v>6.8723621524378355</v>
      </c>
      <c r="J1519">
        <v>10.08</v>
      </c>
      <c r="K1519">
        <f t="shared" si="148"/>
        <v>1.3686230592202349</v>
      </c>
      <c r="L1519">
        <v>8.31</v>
      </c>
    </row>
    <row r="1520" spans="1:13" ht="15" x14ac:dyDescent="0.25">
      <c r="A1520" t="s">
        <v>1534</v>
      </c>
      <c r="B1520" t="s">
        <v>221</v>
      </c>
      <c r="C1520">
        <v>63.7</v>
      </c>
      <c r="D1520">
        <v>90</v>
      </c>
      <c r="E1520">
        <f t="shared" si="145"/>
        <v>4.3844189897548169</v>
      </c>
      <c r="F1520">
        <v>110</v>
      </c>
      <c r="G1520">
        <f t="shared" si="146"/>
        <v>5.3587343208114433</v>
      </c>
      <c r="H1520">
        <f t="shared" si="149"/>
        <v>200</v>
      </c>
      <c r="I1520">
        <f t="shared" si="147"/>
        <v>9.7431533105662602</v>
      </c>
      <c r="J1520">
        <v>14.44</v>
      </c>
      <c r="K1520">
        <f t="shared" si="148"/>
        <v>1.6962903175948802</v>
      </c>
      <c r="L1520">
        <v>9.2100000000000009</v>
      </c>
    </row>
    <row r="1521" spans="1:13" ht="15" x14ac:dyDescent="0.25">
      <c r="A1521" t="s">
        <v>1534</v>
      </c>
      <c r="B1521" t="s">
        <v>221</v>
      </c>
      <c r="C1521">
        <v>69.2</v>
      </c>
      <c r="D1521">
        <v>103</v>
      </c>
      <c r="E1521">
        <f t="shared" si="145"/>
        <v>4.7243778706204633</v>
      </c>
      <c r="F1521">
        <v>122</v>
      </c>
      <c r="G1521">
        <f t="shared" si="146"/>
        <v>5.5958650506378307</v>
      </c>
      <c r="H1521">
        <f t="shared" si="149"/>
        <v>225</v>
      </c>
      <c r="I1521">
        <f t="shared" si="147"/>
        <v>10.320242921258295</v>
      </c>
      <c r="J1521">
        <v>13.3</v>
      </c>
      <c r="K1521">
        <f t="shared" si="148"/>
        <v>1.4970736142282479</v>
      </c>
      <c r="L1521">
        <v>9.48</v>
      </c>
    </row>
    <row r="1522" spans="1:13" ht="15" x14ac:dyDescent="0.25">
      <c r="A1522" t="s">
        <v>1534</v>
      </c>
      <c r="B1522" t="s">
        <v>221</v>
      </c>
      <c r="C1522">
        <v>57</v>
      </c>
      <c r="D1522">
        <v>71</v>
      </c>
      <c r="E1522">
        <f t="shared" si="145"/>
        <v>3.7500367807772244</v>
      </c>
      <c r="F1522">
        <v>86</v>
      </c>
      <c r="G1522">
        <f t="shared" si="146"/>
        <v>4.5422980724907225</v>
      </c>
      <c r="H1522">
        <f t="shared" si="149"/>
        <v>157</v>
      </c>
      <c r="I1522">
        <f t="shared" si="147"/>
        <v>8.2923348532679473</v>
      </c>
      <c r="J1522">
        <v>11.26</v>
      </c>
      <c r="K1522">
        <f t="shared" si="148"/>
        <v>1.4007242778661162</v>
      </c>
      <c r="L1522">
        <v>8.6199999999999992</v>
      </c>
    </row>
    <row r="1523" spans="1:13" ht="15" x14ac:dyDescent="0.25">
      <c r="A1523" t="s">
        <v>880</v>
      </c>
      <c r="B1523" t="s">
        <v>221</v>
      </c>
      <c r="C1523">
        <v>45.2</v>
      </c>
      <c r="D1523">
        <v>42</v>
      </c>
      <c r="E1523">
        <f t="shared" si="145"/>
        <v>2.6260446746311974</v>
      </c>
      <c r="F1523">
        <v>53</v>
      </c>
      <c r="G1523">
        <f t="shared" si="146"/>
        <v>3.3138182798917493</v>
      </c>
      <c r="H1523">
        <f t="shared" si="149"/>
        <v>95</v>
      </c>
      <c r="I1523">
        <f t="shared" si="147"/>
        <v>5.9398629545229467</v>
      </c>
      <c r="J1523">
        <v>8.15</v>
      </c>
      <c r="K1523">
        <f t="shared" si="148"/>
        <v>1.1426240194364321</v>
      </c>
      <c r="L1523">
        <v>7.74</v>
      </c>
      <c r="M1523">
        <v>12.99</v>
      </c>
    </row>
    <row r="1524" spans="1:13" ht="15" x14ac:dyDescent="0.25">
      <c r="A1524" t="s">
        <v>989</v>
      </c>
      <c r="B1524" t="s">
        <v>5</v>
      </c>
      <c r="C1524">
        <v>47.2</v>
      </c>
      <c r="D1524">
        <v>31</v>
      </c>
      <c r="E1524">
        <f t="shared" si="145"/>
        <v>1.8781782505687672</v>
      </c>
      <c r="F1524">
        <v>37</v>
      </c>
      <c r="G1524">
        <f t="shared" si="146"/>
        <v>2.241696621646593</v>
      </c>
      <c r="H1524">
        <f t="shared" si="149"/>
        <v>68</v>
      </c>
      <c r="I1524">
        <f t="shared" si="147"/>
        <v>4.1198748722153606</v>
      </c>
      <c r="J1524">
        <v>7.34</v>
      </c>
      <c r="K1524">
        <f t="shared" si="148"/>
        <v>1.0063480698208946</v>
      </c>
      <c r="L1524">
        <v>6.94</v>
      </c>
    </row>
    <row r="1525" spans="1:13" ht="15" x14ac:dyDescent="0.25">
      <c r="A1525" t="s">
        <v>599</v>
      </c>
      <c r="B1525" t="s">
        <v>600</v>
      </c>
      <c r="C1525">
        <v>75.2</v>
      </c>
      <c r="E1525" t="str">
        <f t="shared" si="145"/>
        <v/>
      </c>
      <c r="G1525" t="str">
        <f t="shared" si="146"/>
        <v/>
      </c>
      <c r="I1525" t="str">
        <f t="shared" si="147"/>
        <v/>
      </c>
      <c r="J1525">
        <v>12.1</v>
      </c>
      <c r="K1525">
        <f t="shared" si="148"/>
        <v>1.3048500816147031</v>
      </c>
      <c r="L1525">
        <v>8.2200000000000006</v>
      </c>
    </row>
    <row r="1526" spans="1:13" ht="15" x14ac:dyDescent="0.25">
      <c r="A1526" t="s">
        <v>599</v>
      </c>
      <c r="B1526" t="s">
        <v>600</v>
      </c>
      <c r="C1526">
        <v>93.5</v>
      </c>
      <c r="D1526">
        <v>135</v>
      </c>
      <c r="E1526">
        <f t="shared" si="145"/>
        <v>4.9746899529038835</v>
      </c>
      <c r="F1526">
        <v>166</v>
      </c>
      <c r="G1526">
        <f t="shared" si="146"/>
        <v>6.1170261643114419</v>
      </c>
      <c r="H1526">
        <f t="shared" ref="H1526:H1557" si="150">D1526+F1526</f>
        <v>301</v>
      </c>
      <c r="I1526">
        <f t="shared" si="147"/>
        <v>11.091716117215325</v>
      </c>
      <c r="J1526">
        <v>16.600000000000001</v>
      </c>
      <c r="K1526">
        <f t="shared" si="148"/>
        <v>1.5999945708899088</v>
      </c>
      <c r="L1526">
        <v>8.8000000000000007</v>
      </c>
      <c r="M1526">
        <v>14.2875810999119</v>
      </c>
    </row>
    <row r="1527" spans="1:13" ht="15" x14ac:dyDescent="0.25">
      <c r="A1527" t="s">
        <v>599</v>
      </c>
      <c r="B1527" t="s">
        <v>600</v>
      </c>
      <c r="C1527">
        <v>49.5</v>
      </c>
      <c r="D1527">
        <v>37</v>
      </c>
      <c r="E1527">
        <f t="shared" si="145"/>
        <v>2.1654413814957505</v>
      </c>
      <c r="F1527">
        <v>52</v>
      </c>
      <c r="G1527">
        <f t="shared" si="146"/>
        <v>3.0433230226426766</v>
      </c>
      <c r="H1527">
        <f t="shared" si="150"/>
        <v>89</v>
      </c>
      <c r="I1527">
        <f t="shared" si="147"/>
        <v>5.2087644041384271</v>
      </c>
      <c r="J1527">
        <v>7.92</v>
      </c>
      <c r="K1527">
        <f t="shared" si="148"/>
        <v>1.0595588429326712</v>
      </c>
      <c r="L1527">
        <v>6.4</v>
      </c>
      <c r="M1527">
        <v>13.4</v>
      </c>
    </row>
    <row r="1528" spans="1:13" ht="15" x14ac:dyDescent="0.25">
      <c r="A1528" t="s">
        <v>599</v>
      </c>
      <c r="B1528" t="s">
        <v>600</v>
      </c>
      <c r="C1528">
        <v>61.5</v>
      </c>
      <c r="D1528">
        <v>63</v>
      </c>
      <c r="E1528">
        <f t="shared" si="145"/>
        <v>3.1485699716323587</v>
      </c>
      <c r="G1528" t="str">
        <f t="shared" si="146"/>
        <v/>
      </c>
      <c r="H1528">
        <f t="shared" si="150"/>
        <v>63</v>
      </c>
      <c r="I1528">
        <f t="shared" si="147"/>
        <v>3.1485699716323587</v>
      </c>
      <c r="J1528">
        <v>11</v>
      </c>
      <c r="K1528">
        <f t="shared" si="148"/>
        <v>1.3158146292518766</v>
      </c>
      <c r="L1528">
        <v>8.0299999999999994</v>
      </c>
      <c r="M1528">
        <v>12.2</v>
      </c>
    </row>
    <row r="1529" spans="1:13" ht="15" x14ac:dyDescent="0.25">
      <c r="A1529" t="s">
        <v>599</v>
      </c>
      <c r="B1529" t="s">
        <v>600</v>
      </c>
      <c r="C1529">
        <v>88.3</v>
      </c>
      <c r="D1529">
        <v>120</v>
      </c>
      <c r="E1529">
        <f t="shared" si="145"/>
        <v>4.6098844360539131</v>
      </c>
      <c r="F1529">
        <v>150</v>
      </c>
      <c r="G1529">
        <f t="shared" si="146"/>
        <v>5.7623555450673916</v>
      </c>
      <c r="H1529">
        <f t="shared" si="150"/>
        <v>270</v>
      </c>
      <c r="I1529">
        <f t="shared" si="147"/>
        <v>10.372239981121304</v>
      </c>
      <c r="J1529">
        <v>15.4</v>
      </c>
      <c r="K1529">
        <f t="shared" si="148"/>
        <v>1.5287703139832973</v>
      </c>
      <c r="L1529">
        <v>8.89</v>
      </c>
    </row>
    <row r="1530" spans="1:13" ht="15" x14ac:dyDescent="0.25">
      <c r="A1530" t="s">
        <v>1144</v>
      </c>
      <c r="B1530" t="s">
        <v>600</v>
      </c>
      <c r="C1530">
        <v>54.3</v>
      </c>
      <c r="D1530">
        <v>47</v>
      </c>
      <c r="E1530">
        <f t="shared" si="145"/>
        <v>2.5716093964081881</v>
      </c>
      <c r="F1530">
        <v>62</v>
      </c>
      <c r="G1530">
        <f t="shared" si="146"/>
        <v>3.3923357995171846</v>
      </c>
      <c r="H1530">
        <f t="shared" si="150"/>
        <v>109</v>
      </c>
      <c r="I1530">
        <f t="shared" si="147"/>
        <v>5.9639451959253726</v>
      </c>
      <c r="J1530">
        <v>8.25</v>
      </c>
      <c r="K1530">
        <f t="shared" si="148"/>
        <v>1.0522835398647261</v>
      </c>
      <c r="L1530">
        <v>6.78</v>
      </c>
      <c r="M1530">
        <v>12.9</v>
      </c>
    </row>
    <row r="1531" spans="1:13" ht="15" x14ac:dyDescent="0.25">
      <c r="A1531" t="s">
        <v>377</v>
      </c>
      <c r="C1531">
        <v>31.3</v>
      </c>
      <c r="D1531">
        <v>21</v>
      </c>
      <c r="E1531">
        <f t="shared" si="145"/>
        <v>1.7153818511875067</v>
      </c>
      <c r="F1531">
        <v>32</v>
      </c>
      <c r="G1531">
        <f t="shared" si="146"/>
        <v>2.613915201809534</v>
      </c>
      <c r="H1531">
        <f t="shared" si="150"/>
        <v>53</v>
      </c>
      <c r="I1531">
        <f t="shared" si="147"/>
        <v>4.3292970529970409</v>
      </c>
      <c r="J1531">
        <v>5.28</v>
      </c>
      <c r="K1531">
        <f t="shared" si="148"/>
        <v>0.89465038076691739</v>
      </c>
      <c r="L1531">
        <v>4.8899999999999997</v>
      </c>
    </row>
    <row r="1532" spans="1:13" ht="15" x14ac:dyDescent="0.25">
      <c r="A1532" t="s">
        <v>377</v>
      </c>
      <c r="B1532" t="s">
        <v>150</v>
      </c>
      <c r="C1532">
        <v>36.4</v>
      </c>
      <c r="D1532">
        <v>26</v>
      </c>
      <c r="E1532">
        <f t="shared" si="145"/>
        <v>1.9029557485694293</v>
      </c>
      <c r="F1532">
        <v>32</v>
      </c>
      <c r="G1532">
        <f t="shared" si="146"/>
        <v>2.3420993828546819</v>
      </c>
      <c r="H1532">
        <f t="shared" si="150"/>
        <v>58</v>
      </c>
      <c r="I1532">
        <f t="shared" si="147"/>
        <v>4.2450551314241114</v>
      </c>
      <c r="J1532">
        <v>6.21</v>
      </c>
      <c r="K1532">
        <f t="shared" si="148"/>
        <v>0.97345340271703107</v>
      </c>
      <c r="L1532">
        <v>5.07</v>
      </c>
    </row>
    <row r="1533" spans="1:13" ht="15" x14ac:dyDescent="0.25">
      <c r="A1533" t="s">
        <v>377</v>
      </c>
      <c r="B1533" t="s">
        <v>150</v>
      </c>
      <c r="C1533">
        <v>51.5</v>
      </c>
      <c r="D1533">
        <v>52</v>
      </c>
      <c r="E1533">
        <f t="shared" si="145"/>
        <v>2.9568908958961102</v>
      </c>
      <c r="F1533">
        <v>65</v>
      </c>
      <c r="G1533">
        <f t="shared" si="146"/>
        <v>3.6961136198701374</v>
      </c>
      <c r="H1533">
        <f t="shared" si="150"/>
        <v>117</v>
      </c>
      <c r="I1533">
        <f t="shared" si="147"/>
        <v>6.6530045157662476</v>
      </c>
      <c r="J1533">
        <v>8.98</v>
      </c>
      <c r="K1533">
        <f t="shared" si="148"/>
        <v>1.1770862133326065</v>
      </c>
      <c r="L1533">
        <v>6.91</v>
      </c>
    </row>
    <row r="1534" spans="1:13" ht="15" x14ac:dyDescent="0.25">
      <c r="A1534" t="s">
        <v>2153</v>
      </c>
      <c r="B1534" t="s">
        <v>150</v>
      </c>
      <c r="C1534">
        <v>65.900000000000006</v>
      </c>
      <c r="D1534">
        <v>94</v>
      </c>
      <c r="E1534">
        <f t="shared" si="145"/>
        <v>4.4675679982056709</v>
      </c>
      <c r="F1534">
        <v>110</v>
      </c>
      <c r="G1534">
        <f t="shared" si="146"/>
        <v>5.2280051042832314</v>
      </c>
      <c r="H1534">
        <f t="shared" si="150"/>
        <v>204</v>
      </c>
      <c r="I1534">
        <f t="shared" si="147"/>
        <v>9.6955731024889023</v>
      </c>
      <c r="J1534">
        <v>11.81</v>
      </c>
      <c r="K1534">
        <f t="shared" si="148"/>
        <v>1.3632674419713982</v>
      </c>
      <c r="L1534">
        <v>8.1</v>
      </c>
      <c r="M1534">
        <v>14.221957133196</v>
      </c>
    </row>
    <row r="1535" spans="1:13" ht="15" x14ac:dyDescent="0.25">
      <c r="A1535" t="s">
        <v>377</v>
      </c>
      <c r="B1535" t="s">
        <v>150</v>
      </c>
      <c r="C1535">
        <v>66.400000000000006</v>
      </c>
      <c r="D1535">
        <v>84</v>
      </c>
      <c r="E1535">
        <f t="shared" si="145"/>
        <v>3.9704048664699618</v>
      </c>
      <c r="F1535">
        <v>101</v>
      </c>
      <c r="G1535">
        <f t="shared" si="146"/>
        <v>4.7739391846841208</v>
      </c>
      <c r="H1535">
        <f t="shared" si="150"/>
        <v>185</v>
      </c>
      <c r="I1535">
        <f t="shared" si="147"/>
        <v>8.7443440511540835</v>
      </c>
      <c r="J1535">
        <v>10.8</v>
      </c>
      <c r="K1535">
        <f t="shared" si="148"/>
        <v>1.2418314282282126</v>
      </c>
      <c r="L1535">
        <v>7.52</v>
      </c>
    </row>
    <row r="1536" spans="1:13" ht="15" x14ac:dyDescent="0.25">
      <c r="A1536" t="s">
        <v>1228</v>
      </c>
      <c r="B1536" t="s">
        <v>150</v>
      </c>
      <c r="C1536">
        <v>46.1</v>
      </c>
      <c r="D1536">
        <v>41</v>
      </c>
      <c r="E1536">
        <f t="shared" si="145"/>
        <v>2.527017930320723</v>
      </c>
      <c r="F1536">
        <v>51</v>
      </c>
      <c r="G1536">
        <f t="shared" si="146"/>
        <v>3.1433637669843137</v>
      </c>
      <c r="H1536">
        <f t="shared" si="150"/>
        <v>92</v>
      </c>
      <c r="I1536">
        <f t="shared" si="147"/>
        <v>5.6703816973050367</v>
      </c>
      <c r="J1536">
        <v>7.48</v>
      </c>
      <c r="K1536">
        <f t="shared" si="148"/>
        <v>1.0380857208259067</v>
      </c>
      <c r="L1536">
        <v>6.6000000000000005</v>
      </c>
      <c r="M1536">
        <v>13</v>
      </c>
    </row>
    <row r="1537" spans="1:13" ht="15" x14ac:dyDescent="0.25">
      <c r="A1537" t="s">
        <v>1601</v>
      </c>
      <c r="B1537" t="s">
        <v>35</v>
      </c>
      <c r="C1537">
        <v>84</v>
      </c>
      <c r="D1537">
        <v>73</v>
      </c>
      <c r="E1537">
        <f t="shared" si="145"/>
        <v>2.9080556203523806</v>
      </c>
      <c r="F1537">
        <v>90</v>
      </c>
      <c r="G1537">
        <f t="shared" si="146"/>
        <v>3.5852740524892361</v>
      </c>
      <c r="H1537">
        <f t="shared" si="150"/>
        <v>163</v>
      </c>
      <c r="I1537">
        <f t="shared" si="147"/>
        <v>6.4933296728416172</v>
      </c>
      <c r="J1537">
        <v>9.25</v>
      </c>
      <c r="K1537">
        <f t="shared" si="148"/>
        <v>0.94219418968137669</v>
      </c>
      <c r="L1537">
        <v>7.35</v>
      </c>
      <c r="M1537">
        <v>12.55</v>
      </c>
    </row>
    <row r="1538" spans="1:13" ht="15" x14ac:dyDescent="0.25">
      <c r="A1538" t="s">
        <v>1601</v>
      </c>
      <c r="B1538" t="s">
        <v>35</v>
      </c>
      <c r="C1538">
        <v>83.2</v>
      </c>
      <c r="D1538">
        <v>40</v>
      </c>
      <c r="E1538">
        <f t="shared" ref="E1538:E1601" si="151">IF(AND($C1538&gt;0,D1538&gt;0),D1538/($C1538^0.727399687532279),"")</f>
        <v>1.6045855754555653</v>
      </c>
      <c r="F1538">
        <v>55</v>
      </c>
      <c r="G1538">
        <f t="shared" ref="G1538:G1601" si="152">IF(AND($C1538&gt;0,F1538&gt;0),F1538/($C1538^0.727399687532279),"")</f>
        <v>2.2063051662514024</v>
      </c>
      <c r="H1538">
        <f t="shared" si="150"/>
        <v>95</v>
      </c>
      <c r="I1538">
        <f t="shared" ref="I1538:I1601" si="153">IF(AND($C1538&gt;0,H1538&gt;0),H1538/($C1538^0.727399687532279),"")</f>
        <v>3.810890741706968</v>
      </c>
      <c r="J1538">
        <v>9.25</v>
      </c>
      <c r="K1538">
        <f t="shared" ref="K1538:K1601" si="154">IF(AND($C1538&gt;0,J1538&gt;0),J1538/($C1538^0.515518364833551),"")</f>
        <v>0.94685373203653667</v>
      </c>
      <c r="L1538">
        <v>7</v>
      </c>
    </row>
    <row r="1539" spans="1:13" x14ac:dyDescent="0.3">
      <c r="A1539" t="s">
        <v>140</v>
      </c>
      <c r="B1539" t="s">
        <v>141</v>
      </c>
      <c r="D1539">
        <v>37</v>
      </c>
      <c r="E1539" t="str">
        <f t="shared" si="151"/>
        <v/>
      </c>
      <c r="F1539">
        <v>48</v>
      </c>
      <c r="G1539" t="str">
        <f t="shared" si="152"/>
        <v/>
      </c>
      <c r="H1539">
        <f t="shared" si="150"/>
        <v>85</v>
      </c>
      <c r="I1539" t="str">
        <f t="shared" si="153"/>
        <v/>
      </c>
      <c r="J1539">
        <v>7.85</v>
      </c>
      <c r="K1539" t="str">
        <f t="shared" si="154"/>
        <v/>
      </c>
      <c r="L1539">
        <v>5.15</v>
      </c>
      <c r="M1539">
        <v>15.7</v>
      </c>
    </row>
    <row r="1540" spans="1:13" x14ac:dyDescent="0.3">
      <c r="A1540" t="s">
        <v>140</v>
      </c>
      <c r="B1540" t="s">
        <v>141</v>
      </c>
      <c r="C1540">
        <v>63.8</v>
      </c>
      <c r="D1540">
        <v>25</v>
      </c>
      <c r="E1540">
        <f t="shared" si="151"/>
        <v>1.2165053155136645</v>
      </c>
      <c r="F1540">
        <v>30</v>
      </c>
      <c r="G1540">
        <f t="shared" si="152"/>
        <v>1.4598063786163973</v>
      </c>
      <c r="H1540">
        <f t="shared" si="150"/>
        <v>55</v>
      </c>
      <c r="I1540">
        <f t="shared" si="153"/>
        <v>2.676311694130062</v>
      </c>
      <c r="J1540">
        <v>6.11</v>
      </c>
      <c r="K1540">
        <f t="shared" si="154"/>
        <v>0.71717147113549551</v>
      </c>
      <c r="L1540">
        <v>4.6900000000000004</v>
      </c>
    </row>
    <row r="1541" spans="1:13" ht="15" x14ac:dyDescent="0.25">
      <c r="A1541" t="s">
        <v>1621</v>
      </c>
      <c r="B1541" t="s">
        <v>1622</v>
      </c>
      <c r="C1541">
        <v>49.3</v>
      </c>
      <c r="D1541">
        <v>29</v>
      </c>
      <c r="E1541">
        <f t="shared" si="151"/>
        <v>1.7022434736306189</v>
      </c>
      <c r="F1541">
        <v>39</v>
      </c>
      <c r="G1541">
        <f t="shared" si="152"/>
        <v>2.289223981779108</v>
      </c>
      <c r="H1541">
        <f t="shared" si="150"/>
        <v>68</v>
      </c>
      <c r="I1541">
        <f t="shared" si="153"/>
        <v>3.9914674554097269</v>
      </c>
      <c r="J1541">
        <v>7.82</v>
      </c>
      <c r="K1541">
        <f t="shared" si="154"/>
        <v>1.0483663611396619</v>
      </c>
      <c r="L1541">
        <v>6.05</v>
      </c>
      <c r="M1541">
        <v>13.7</v>
      </c>
    </row>
    <row r="1542" spans="1:13" ht="15" x14ac:dyDescent="0.25">
      <c r="A1542" t="s">
        <v>1621</v>
      </c>
      <c r="B1542" t="s">
        <v>741</v>
      </c>
      <c r="C1542">
        <v>81.599999999999994</v>
      </c>
      <c r="D1542">
        <v>52</v>
      </c>
      <c r="E1542">
        <f t="shared" si="151"/>
        <v>2.1156339104715967</v>
      </c>
      <c r="F1542">
        <v>75</v>
      </c>
      <c r="G1542">
        <f t="shared" si="152"/>
        <v>3.0513950631801876</v>
      </c>
      <c r="H1542">
        <f t="shared" si="150"/>
        <v>127</v>
      </c>
      <c r="I1542">
        <f t="shared" si="153"/>
        <v>5.1670289736517843</v>
      </c>
      <c r="J1542">
        <v>9.43</v>
      </c>
      <c r="K1542">
        <f t="shared" si="154"/>
        <v>0.97499032923977569</v>
      </c>
      <c r="L1542">
        <v>7.18</v>
      </c>
      <c r="M1542">
        <v>13</v>
      </c>
    </row>
    <row r="1543" spans="1:13" ht="15" x14ac:dyDescent="0.25">
      <c r="A1543" t="s">
        <v>1293</v>
      </c>
      <c r="B1543" t="s">
        <v>526</v>
      </c>
      <c r="C1543">
        <v>49.8</v>
      </c>
      <c r="D1543">
        <v>27</v>
      </c>
      <c r="E1543">
        <f t="shared" si="151"/>
        <v>1.5732569920484198</v>
      </c>
      <c r="F1543">
        <v>40</v>
      </c>
      <c r="G1543">
        <f t="shared" si="152"/>
        <v>2.3307510993309921</v>
      </c>
      <c r="H1543">
        <f t="shared" si="150"/>
        <v>67</v>
      </c>
      <c r="I1543">
        <f t="shared" si="153"/>
        <v>3.9040080913794122</v>
      </c>
      <c r="J1543">
        <v>6.63</v>
      </c>
      <c r="K1543">
        <f t="shared" si="154"/>
        <v>0.88422060870981967</v>
      </c>
      <c r="L1543">
        <v>5.83</v>
      </c>
      <c r="M1543">
        <v>14.15</v>
      </c>
    </row>
    <row r="1544" spans="1:13" ht="15" x14ac:dyDescent="0.25">
      <c r="A1544" t="s">
        <v>1293</v>
      </c>
      <c r="B1544" t="s">
        <v>526</v>
      </c>
      <c r="C1544">
        <v>57.7</v>
      </c>
      <c r="D1544">
        <v>32</v>
      </c>
      <c r="E1544">
        <f t="shared" si="151"/>
        <v>1.6752176580218516</v>
      </c>
      <c r="F1544">
        <v>46</v>
      </c>
      <c r="G1544">
        <f t="shared" si="152"/>
        <v>2.4081253834064116</v>
      </c>
      <c r="H1544">
        <f t="shared" si="150"/>
        <v>78</v>
      </c>
      <c r="I1544">
        <f t="shared" si="153"/>
        <v>4.0833430414282637</v>
      </c>
      <c r="J1544">
        <v>7.33</v>
      </c>
      <c r="K1544">
        <f t="shared" si="154"/>
        <v>0.90611954712846843</v>
      </c>
      <c r="L1544">
        <v>5.72</v>
      </c>
      <c r="M1544">
        <v>14.1</v>
      </c>
    </row>
    <row r="1545" spans="1:13" ht="15" x14ac:dyDescent="0.25">
      <c r="A1545" t="s">
        <v>1301</v>
      </c>
      <c r="B1545" t="s">
        <v>526</v>
      </c>
      <c r="C1545">
        <v>49.6</v>
      </c>
      <c r="D1545">
        <v>27</v>
      </c>
      <c r="E1545">
        <f t="shared" si="151"/>
        <v>1.5778689225558764</v>
      </c>
      <c r="F1545">
        <v>37</v>
      </c>
      <c r="G1545">
        <f t="shared" si="152"/>
        <v>2.1622648197987937</v>
      </c>
      <c r="H1545">
        <f t="shared" si="150"/>
        <v>64</v>
      </c>
      <c r="I1545">
        <f t="shared" si="153"/>
        <v>3.7401337423546703</v>
      </c>
      <c r="J1545">
        <v>6.6</v>
      </c>
      <c r="K1545">
        <f t="shared" si="154"/>
        <v>0.88204754203172397</v>
      </c>
      <c r="L1545">
        <v>5.65</v>
      </c>
      <c r="M1545">
        <v>15.1</v>
      </c>
    </row>
    <row r="1546" spans="1:13" ht="15" x14ac:dyDescent="0.25">
      <c r="A1546" t="s">
        <v>213</v>
      </c>
      <c r="B1546" t="s">
        <v>152</v>
      </c>
      <c r="C1546">
        <v>58.8</v>
      </c>
      <c r="D1546">
        <v>66</v>
      </c>
      <c r="E1546">
        <f t="shared" si="151"/>
        <v>3.407998707821549</v>
      </c>
      <c r="F1546">
        <v>85</v>
      </c>
      <c r="G1546">
        <f t="shared" si="152"/>
        <v>4.3890892449216921</v>
      </c>
      <c r="H1546">
        <f t="shared" si="150"/>
        <v>151</v>
      </c>
      <c r="I1546">
        <f t="shared" si="153"/>
        <v>7.7970879527432411</v>
      </c>
      <c r="J1546">
        <v>10.1</v>
      </c>
      <c r="K1546">
        <f t="shared" si="154"/>
        <v>1.2364451855966085</v>
      </c>
      <c r="L1546">
        <v>7.2</v>
      </c>
    </row>
    <row r="1547" spans="1:13" ht="15" x14ac:dyDescent="0.25">
      <c r="A1547" t="s">
        <v>213</v>
      </c>
      <c r="B1547" t="s">
        <v>152</v>
      </c>
      <c r="C1547">
        <v>43</v>
      </c>
      <c r="D1547">
        <v>33</v>
      </c>
      <c r="E1547">
        <f t="shared" si="151"/>
        <v>2.1395847594473825</v>
      </c>
      <c r="F1547">
        <v>49</v>
      </c>
      <c r="G1547">
        <f t="shared" si="152"/>
        <v>3.1769591882703554</v>
      </c>
      <c r="H1547">
        <f t="shared" si="150"/>
        <v>82</v>
      </c>
      <c r="I1547">
        <f t="shared" si="153"/>
        <v>5.3165439477177383</v>
      </c>
      <c r="J1547">
        <v>6.37</v>
      </c>
      <c r="K1547">
        <f t="shared" si="154"/>
        <v>0.91633957872979599</v>
      </c>
      <c r="L1547">
        <v>5.6</v>
      </c>
      <c r="M1547">
        <v>13.13</v>
      </c>
    </row>
    <row r="1548" spans="1:13" ht="15" x14ac:dyDescent="0.25">
      <c r="A1548" t="s">
        <v>213</v>
      </c>
      <c r="B1548" t="s">
        <v>152</v>
      </c>
      <c r="C1548">
        <v>53.3</v>
      </c>
      <c r="D1548">
        <v>47</v>
      </c>
      <c r="E1548">
        <f t="shared" si="151"/>
        <v>2.6066158133856092</v>
      </c>
      <c r="F1548">
        <v>61</v>
      </c>
      <c r="G1548">
        <f t="shared" si="152"/>
        <v>3.3830545663089819</v>
      </c>
      <c r="H1548">
        <f t="shared" si="150"/>
        <v>108</v>
      </c>
      <c r="I1548">
        <f t="shared" si="153"/>
        <v>5.9896703796945907</v>
      </c>
      <c r="J1548">
        <v>7.88</v>
      </c>
      <c r="K1548">
        <f t="shared" si="154"/>
        <v>1.0147676882664085</v>
      </c>
      <c r="L1548">
        <v>6.38</v>
      </c>
      <c r="M1548">
        <v>13.12</v>
      </c>
    </row>
    <row r="1549" spans="1:13" ht="15" x14ac:dyDescent="0.25">
      <c r="A1549" t="s">
        <v>311</v>
      </c>
      <c r="B1549" t="s">
        <v>312</v>
      </c>
      <c r="C1549">
        <v>37.299999999999997</v>
      </c>
      <c r="D1549">
        <v>16</v>
      </c>
      <c r="E1549">
        <f t="shared" si="151"/>
        <v>1.1504280692611351</v>
      </c>
      <c r="F1549">
        <v>19</v>
      </c>
      <c r="G1549">
        <f t="shared" si="152"/>
        <v>1.3661333322475979</v>
      </c>
      <c r="H1549">
        <f t="shared" si="150"/>
        <v>35</v>
      </c>
      <c r="I1549">
        <f t="shared" si="153"/>
        <v>2.5165614015087332</v>
      </c>
      <c r="J1549">
        <v>5.56</v>
      </c>
      <c r="K1549">
        <f t="shared" si="154"/>
        <v>0.86065683998202713</v>
      </c>
      <c r="L1549">
        <v>5.2</v>
      </c>
    </row>
    <row r="1550" spans="1:13" ht="15" x14ac:dyDescent="0.25">
      <c r="A1550" t="s">
        <v>1991</v>
      </c>
      <c r="B1550" t="s">
        <v>1992</v>
      </c>
      <c r="C1550">
        <v>60.6</v>
      </c>
      <c r="D1550">
        <v>35</v>
      </c>
      <c r="E1550">
        <f t="shared" si="151"/>
        <v>1.7680641344981036</v>
      </c>
      <c r="F1550">
        <v>50</v>
      </c>
      <c r="G1550">
        <f t="shared" si="152"/>
        <v>2.5258059064258624</v>
      </c>
      <c r="H1550">
        <f t="shared" si="150"/>
        <v>85</v>
      </c>
      <c r="I1550">
        <f t="shared" si="153"/>
        <v>4.2938700409239656</v>
      </c>
      <c r="J1550">
        <v>9.3800000000000008</v>
      </c>
      <c r="K1550">
        <f t="shared" si="154"/>
        <v>1.1305908486058811</v>
      </c>
      <c r="L1550">
        <v>7.05</v>
      </c>
    </row>
    <row r="1551" spans="1:13" ht="15" x14ac:dyDescent="0.25">
      <c r="A1551" t="s">
        <v>1501</v>
      </c>
      <c r="B1551" t="s">
        <v>221</v>
      </c>
      <c r="C1551">
        <v>61.4</v>
      </c>
      <c r="D1551">
        <v>90</v>
      </c>
      <c r="E1551">
        <f t="shared" si="151"/>
        <v>4.5032846052496867</v>
      </c>
      <c r="F1551">
        <v>110</v>
      </c>
      <c r="G1551">
        <f t="shared" si="152"/>
        <v>5.5040145175273949</v>
      </c>
      <c r="H1551">
        <f t="shared" si="150"/>
        <v>200</v>
      </c>
      <c r="I1551">
        <f t="shared" si="153"/>
        <v>10.007299122777082</v>
      </c>
      <c r="J1551">
        <v>10.96</v>
      </c>
      <c r="K1551">
        <f t="shared" si="154"/>
        <v>1.3121301639808911</v>
      </c>
      <c r="L1551">
        <v>8.58</v>
      </c>
    </row>
    <row r="1552" spans="1:13" ht="15" x14ac:dyDescent="0.25">
      <c r="A1552" t="s">
        <v>1501</v>
      </c>
      <c r="B1552" t="s">
        <v>221</v>
      </c>
      <c r="C1552">
        <v>58.6</v>
      </c>
      <c r="D1552">
        <v>80</v>
      </c>
      <c r="E1552">
        <f t="shared" si="151"/>
        <v>4.1411581220898865</v>
      </c>
      <c r="F1552">
        <v>95</v>
      </c>
      <c r="G1552">
        <f t="shared" si="152"/>
        <v>4.9176252699817402</v>
      </c>
      <c r="H1552">
        <f t="shared" si="150"/>
        <v>175</v>
      </c>
      <c r="I1552">
        <f t="shared" si="153"/>
        <v>9.0587833920716267</v>
      </c>
      <c r="J1552">
        <v>10.47</v>
      </c>
      <c r="K1552">
        <f t="shared" si="154"/>
        <v>1.283993997520785</v>
      </c>
      <c r="L1552">
        <v>8.41</v>
      </c>
    </row>
    <row r="1553" spans="1:13" ht="15" x14ac:dyDescent="0.25">
      <c r="A1553" t="s">
        <v>1501</v>
      </c>
      <c r="B1553" t="s">
        <v>221</v>
      </c>
      <c r="C1553">
        <v>50.1</v>
      </c>
      <c r="D1553">
        <v>53</v>
      </c>
      <c r="E1553">
        <f t="shared" si="151"/>
        <v>3.074782771265089</v>
      </c>
      <c r="F1553">
        <v>70</v>
      </c>
      <c r="G1553">
        <f t="shared" si="152"/>
        <v>4.0610338488406841</v>
      </c>
      <c r="H1553">
        <f t="shared" si="150"/>
        <v>123</v>
      </c>
      <c r="I1553">
        <f t="shared" si="153"/>
        <v>7.1358166201057731</v>
      </c>
      <c r="J1553">
        <v>8.27</v>
      </c>
      <c r="K1553">
        <f t="shared" si="154"/>
        <v>1.0995321806454785</v>
      </c>
      <c r="L1553">
        <v>6.9</v>
      </c>
      <c r="M1553">
        <v>12.9</v>
      </c>
    </row>
    <row r="1554" spans="1:13" ht="15" x14ac:dyDescent="0.25">
      <c r="A1554" s="1" t="s">
        <v>1741</v>
      </c>
      <c r="B1554" s="1" t="s">
        <v>1742</v>
      </c>
      <c r="C1554" s="1">
        <v>80.5</v>
      </c>
      <c r="D1554" s="1">
        <v>44</v>
      </c>
      <c r="E1554">
        <f t="shared" si="151"/>
        <v>1.8079122548026572</v>
      </c>
      <c r="F1554" s="1">
        <v>50</v>
      </c>
      <c r="G1554">
        <f t="shared" si="152"/>
        <v>2.0544457440939285</v>
      </c>
      <c r="H1554">
        <f t="shared" si="150"/>
        <v>94</v>
      </c>
      <c r="I1554">
        <f t="shared" si="153"/>
        <v>3.8623579988965857</v>
      </c>
      <c r="J1554" s="1">
        <v>7.6000000000000005</v>
      </c>
      <c r="K1554">
        <f t="shared" si="154"/>
        <v>0.79129936338015006</v>
      </c>
      <c r="L1554" s="1">
        <v>5.1000000000000005</v>
      </c>
    </row>
    <row r="1555" spans="1:13" ht="15" x14ac:dyDescent="0.25">
      <c r="A1555" t="s">
        <v>1544</v>
      </c>
      <c r="B1555" t="s">
        <v>925</v>
      </c>
      <c r="C1555">
        <v>87.7</v>
      </c>
      <c r="D1555">
        <v>75</v>
      </c>
      <c r="E1555">
        <f t="shared" si="151"/>
        <v>2.8955026470705696</v>
      </c>
      <c r="F1555">
        <v>88</v>
      </c>
      <c r="G1555">
        <f t="shared" si="152"/>
        <v>3.3973897725628017</v>
      </c>
      <c r="H1555">
        <f t="shared" si="150"/>
        <v>163</v>
      </c>
      <c r="I1555">
        <f t="shared" si="153"/>
        <v>6.2928924196333718</v>
      </c>
      <c r="J1555">
        <v>10.78</v>
      </c>
      <c r="K1555">
        <f t="shared" si="154"/>
        <v>1.0739072828261569</v>
      </c>
      <c r="L1555">
        <v>6.91</v>
      </c>
    </row>
    <row r="1556" spans="1:13" ht="15" x14ac:dyDescent="0.25">
      <c r="A1556" t="s">
        <v>1544</v>
      </c>
      <c r="B1556" t="s">
        <v>1545</v>
      </c>
      <c r="C1556">
        <v>86.2</v>
      </c>
      <c r="D1556">
        <v>62</v>
      </c>
      <c r="E1556">
        <f t="shared" si="151"/>
        <v>2.4238420140807153</v>
      </c>
      <c r="F1556">
        <v>77</v>
      </c>
      <c r="G1556">
        <f t="shared" si="152"/>
        <v>3.0102554045841141</v>
      </c>
      <c r="H1556">
        <f t="shared" si="150"/>
        <v>139</v>
      </c>
      <c r="I1556">
        <f t="shared" si="153"/>
        <v>5.4340974186648294</v>
      </c>
      <c r="J1556">
        <v>10.96</v>
      </c>
      <c r="K1556">
        <f t="shared" si="154"/>
        <v>1.1015926088317232</v>
      </c>
      <c r="L1556">
        <v>6.82</v>
      </c>
    </row>
    <row r="1557" spans="1:13" ht="15" x14ac:dyDescent="0.25">
      <c r="A1557" t="s">
        <v>924</v>
      </c>
      <c r="B1557" t="s">
        <v>925</v>
      </c>
      <c r="C1557">
        <v>76.5</v>
      </c>
      <c r="D1557">
        <v>52</v>
      </c>
      <c r="E1557">
        <f t="shared" si="151"/>
        <v>2.217321174177326</v>
      </c>
      <c r="F1557">
        <v>63</v>
      </c>
      <c r="G1557">
        <f t="shared" si="152"/>
        <v>2.6863698840994528</v>
      </c>
      <c r="H1557">
        <f t="shared" si="150"/>
        <v>115</v>
      </c>
      <c r="I1557">
        <f t="shared" si="153"/>
        <v>4.9036910582767783</v>
      </c>
      <c r="J1557">
        <v>8.85</v>
      </c>
      <c r="K1557">
        <f t="shared" si="154"/>
        <v>0.94597837320050793</v>
      </c>
      <c r="L1557">
        <v>6.3</v>
      </c>
      <c r="M1557">
        <v>14.36</v>
      </c>
    </row>
    <row r="1558" spans="1:13" ht="15" x14ac:dyDescent="0.25">
      <c r="A1558" s="1" t="s">
        <v>477</v>
      </c>
      <c r="B1558" s="1" t="s">
        <v>150</v>
      </c>
      <c r="C1558" s="1">
        <v>28</v>
      </c>
      <c r="D1558" s="1">
        <v>15</v>
      </c>
      <c r="E1558">
        <f t="shared" si="151"/>
        <v>1.3287061930744912</v>
      </c>
      <c r="F1558" s="1">
        <v>18</v>
      </c>
      <c r="G1558">
        <f t="shared" si="152"/>
        <v>1.5944474316893895</v>
      </c>
      <c r="H1558">
        <f t="shared" ref="H1558:H1589" si="155">D1558+F1558</f>
        <v>33</v>
      </c>
      <c r="I1558">
        <f t="shared" si="153"/>
        <v>2.9231536247638807</v>
      </c>
      <c r="J1558" s="1">
        <v>4.55</v>
      </c>
      <c r="K1558">
        <f t="shared" si="154"/>
        <v>0.81653509323661722</v>
      </c>
      <c r="L1558" s="1">
        <v>4.3500000000000005</v>
      </c>
    </row>
    <row r="1559" spans="1:13" ht="15" x14ac:dyDescent="0.25">
      <c r="A1559" t="s">
        <v>830</v>
      </c>
      <c r="B1559" t="s">
        <v>152</v>
      </c>
      <c r="C1559">
        <v>82.4</v>
      </c>
      <c r="D1559">
        <v>80</v>
      </c>
      <c r="E1559">
        <f t="shared" si="151"/>
        <v>3.2318048760906382</v>
      </c>
      <c r="F1559">
        <v>100</v>
      </c>
      <c r="G1559">
        <f t="shared" si="152"/>
        <v>4.0397560951132983</v>
      </c>
      <c r="H1559">
        <f t="shared" si="155"/>
        <v>180</v>
      </c>
      <c r="I1559">
        <f t="shared" si="153"/>
        <v>7.271560971203936</v>
      </c>
      <c r="J1559">
        <v>12.64</v>
      </c>
      <c r="K1559">
        <f t="shared" si="154"/>
        <v>1.300323497779432</v>
      </c>
      <c r="L1559">
        <v>7.35</v>
      </c>
    </row>
    <row r="1560" spans="1:13" ht="15" x14ac:dyDescent="0.25">
      <c r="A1560" t="s">
        <v>830</v>
      </c>
      <c r="B1560" t="s">
        <v>152</v>
      </c>
      <c r="C1560">
        <v>84.6</v>
      </c>
      <c r="D1560">
        <v>87</v>
      </c>
      <c r="E1560">
        <f t="shared" si="151"/>
        <v>3.4478681752417049</v>
      </c>
      <c r="F1560">
        <v>105</v>
      </c>
      <c r="G1560">
        <f t="shared" si="152"/>
        <v>4.1612202114986099</v>
      </c>
      <c r="H1560">
        <f t="shared" si="155"/>
        <v>192</v>
      </c>
      <c r="I1560">
        <f t="shared" si="153"/>
        <v>7.6090883867403143</v>
      </c>
      <c r="J1560">
        <v>13.4</v>
      </c>
      <c r="K1560">
        <f t="shared" si="154"/>
        <v>1.3599094145677897</v>
      </c>
      <c r="L1560">
        <v>8.02</v>
      </c>
      <c r="M1560">
        <v>14.099459061992899</v>
      </c>
    </row>
    <row r="1561" spans="1:13" ht="15" x14ac:dyDescent="0.25">
      <c r="A1561" t="s">
        <v>830</v>
      </c>
      <c r="B1561" t="s">
        <v>3</v>
      </c>
      <c r="C1561">
        <v>67.599999999999994</v>
      </c>
      <c r="D1561">
        <v>115</v>
      </c>
      <c r="E1561">
        <f t="shared" si="151"/>
        <v>5.3653145163951086</v>
      </c>
      <c r="F1561">
        <v>145</v>
      </c>
      <c r="G1561">
        <f t="shared" si="152"/>
        <v>6.7649617815416585</v>
      </c>
      <c r="H1561">
        <f t="shared" si="155"/>
        <v>260</v>
      </c>
      <c r="I1561">
        <f t="shared" si="153"/>
        <v>12.130276297936767</v>
      </c>
      <c r="J1561">
        <v>12</v>
      </c>
      <c r="K1561">
        <f t="shared" si="154"/>
        <v>1.3671309574567223</v>
      </c>
      <c r="L1561">
        <v>9.4600000000000009</v>
      </c>
      <c r="M1561">
        <v>14.1016465275501</v>
      </c>
    </row>
    <row r="1562" spans="1:13" ht="15" x14ac:dyDescent="0.25">
      <c r="A1562" t="s">
        <v>830</v>
      </c>
      <c r="B1562" t="s">
        <v>152</v>
      </c>
      <c r="C1562">
        <v>68.2</v>
      </c>
      <c r="D1562">
        <v>40</v>
      </c>
      <c r="E1562">
        <f t="shared" si="151"/>
        <v>1.8542394222488652</v>
      </c>
      <c r="F1562">
        <v>59</v>
      </c>
      <c r="G1562">
        <f t="shared" si="152"/>
        <v>2.7350031478170762</v>
      </c>
      <c r="H1562">
        <f t="shared" si="155"/>
        <v>99</v>
      </c>
      <c r="I1562">
        <f t="shared" si="153"/>
        <v>4.5892425700659416</v>
      </c>
      <c r="J1562">
        <v>9.92</v>
      </c>
      <c r="K1562">
        <f t="shared" si="154"/>
        <v>1.1250249392414517</v>
      </c>
      <c r="L1562">
        <v>5.91</v>
      </c>
      <c r="M1562">
        <v>13.1</v>
      </c>
    </row>
    <row r="1563" spans="1:13" ht="15" x14ac:dyDescent="0.25">
      <c r="A1563" t="s">
        <v>830</v>
      </c>
      <c r="B1563" t="s">
        <v>152</v>
      </c>
      <c r="C1563">
        <v>76.400000000000006</v>
      </c>
      <c r="D1563">
        <v>55</v>
      </c>
      <c r="E1563">
        <f t="shared" si="151"/>
        <v>2.3474760433940269</v>
      </c>
      <c r="F1563">
        <v>70</v>
      </c>
      <c r="G1563">
        <f t="shared" si="152"/>
        <v>2.9876967825014891</v>
      </c>
      <c r="H1563">
        <f t="shared" si="155"/>
        <v>125</v>
      </c>
      <c r="I1563">
        <f t="shared" si="153"/>
        <v>5.3351728258955164</v>
      </c>
      <c r="J1563">
        <v>10.81</v>
      </c>
      <c r="K1563">
        <f t="shared" si="154"/>
        <v>1.1562626174494957</v>
      </c>
      <c r="L1563">
        <v>6.2</v>
      </c>
      <c r="M1563">
        <v>12.75</v>
      </c>
    </row>
    <row r="1564" spans="1:13" ht="15" x14ac:dyDescent="0.25">
      <c r="A1564" s="1" t="s">
        <v>732</v>
      </c>
      <c r="B1564" s="1" t="s">
        <v>123</v>
      </c>
      <c r="C1564" s="1">
        <v>31</v>
      </c>
      <c r="D1564" s="1">
        <v>17</v>
      </c>
      <c r="E1564">
        <f t="shared" si="151"/>
        <v>1.3984047526169476</v>
      </c>
      <c r="F1564" s="1">
        <v>22</v>
      </c>
      <c r="G1564">
        <f t="shared" si="152"/>
        <v>1.8097002680925205</v>
      </c>
      <c r="H1564">
        <f t="shared" si="155"/>
        <v>39</v>
      </c>
      <c r="I1564">
        <f t="shared" si="153"/>
        <v>3.2081050207094681</v>
      </c>
      <c r="J1564" s="1">
        <v>5.58</v>
      </c>
      <c r="K1564">
        <f t="shared" si="154"/>
        <v>0.95018869088858704</v>
      </c>
      <c r="L1564" s="1">
        <v>5.2</v>
      </c>
    </row>
    <row r="1565" spans="1:13" ht="15" x14ac:dyDescent="0.25">
      <c r="A1565" t="s">
        <v>587</v>
      </c>
      <c r="B1565" t="s">
        <v>85</v>
      </c>
      <c r="C1565">
        <v>46.8</v>
      </c>
      <c r="D1565">
        <v>28</v>
      </c>
      <c r="E1565">
        <f t="shared" si="151"/>
        <v>1.7069536150741982</v>
      </c>
      <c r="F1565">
        <v>35</v>
      </c>
      <c r="G1565">
        <f t="shared" si="152"/>
        <v>2.1336920188427477</v>
      </c>
      <c r="H1565">
        <f t="shared" si="155"/>
        <v>63</v>
      </c>
      <c r="I1565">
        <f t="shared" si="153"/>
        <v>3.8406456339169459</v>
      </c>
      <c r="J1565">
        <v>6.93</v>
      </c>
      <c r="K1565">
        <f t="shared" si="154"/>
        <v>0.95431296391835341</v>
      </c>
      <c r="L1565">
        <v>6.55</v>
      </c>
    </row>
    <row r="1566" spans="1:13" ht="15" x14ac:dyDescent="0.25">
      <c r="A1566" t="s">
        <v>750</v>
      </c>
      <c r="B1566" t="s">
        <v>21</v>
      </c>
      <c r="C1566">
        <v>47</v>
      </c>
      <c r="D1566">
        <v>32</v>
      </c>
      <c r="E1566">
        <f t="shared" si="151"/>
        <v>1.9447622641337801</v>
      </c>
      <c r="F1566">
        <v>42</v>
      </c>
      <c r="G1566">
        <f t="shared" si="152"/>
        <v>2.5525004716755864</v>
      </c>
      <c r="H1566">
        <f t="shared" si="155"/>
        <v>74</v>
      </c>
      <c r="I1566">
        <f t="shared" si="153"/>
        <v>4.4972627358093664</v>
      </c>
      <c r="J1566">
        <v>7.43</v>
      </c>
      <c r="K1566">
        <f t="shared" si="154"/>
        <v>1.0209198786840723</v>
      </c>
      <c r="L1566">
        <v>6.18</v>
      </c>
    </row>
    <row r="1567" spans="1:13" ht="15" x14ac:dyDescent="0.25">
      <c r="A1567" t="s">
        <v>1442</v>
      </c>
      <c r="B1567" t="s">
        <v>21</v>
      </c>
      <c r="C1567">
        <v>54.4</v>
      </c>
      <c r="D1567">
        <v>58</v>
      </c>
      <c r="E1567">
        <f t="shared" si="151"/>
        <v>3.1692310065051625</v>
      </c>
      <c r="F1567">
        <v>68</v>
      </c>
      <c r="G1567">
        <f t="shared" si="152"/>
        <v>3.7156501455577771</v>
      </c>
      <c r="H1567">
        <f t="shared" si="155"/>
        <v>126</v>
      </c>
      <c r="I1567">
        <f t="shared" si="153"/>
        <v>6.88488115206294</v>
      </c>
      <c r="J1567">
        <v>8.73</v>
      </c>
      <c r="K1567">
        <f t="shared" si="154"/>
        <v>1.1124516305694188</v>
      </c>
      <c r="L1567">
        <v>7.1000000000000005</v>
      </c>
    </row>
    <row r="1568" spans="1:13" ht="15" x14ac:dyDescent="0.25">
      <c r="A1568" s="1" t="s">
        <v>730</v>
      </c>
      <c r="B1568" s="1" t="s">
        <v>577</v>
      </c>
      <c r="C1568" s="1">
        <v>35.6</v>
      </c>
      <c r="D1568" s="1">
        <v>20</v>
      </c>
      <c r="E1568">
        <f t="shared" si="151"/>
        <v>1.4876670770243541</v>
      </c>
      <c r="F1568" s="1">
        <v>26</v>
      </c>
      <c r="G1568">
        <f t="shared" si="152"/>
        <v>1.9339672001316603</v>
      </c>
      <c r="H1568">
        <f t="shared" si="155"/>
        <v>46</v>
      </c>
      <c r="I1568">
        <f t="shared" si="153"/>
        <v>3.4216342771560142</v>
      </c>
      <c r="J1568" s="1">
        <v>5.21</v>
      </c>
      <c r="K1568">
        <f t="shared" si="154"/>
        <v>0.82610786560827076</v>
      </c>
      <c r="L1568" s="1">
        <v>5.25</v>
      </c>
    </row>
    <row r="1569" spans="1:13" ht="15" x14ac:dyDescent="0.25">
      <c r="A1569" t="s">
        <v>818</v>
      </c>
      <c r="B1569" t="s">
        <v>385</v>
      </c>
      <c r="C1569">
        <v>54.1</v>
      </c>
      <c r="D1569">
        <v>57</v>
      </c>
      <c r="E1569">
        <f t="shared" si="151"/>
        <v>3.1271427494843782</v>
      </c>
      <c r="F1569">
        <v>65</v>
      </c>
      <c r="G1569">
        <f t="shared" si="152"/>
        <v>3.5660399774821854</v>
      </c>
      <c r="H1569">
        <f t="shared" si="155"/>
        <v>122</v>
      </c>
      <c r="I1569">
        <f t="shared" si="153"/>
        <v>6.6931827269665636</v>
      </c>
      <c r="J1569">
        <v>9.5</v>
      </c>
      <c r="K1569">
        <f t="shared" si="154"/>
        <v>1.2140276699935686</v>
      </c>
      <c r="L1569">
        <v>7.05</v>
      </c>
      <c r="M1569">
        <v>13</v>
      </c>
    </row>
    <row r="1570" spans="1:13" ht="15" x14ac:dyDescent="0.25">
      <c r="A1570" t="s">
        <v>818</v>
      </c>
      <c r="B1570" t="s">
        <v>385</v>
      </c>
      <c r="C1570">
        <v>48.8</v>
      </c>
      <c r="D1570">
        <v>50</v>
      </c>
      <c r="E1570">
        <f t="shared" si="151"/>
        <v>2.95674556043013</v>
      </c>
      <c r="F1570">
        <v>59</v>
      </c>
      <c r="G1570">
        <f t="shared" si="152"/>
        <v>3.4889597613075534</v>
      </c>
      <c r="H1570">
        <f t="shared" si="155"/>
        <v>109</v>
      </c>
      <c r="I1570">
        <f t="shared" si="153"/>
        <v>6.445705321737683</v>
      </c>
      <c r="J1570">
        <v>9.23</v>
      </c>
      <c r="K1570">
        <f t="shared" si="154"/>
        <v>1.2439137694049014</v>
      </c>
      <c r="L1570">
        <v>6.67</v>
      </c>
      <c r="M1570">
        <v>12.75</v>
      </c>
    </row>
    <row r="1571" spans="1:13" ht="15" x14ac:dyDescent="0.25">
      <c r="A1571" t="s">
        <v>818</v>
      </c>
      <c r="B1571" t="s">
        <v>141</v>
      </c>
      <c r="C1571">
        <v>56.2</v>
      </c>
      <c r="D1571">
        <v>60</v>
      </c>
      <c r="E1571">
        <f t="shared" si="151"/>
        <v>3.201795583113153</v>
      </c>
      <c r="F1571">
        <v>75</v>
      </c>
      <c r="G1571">
        <f t="shared" si="152"/>
        <v>4.0022444788914413</v>
      </c>
      <c r="H1571">
        <f t="shared" si="155"/>
        <v>135</v>
      </c>
      <c r="I1571">
        <f t="shared" si="153"/>
        <v>7.2040400620045935</v>
      </c>
      <c r="J1571">
        <v>10.27</v>
      </c>
      <c r="K1571">
        <f t="shared" si="154"/>
        <v>1.2869131519993593</v>
      </c>
      <c r="L1571">
        <v>7.36</v>
      </c>
      <c r="M1571">
        <v>12.6</v>
      </c>
    </row>
    <row r="1572" spans="1:13" ht="15" x14ac:dyDescent="0.25">
      <c r="A1572" t="s">
        <v>818</v>
      </c>
      <c r="B1572" t="s">
        <v>141</v>
      </c>
      <c r="C1572">
        <v>64.2</v>
      </c>
      <c r="D1572">
        <v>73</v>
      </c>
      <c r="E1572">
        <f t="shared" si="151"/>
        <v>3.5360829604992925</v>
      </c>
      <c r="F1572">
        <v>87</v>
      </c>
      <c r="G1572">
        <f t="shared" si="152"/>
        <v>4.2142358570334029</v>
      </c>
      <c r="H1572">
        <f t="shared" si="155"/>
        <v>160</v>
      </c>
      <c r="I1572">
        <f t="shared" si="153"/>
        <v>7.7503188175326958</v>
      </c>
      <c r="J1572">
        <v>10.4</v>
      </c>
      <c r="K1572">
        <f t="shared" si="154"/>
        <v>1.2167905754026698</v>
      </c>
      <c r="L1572">
        <v>7.89</v>
      </c>
      <c r="M1572">
        <v>12.5</v>
      </c>
    </row>
    <row r="1573" spans="1:13" x14ac:dyDescent="0.3">
      <c r="A1573" t="s">
        <v>661</v>
      </c>
      <c r="B1573" t="s">
        <v>662</v>
      </c>
      <c r="C1573">
        <v>36.700000000000003</v>
      </c>
      <c r="D1573">
        <v>12</v>
      </c>
      <c r="E1573">
        <f t="shared" si="151"/>
        <v>0.87305909279536642</v>
      </c>
      <c r="F1573">
        <v>17</v>
      </c>
      <c r="G1573">
        <f t="shared" si="152"/>
        <v>1.2368337147934358</v>
      </c>
      <c r="H1573">
        <f t="shared" si="155"/>
        <v>29</v>
      </c>
      <c r="I1573">
        <f t="shared" si="153"/>
        <v>2.1098928075888024</v>
      </c>
      <c r="J1573">
        <v>5.2700000000000005</v>
      </c>
      <c r="K1573">
        <f t="shared" si="154"/>
        <v>0.82261481031417272</v>
      </c>
      <c r="L1573">
        <v>5.41</v>
      </c>
    </row>
    <row r="1574" spans="1:13" ht="15" x14ac:dyDescent="0.25">
      <c r="A1574" t="s">
        <v>2154</v>
      </c>
      <c r="B1574" t="s">
        <v>35</v>
      </c>
      <c r="C1574">
        <v>87.2</v>
      </c>
      <c r="D1574">
        <v>130</v>
      </c>
      <c r="E1574">
        <f t="shared" si="151"/>
        <v>5.0397879930005578</v>
      </c>
      <c r="F1574">
        <v>155</v>
      </c>
      <c r="G1574">
        <f t="shared" si="152"/>
        <v>6.0089779916545112</v>
      </c>
      <c r="H1574">
        <f t="shared" si="155"/>
        <v>285</v>
      </c>
      <c r="I1574">
        <f t="shared" si="153"/>
        <v>11.04876598465507</v>
      </c>
      <c r="J1574">
        <v>13.46</v>
      </c>
      <c r="K1574">
        <f t="shared" si="154"/>
        <v>1.3448479170040264</v>
      </c>
      <c r="L1574">
        <v>8.83</v>
      </c>
      <c r="M1574">
        <v>14.219769667638801</v>
      </c>
    </row>
    <row r="1575" spans="1:13" ht="15" x14ac:dyDescent="0.25">
      <c r="A1575" t="s">
        <v>661</v>
      </c>
      <c r="B1575" t="s">
        <v>35</v>
      </c>
      <c r="C1575">
        <v>63.7</v>
      </c>
      <c r="D1575">
        <v>65</v>
      </c>
      <c r="E1575">
        <f t="shared" si="151"/>
        <v>3.1665248259340344</v>
      </c>
      <c r="F1575">
        <v>72</v>
      </c>
      <c r="G1575">
        <f t="shared" si="152"/>
        <v>3.5075351918038535</v>
      </c>
      <c r="H1575">
        <f t="shared" si="155"/>
        <v>137</v>
      </c>
      <c r="I1575">
        <f t="shared" si="153"/>
        <v>6.6740600177378884</v>
      </c>
      <c r="J1575">
        <v>10.73</v>
      </c>
      <c r="K1575">
        <f t="shared" si="154"/>
        <v>1.2604705753319299</v>
      </c>
      <c r="L1575">
        <v>7.32</v>
      </c>
      <c r="M1575">
        <v>13.03</v>
      </c>
    </row>
    <row r="1576" spans="1:13" ht="15" x14ac:dyDescent="0.25">
      <c r="A1576" t="s">
        <v>661</v>
      </c>
      <c r="B1576" t="s">
        <v>35</v>
      </c>
      <c r="C1576">
        <v>76.900000000000006</v>
      </c>
      <c r="D1576">
        <v>93</v>
      </c>
      <c r="E1576">
        <f t="shared" si="151"/>
        <v>3.950578703794505</v>
      </c>
      <c r="F1576">
        <v>110</v>
      </c>
      <c r="G1576">
        <f t="shared" si="152"/>
        <v>4.6727274991117804</v>
      </c>
      <c r="H1576">
        <f t="shared" si="155"/>
        <v>203</v>
      </c>
      <c r="I1576">
        <f t="shared" si="153"/>
        <v>8.623306202906285</v>
      </c>
      <c r="J1576">
        <v>11.7</v>
      </c>
      <c r="K1576">
        <f t="shared" si="154"/>
        <v>1.2472577146459634</v>
      </c>
      <c r="L1576">
        <v>8.44</v>
      </c>
      <c r="M1576">
        <v>13</v>
      </c>
    </row>
    <row r="1577" spans="1:13" x14ac:dyDescent="0.3">
      <c r="A1577" t="s">
        <v>661</v>
      </c>
      <c r="B1577" t="s">
        <v>542</v>
      </c>
      <c r="C1577">
        <v>84.3</v>
      </c>
      <c r="D1577">
        <v>117</v>
      </c>
      <c r="E1577">
        <f t="shared" si="151"/>
        <v>4.648785263390173</v>
      </c>
      <c r="F1577">
        <v>143</v>
      </c>
      <c r="G1577">
        <f t="shared" si="152"/>
        <v>5.6818486552546554</v>
      </c>
      <c r="H1577">
        <f t="shared" si="155"/>
        <v>260</v>
      </c>
      <c r="I1577">
        <f t="shared" si="153"/>
        <v>10.330633918644828</v>
      </c>
      <c r="J1577">
        <v>13.99</v>
      </c>
      <c r="K1577">
        <f t="shared" si="154"/>
        <v>1.4223884996630018</v>
      </c>
      <c r="L1577">
        <v>8.81</v>
      </c>
    </row>
    <row r="1578" spans="1:13" x14ac:dyDescent="0.3">
      <c r="A1578" t="s">
        <v>1232</v>
      </c>
      <c r="B1578" t="s">
        <v>1249</v>
      </c>
      <c r="C1578">
        <v>52</v>
      </c>
      <c r="D1578">
        <v>34</v>
      </c>
      <c r="E1578">
        <f t="shared" si="151"/>
        <v>1.9198116424874145</v>
      </c>
      <c r="F1578">
        <v>35</v>
      </c>
      <c r="G1578">
        <f t="shared" si="152"/>
        <v>1.976276690795868</v>
      </c>
      <c r="H1578">
        <f t="shared" si="155"/>
        <v>69</v>
      </c>
      <c r="I1578">
        <f t="shared" si="153"/>
        <v>3.8960883332832825</v>
      </c>
      <c r="J1578">
        <v>7.97</v>
      </c>
      <c r="K1578">
        <f t="shared" si="154"/>
        <v>1.0395061992058989</v>
      </c>
      <c r="L1578">
        <v>6.2</v>
      </c>
      <c r="M1578">
        <v>14.34</v>
      </c>
    </row>
    <row r="1579" spans="1:13" ht="15" x14ac:dyDescent="0.25">
      <c r="A1579" t="s">
        <v>1232</v>
      </c>
      <c r="B1579" t="s">
        <v>318</v>
      </c>
      <c r="C1579">
        <v>45.7</v>
      </c>
      <c r="D1579">
        <v>24</v>
      </c>
      <c r="E1579">
        <f t="shared" si="151"/>
        <v>1.488636682226566</v>
      </c>
      <c r="F1579">
        <v>28</v>
      </c>
      <c r="G1579">
        <f t="shared" si="152"/>
        <v>1.7367427959309936</v>
      </c>
      <c r="H1579">
        <f t="shared" si="155"/>
        <v>52</v>
      </c>
      <c r="I1579">
        <f t="shared" si="153"/>
        <v>3.2253794781575595</v>
      </c>
      <c r="J1579">
        <v>5.85</v>
      </c>
      <c r="K1579">
        <f t="shared" si="154"/>
        <v>0.81552744480807193</v>
      </c>
      <c r="L1579">
        <v>5.45</v>
      </c>
      <c r="M1579">
        <v>13.95</v>
      </c>
    </row>
    <row r="1580" spans="1:13" ht="15" x14ac:dyDescent="0.25">
      <c r="A1580" t="s">
        <v>1232</v>
      </c>
      <c r="B1580" t="s">
        <v>35</v>
      </c>
      <c r="C1580">
        <v>57.6</v>
      </c>
      <c r="D1580">
        <v>47</v>
      </c>
      <c r="E1580">
        <f t="shared" si="151"/>
        <v>2.4635824043613983</v>
      </c>
      <c r="F1580">
        <v>56</v>
      </c>
      <c r="G1580">
        <f t="shared" si="152"/>
        <v>2.9353322264731556</v>
      </c>
      <c r="H1580">
        <f t="shared" si="155"/>
        <v>103</v>
      </c>
      <c r="I1580">
        <f t="shared" si="153"/>
        <v>5.3989146308345539</v>
      </c>
      <c r="J1580">
        <v>7.9300000000000006</v>
      </c>
      <c r="K1580">
        <f t="shared" si="154"/>
        <v>0.98116730335684876</v>
      </c>
      <c r="L1580">
        <v>6.75</v>
      </c>
      <c r="M1580">
        <v>13.1</v>
      </c>
    </row>
    <row r="1581" spans="1:13" ht="15" x14ac:dyDescent="0.25">
      <c r="A1581" t="s">
        <v>1471</v>
      </c>
      <c r="B1581" t="s">
        <v>157</v>
      </c>
      <c r="C1581">
        <v>75.7</v>
      </c>
      <c r="D1581">
        <v>97</v>
      </c>
      <c r="E1581">
        <f t="shared" si="151"/>
        <v>4.1679066050204625</v>
      </c>
      <c r="F1581">
        <v>125</v>
      </c>
      <c r="G1581">
        <f t="shared" si="152"/>
        <v>5.3710136662634822</v>
      </c>
      <c r="H1581">
        <f t="shared" si="155"/>
        <v>222</v>
      </c>
      <c r="I1581">
        <f t="shared" si="153"/>
        <v>9.5389202712839438</v>
      </c>
      <c r="J1581">
        <v>13.68</v>
      </c>
      <c r="K1581">
        <f t="shared" si="154"/>
        <v>1.4702042106106825</v>
      </c>
      <c r="L1581">
        <v>9.35</v>
      </c>
      <c r="M1581">
        <v>14.1497707698084</v>
      </c>
    </row>
    <row r="1582" spans="1:13" ht="15" x14ac:dyDescent="0.25">
      <c r="A1582" t="s">
        <v>2086</v>
      </c>
      <c r="B1582" t="s">
        <v>1266</v>
      </c>
      <c r="C1582">
        <v>57.7</v>
      </c>
      <c r="D1582">
        <v>61</v>
      </c>
      <c r="E1582">
        <f t="shared" si="151"/>
        <v>3.1933836606041548</v>
      </c>
      <c r="F1582">
        <v>76</v>
      </c>
      <c r="G1582">
        <f t="shared" si="152"/>
        <v>3.9786419378018976</v>
      </c>
      <c r="H1582">
        <f t="shared" si="155"/>
        <v>137</v>
      </c>
      <c r="I1582">
        <f t="shared" si="153"/>
        <v>7.1720255984060524</v>
      </c>
      <c r="J1582">
        <v>8.8800000000000008</v>
      </c>
      <c r="K1582">
        <f t="shared" si="154"/>
        <v>1.0977273640519509</v>
      </c>
      <c r="L1582">
        <v>7.26</v>
      </c>
    </row>
    <row r="1583" spans="1:13" ht="15" x14ac:dyDescent="0.25">
      <c r="A1583" t="s">
        <v>640</v>
      </c>
      <c r="B1583" t="s">
        <v>5</v>
      </c>
      <c r="C1583">
        <v>48</v>
      </c>
      <c r="D1583">
        <v>26</v>
      </c>
      <c r="E1583">
        <f t="shared" si="151"/>
        <v>1.5561053549680799</v>
      </c>
      <c r="F1583">
        <v>36</v>
      </c>
      <c r="G1583">
        <f t="shared" si="152"/>
        <v>2.1546074145711875</v>
      </c>
      <c r="H1583">
        <f t="shared" si="155"/>
        <v>62</v>
      </c>
      <c r="I1583">
        <f t="shared" si="153"/>
        <v>3.7107127695392674</v>
      </c>
      <c r="J1583">
        <v>6.55</v>
      </c>
      <c r="K1583">
        <f t="shared" si="154"/>
        <v>0.89028809584663238</v>
      </c>
      <c r="L1583">
        <v>5</v>
      </c>
      <c r="M1583">
        <v>15.59</v>
      </c>
    </row>
    <row r="1584" spans="1:13" ht="15" x14ac:dyDescent="0.25">
      <c r="A1584" t="s">
        <v>4</v>
      </c>
      <c r="B1584" t="s">
        <v>5</v>
      </c>
      <c r="C1584">
        <v>40.799999999999997</v>
      </c>
      <c r="D1584">
        <v>25</v>
      </c>
      <c r="E1584">
        <f t="shared" si="151"/>
        <v>1.6840163717150356</v>
      </c>
      <c r="F1584">
        <v>33</v>
      </c>
      <c r="G1584">
        <f t="shared" si="152"/>
        <v>2.2229016106638468</v>
      </c>
      <c r="H1584">
        <f t="shared" si="155"/>
        <v>58</v>
      </c>
      <c r="I1584">
        <f t="shared" si="153"/>
        <v>3.9069179823788827</v>
      </c>
      <c r="J1584">
        <v>5.2</v>
      </c>
      <c r="K1584">
        <f t="shared" si="154"/>
        <v>0.76856118986399524</v>
      </c>
      <c r="L1584">
        <v>4.55</v>
      </c>
      <c r="M1584">
        <v>16.37</v>
      </c>
    </row>
    <row r="1585" spans="1:13" ht="15" x14ac:dyDescent="0.25">
      <c r="A1585" t="s">
        <v>24</v>
      </c>
      <c r="B1585" t="s">
        <v>25</v>
      </c>
      <c r="C1585">
        <v>27.7</v>
      </c>
      <c r="D1585">
        <v>8</v>
      </c>
      <c r="E1585">
        <f t="shared" si="151"/>
        <v>0.71421777379181683</v>
      </c>
      <c r="F1585">
        <v>12</v>
      </c>
      <c r="G1585">
        <f t="shared" si="152"/>
        <v>1.0713266606877252</v>
      </c>
      <c r="H1585">
        <f t="shared" si="155"/>
        <v>20</v>
      </c>
      <c r="I1585">
        <f t="shared" si="153"/>
        <v>1.7855444344795421</v>
      </c>
      <c r="J1585">
        <v>5.0999999999999996</v>
      </c>
      <c r="K1585">
        <f t="shared" si="154"/>
        <v>0.92033378328055471</v>
      </c>
      <c r="L1585">
        <v>4.96</v>
      </c>
      <c r="M1585">
        <v>15.7</v>
      </c>
    </row>
    <row r="1586" spans="1:13" ht="15" x14ac:dyDescent="0.25">
      <c r="A1586" t="s">
        <v>24</v>
      </c>
      <c r="B1586" t="s">
        <v>2042</v>
      </c>
      <c r="C1586">
        <v>57</v>
      </c>
      <c r="D1586">
        <v>65</v>
      </c>
      <c r="E1586">
        <f t="shared" si="151"/>
        <v>3.4331322640918249</v>
      </c>
      <c r="F1586">
        <v>78</v>
      </c>
      <c r="G1586">
        <f t="shared" si="152"/>
        <v>4.1197587169101899</v>
      </c>
      <c r="H1586">
        <f t="shared" si="155"/>
        <v>143</v>
      </c>
      <c r="I1586">
        <f t="shared" si="153"/>
        <v>7.5528909810020153</v>
      </c>
      <c r="J1586">
        <v>7.9</v>
      </c>
      <c r="K1586">
        <f t="shared" si="154"/>
        <v>0.98274616297889161</v>
      </c>
      <c r="L1586">
        <v>7.8</v>
      </c>
      <c r="M1586">
        <v>13</v>
      </c>
    </row>
    <row r="1587" spans="1:13" ht="15" x14ac:dyDescent="0.25">
      <c r="A1587" t="s">
        <v>512</v>
      </c>
      <c r="B1587" t="s">
        <v>503</v>
      </c>
      <c r="C1587">
        <v>67.3</v>
      </c>
      <c r="D1587">
        <v>91</v>
      </c>
      <c r="E1587">
        <f t="shared" si="151"/>
        <v>4.2593546815565428</v>
      </c>
      <c r="F1587">
        <v>114</v>
      </c>
      <c r="G1587">
        <f t="shared" si="152"/>
        <v>5.3358948757961082</v>
      </c>
      <c r="H1587">
        <f t="shared" si="155"/>
        <v>205</v>
      </c>
      <c r="I1587">
        <f t="shared" si="153"/>
        <v>9.5952495573526519</v>
      </c>
      <c r="J1587">
        <v>13.17</v>
      </c>
      <c r="K1587">
        <f t="shared" si="154"/>
        <v>1.5038704926874635</v>
      </c>
      <c r="L1587">
        <v>9.27</v>
      </c>
    </row>
    <row r="1588" spans="1:13" ht="15" x14ac:dyDescent="0.25">
      <c r="A1588" t="s">
        <v>512</v>
      </c>
      <c r="B1588" t="s">
        <v>503</v>
      </c>
      <c r="C1588">
        <v>71.599999999999994</v>
      </c>
      <c r="D1588">
        <v>107</v>
      </c>
      <c r="E1588">
        <f t="shared" si="151"/>
        <v>4.7876304981665641</v>
      </c>
      <c r="F1588">
        <v>135</v>
      </c>
      <c r="G1588">
        <f t="shared" si="152"/>
        <v>6.0404683855372534</v>
      </c>
      <c r="H1588">
        <f t="shared" si="155"/>
        <v>242</v>
      </c>
      <c r="I1588">
        <f t="shared" si="153"/>
        <v>10.828098883703817</v>
      </c>
      <c r="J1588">
        <v>14</v>
      </c>
      <c r="K1588">
        <f t="shared" si="154"/>
        <v>1.5484112124912048</v>
      </c>
      <c r="L1588">
        <v>9.59</v>
      </c>
    </row>
    <row r="1589" spans="1:13" ht="15" x14ac:dyDescent="0.25">
      <c r="A1589" t="s">
        <v>512</v>
      </c>
      <c r="B1589" t="s">
        <v>503</v>
      </c>
      <c r="C1589">
        <v>76.099999999999994</v>
      </c>
      <c r="D1589">
        <v>115</v>
      </c>
      <c r="E1589">
        <f t="shared" si="151"/>
        <v>4.9224263727128781</v>
      </c>
      <c r="F1589">
        <v>140</v>
      </c>
      <c r="G1589">
        <f t="shared" si="152"/>
        <v>5.9925190624330691</v>
      </c>
      <c r="H1589">
        <f t="shared" si="155"/>
        <v>255</v>
      </c>
      <c r="I1589">
        <f t="shared" si="153"/>
        <v>10.914945435145947</v>
      </c>
      <c r="J1589">
        <v>15</v>
      </c>
      <c r="K1589">
        <f t="shared" si="154"/>
        <v>1.6076922461311882</v>
      </c>
      <c r="L1589">
        <v>9.5</v>
      </c>
    </row>
    <row r="1590" spans="1:13" ht="15" x14ac:dyDescent="0.25">
      <c r="A1590" t="s">
        <v>512</v>
      </c>
      <c r="B1590" t="s">
        <v>503</v>
      </c>
      <c r="C1590">
        <v>41.3</v>
      </c>
      <c r="D1590">
        <v>35</v>
      </c>
      <c r="E1590">
        <f t="shared" si="151"/>
        <v>2.3368265685656215</v>
      </c>
      <c r="F1590">
        <v>50</v>
      </c>
      <c r="G1590">
        <f t="shared" si="152"/>
        <v>3.3383236693794589</v>
      </c>
      <c r="H1590">
        <f t="shared" ref="H1590:H1617" si="156">D1590+F1590</f>
        <v>85</v>
      </c>
      <c r="I1590">
        <f t="shared" si="153"/>
        <v>5.6751502379450809</v>
      </c>
      <c r="J1590">
        <v>8.56</v>
      </c>
      <c r="K1590">
        <f t="shared" si="154"/>
        <v>1.257250556119835</v>
      </c>
      <c r="L1590">
        <v>7.13</v>
      </c>
      <c r="M1590">
        <v>13.9</v>
      </c>
    </row>
    <row r="1591" spans="1:13" ht="15" x14ac:dyDescent="0.25">
      <c r="A1591" t="s">
        <v>512</v>
      </c>
      <c r="B1591" t="s">
        <v>503</v>
      </c>
      <c r="C1591">
        <v>61.6</v>
      </c>
      <c r="D1591">
        <v>77</v>
      </c>
      <c r="E1591">
        <f t="shared" si="151"/>
        <v>3.8437069972281015</v>
      </c>
      <c r="F1591">
        <v>103</v>
      </c>
      <c r="G1591">
        <f t="shared" si="152"/>
        <v>5.1415820872012263</v>
      </c>
      <c r="H1591">
        <f t="shared" si="156"/>
        <v>180</v>
      </c>
      <c r="I1591">
        <f t="shared" si="153"/>
        <v>8.9852890844293274</v>
      </c>
      <c r="J1591">
        <v>13.45</v>
      </c>
      <c r="K1591">
        <f t="shared" si="154"/>
        <v>1.6075354608536967</v>
      </c>
      <c r="L1591">
        <v>9</v>
      </c>
      <c r="M1591">
        <v>12.13</v>
      </c>
    </row>
    <row r="1592" spans="1:13" ht="15" x14ac:dyDescent="0.25">
      <c r="A1592" t="s">
        <v>977</v>
      </c>
      <c r="B1592" t="s">
        <v>503</v>
      </c>
      <c r="C1592">
        <v>55.5</v>
      </c>
      <c r="D1592">
        <v>60</v>
      </c>
      <c r="E1592">
        <f t="shared" si="151"/>
        <v>3.2311199404178588</v>
      </c>
      <c r="F1592">
        <v>75</v>
      </c>
      <c r="G1592">
        <f t="shared" si="152"/>
        <v>4.0388999255223235</v>
      </c>
      <c r="H1592">
        <f t="shared" si="156"/>
        <v>135</v>
      </c>
      <c r="I1592">
        <f t="shared" si="153"/>
        <v>7.2700198659401822</v>
      </c>
      <c r="J1592">
        <v>11.62</v>
      </c>
      <c r="K1592">
        <f t="shared" si="154"/>
        <v>1.4655176782154182</v>
      </c>
      <c r="L1592">
        <v>7.89</v>
      </c>
    </row>
    <row r="1593" spans="1:13" ht="15" x14ac:dyDescent="0.25">
      <c r="A1593" t="s">
        <v>1651</v>
      </c>
      <c r="B1593" t="s">
        <v>294</v>
      </c>
      <c r="C1593">
        <v>51.2</v>
      </c>
      <c r="D1593">
        <v>48</v>
      </c>
      <c r="E1593">
        <f t="shared" si="151"/>
        <v>2.7410616396677181</v>
      </c>
      <c r="F1593">
        <v>60</v>
      </c>
      <c r="G1593">
        <f t="shared" si="152"/>
        <v>3.4263270495846476</v>
      </c>
      <c r="H1593">
        <f t="shared" si="156"/>
        <v>108</v>
      </c>
      <c r="I1593">
        <f t="shared" si="153"/>
        <v>6.1673886892523662</v>
      </c>
      <c r="J1593">
        <v>8.3800000000000008</v>
      </c>
      <c r="K1593">
        <f t="shared" si="154"/>
        <v>1.1017522936070179</v>
      </c>
      <c r="L1593">
        <v>7.53</v>
      </c>
      <c r="M1593">
        <v>12.5</v>
      </c>
    </row>
    <row r="1594" spans="1:13" ht="15" x14ac:dyDescent="0.25">
      <c r="A1594" t="s">
        <v>1651</v>
      </c>
      <c r="B1594" t="s">
        <v>294</v>
      </c>
      <c r="C1594">
        <v>60</v>
      </c>
      <c r="D1594">
        <v>58</v>
      </c>
      <c r="E1594">
        <f t="shared" si="151"/>
        <v>2.9512182621890819</v>
      </c>
      <c r="F1594">
        <v>76</v>
      </c>
      <c r="G1594">
        <f t="shared" si="152"/>
        <v>3.8671135849374174</v>
      </c>
      <c r="H1594">
        <f t="shared" si="156"/>
        <v>134</v>
      </c>
      <c r="I1594">
        <f t="shared" si="153"/>
        <v>6.8183318471264993</v>
      </c>
      <c r="J1594">
        <v>10.19</v>
      </c>
      <c r="K1594">
        <f t="shared" si="154"/>
        <v>1.2345382745988258</v>
      </c>
      <c r="L1594">
        <v>7.84</v>
      </c>
      <c r="M1594">
        <v>11.6</v>
      </c>
    </row>
    <row r="1595" spans="1:13" ht="15" x14ac:dyDescent="0.25">
      <c r="A1595" t="s">
        <v>1142</v>
      </c>
      <c r="B1595" t="s">
        <v>294</v>
      </c>
      <c r="C1595">
        <v>44.2</v>
      </c>
      <c r="D1595">
        <v>32</v>
      </c>
      <c r="E1595">
        <f t="shared" si="151"/>
        <v>2.0336224787687662</v>
      </c>
      <c r="F1595">
        <v>41</v>
      </c>
      <c r="G1595">
        <f t="shared" si="152"/>
        <v>2.6055788009224816</v>
      </c>
      <c r="H1595">
        <f t="shared" si="156"/>
        <v>73</v>
      </c>
      <c r="I1595">
        <f t="shared" si="153"/>
        <v>4.6392012796912478</v>
      </c>
      <c r="J1595">
        <v>7</v>
      </c>
      <c r="K1595">
        <f t="shared" si="154"/>
        <v>0.99277913759377456</v>
      </c>
      <c r="L1595">
        <v>7</v>
      </c>
      <c r="M1595">
        <v>12.69</v>
      </c>
    </row>
    <row r="1596" spans="1:13" ht="15" x14ac:dyDescent="0.25">
      <c r="A1596" t="s">
        <v>2013</v>
      </c>
      <c r="B1596" t="s">
        <v>308</v>
      </c>
      <c r="C1596">
        <v>64.099999999999994</v>
      </c>
      <c r="D1596">
        <v>85</v>
      </c>
      <c r="E1596">
        <f t="shared" si="151"/>
        <v>4.1220282098542755</v>
      </c>
      <c r="F1596">
        <v>104</v>
      </c>
      <c r="G1596">
        <f t="shared" si="152"/>
        <v>5.0434227508805263</v>
      </c>
      <c r="H1596">
        <f t="shared" si="156"/>
        <v>189</v>
      </c>
      <c r="I1596">
        <f t="shared" si="153"/>
        <v>9.1654509607348018</v>
      </c>
      <c r="J1596">
        <v>10.199999999999999</v>
      </c>
      <c r="K1596">
        <f t="shared" si="154"/>
        <v>1.1943501677751067</v>
      </c>
      <c r="L1596">
        <v>8.56</v>
      </c>
    </row>
    <row r="1597" spans="1:13" ht="15" x14ac:dyDescent="0.25">
      <c r="A1597" t="s">
        <v>87</v>
      </c>
      <c r="C1597">
        <v>69.099999999999994</v>
      </c>
      <c r="D1597">
        <v>56</v>
      </c>
      <c r="E1597">
        <f t="shared" si="151"/>
        <v>2.5712971598817673</v>
      </c>
      <c r="F1597">
        <v>72</v>
      </c>
      <c r="G1597">
        <f t="shared" si="152"/>
        <v>3.3059534912765582</v>
      </c>
      <c r="H1597">
        <f t="shared" si="156"/>
        <v>128</v>
      </c>
      <c r="I1597">
        <f t="shared" si="153"/>
        <v>5.8772506511583256</v>
      </c>
      <c r="J1597">
        <v>9.34</v>
      </c>
      <c r="K1597">
        <f t="shared" si="154"/>
        <v>1.0521124531892956</v>
      </c>
      <c r="L1597">
        <v>7.2700000000000005</v>
      </c>
    </row>
    <row r="1598" spans="1:13" ht="15" x14ac:dyDescent="0.25">
      <c r="A1598" t="s">
        <v>87</v>
      </c>
      <c r="B1598" t="s">
        <v>939</v>
      </c>
      <c r="C1598">
        <v>74</v>
      </c>
      <c r="D1598">
        <v>65</v>
      </c>
      <c r="E1598">
        <f t="shared" si="151"/>
        <v>2.8394536757668081</v>
      </c>
      <c r="F1598">
        <v>118.58</v>
      </c>
      <c r="G1598">
        <f t="shared" si="152"/>
        <v>5.1800371826527396</v>
      </c>
      <c r="H1598">
        <f t="shared" si="156"/>
        <v>183.57999999999998</v>
      </c>
      <c r="I1598">
        <f t="shared" si="153"/>
        <v>8.0194908584195481</v>
      </c>
      <c r="J1598">
        <v>11.3</v>
      </c>
      <c r="K1598">
        <f t="shared" si="154"/>
        <v>1.2287263274417493</v>
      </c>
      <c r="L1598">
        <v>7.15</v>
      </c>
    </row>
    <row r="1599" spans="1:13" ht="15" x14ac:dyDescent="0.25">
      <c r="A1599" t="s">
        <v>87</v>
      </c>
      <c r="B1599" t="s">
        <v>88</v>
      </c>
      <c r="C1599">
        <v>41.6</v>
      </c>
      <c r="D1599">
        <v>19</v>
      </c>
      <c r="E1599">
        <f t="shared" si="151"/>
        <v>1.2619019694873563</v>
      </c>
      <c r="F1599">
        <v>26</v>
      </c>
      <c r="G1599">
        <f t="shared" si="152"/>
        <v>1.7268132214037508</v>
      </c>
      <c r="H1599">
        <f t="shared" si="156"/>
        <v>45</v>
      </c>
      <c r="I1599">
        <f t="shared" si="153"/>
        <v>2.9887151908911074</v>
      </c>
      <c r="J1599">
        <v>6.35</v>
      </c>
      <c r="K1599">
        <f t="shared" si="154"/>
        <v>0.92918326416709163</v>
      </c>
      <c r="L1599">
        <v>5.6</v>
      </c>
      <c r="M1599">
        <v>15.18</v>
      </c>
    </row>
    <row r="1600" spans="1:13" ht="15" x14ac:dyDescent="0.25">
      <c r="A1600" t="s">
        <v>87</v>
      </c>
      <c r="B1600" t="s">
        <v>88</v>
      </c>
      <c r="C1600">
        <v>57.7</v>
      </c>
      <c r="D1600">
        <v>38</v>
      </c>
      <c r="E1600">
        <f t="shared" si="151"/>
        <v>1.9893209689009488</v>
      </c>
      <c r="F1600">
        <v>53</v>
      </c>
      <c r="G1600">
        <f t="shared" si="152"/>
        <v>2.7745792460986918</v>
      </c>
      <c r="H1600">
        <f t="shared" si="156"/>
        <v>91</v>
      </c>
      <c r="I1600">
        <f t="shared" si="153"/>
        <v>4.7639002149996408</v>
      </c>
      <c r="J1600">
        <v>8.6999999999999993</v>
      </c>
      <c r="K1600">
        <f t="shared" si="154"/>
        <v>1.0754761336995464</v>
      </c>
      <c r="L1600">
        <v>6.7</v>
      </c>
      <c r="M1600">
        <v>14.2</v>
      </c>
    </row>
    <row r="1601" spans="1:13" ht="15" x14ac:dyDescent="0.25">
      <c r="A1601" t="s">
        <v>87</v>
      </c>
      <c r="B1601" t="s">
        <v>939</v>
      </c>
      <c r="C1601">
        <v>60.4</v>
      </c>
      <c r="D1601">
        <v>34</v>
      </c>
      <c r="E1601">
        <f t="shared" si="151"/>
        <v>1.7216830522000615</v>
      </c>
      <c r="F1601">
        <v>37</v>
      </c>
      <c r="G1601">
        <f t="shared" si="152"/>
        <v>1.8735962626883023</v>
      </c>
      <c r="H1601">
        <f t="shared" si="156"/>
        <v>71</v>
      </c>
      <c r="I1601">
        <f t="shared" si="153"/>
        <v>3.5952793148883639</v>
      </c>
      <c r="K1601" t="str">
        <f t="shared" si="154"/>
        <v/>
      </c>
    </row>
    <row r="1602" spans="1:13" ht="15" x14ac:dyDescent="0.25">
      <c r="A1602" t="s">
        <v>1603</v>
      </c>
      <c r="B1602" t="s">
        <v>939</v>
      </c>
      <c r="C1602">
        <v>62.6</v>
      </c>
      <c r="D1602">
        <v>42</v>
      </c>
      <c r="E1602">
        <f t="shared" ref="E1602:E1665" si="157">IF(AND($C1602&gt;0,D1602&gt;0),D1602/($C1602^0.727399687532279),"")</f>
        <v>2.0721523456654309</v>
      </c>
      <c r="F1602">
        <v>55</v>
      </c>
      <c r="G1602">
        <f t="shared" ref="G1602:G1665" si="158">IF(AND($C1602&gt;0,F1602&gt;0),F1602/($C1602^0.727399687532279),"")</f>
        <v>2.7135328336094933</v>
      </c>
      <c r="H1602">
        <f t="shared" si="156"/>
        <v>97</v>
      </c>
      <c r="I1602">
        <f t="shared" ref="I1602:I1665" si="159">IF(AND($C1602&gt;0,H1602&gt;0),H1602/($C1602^0.727399687532279),"")</f>
        <v>4.7856851792749246</v>
      </c>
      <c r="J1602">
        <v>8.5</v>
      </c>
      <c r="K1602">
        <f t="shared" ref="K1602:K1665" si="160">IF(AND($C1602&gt;0,J1602&gt;0),J1602/($C1602^0.515518364833551),"")</f>
        <v>1.0075157944878421</v>
      </c>
      <c r="L1602">
        <v>6.65</v>
      </c>
    </row>
    <row r="1603" spans="1:13" ht="15" x14ac:dyDescent="0.25">
      <c r="A1603" t="s">
        <v>1062</v>
      </c>
      <c r="B1603" t="s">
        <v>939</v>
      </c>
      <c r="C1603">
        <v>56.3</v>
      </c>
      <c r="D1603">
        <v>32</v>
      </c>
      <c r="E1603">
        <f t="shared" si="157"/>
        <v>1.7054175146688644</v>
      </c>
      <c r="F1603">
        <v>38</v>
      </c>
      <c r="G1603">
        <f t="shared" si="158"/>
        <v>2.0251832986692762</v>
      </c>
      <c r="H1603">
        <f t="shared" si="156"/>
        <v>70</v>
      </c>
      <c r="I1603">
        <f t="shared" si="159"/>
        <v>3.7306008133381408</v>
      </c>
      <c r="J1603">
        <v>7.21</v>
      </c>
      <c r="K1603">
        <f t="shared" si="160"/>
        <v>0.90264304329830669</v>
      </c>
      <c r="L1603">
        <v>5.8</v>
      </c>
      <c r="M1603">
        <v>13.43</v>
      </c>
    </row>
    <row r="1604" spans="1:13" ht="15" x14ac:dyDescent="0.25">
      <c r="A1604" t="s">
        <v>1558</v>
      </c>
      <c r="B1604" t="s">
        <v>114</v>
      </c>
      <c r="C1604">
        <v>65.5</v>
      </c>
      <c r="D1604">
        <v>60</v>
      </c>
      <c r="E1604">
        <f t="shared" si="157"/>
        <v>2.8642959985887697</v>
      </c>
      <c r="F1604">
        <v>65</v>
      </c>
      <c r="G1604">
        <f t="shared" si="158"/>
        <v>3.1029873318045005</v>
      </c>
      <c r="H1604">
        <f t="shared" si="156"/>
        <v>125</v>
      </c>
      <c r="I1604">
        <f t="shared" si="159"/>
        <v>5.9672833303932702</v>
      </c>
      <c r="J1604">
        <v>9.8000000000000007</v>
      </c>
      <c r="K1604">
        <f t="shared" si="160"/>
        <v>1.1348026220011587</v>
      </c>
      <c r="L1604">
        <v>7.9</v>
      </c>
      <c r="M1604">
        <v>13.2</v>
      </c>
    </row>
    <row r="1605" spans="1:13" ht="15" x14ac:dyDescent="0.25">
      <c r="A1605" t="s">
        <v>1558</v>
      </c>
      <c r="B1605" t="s">
        <v>114</v>
      </c>
      <c r="C1605">
        <v>46.3</v>
      </c>
      <c r="D1605">
        <v>30</v>
      </c>
      <c r="E1605">
        <f t="shared" si="157"/>
        <v>1.8432241940062815</v>
      </c>
      <c r="F1605">
        <v>37</v>
      </c>
      <c r="G1605">
        <f t="shared" si="158"/>
        <v>2.2733098392744138</v>
      </c>
      <c r="H1605">
        <f t="shared" si="156"/>
        <v>67</v>
      </c>
      <c r="I1605">
        <f t="shared" si="159"/>
        <v>4.1165340332806952</v>
      </c>
      <c r="J1605">
        <v>6.66</v>
      </c>
      <c r="K1605">
        <f t="shared" si="160"/>
        <v>0.92222446728197849</v>
      </c>
      <c r="L1605">
        <v>6.53</v>
      </c>
      <c r="M1605">
        <v>12.78</v>
      </c>
    </row>
    <row r="1606" spans="1:13" ht="15" x14ac:dyDescent="0.25">
      <c r="A1606" t="s">
        <v>1746</v>
      </c>
      <c r="B1606" t="s">
        <v>471</v>
      </c>
      <c r="C1606">
        <v>49.1</v>
      </c>
      <c r="D1606">
        <v>45</v>
      </c>
      <c r="E1606">
        <f t="shared" si="157"/>
        <v>2.6492342727446627</v>
      </c>
      <c r="F1606">
        <v>58</v>
      </c>
      <c r="G1606">
        <f t="shared" si="158"/>
        <v>3.4145686182042319</v>
      </c>
      <c r="H1606">
        <f t="shared" si="156"/>
        <v>103</v>
      </c>
      <c r="I1606">
        <f t="shared" si="159"/>
        <v>6.0638028909488941</v>
      </c>
      <c r="J1606">
        <v>10.28</v>
      </c>
      <c r="K1606">
        <f t="shared" si="160"/>
        <v>1.3810504669254904</v>
      </c>
    </row>
    <row r="1607" spans="1:13" ht="15" x14ac:dyDescent="0.25">
      <c r="A1607" t="s">
        <v>1324</v>
      </c>
      <c r="B1607" t="s">
        <v>471</v>
      </c>
      <c r="C1607">
        <v>40.299999999999997</v>
      </c>
      <c r="D1607">
        <v>30</v>
      </c>
      <c r="E1607">
        <f t="shared" si="157"/>
        <v>2.0390264797355813</v>
      </c>
      <c r="F1607">
        <v>40</v>
      </c>
      <c r="G1607">
        <f t="shared" si="158"/>
        <v>2.7187019729807749</v>
      </c>
      <c r="H1607">
        <f t="shared" si="156"/>
        <v>70</v>
      </c>
      <c r="I1607">
        <f t="shared" si="159"/>
        <v>4.7577284527163561</v>
      </c>
      <c r="J1607">
        <v>6.83</v>
      </c>
      <c r="K1607">
        <f t="shared" si="160"/>
        <v>1.0159128911851192</v>
      </c>
      <c r="L1607">
        <v>6.6</v>
      </c>
    </row>
    <row r="1608" spans="1:13" ht="15" x14ac:dyDescent="0.25">
      <c r="A1608" t="s">
        <v>1746</v>
      </c>
      <c r="B1608" t="s">
        <v>471</v>
      </c>
      <c r="C1608">
        <v>58.1</v>
      </c>
      <c r="D1608">
        <v>65</v>
      </c>
      <c r="E1608">
        <f t="shared" si="157"/>
        <v>3.3857289669322044</v>
      </c>
      <c r="F1608">
        <v>75</v>
      </c>
      <c r="G1608">
        <f t="shared" si="158"/>
        <v>3.9066103464602357</v>
      </c>
      <c r="H1608">
        <f t="shared" si="156"/>
        <v>140</v>
      </c>
      <c r="I1608">
        <f t="shared" si="159"/>
        <v>7.2923393133924401</v>
      </c>
      <c r="J1608">
        <v>10.32</v>
      </c>
      <c r="K1608">
        <f t="shared" si="160"/>
        <v>1.2712018090435213</v>
      </c>
      <c r="L1608">
        <v>7.99</v>
      </c>
    </row>
    <row r="1609" spans="1:13" ht="15" x14ac:dyDescent="0.25">
      <c r="A1609" t="s">
        <v>1746</v>
      </c>
      <c r="B1609" t="s">
        <v>471</v>
      </c>
      <c r="C1609">
        <v>60.8</v>
      </c>
      <c r="D1609">
        <v>67</v>
      </c>
      <c r="E1609">
        <f t="shared" si="157"/>
        <v>3.3764777838818429</v>
      </c>
      <c r="F1609">
        <v>89</v>
      </c>
      <c r="G1609">
        <f t="shared" si="158"/>
        <v>4.4851719815743882</v>
      </c>
      <c r="H1609">
        <f t="shared" si="156"/>
        <v>156</v>
      </c>
      <c r="I1609">
        <f t="shared" si="159"/>
        <v>7.8616497654562307</v>
      </c>
      <c r="J1609">
        <v>11.81</v>
      </c>
      <c r="K1609">
        <f t="shared" si="160"/>
        <v>1.4210679391742391</v>
      </c>
      <c r="L1609">
        <v>8.3000000000000007</v>
      </c>
    </row>
    <row r="1610" spans="1:13" ht="15" x14ac:dyDescent="0.25">
      <c r="A1610" t="s">
        <v>1663</v>
      </c>
      <c r="B1610" t="s">
        <v>415</v>
      </c>
      <c r="C1610">
        <v>36.299999999999997</v>
      </c>
      <c r="D1610">
        <v>28</v>
      </c>
      <c r="E1610">
        <f t="shared" si="157"/>
        <v>2.053441995784298</v>
      </c>
      <c r="G1610" t="str">
        <f t="shared" si="158"/>
        <v/>
      </c>
      <c r="H1610">
        <f t="shared" si="156"/>
        <v>28</v>
      </c>
      <c r="I1610">
        <f t="shared" si="159"/>
        <v>2.053441995784298</v>
      </c>
      <c r="J1610">
        <v>6.2</v>
      </c>
      <c r="K1610">
        <f t="shared" si="160"/>
        <v>0.97326515924842905</v>
      </c>
      <c r="L1610">
        <v>5.97</v>
      </c>
    </row>
    <row r="1611" spans="1:13" ht="15" x14ac:dyDescent="0.25">
      <c r="A1611" t="s">
        <v>1663</v>
      </c>
      <c r="B1611" t="s">
        <v>415</v>
      </c>
      <c r="C1611">
        <v>47.5</v>
      </c>
      <c r="D1611">
        <v>49</v>
      </c>
      <c r="E1611">
        <f t="shared" si="157"/>
        <v>2.9550829237678631</v>
      </c>
      <c r="F1611">
        <v>62</v>
      </c>
      <c r="G1611">
        <f t="shared" si="158"/>
        <v>3.739084515787908</v>
      </c>
      <c r="H1611">
        <f t="shared" si="156"/>
        <v>111</v>
      </c>
      <c r="I1611">
        <f t="shared" si="159"/>
        <v>6.6941674395557706</v>
      </c>
      <c r="J1611">
        <v>7.41</v>
      </c>
      <c r="K1611">
        <f t="shared" si="160"/>
        <v>1.0126324959230648</v>
      </c>
      <c r="L1611">
        <v>7.15</v>
      </c>
      <c r="M1611">
        <v>12.6</v>
      </c>
    </row>
    <row r="1612" spans="1:13" ht="15" x14ac:dyDescent="0.25">
      <c r="A1612" t="s">
        <v>1170</v>
      </c>
      <c r="C1612">
        <v>31.5</v>
      </c>
      <c r="D1612">
        <v>18</v>
      </c>
      <c r="E1612">
        <f t="shared" si="157"/>
        <v>1.4635308332230956</v>
      </c>
      <c r="F1612">
        <v>25</v>
      </c>
      <c r="G1612">
        <f t="shared" si="158"/>
        <v>2.0326817128098549</v>
      </c>
      <c r="H1612">
        <f t="shared" si="156"/>
        <v>43</v>
      </c>
      <c r="I1612">
        <f t="shared" si="159"/>
        <v>3.4962125460329507</v>
      </c>
      <c r="J1612">
        <v>4.3100000000000005</v>
      </c>
      <c r="K1612">
        <f t="shared" si="160"/>
        <v>0.72789823022275291</v>
      </c>
      <c r="L1612">
        <v>5.38</v>
      </c>
    </row>
    <row r="1613" spans="1:13" ht="15" x14ac:dyDescent="0.25">
      <c r="A1613" t="s">
        <v>2104</v>
      </c>
      <c r="B1613" t="s">
        <v>415</v>
      </c>
      <c r="C1613">
        <v>50.7</v>
      </c>
      <c r="D1613">
        <v>55</v>
      </c>
      <c r="E1613">
        <f t="shared" si="157"/>
        <v>3.1633003735820338</v>
      </c>
      <c r="F1613">
        <v>70</v>
      </c>
      <c r="G1613">
        <f t="shared" si="158"/>
        <v>4.0260186572862251</v>
      </c>
      <c r="H1613">
        <f t="shared" si="156"/>
        <v>125</v>
      </c>
      <c r="I1613">
        <f t="shared" si="159"/>
        <v>7.1893190308682584</v>
      </c>
      <c r="J1613">
        <v>8.9</v>
      </c>
      <c r="K1613">
        <f t="shared" si="160"/>
        <v>1.1760535343530623</v>
      </c>
      <c r="L1613">
        <v>7.21</v>
      </c>
    </row>
    <row r="1614" spans="1:13" ht="15" x14ac:dyDescent="0.25">
      <c r="A1614" t="s">
        <v>195</v>
      </c>
      <c r="B1614" t="s">
        <v>196</v>
      </c>
      <c r="C1614">
        <v>22.7</v>
      </c>
      <c r="D1614">
        <v>16</v>
      </c>
      <c r="E1614">
        <f t="shared" si="157"/>
        <v>1.6510004736190353</v>
      </c>
      <c r="F1614">
        <v>19</v>
      </c>
      <c r="G1614">
        <f t="shared" si="158"/>
        <v>1.9605630624226045</v>
      </c>
      <c r="H1614">
        <f t="shared" si="156"/>
        <v>35</v>
      </c>
      <c r="I1614">
        <f t="shared" si="159"/>
        <v>3.6115635360416398</v>
      </c>
      <c r="J1614">
        <v>3.53</v>
      </c>
      <c r="K1614">
        <f t="shared" si="160"/>
        <v>0.70585983913179351</v>
      </c>
      <c r="L1614">
        <v>5.4</v>
      </c>
    </row>
    <row r="1615" spans="1:13" ht="15" x14ac:dyDescent="0.25">
      <c r="A1615" t="s">
        <v>1118</v>
      </c>
      <c r="B1615" t="s">
        <v>84</v>
      </c>
      <c r="C1615">
        <v>60.7</v>
      </c>
      <c r="D1615">
        <v>22</v>
      </c>
      <c r="E1615">
        <f t="shared" si="157"/>
        <v>1.1100225055182567</v>
      </c>
      <c r="F1615">
        <v>32</v>
      </c>
      <c r="G1615">
        <f t="shared" si="158"/>
        <v>1.6145781898447369</v>
      </c>
      <c r="H1615">
        <f t="shared" si="156"/>
        <v>54</v>
      </c>
      <c r="I1615">
        <f t="shared" si="159"/>
        <v>2.7246006953629935</v>
      </c>
      <c r="J1615">
        <v>5.69</v>
      </c>
      <c r="K1615">
        <f t="shared" si="160"/>
        <v>0.68524479939171479</v>
      </c>
      <c r="L1615">
        <v>4.8</v>
      </c>
      <c r="M1615">
        <v>15.9</v>
      </c>
    </row>
    <row r="1616" spans="1:13" ht="15" x14ac:dyDescent="0.25">
      <c r="A1616" t="s">
        <v>409</v>
      </c>
      <c r="B1616" t="s">
        <v>133</v>
      </c>
      <c r="C1616">
        <v>56.8</v>
      </c>
      <c r="D1616">
        <v>28</v>
      </c>
      <c r="E1616">
        <f t="shared" si="157"/>
        <v>1.4826737549954236</v>
      </c>
      <c r="F1616">
        <v>38</v>
      </c>
      <c r="G1616">
        <f t="shared" si="158"/>
        <v>2.0122000960652175</v>
      </c>
      <c r="H1616">
        <f t="shared" si="156"/>
        <v>66</v>
      </c>
      <c r="I1616">
        <f t="shared" si="159"/>
        <v>3.4948738510606412</v>
      </c>
      <c r="J1616">
        <v>4.9000000000000004</v>
      </c>
      <c r="K1616">
        <f t="shared" si="160"/>
        <v>0.61065693650865049</v>
      </c>
      <c r="L1616">
        <v>5.32</v>
      </c>
      <c r="M1616">
        <v>15.63</v>
      </c>
    </row>
    <row r="1617" spans="1:13" ht="15" x14ac:dyDescent="0.25">
      <c r="A1617" t="s">
        <v>409</v>
      </c>
      <c r="B1617" t="s">
        <v>1185</v>
      </c>
      <c r="C1617">
        <v>40.200000000000003</v>
      </c>
      <c r="D1617">
        <v>19</v>
      </c>
      <c r="E1617">
        <f t="shared" si="157"/>
        <v>1.2937193420221254</v>
      </c>
      <c r="F1617">
        <v>27</v>
      </c>
      <c r="G1617">
        <f t="shared" si="158"/>
        <v>1.8384432755051254</v>
      </c>
      <c r="H1617">
        <f t="shared" si="156"/>
        <v>46</v>
      </c>
      <c r="I1617">
        <f t="shared" si="159"/>
        <v>3.1321626175272508</v>
      </c>
      <c r="J1617">
        <v>4.2300000000000004</v>
      </c>
      <c r="K1617">
        <f t="shared" si="160"/>
        <v>0.62998814298082784</v>
      </c>
      <c r="L1617">
        <v>5.62</v>
      </c>
      <c r="M1617">
        <v>14.09</v>
      </c>
    </row>
    <row r="1618" spans="1:13" x14ac:dyDescent="0.3">
      <c r="A1618" t="s">
        <v>409</v>
      </c>
      <c r="B1618" t="s">
        <v>643</v>
      </c>
      <c r="C1618">
        <v>36.299999999999997</v>
      </c>
      <c r="E1618" t="str">
        <f t="shared" si="157"/>
        <v/>
      </c>
      <c r="G1618" t="str">
        <f t="shared" si="158"/>
        <v/>
      </c>
      <c r="I1618" t="str">
        <f t="shared" si="159"/>
        <v/>
      </c>
      <c r="J1618">
        <v>6.62</v>
      </c>
      <c r="K1618">
        <f t="shared" si="160"/>
        <v>1.0391960248749355</v>
      </c>
      <c r="L1618">
        <v>6.05</v>
      </c>
      <c r="M1618">
        <v>12.74</v>
      </c>
    </row>
    <row r="1619" spans="1:13" ht="15" x14ac:dyDescent="0.25">
      <c r="A1619" t="s">
        <v>2048</v>
      </c>
      <c r="B1619" t="s">
        <v>92</v>
      </c>
      <c r="C1619">
        <v>69</v>
      </c>
      <c r="D1619">
        <v>50</v>
      </c>
      <c r="E1619">
        <f t="shared" si="157"/>
        <v>2.2982207968835215</v>
      </c>
      <c r="F1619">
        <v>60</v>
      </c>
      <c r="G1619">
        <f t="shared" si="158"/>
        <v>2.7578649562602258</v>
      </c>
      <c r="H1619">
        <f t="shared" ref="H1619:H1627" si="161">D1619+F1619</f>
        <v>110</v>
      </c>
      <c r="I1619">
        <f t="shared" si="159"/>
        <v>5.0560857531437469</v>
      </c>
      <c r="J1619" s="3">
        <v>9.4600000000000009</v>
      </c>
      <c r="K1619">
        <f t="shared" si="160"/>
        <v>1.0664258406784033</v>
      </c>
      <c r="L1619" s="3">
        <v>6.55</v>
      </c>
    </row>
    <row r="1620" spans="1:13" ht="15" x14ac:dyDescent="0.25">
      <c r="A1620" t="s">
        <v>814</v>
      </c>
      <c r="B1620" t="s">
        <v>815</v>
      </c>
      <c r="C1620">
        <v>54.3</v>
      </c>
      <c r="D1620">
        <v>53</v>
      </c>
      <c r="E1620">
        <f t="shared" si="157"/>
        <v>2.8998999576517868</v>
      </c>
      <c r="F1620">
        <v>65</v>
      </c>
      <c r="G1620">
        <f t="shared" si="158"/>
        <v>3.5564810801389837</v>
      </c>
      <c r="H1620">
        <f t="shared" si="161"/>
        <v>118</v>
      </c>
      <c r="I1620">
        <f t="shared" si="159"/>
        <v>6.45638103779077</v>
      </c>
      <c r="J1620">
        <v>10.42</v>
      </c>
      <c r="K1620">
        <f t="shared" si="160"/>
        <v>1.3290659982291451</v>
      </c>
      <c r="L1620">
        <v>7.08</v>
      </c>
      <c r="M1620">
        <v>12.66</v>
      </c>
    </row>
    <row r="1621" spans="1:13" ht="15" x14ac:dyDescent="0.25">
      <c r="A1621" t="s">
        <v>814</v>
      </c>
      <c r="B1621" t="s">
        <v>39</v>
      </c>
      <c r="C1621">
        <v>54.6</v>
      </c>
      <c r="D1621">
        <v>48</v>
      </c>
      <c r="E1621">
        <f t="shared" si="157"/>
        <v>2.6158199753804721</v>
      </c>
      <c r="F1621">
        <v>64</v>
      </c>
      <c r="G1621">
        <f t="shared" si="158"/>
        <v>3.4877599671739627</v>
      </c>
      <c r="H1621">
        <f t="shared" si="161"/>
        <v>112</v>
      </c>
      <c r="I1621">
        <f t="shared" si="159"/>
        <v>6.1035799425544353</v>
      </c>
      <c r="J1621">
        <v>9.18</v>
      </c>
      <c r="K1621">
        <f t="shared" si="160"/>
        <v>1.1675835581127412</v>
      </c>
      <c r="L1621">
        <v>6.98</v>
      </c>
      <c r="M1621">
        <v>12.59</v>
      </c>
    </row>
    <row r="1622" spans="1:13" ht="15" x14ac:dyDescent="0.25">
      <c r="A1622" t="s">
        <v>814</v>
      </c>
      <c r="B1622" t="s">
        <v>815</v>
      </c>
      <c r="C1622">
        <v>47</v>
      </c>
      <c r="D1622">
        <v>45</v>
      </c>
      <c r="E1622">
        <f t="shared" si="157"/>
        <v>2.7348219339381279</v>
      </c>
      <c r="F1622">
        <v>58</v>
      </c>
      <c r="G1622">
        <f t="shared" si="158"/>
        <v>3.5248816037424762</v>
      </c>
      <c r="H1622">
        <f t="shared" si="161"/>
        <v>103</v>
      </c>
      <c r="I1622">
        <f t="shared" si="159"/>
        <v>6.2597035376806041</v>
      </c>
      <c r="J1622">
        <v>7.92</v>
      </c>
      <c r="K1622">
        <f t="shared" si="160"/>
        <v>1.0882483767399533</v>
      </c>
      <c r="L1622">
        <v>6.95</v>
      </c>
      <c r="M1622">
        <v>12.55</v>
      </c>
    </row>
    <row r="1623" spans="1:13" ht="15" x14ac:dyDescent="0.25">
      <c r="A1623" t="s">
        <v>631</v>
      </c>
      <c r="C1623">
        <v>44.5</v>
      </c>
      <c r="D1623">
        <v>25</v>
      </c>
      <c r="E1623">
        <f t="shared" si="157"/>
        <v>1.5809693548331045</v>
      </c>
      <c r="F1623">
        <v>31</v>
      </c>
      <c r="G1623">
        <f t="shared" si="158"/>
        <v>1.9604019999930495</v>
      </c>
      <c r="H1623">
        <f t="shared" si="161"/>
        <v>56</v>
      </c>
      <c r="I1623">
        <f t="shared" si="159"/>
        <v>3.5413713548261541</v>
      </c>
      <c r="J1623">
        <v>6.58</v>
      </c>
      <c r="K1623">
        <f t="shared" si="160"/>
        <v>0.92996378429789717</v>
      </c>
      <c r="L1623">
        <v>5.48</v>
      </c>
    </row>
    <row r="1624" spans="1:13" ht="15" x14ac:dyDescent="0.25">
      <c r="A1624" t="s">
        <v>631</v>
      </c>
      <c r="B1624" t="s">
        <v>21</v>
      </c>
      <c r="C1624">
        <v>75.900000000000006</v>
      </c>
      <c r="D1624">
        <v>76</v>
      </c>
      <c r="E1624">
        <f t="shared" si="157"/>
        <v>3.2593148248288397</v>
      </c>
      <c r="F1624">
        <v>90</v>
      </c>
      <c r="G1624">
        <f t="shared" si="158"/>
        <v>3.8597149241394151</v>
      </c>
      <c r="H1624">
        <f t="shared" si="161"/>
        <v>166</v>
      </c>
      <c r="I1624">
        <f t="shared" si="159"/>
        <v>7.1190297489682548</v>
      </c>
      <c r="J1624">
        <v>9.8000000000000007</v>
      </c>
      <c r="K1624">
        <f t="shared" si="160"/>
        <v>1.0517848475392673</v>
      </c>
      <c r="L1624">
        <v>7.83</v>
      </c>
    </row>
    <row r="1625" spans="1:13" ht="15" x14ac:dyDescent="0.25">
      <c r="A1625" t="s">
        <v>631</v>
      </c>
      <c r="B1625" t="s">
        <v>21</v>
      </c>
      <c r="C1625">
        <v>83.2</v>
      </c>
      <c r="D1625">
        <v>110</v>
      </c>
      <c r="E1625">
        <f t="shared" si="157"/>
        <v>4.4126103325028048</v>
      </c>
      <c r="F1625">
        <v>130</v>
      </c>
      <c r="G1625">
        <f t="shared" si="158"/>
        <v>5.2149031202305878</v>
      </c>
      <c r="H1625">
        <f t="shared" si="161"/>
        <v>240</v>
      </c>
      <c r="I1625">
        <f t="shared" si="159"/>
        <v>9.6275134527333925</v>
      </c>
      <c r="J1625">
        <v>12.55</v>
      </c>
      <c r="K1625">
        <f t="shared" si="160"/>
        <v>1.2846501986009227</v>
      </c>
      <c r="L1625">
        <v>8.76</v>
      </c>
      <c r="M1625">
        <v>14.252581650996801</v>
      </c>
    </row>
    <row r="1626" spans="1:13" ht="15" x14ac:dyDescent="0.25">
      <c r="A1626" t="s">
        <v>631</v>
      </c>
      <c r="B1626" t="s">
        <v>21</v>
      </c>
      <c r="C1626">
        <v>72.2</v>
      </c>
      <c r="D1626">
        <v>65</v>
      </c>
      <c r="E1626">
        <f t="shared" si="157"/>
        <v>2.8907729343440836</v>
      </c>
      <c r="F1626">
        <v>77</v>
      </c>
      <c r="G1626">
        <f t="shared" si="158"/>
        <v>3.4244540914537605</v>
      </c>
      <c r="H1626">
        <f t="shared" si="161"/>
        <v>142</v>
      </c>
      <c r="I1626">
        <f t="shared" si="159"/>
        <v>6.315227025797844</v>
      </c>
      <c r="J1626">
        <v>9.9600000000000009</v>
      </c>
      <c r="K1626">
        <f t="shared" si="160"/>
        <v>1.0968551566790852</v>
      </c>
      <c r="L1626">
        <v>7.6000000000000005</v>
      </c>
      <c r="M1626">
        <v>13.6</v>
      </c>
    </row>
    <row r="1627" spans="1:13" ht="15" x14ac:dyDescent="0.25">
      <c r="A1627" t="s">
        <v>631</v>
      </c>
      <c r="B1627" t="s">
        <v>21</v>
      </c>
      <c r="C1627">
        <v>82.3</v>
      </c>
      <c r="D1627">
        <v>102</v>
      </c>
      <c r="E1627">
        <f t="shared" si="157"/>
        <v>4.1241925189975834</v>
      </c>
      <c r="F1627">
        <v>125</v>
      </c>
      <c r="G1627">
        <f t="shared" si="158"/>
        <v>5.0541574987715485</v>
      </c>
      <c r="H1627">
        <f t="shared" si="161"/>
        <v>227</v>
      </c>
      <c r="I1627">
        <f t="shared" si="159"/>
        <v>9.178350017769132</v>
      </c>
      <c r="J1627">
        <v>12.7</v>
      </c>
      <c r="K1627">
        <f t="shared" si="160"/>
        <v>1.307314053729612</v>
      </c>
      <c r="L1627">
        <v>8.41</v>
      </c>
    </row>
    <row r="1628" spans="1:13" ht="15" x14ac:dyDescent="0.25">
      <c r="A1628" t="s">
        <v>1202</v>
      </c>
      <c r="B1628" t="s">
        <v>21</v>
      </c>
      <c r="C1628">
        <v>53.7</v>
      </c>
      <c r="E1628" t="str">
        <f t="shared" si="157"/>
        <v/>
      </c>
      <c r="G1628" t="str">
        <f t="shared" si="158"/>
        <v/>
      </c>
      <c r="I1628" t="str">
        <f t="shared" si="159"/>
        <v/>
      </c>
      <c r="J1628">
        <v>7.03</v>
      </c>
      <c r="K1628">
        <f t="shared" si="160"/>
        <v>0.90182404394989257</v>
      </c>
      <c r="L1628">
        <v>5.98</v>
      </c>
    </row>
    <row r="1629" spans="1:13" ht="15" x14ac:dyDescent="0.25">
      <c r="A1629" t="s">
        <v>682</v>
      </c>
      <c r="B1629" t="s">
        <v>314</v>
      </c>
      <c r="C1629">
        <v>45.1</v>
      </c>
      <c r="D1629">
        <v>26</v>
      </c>
      <c r="E1629">
        <f t="shared" si="157"/>
        <v>1.6282678516112838</v>
      </c>
      <c r="F1629">
        <v>35</v>
      </c>
      <c r="G1629">
        <f t="shared" si="158"/>
        <v>2.1918990310151898</v>
      </c>
      <c r="H1629">
        <f t="shared" ref="H1629:H1660" si="162">D1629+F1629</f>
        <v>61</v>
      </c>
      <c r="I1629">
        <f t="shared" si="159"/>
        <v>3.8201668826264736</v>
      </c>
      <c r="J1629">
        <v>6.45</v>
      </c>
      <c r="K1629">
        <f t="shared" si="160"/>
        <v>0.90531836124972154</v>
      </c>
      <c r="L1629">
        <v>5.42</v>
      </c>
      <c r="M1629">
        <v>15.2</v>
      </c>
    </row>
    <row r="1630" spans="1:13" ht="15" x14ac:dyDescent="0.25">
      <c r="A1630" t="s">
        <v>682</v>
      </c>
      <c r="B1630" t="s">
        <v>314</v>
      </c>
      <c r="C1630">
        <v>56</v>
      </c>
      <c r="D1630">
        <v>38</v>
      </c>
      <c r="E1630">
        <f t="shared" si="157"/>
        <v>2.0330692513232953</v>
      </c>
      <c r="F1630">
        <v>50</v>
      </c>
      <c r="G1630">
        <f t="shared" si="158"/>
        <v>2.6750911201622305</v>
      </c>
      <c r="H1630">
        <f t="shared" si="162"/>
        <v>88</v>
      </c>
      <c r="I1630">
        <f t="shared" si="159"/>
        <v>4.7081603714855262</v>
      </c>
      <c r="J1630">
        <v>6.77</v>
      </c>
      <c r="K1630">
        <f t="shared" si="160"/>
        <v>0.84989570709283868</v>
      </c>
      <c r="L1630">
        <v>6.3</v>
      </c>
    </row>
    <row r="1631" spans="1:13" ht="15" x14ac:dyDescent="0.25">
      <c r="A1631" t="s">
        <v>1343</v>
      </c>
      <c r="B1631" t="s">
        <v>314</v>
      </c>
      <c r="C1631">
        <v>58.9</v>
      </c>
      <c r="D1631">
        <v>40</v>
      </c>
      <c r="E1631">
        <f t="shared" si="157"/>
        <v>2.0629023899155778</v>
      </c>
      <c r="F1631">
        <v>50</v>
      </c>
      <c r="G1631">
        <f t="shared" si="158"/>
        <v>2.578627987394472</v>
      </c>
      <c r="H1631">
        <f t="shared" si="162"/>
        <v>90</v>
      </c>
      <c r="I1631">
        <f t="shared" si="159"/>
        <v>4.6415303773100502</v>
      </c>
      <c r="J1631">
        <v>7.8100000000000005</v>
      </c>
      <c r="K1631">
        <f t="shared" si="160"/>
        <v>0.95526549631494406</v>
      </c>
    </row>
    <row r="1632" spans="1:13" ht="15" x14ac:dyDescent="0.25">
      <c r="A1632" t="s">
        <v>1108</v>
      </c>
      <c r="B1632" t="s">
        <v>360</v>
      </c>
      <c r="C1632">
        <v>49.5</v>
      </c>
      <c r="D1632">
        <v>28</v>
      </c>
      <c r="E1632">
        <f t="shared" si="157"/>
        <v>1.6387123968075952</v>
      </c>
      <c r="F1632">
        <v>40</v>
      </c>
      <c r="G1632">
        <f t="shared" si="158"/>
        <v>2.3410177097251359</v>
      </c>
      <c r="H1632">
        <f t="shared" si="162"/>
        <v>68</v>
      </c>
      <c r="I1632">
        <f t="shared" si="159"/>
        <v>3.9797301065327311</v>
      </c>
      <c r="J1632">
        <v>7.56</v>
      </c>
      <c r="K1632">
        <f t="shared" si="160"/>
        <v>1.0113970773448224</v>
      </c>
      <c r="L1632">
        <v>6.3</v>
      </c>
      <c r="M1632">
        <v>13.6</v>
      </c>
    </row>
    <row r="1633" spans="1:13" ht="15" x14ac:dyDescent="0.25">
      <c r="A1633" t="s">
        <v>1596</v>
      </c>
      <c r="B1633" t="s">
        <v>53</v>
      </c>
      <c r="C1633">
        <v>96.6</v>
      </c>
      <c r="D1633">
        <v>85</v>
      </c>
      <c r="E1633">
        <f t="shared" si="157"/>
        <v>3.0587725507529164</v>
      </c>
      <c r="F1633">
        <v>105</v>
      </c>
      <c r="G1633">
        <f t="shared" si="158"/>
        <v>3.7784837391653672</v>
      </c>
      <c r="H1633">
        <f t="shared" si="162"/>
        <v>190</v>
      </c>
      <c r="I1633">
        <f t="shared" si="159"/>
        <v>6.8372562899182832</v>
      </c>
      <c r="J1633">
        <v>11.1</v>
      </c>
      <c r="K1633">
        <f t="shared" si="160"/>
        <v>1.0520365208000548</v>
      </c>
      <c r="L1633">
        <v>8.84</v>
      </c>
    </row>
    <row r="1634" spans="1:13" ht="15" x14ac:dyDescent="0.25">
      <c r="A1634" t="s">
        <v>1596</v>
      </c>
      <c r="B1634" t="s">
        <v>53</v>
      </c>
      <c r="C1634">
        <v>59.3</v>
      </c>
      <c r="D1634">
        <v>34</v>
      </c>
      <c r="E1634">
        <f t="shared" si="157"/>
        <v>1.7448555818512008</v>
      </c>
      <c r="F1634">
        <v>45</v>
      </c>
      <c r="G1634">
        <f t="shared" si="158"/>
        <v>2.3093676818618833</v>
      </c>
      <c r="H1634">
        <f t="shared" si="162"/>
        <v>79</v>
      </c>
      <c r="I1634">
        <f t="shared" si="159"/>
        <v>4.0542232637130846</v>
      </c>
      <c r="J1634">
        <v>7.8</v>
      </c>
      <c r="K1634">
        <f t="shared" si="160"/>
        <v>0.95071937891211589</v>
      </c>
      <c r="L1634">
        <v>5.4</v>
      </c>
      <c r="M1634">
        <v>14</v>
      </c>
    </row>
    <row r="1635" spans="1:13" ht="15" x14ac:dyDescent="0.25">
      <c r="A1635" t="s">
        <v>1668</v>
      </c>
      <c r="B1635" t="s">
        <v>598</v>
      </c>
      <c r="C1635">
        <v>58.8</v>
      </c>
      <c r="D1635">
        <v>60</v>
      </c>
      <c r="E1635">
        <f t="shared" si="157"/>
        <v>3.0981806434741355</v>
      </c>
      <c r="G1635" t="str">
        <f t="shared" si="158"/>
        <v/>
      </c>
      <c r="H1635">
        <f t="shared" si="162"/>
        <v>60</v>
      </c>
      <c r="I1635">
        <f t="shared" si="159"/>
        <v>3.0981806434741355</v>
      </c>
      <c r="J1635">
        <v>10.85</v>
      </c>
      <c r="K1635">
        <f t="shared" si="160"/>
        <v>1.3282604221508121</v>
      </c>
      <c r="L1635">
        <v>7.94</v>
      </c>
    </row>
    <row r="1636" spans="1:13" ht="15" x14ac:dyDescent="0.25">
      <c r="A1636" t="s">
        <v>1143</v>
      </c>
      <c r="C1636">
        <v>53.5</v>
      </c>
      <c r="D1636">
        <v>50</v>
      </c>
      <c r="E1636">
        <f t="shared" si="157"/>
        <v>2.765451226549196</v>
      </c>
      <c r="F1636">
        <v>66</v>
      </c>
      <c r="G1636">
        <f t="shared" si="158"/>
        <v>3.6503956190449385</v>
      </c>
      <c r="H1636">
        <f t="shared" si="162"/>
        <v>116</v>
      </c>
      <c r="I1636">
        <f t="shared" si="159"/>
        <v>6.4158468455941344</v>
      </c>
      <c r="J1636">
        <v>10.23</v>
      </c>
      <c r="K1636">
        <f t="shared" si="160"/>
        <v>1.3148539583665519</v>
      </c>
      <c r="L1636">
        <v>7.68</v>
      </c>
    </row>
    <row r="1637" spans="1:13" ht="15" x14ac:dyDescent="0.25">
      <c r="A1637" t="s">
        <v>1143</v>
      </c>
      <c r="B1637" t="s">
        <v>598</v>
      </c>
      <c r="C1637">
        <v>50.9</v>
      </c>
      <c r="D1637">
        <v>47</v>
      </c>
      <c r="E1637">
        <f t="shared" si="157"/>
        <v>2.6954537002275853</v>
      </c>
      <c r="F1637">
        <v>58</v>
      </c>
      <c r="G1637">
        <f t="shared" si="158"/>
        <v>3.3263045662382971</v>
      </c>
      <c r="H1637">
        <f t="shared" si="162"/>
        <v>105</v>
      </c>
      <c r="I1637">
        <f t="shared" si="159"/>
        <v>6.0217582664658824</v>
      </c>
      <c r="J1637">
        <v>9.4500000000000011</v>
      </c>
      <c r="K1637">
        <f t="shared" si="160"/>
        <v>1.2461991426219652</v>
      </c>
      <c r="L1637">
        <v>7.18</v>
      </c>
      <c r="M1637">
        <v>12.7</v>
      </c>
    </row>
    <row r="1638" spans="1:13" ht="15" x14ac:dyDescent="0.25">
      <c r="A1638" t="s">
        <v>1449</v>
      </c>
      <c r="B1638" t="s">
        <v>280</v>
      </c>
      <c r="C1638">
        <v>48.9</v>
      </c>
      <c r="D1638">
        <v>30</v>
      </c>
      <c r="E1638">
        <f t="shared" si="157"/>
        <v>1.7714076604332682</v>
      </c>
      <c r="F1638">
        <v>31</v>
      </c>
      <c r="G1638">
        <f t="shared" si="158"/>
        <v>1.8304545824477105</v>
      </c>
      <c r="H1638">
        <f t="shared" si="162"/>
        <v>61</v>
      </c>
      <c r="I1638">
        <f t="shared" si="159"/>
        <v>3.601862242880979</v>
      </c>
      <c r="J1638">
        <v>5.19</v>
      </c>
      <c r="K1638">
        <f t="shared" si="160"/>
        <v>0.69871105883249418</v>
      </c>
      <c r="L1638">
        <v>6.22</v>
      </c>
    </row>
    <row r="1639" spans="1:13" ht="15" x14ac:dyDescent="0.25">
      <c r="A1639" t="s">
        <v>1641</v>
      </c>
      <c r="B1639" t="s">
        <v>161</v>
      </c>
      <c r="C1639">
        <v>83.2</v>
      </c>
      <c r="D1639">
        <v>43</v>
      </c>
      <c r="E1639">
        <f t="shared" si="157"/>
        <v>1.7249294936147328</v>
      </c>
      <c r="F1639">
        <v>53</v>
      </c>
      <c r="G1639">
        <f t="shared" si="158"/>
        <v>2.1260758874786241</v>
      </c>
      <c r="H1639">
        <f t="shared" si="162"/>
        <v>96</v>
      </c>
      <c r="I1639">
        <f t="shared" si="159"/>
        <v>3.8510053810933571</v>
      </c>
      <c r="J1639">
        <v>8.41</v>
      </c>
      <c r="K1639">
        <f t="shared" si="160"/>
        <v>0.86086917691105658</v>
      </c>
      <c r="L1639">
        <v>6.12</v>
      </c>
    </row>
    <row r="1640" spans="1:13" ht="15" x14ac:dyDescent="0.25">
      <c r="A1640" t="s">
        <v>185</v>
      </c>
      <c r="B1640" t="s">
        <v>186</v>
      </c>
      <c r="C1640">
        <v>30.1</v>
      </c>
      <c r="D1640">
        <v>22</v>
      </c>
      <c r="E1640">
        <f t="shared" si="157"/>
        <v>1.84890192206919</v>
      </c>
      <c r="F1640">
        <v>30</v>
      </c>
      <c r="G1640">
        <f t="shared" si="158"/>
        <v>2.5212298937307138</v>
      </c>
      <c r="H1640">
        <f t="shared" si="162"/>
        <v>52</v>
      </c>
      <c r="I1640">
        <f t="shared" si="159"/>
        <v>4.3701318157999038</v>
      </c>
      <c r="J1640">
        <v>5.26</v>
      </c>
      <c r="K1640">
        <f t="shared" si="160"/>
        <v>0.90940546984204129</v>
      </c>
      <c r="L1640">
        <v>5</v>
      </c>
    </row>
    <row r="1641" spans="1:13" ht="15" x14ac:dyDescent="0.25">
      <c r="A1641" t="s">
        <v>836</v>
      </c>
      <c r="B1641" t="s">
        <v>72</v>
      </c>
      <c r="C1641">
        <v>70.5</v>
      </c>
      <c r="D1641">
        <v>81</v>
      </c>
      <c r="E1641">
        <f t="shared" si="157"/>
        <v>3.6653279000575392</v>
      </c>
      <c r="F1641">
        <v>102</v>
      </c>
      <c r="G1641">
        <f t="shared" si="158"/>
        <v>4.6155980963687533</v>
      </c>
      <c r="H1641">
        <f t="shared" si="162"/>
        <v>183</v>
      </c>
      <c r="I1641">
        <f t="shared" si="159"/>
        <v>8.2809259964262925</v>
      </c>
      <c r="J1641">
        <v>12.1</v>
      </c>
      <c r="K1641">
        <f t="shared" si="160"/>
        <v>1.3489937539376713</v>
      </c>
      <c r="L1641">
        <v>8.09</v>
      </c>
    </row>
    <row r="1642" spans="1:13" ht="15" x14ac:dyDescent="0.25">
      <c r="A1642" t="s">
        <v>836</v>
      </c>
      <c r="B1642" t="s">
        <v>72</v>
      </c>
      <c r="C1642">
        <v>62.7</v>
      </c>
      <c r="D1642">
        <v>52</v>
      </c>
      <c r="E1642">
        <f t="shared" si="157"/>
        <v>2.5625449728045706</v>
      </c>
      <c r="F1642">
        <v>73</v>
      </c>
      <c r="G1642">
        <f t="shared" si="158"/>
        <v>3.5974189041294933</v>
      </c>
      <c r="H1642">
        <f t="shared" si="162"/>
        <v>125</v>
      </c>
      <c r="I1642">
        <f t="shared" si="159"/>
        <v>6.1599638769340634</v>
      </c>
      <c r="J1642">
        <v>9.27</v>
      </c>
      <c r="K1642">
        <f t="shared" si="160"/>
        <v>1.0978811039226903</v>
      </c>
      <c r="L1642">
        <v>7.64</v>
      </c>
    </row>
    <row r="1643" spans="1:13" ht="15" x14ac:dyDescent="0.25">
      <c r="A1643" t="s">
        <v>836</v>
      </c>
      <c r="B1643" t="s">
        <v>72</v>
      </c>
      <c r="C1643">
        <v>66.599999999999994</v>
      </c>
      <c r="D1643">
        <v>66</v>
      </c>
      <c r="E1643">
        <f t="shared" si="157"/>
        <v>3.112786619940159</v>
      </c>
      <c r="F1643">
        <v>87</v>
      </c>
      <c r="G1643">
        <f t="shared" si="158"/>
        <v>4.103218726284755</v>
      </c>
      <c r="H1643">
        <f t="shared" si="162"/>
        <v>153</v>
      </c>
      <c r="I1643">
        <f t="shared" si="159"/>
        <v>7.2160053462249145</v>
      </c>
      <c r="J1643">
        <v>10.87</v>
      </c>
      <c r="K1643">
        <f t="shared" si="160"/>
        <v>1.2479439822189033</v>
      </c>
      <c r="L1643">
        <v>8</v>
      </c>
    </row>
    <row r="1644" spans="1:13" ht="15" x14ac:dyDescent="0.25">
      <c r="A1644" t="s">
        <v>836</v>
      </c>
      <c r="B1644" t="s">
        <v>837</v>
      </c>
      <c r="C1644">
        <v>52</v>
      </c>
      <c r="D1644">
        <v>43</v>
      </c>
      <c r="E1644">
        <f t="shared" si="157"/>
        <v>2.4279970772634951</v>
      </c>
      <c r="F1644">
        <v>52</v>
      </c>
      <c r="G1644">
        <f t="shared" si="158"/>
        <v>2.9361825120395753</v>
      </c>
      <c r="H1644">
        <f t="shared" si="162"/>
        <v>95</v>
      </c>
      <c r="I1644">
        <f t="shared" si="159"/>
        <v>5.3641795893030704</v>
      </c>
      <c r="J1644">
        <v>7.11</v>
      </c>
      <c r="K1644">
        <f t="shared" si="160"/>
        <v>0.92733865449861264</v>
      </c>
      <c r="L1644">
        <v>6.54</v>
      </c>
      <c r="M1644">
        <v>13.14</v>
      </c>
    </row>
    <row r="1645" spans="1:13" ht="15" x14ac:dyDescent="0.25">
      <c r="A1645" t="s">
        <v>980</v>
      </c>
      <c r="B1645" t="s">
        <v>72</v>
      </c>
      <c r="C1645">
        <v>54.4</v>
      </c>
      <c r="D1645">
        <v>36</v>
      </c>
      <c r="E1645">
        <f t="shared" si="157"/>
        <v>1.9671089005894113</v>
      </c>
      <c r="F1645">
        <v>51</v>
      </c>
      <c r="G1645">
        <f t="shared" si="158"/>
        <v>2.7867376091683327</v>
      </c>
      <c r="H1645">
        <f t="shared" si="162"/>
        <v>87</v>
      </c>
      <c r="I1645">
        <f t="shared" si="159"/>
        <v>4.7538465097577438</v>
      </c>
      <c r="J1645">
        <v>8.74</v>
      </c>
      <c r="K1645">
        <f t="shared" si="160"/>
        <v>1.1137259165150881</v>
      </c>
      <c r="L1645">
        <v>6.6</v>
      </c>
    </row>
    <row r="1646" spans="1:13" ht="15" x14ac:dyDescent="0.25">
      <c r="A1646" t="s">
        <v>156</v>
      </c>
      <c r="B1646" t="s">
        <v>157</v>
      </c>
      <c r="C1646">
        <v>31.7</v>
      </c>
      <c r="D1646">
        <v>14</v>
      </c>
      <c r="E1646">
        <f t="shared" si="157"/>
        <v>1.133073277878226</v>
      </c>
      <c r="F1646">
        <v>21</v>
      </c>
      <c r="G1646">
        <f t="shared" si="158"/>
        <v>1.6996099168173389</v>
      </c>
      <c r="H1646">
        <f t="shared" si="162"/>
        <v>35</v>
      </c>
      <c r="I1646">
        <f t="shared" si="159"/>
        <v>2.8326831946955648</v>
      </c>
      <c r="J1646">
        <v>4.83</v>
      </c>
      <c r="K1646">
        <f t="shared" si="160"/>
        <v>0.81306171995552057</v>
      </c>
      <c r="L1646">
        <v>4.7699999999999996</v>
      </c>
      <c r="M1646">
        <v>14.84</v>
      </c>
    </row>
    <row r="1647" spans="1:13" ht="15" x14ac:dyDescent="0.25">
      <c r="A1647" t="s">
        <v>2087</v>
      </c>
      <c r="B1647" t="s">
        <v>800</v>
      </c>
      <c r="C1647">
        <v>66</v>
      </c>
      <c r="D1647">
        <v>73</v>
      </c>
      <c r="E1647">
        <f t="shared" si="157"/>
        <v>3.4656697046801148</v>
      </c>
      <c r="G1647" t="str">
        <f t="shared" si="158"/>
        <v/>
      </c>
      <c r="H1647">
        <f t="shared" si="162"/>
        <v>73</v>
      </c>
      <c r="I1647">
        <f t="shared" si="159"/>
        <v>3.4656697046801148</v>
      </c>
      <c r="J1647">
        <v>12.4</v>
      </c>
      <c r="K1647">
        <f t="shared" si="160"/>
        <v>1.4302546577853279</v>
      </c>
      <c r="L1647">
        <v>8.75</v>
      </c>
    </row>
    <row r="1648" spans="1:13" ht="15" x14ac:dyDescent="0.25">
      <c r="A1648" t="s">
        <v>1098</v>
      </c>
      <c r="B1648" t="s">
        <v>800</v>
      </c>
      <c r="C1648">
        <v>48.3</v>
      </c>
      <c r="D1648">
        <v>35</v>
      </c>
      <c r="E1648">
        <f t="shared" si="157"/>
        <v>2.0852850402077832</v>
      </c>
      <c r="F1648">
        <v>45</v>
      </c>
      <c r="G1648">
        <f t="shared" si="158"/>
        <v>2.6810807659814357</v>
      </c>
      <c r="H1648">
        <f t="shared" si="162"/>
        <v>80</v>
      </c>
      <c r="I1648">
        <f t="shared" si="159"/>
        <v>4.7663658061892189</v>
      </c>
      <c r="J1648">
        <v>7.36</v>
      </c>
      <c r="K1648">
        <f t="shared" si="160"/>
        <v>0.99717674772985654</v>
      </c>
      <c r="L1648">
        <v>6.6</v>
      </c>
      <c r="M1648">
        <v>12.9</v>
      </c>
    </row>
    <row r="1649" spans="1:13" x14ac:dyDescent="0.3">
      <c r="A1649" t="s">
        <v>527</v>
      </c>
      <c r="B1649" t="s">
        <v>242</v>
      </c>
      <c r="C1649">
        <v>52.4</v>
      </c>
      <c r="D1649">
        <v>54</v>
      </c>
      <c r="E1649">
        <f t="shared" si="157"/>
        <v>3.0321642214584883</v>
      </c>
      <c r="F1649">
        <v>75</v>
      </c>
      <c r="G1649">
        <f t="shared" si="158"/>
        <v>4.2113391964701226</v>
      </c>
      <c r="H1649">
        <f t="shared" si="162"/>
        <v>129</v>
      </c>
      <c r="I1649">
        <f t="shared" si="159"/>
        <v>7.2435034179286113</v>
      </c>
      <c r="J1649">
        <v>9.1999999999999993</v>
      </c>
      <c r="K1649">
        <f t="shared" si="160"/>
        <v>1.1952010711015715</v>
      </c>
      <c r="L1649">
        <v>7.94</v>
      </c>
    </row>
    <row r="1650" spans="1:13" x14ac:dyDescent="0.3">
      <c r="A1650" t="s">
        <v>527</v>
      </c>
      <c r="B1650" t="s">
        <v>242</v>
      </c>
      <c r="C1650">
        <v>34.5</v>
      </c>
      <c r="D1650">
        <v>18</v>
      </c>
      <c r="E1650">
        <f t="shared" si="157"/>
        <v>1.3698195995745532</v>
      </c>
      <c r="F1650">
        <v>27</v>
      </c>
      <c r="G1650">
        <f t="shared" si="158"/>
        <v>2.0547293993618299</v>
      </c>
      <c r="H1650">
        <f t="shared" si="162"/>
        <v>45</v>
      </c>
      <c r="I1650">
        <f t="shared" si="159"/>
        <v>3.4245489989363831</v>
      </c>
      <c r="J1650">
        <v>4.4800000000000004</v>
      </c>
      <c r="K1650">
        <f t="shared" si="160"/>
        <v>0.72194485996674451</v>
      </c>
      <c r="L1650">
        <v>6.1</v>
      </c>
      <c r="M1650">
        <v>13.3</v>
      </c>
    </row>
    <row r="1651" spans="1:13" x14ac:dyDescent="0.3">
      <c r="A1651" t="s">
        <v>527</v>
      </c>
      <c r="B1651" t="s">
        <v>242</v>
      </c>
      <c r="C1651">
        <v>49</v>
      </c>
      <c r="D1651">
        <v>33</v>
      </c>
      <c r="E1651">
        <f t="shared" si="157"/>
        <v>1.9456550221501208</v>
      </c>
      <c r="F1651">
        <v>51</v>
      </c>
      <c r="G1651">
        <f t="shared" si="158"/>
        <v>3.0069213978683687</v>
      </c>
      <c r="H1651">
        <f t="shared" si="162"/>
        <v>84</v>
      </c>
      <c r="I1651">
        <f t="shared" si="159"/>
        <v>4.9525764200184899</v>
      </c>
      <c r="J1651">
        <v>6.92</v>
      </c>
      <c r="K1651">
        <f t="shared" si="160"/>
        <v>0.93063412842015925</v>
      </c>
      <c r="L1651">
        <v>7.06</v>
      </c>
      <c r="M1651">
        <v>12.37</v>
      </c>
    </row>
    <row r="1652" spans="1:13" ht="15" x14ac:dyDescent="0.25">
      <c r="A1652" t="s">
        <v>1561</v>
      </c>
      <c r="B1652" t="s">
        <v>827</v>
      </c>
      <c r="C1652">
        <v>51.9</v>
      </c>
      <c r="D1652">
        <v>36</v>
      </c>
      <c r="E1652">
        <f t="shared" si="157"/>
        <v>2.0355899620480002</v>
      </c>
      <c r="F1652">
        <v>48</v>
      </c>
      <c r="G1652">
        <f t="shared" si="158"/>
        <v>2.7141199493973338</v>
      </c>
      <c r="H1652">
        <f t="shared" si="162"/>
        <v>84</v>
      </c>
      <c r="I1652">
        <f t="shared" si="159"/>
        <v>4.7497099114453336</v>
      </c>
      <c r="J1652">
        <v>6.05</v>
      </c>
      <c r="K1652">
        <f t="shared" si="160"/>
        <v>0.78986906096441556</v>
      </c>
      <c r="L1652">
        <v>6.61</v>
      </c>
      <c r="M1652">
        <v>12.41</v>
      </c>
    </row>
    <row r="1653" spans="1:13" ht="15" x14ac:dyDescent="0.25">
      <c r="A1653" t="s">
        <v>65</v>
      </c>
      <c r="B1653" t="s">
        <v>64</v>
      </c>
      <c r="C1653">
        <v>57.5</v>
      </c>
      <c r="D1653">
        <v>32</v>
      </c>
      <c r="E1653">
        <f t="shared" si="157"/>
        <v>1.6794540961124496</v>
      </c>
      <c r="F1653">
        <v>46</v>
      </c>
      <c r="G1653">
        <f t="shared" si="158"/>
        <v>2.4142152631616463</v>
      </c>
      <c r="H1653">
        <f t="shared" si="162"/>
        <v>78</v>
      </c>
      <c r="I1653">
        <f t="shared" si="159"/>
        <v>4.093669359274096</v>
      </c>
      <c r="J1653">
        <v>5.9</v>
      </c>
      <c r="K1653">
        <f t="shared" si="160"/>
        <v>0.73065257921687676</v>
      </c>
      <c r="L1653">
        <v>4.6500000000000004</v>
      </c>
      <c r="M1653">
        <v>17.78</v>
      </c>
    </row>
    <row r="1654" spans="1:13" ht="15" x14ac:dyDescent="0.25">
      <c r="A1654" t="s">
        <v>65</v>
      </c>
      <c r="B1654" t="s">
        <v>314</v>
      </c>
      <c r="C1654">
        <v>73.400000000000006</v>
      </c>
      <c r="D1654">
        <v>56</v>
      </c>
      <c r="E1654">
        <f t="shared" si="157"/>
        <v>2.4608282057852806</v>
      </c>
      <c r="F1654">
        <v>70</v>
      </c>
      <c r="G1654">
        <f t="shared" si="158"/>
        <v>3.076035257231601</v>
      </c>
      <c r="H1654">
        <f t="shared" si="162"/>
        <v>126</v>
      </c>
      <c r="I1654">
        <f t="shared" si="159"/>
        <v>5.5368634630168811</v>
      </c>
      <c r="J1654">
        <v>8.49</v>
      </c>
      <c r="K1654">
        <f t="shared" si="160"/>
        <v>0.92705843157770251</v>
      </c>
      <c r="L1654">
        <v>6.7</v>
      </c>
      <c r="M1654">
        <v>12.7</v>
      </c>
    </row>
    <row r="1655" spans="1:13" ht="15" x14ac:dyDescent="0.25">
      <c r="A1655" t="s">
        <v>65</v>
      </c>
      <c r="B1655" t="s">
        <v>314</v>
      </c>
      <c r="C1655">
        <v>76.8</v>
      </c>
      <c r="D1655">
        <v>63</v>
      </c>
      <c r="E1655">
        <f t="shared" si="157"/>
        <v>2.6787327484353107</v>
      </c>
      <c r="F1655">
        <v>80</v>
      </c>
      <c r="G1655">
        <f t="shared" si="158"/>
        <v>3.4015653948384901</v>
      </c>
      <c r="H1655">
        <f t="shared" si="162"/>
        <v>143</v>
      </c>
      <c r="I1655">
        <f t="shared" si="159"/>
        <v>6.0802981432738008</v>
      </c>
      <c r="J1655">
        <v>8.76</v>
      </c>
      <c r="K1655">
        <f t="shared" si="160"/>
        <v>0.93447088099913878</v>
      </c>
      <c r="L1655">
        <v>7.04</v>
      </c>
      <c r="M1655">
        <v>12.6</v>
      </c>
    </row>
    <row r="1656" spans="1:13" ht="15" x14ac:dyDescent="0.25">
      <c r="A1656" t="s">
        <v>1076</v>
      </c>
      <c r="B1656" t="s">
        <v>64</v>
      </c>
      <c r="C1656">
        <v>67.099999999999994</v>
      </c>
      <c r="D1656">
        <v>45</v>
      </c>
      <c r="E1656">
        <f t="shared" si="157"/>
        <v>2.1108390668966921</v>
      </c>
      <c r="F1656">
        <v>58</v>
      </c>
      <c r="G1656">
        <f t="shared" si="158"/>
        <v>2.7206370195557361</v>
      </c>
      <c r="H1656">
        <f t="shared" si="162"/>
        <v>103</v>
      </c>
      <c r="I1656">
        <f t="shared" si="159"/>
        <v>4.8314760864524287</v>
      </c>
      <c r="J1656">
        <v>6.78</v>
      </c>
      <c r="K1656">
        <f t="shared" si="160"/>
        <v>0.77539087759462377</v>
      </c>
      <c r="L1656">
        <v>5.58</v>
      </c>
      <c r="M1656">
        <v>15.31</v>
      </c>
    </row>
    <row r="1657" spans="1:13" ht="15" x14ac:dyDescent="0.25">
      <c r="A1657" t="s">
        <v>1025</v>
      </c>
      <c r="B1657" t="s">
        <v>1026</v>
      </c>
      <c r="C1657">
        <v>42.4</v>
      </c>
      <c r="D1657">
        <v>21</v>
      </c>
      <c r="E1657">
        <f t="shared" si="157"/>
        <v>1.3755420751417362</v>
      </c>
      <c r="F1657">
        <v>29</v>
      </c>
      <c r="G1657">
        <f t="shared" si="158"/>
        <v>1.8995581037671596</v>
      </c>
      <c r="H1657">
        <f t="shared" si="162"/>
        <v>50</v>
      </c>
      <c r="I1657">
        <f t="shared" si="159"/>
        <v>3.2751001789088958</v>
      </c>
      <c r="J1657">
        <v>3.67</v>
      </c>
      <c r="K1657">
        <f t="shared" si="160"/>
        <v>0.53177642356852317</v>
      </c>
      <c r="L1657">
        <v>5.35</v>
      </c>
      <c r="M1657">
        <v>14.3</v>
      </c>
    </row>
    <row r="1658" spans="1:13" ht="15" x14ac:dyDescent="0.25">
      <c r="A1658" t="s">
        <v>526</v>
      </c>
      <c r="B1658" t="s">
        <v>157</v>
      </c>
      <c r="C1658">
        <v>70.5</v>
      </c>
      <c r="D1658">
        <v>80</v>
      </c>
      <c r="E1658">
        <f t="shared" si="157"/>
        <v>3.6200769383284337</v>
      </c>
      <c r="F1658">
        <v>91</v>
      </c>
      <c r="G1658">
        <f t="shared" si="158"/>
        <v>4.117837517348593</v>
      </c>
      <c r="H1658">
        <f t="shared" si="162"/>
        <v>171</v>
      </c>
      <c r="I1658">
        <f t="shared" si="159"/>
        <v>7.7379144556770276</v>
      </c>
      <c r="J1658">
        <v>10.1</v>
      </c>
      <c r="K1658">
        <f t="shared" si="160"/>
        <v>1.1260195797330974</v>
      </c>
      <c r="L1658">
        <v>7.85</v>
      </c>
    </row>
    <row r="1659" spans="1:13" ht="15" x14ac:dyDescent="0.25">
      <c r="A1659" t="s">
        <v>526</v>
      </c>
      <c r="B1659" t="s">
        <v>157</v>
      </c>
      <c r="C1659">
        <v>61.35</v>
      </c>
      <c r="D1659">
        <v>55</v>
      </c>
      <c r="E1659">
        <f t="shared" si="157"/>
        <v>2.7536385439534552</v>
      </c>
      <c r="F1659">
        <v>72</v>
      </c>
      <c r="G1659">
        <f t="shared" si="158"/>
        <v>3.6047631848117958</v>
      </c>
      <c r="H1659">
        <f t="shared" si="162"/>
        <v>127</v>
      </c>
      <c r="I1659">
        <f t="shared" si="159"/>
        <v>6.3584017287652506</v>
      </c>
      <c r="J1659">
        <v>10.1</v>
      </c>
      <c r="K1659">
        <f t="shared" si="160"/>
        <v>1.209678972629409</v>
      </c>
      <c r="L1659">
        <v>7.28</v>
      </c>
      <c r="M1659">
        <v>12.94</v>
      </c>
    </row>
    <row r="1660" spans="1:13" ht="15" x14ac:dyDescent="0.25">
      <c r="A1660" t="s">
        <v>526</v>
      </c>
      <c r="B1660" t="s">
        <v>157</v>
      </c>
      <c r="C1660">
        <v>71</v>
      </c>
      <c r="D1660">
        <v>75</v>
      </c>
      <c r="E1660">
        <f t="shared" si="157"/>
        <v>3.3764204266027811</v>
      </c>
      <c r="F1660">
        <v>92</v>
      </c>
      <c r="G1660">
        <f t="shared" si="158"/>
        <v>4.1417423899660779</v>
      </c>
      <c r="H1660">
        <f t="shared" si="162"/>
        <v>167</v>
      </c>
      <c r="I1660">
        <f t="shared" si="159"/>
        <v>7.518162816568859</v>
      </c>
      <c r="J1660">
        <v>11.2</v>
      </c>
      <c r="K1660">
        <f t="shared" si="160"/>
        <v>1.2441144830772852</v>
      </c>
      <c r="L1660">
        <v>7.66</v>
      </c>
      <c r="M1660">
        <v>11.7</v>
      </c>
    </row>
    <row r="1661" spans="1:13" ht="15" x14ac:dyDescent="0.25">
      <c r="A1661" t="s">
        <v>357</v>
      </c>
      <c r="B1661" t="s">
        <v>13</v>
      </c>
      <c r="C1661">
        <v>32.799999999999997</v>
      </c>
      <c r="D1661">
        <v>29</v>
      </c>
      <c r="E1661">
        <f t="shared" si="157"/>
        <v>2.2895589906957943</v>
      </c>
      <c r="F1661">
        <v>38</v>
      </c>
      <c r="G1661">
        <f t="shared" si="158"/>
        <v>3.0001117809117308</v>
      </c>
      <c r="H1661">
        <f t="shared" ref="H1661:H1692" si="163">D1661+F1661</f>
        <v>67</v>
      </c>
      <c r="I1661">
        <f t="shared" si="159"/>
        <v>5.2896707716075255</v>
      </c>
      <c r="J1661">
        <v>7.66</v>
      </c>
      <c r="K1661">
        <f t="shared" si="160"/>
        <v>1.2669747636273803</v>
      </c>
      <c r="L1661">
        <v>6.64</v>
      </c>
      <c r="M1661">
        <v>14.3</v>
      </c>
    </row>
    <row r="1662" spans="1:13" ht="15" x14ac:dyDescent="0.25">
      <c r="A1662" t="s">
        <v>357</v>
      </c>
      <c r="B1662" t="s">
        <v>13</v>
      </c>
      <c r="C1662">
        <v>36.200000000000003</v>
      </c>
      <c r="D1662">
        <v>35</v>
      </c>
      <c r="E1662">
        <f t="shared" si="157"/>
        <v>2.5719582658859665</v>
      </c>
      <c r="F1662">
        <v>45</v>
      </c>
      <c r="G1662">
        <f t="shared" si="158"/>
        <v>3.3068034847105281</v>
      </c>
      <c r="H1662">
        <f t="shared" si="163"/>
        <v>80</v>
      </c>
      <c r="I1662">
        <f t="shared" si="159"/>
        <v>5.8787617505964942</v>
      </c>
      <c r="J1662">
        <v>8.6999999999999993</v>
      </c>
      <c r="K1662">
        <f t="shared" si="160"/>
        <v>1.3676543750058192</v>
      </c>
      <c r="L1662">
        <v>7</v>
      </c>
      <c r="M1662">
        <v>13.27</v>
      </c>
    </row>
    <row r="1663" spans="1:13" ht="15" x14ac:dyDescent="0.25">
      <c r="A1663" t="s">
        <v>12</v>
      </c>
      <c r="B1663" t="s">
        <v>13</v>
      </c>
      <c r="C1663">
        <v>27.2</v>
      </c>
      <c r="D1663">
        <v>20</v>
      </c>
      <c r="E1663">
        <f t="shared" si="157"/>
        <v>1.809360158741333</v>
      </c>
      <c r="F1663">
        <v>24</v>
      </c>
      <c r="G1663">
        <f t="shared" si="158"/>
        <v>2.1712321904895999</v>
      </c>
      <c r="H1663">
        <f t="shared" si="163"/>
        <v>44</v>
      </c>
      <c r="I1663">
        <f t="shared" si="159"/>
        <v>3.9805923492309327</v>
      </c>
      <c r="J1663">
        <v>4.8499999999999996</v>
      </c>
      <c r="K1663">
        <f t="shared" si="160"/>
        <v>0.88347674606010418</v>
      </c>
      <c r="L1663">
        <v>6.02</v>
      </c>
      <c r="M1663">
        <v>14.47</v>
      </c>
    </row>
    <row r="1664" spans="1:13" ht="15" x14ac:dyDescent="0.25">
      <c r="A1664" t="s">
        <v>12</v>
      </c>
      <c r="B1664" t="s">
        <v>13</v>
      </c>
      <c r="C1664">
        <v>37.799999999999997</v>
      </c>
      <c r="D1664">
        <v>44</v>
      </c>
      <c r="E1664">
        <f t="shared" si="157"/>
        <v>3.1331820817091911</v>
      </c>
      <c r="F1664">
        <v>56</v>
      </c>
      <c r="G1664">
        <f t="shared" si="158"/>
        <v>3.9876862858116979</v>
      </c>
      <c r="H1664">
        <f t="shared" si="163"/>
        <v>100</v>
      </c>
      <c r="I1664">
        <f t="shared" si="159"/>
        <v>7.120868367520889</v>
      </c>
      <c r="J1664">
        <v>8.09</v>
      </c>
      <c r="K1664">
        <f t="shared" si="160"/>
        <v>1.2437197429456313</v>
      </c>
      <c r="L1664">
        <v>7.63</v>
      </c>
      <c r="M1664">
        <v>12.9</v>
      </c>
    </row>
    <row r="1665" spans="1:13" ht="15" x14ac:dyDescent="0.25">
      <c r="A1665" t="s">
        <v>1560</v>
      </c>
      <c r="B1665" t="s">
        <v>308</v>
      </c>
      <c r="C1665">
        <v>70.8</v>
      </c>
      <c r="D1665">
        <v>35</v>
      </c>
      <c r="E1665">
        <f t="shared" si="157"/>
        <v>1.5788992948684675</v>
      </c>
      <c r="F1665">
        <v>47</v>
      </c>
      <c r="G1665">
        <f t="shared" si="158"/>
        <v>2.1202361959662279</v>
      </c>
      <c r="H1665">
        <f t="shared" si="163"/>
        <v>82</v>
      </c>
      <c r="I1665">
        <f t="shared" si="159"/>
        <v>3.6991354908346956</v>
      </c>
      <c r="J1665">
        <v>7.31</v>
      </c>
      <c r="K1665">
        <f t="shared" si="160"/>
        <v>0.81318855390627909</v>
      </c>
      <c r="L1665">
        <v>5.48</v>
      </c>
    </row>
    <row r="1666" spans="1:13" ht="15" x14ac:dyDescent="0.25">
      <c r="A1666" t="s">
        <v>968</v>
      </c>
      <c r="B1666" t="s">
        <v>308</v>
      </c>
      <c r="C1666">
        <v>59.2</v>
      </c>
      <c r="D1666">
        <v>32</v>
      </c>
      <c r="E1666">
        <f t="shared" ref="E1666:E1729" si="164">IF(AND($C1666&gt;0,D1666&gt;0),D1666/($C1666^0.727399687532279),"")</f>
        <v>1.6442343717836871</v>
      </c>
      <c r="F1666">
        <v>40</v>
      </c>
      <c r="G1666">
        <f t="shared" ref="G1666:G1729" si="165">IF(AND($C1666&gt;0,F1666&gt;0),F1666/($C1666^0.727399687532279),"")</f>
        <v>2.0552929647296088</v>
      </c>
      <c r="H1666">
        <f t="shared" si="163"/>
        <v>72</v>
      </c>
      <c r="I1666">
        <f t="shared" ref="I1666:I1729" si="166">IF(AND($C1666&gt;0,H1666&gt;0),H1666/($C1666^0.727399687532279),"")</f>
        <v>3.6995273365132961</v>
      </c>
      <c r="J1666">
        <v>6.78</v>
      </c>
      <c r="K1666">
        <f t="shared" ref="K1666:K1729" si="167">IF(AND($C1666&gt;0,J1666&gt;0),J1666/($C1666^0.515518364833551),"")</f>
        <v>0.82711387384829893</v>
      </c>
      <c r="L1666">
        <v>5.4</v>
      </c>
    </row>
    <row r="1667" spans="1:13" ht="15" x14ac:dyDescent="0.25">
      <c r="A1667" t="s">
        <v>1769</v>
      </c>
      <c r="B1667" t="s">
        <v>152</v>
      </c>
      <c r="C1667">
        <v>46.9</v>
      </c>
      <c r="D1667">
        <v>18</v>
      </c>
      <c r="E1667">
        <f t="shared" si="164"/>
        <v>1.0956249194279173</v>
      </c>
      <c r="F1667">
        <v>25</v>
      </c>
      <c r="G1667">
        <f t="shared" si="165"/>
        <v>1.5217012769832186</v>
      </c>
      <c r="H1667">
        <f t="shared" si="163"/>
        <v>43</v>
      </c>
      <c r="I1667">
        <f t="shared" si="166"/>
        <v>2.6173261964111361</v>
      </c>
      <c r="J1667">
        <v>6.2700000000000005</v>
      </c>
      <c r="K1667">
        <f t="shared" si="167"/>
        <v>0.86247645823001851</v>
      </c>
      <c r="L1667">
        <v>4.88</v>
      </c>
    </row>
    <row r="1668" spans="1:13" ht="15" x14ac:dyDescent="0.25">
      <c r="A1668" t="s">
        <v>84</v>
      </c>
      <c r="B1668" t="s">
        <v>98</v>
      </c>
      <c r="C1668">
        <v>39.700000000000003</v>
      </c>
      <c r="D1668">
        <v>22</v>
      </c>
      <c r="E1668">
        <f t="shared" si="164"/>
        <v>1.5116907852509307</v>
      </c>
      <c r="F1668">
        <v>28</v>
      </c>
      <c r="G1668">
        <f t="shared" si="165"/>
        <v>1.9239700903193664</v>
      </c>
      <c r="H1668">
        <f t="shared" si="163"/>
        <v>50</v>
      </c>
      <c r="I1668">
        <f t="shared" si="166"/>
        <v>3.4356608755702971</v>
      </c>
      <c r="J1668">
        <v>6.51</v>
      </c>
      <c r="K1668">
        <f t="shared" si="167"/>
        <v>0.97583214646820671</v>
      </c>
      <c r="L1668">
        <v>5.8</v>
      </c>
      <c r="M1668">
        <v>14.08</v>
      </c>
    </row>
    <row r="1669" spans="1:13" ht="15" x14ac:dyDescent="0.25">
      <c r="A1669" t="s">
        <v>308</v>
      </c>
      <c r="B1669" t="s">
        <v>577</v>
      </c>
      <c r="C1669">
        <v>93.2</v>
      </c>
      <c r="D1669">
        <v>120</v>
      </c>
      <c r="E1669">
        <f t="shared" si="164"/>
        <v>4.4322957020054963</v>
      </c>
      <c r="F1669">
        <v>152</v>
      </c>
      <c r="G1669">
        <f t="shared" si="165"/>
        <v>5.6142412225402953</v>
      </c>
      <c r="H1669">
        <f t="shared" si="163"/>
        <v>272</v>
      </c>
      <c r="I1669">
        <f t="shared" si="166"/>
        <v>10.046536924545793</v>
      </c>
      <c r="J1669">
        <v>16.600000000000001</v>
      </c>
      <c r="K1669">
        <f t="shared" si="167"/>
        <v>1.6026475251370869</v>
      </c>
      <c r="L1669">
        <v>9.52</v>
      </c>
    </row>
    <row r="1670" spans="1:13" ht="15" x14ac:dyDescent="0.25">
      <c r="A1670" t="s">
        <v>308</v>
      </c>
      <c r="B1670" t="s">
        <v>577</v>
      </c>
      <c r="C1670">
        <v>80.5</v>
      </c>
      <c r="D1670">
        <v>98</v>
      </c>
      <c r="E1670">
        <f t="shared" si="164"/>
        <v>4.0267136584241001</v>
      </c>
      <c r="F1670">
        <v>128</v>
      </c>
      <c r="G1670">
        <f t="shared" si="165"/>
        <v>5.2593811048804575</v>
      </c>
      <c r="H1670">
        <f t="shared" si="163"/>
        <v>226</v>
      </c>
      <c r="I1670">
        <f t="shared" si="166"/>
        <v>9.2860947633045576</v>
      </c>
      <c r="J1670">
        <v>13.3</v>
      </c>
      <c r="K1670">
        <f t="shared" si="167"/>
        <v>1.3847738859152627</v>
      </c>
      <c r="L1670">
        <v>8.4</v>
      </c>
    </row>
    <row r="1671" spans="1:13" ht="15" x14ac:dyDescent="0.25">
      <c r="A1671" t="s">
        <v>308</v>
      </c>
      <c r="B1671" t="s">
        <v>577</v>
      </c>
      <c r="C1671">
        <v>61.1</v>
      </c>
      <c r="D1671">
        <v>40</v>
      </c>
      <c r="E1671">
        <f t="shared" si="164"/>
        <v>2.0086033055687866</v>
      </c>
      <c r="F1671">
        <v>60</v>
      </c>
      <c r="G1671">
        <f t="shared" si="165"/>
        <v>3.0129049583531802</v>
      </c>
      <c r="H1671">
        <f t="shared" si="163"/>
        <v>100</v>
      </c>
      <c r="I1671">
        <f t="shared" si="166"/>
        <v>5.0215082639219668</v>
      </c>
      <c r="J1671">
        <v>9.59</v>
      </c>
      <c r="K1671">
        <f t="shared" si="167"/>
        <v>1.1510165360122797</v>
      </c>
      <c r="L1671">
        <v>5.7</v>
      </c>
      <c r="M1671">
        <v>14.59</v>
      </c>
    </row>
    <row r="1672" spans="1:13" ht="15" x14ac:dyDescent="0.25">
      <c r="A1672" t="s">
        <v>308</v>
      </c>
      <c r="B1672" t="s">
        <v>577</v>
      </c>
      <c r="C1672">
        <v>73.900000000000006</v>
      </c>
      <c r="D1672">
        <v>67</v>
      </c>
      <c r="E1672">
        <f t="shared" si="164"/>
        <v>2.9297018283900886</v>
      </c>
      <c r="F1672">
        <v>95</v>
      </c>
      <c r="G1672">
        <f t="shared" si="165"/>
        <v>4.154054831299379</v>
      </c>
      <c r="H1672">
        <f t="shared" si="163"/>
        <v>162</v>
      </c>
      <c r="I1672">
        <f t="shared" si="166"/>
        <v>7.0837566596894677</v>
      </c>
      <c r="K1672" t="str">
        <f t="shared" si="167"/>
        <v/>
      </c>
      <c r="L1672">
        <v>8.0500000000000007</v>
      </c>
      <c r="M1672">
        <v>12.2</v>
      </c>
    </row>
    <row r="1673" spans="1:13" ht="15" x14ac:dyDescent="0.25">
      <c r="A1673" t="s">
        <v>1066</v>
      </c>
      <c r="B1673" t="s">
        <v>577</v>
      </c>
      <c r="C1673">
        <v>71.5</v>
      </c>
      <c r="D1673">
        <v>63</v>
      </c>
      <c r="E1673">
        <f t="shared" si="164"/>
        <v>2.821752471201731</v>
      </c>
      <c r="F1673">
        <v>91</v>
      </c>
      <c r="G1673">
        <f t="shared" si="165"/>
        <v>4.0758646806247221</v>
      </c>
      <c r="H1673">
        <f t="shared" si="163"/>
        <v>154</v>
      </c>
      <c r="I1673">
        <f t="shared" si="166"/>
        <v>6.8976171518264531</v>
      </c>
      <c r="J1673">
        <v>11.46</v>
      </c>
      <c r="K1673">
        <f t="shared" si="167"/>
        <v>1.2683987316021963</v>
      </c>
      <c r="L1673">
        <v>7.15</v>
      </c>
      <c r="M1673">
        <v>13.63</v>
      </c>
    </row>
    <row r="1674" spans="1:13" ht="15" x14ac:dyDescent="0.25">
      <c r="A1674" t="s">
        <v>384</v>
      </c>
      <c r="B1674" t="s">
        <v>385</v>
      </c>
      <c r="C1674">
        <v>53.1</v>
      </c>
      <c r="D1674">
        <v>34</v>
      </c>
      <c r="E1674">
        <f t="shared" si="164"/>
        <v>1.8908004693888354</v>
      </c>
      <c r="F1674">
        <v>45</v>
      </c>
      <c r="G1674">
        <f t="shared" si="165"/>
        <v>2.5025300330146352</v>
      </c>
      <c r="H1674">
        <f t="shared" si="163"/>
        <v>79</v>
      </c>
      <c r="I1674">
        <f t="shared" si="166"/>
        <v>4.3933305024034706</v>
      </c>
      <c r="J1674">
        <v>8.5299999999999994</v>
      </c>
      <c r="K1674">
        <f t="shared" si="167"/>
        <v>1.100604095318378</v>
      </c>
      <c r="L1674">
        <v>5.27</v>
      </c>
    </row>
    <row r="1675" spans="1:13" ht="15" x14ac:dyDescent="0.25">
      <c r="A1675" t="s">
        <v>384</v>
      </c>
      <c r="B1675" t="s">
        <v>385</v>
      </c>
      <c r="C1675">
        <v>69.3</v>
      </c>
      <c r="D1675">
        <v>83</v>
      </c>
      <c r="E1675">
        <f t="shared" si="164"/>
        <v>3.8030261588765</v>
      </c>
      <c r="F1675">
        <v>95</v>
      </c>
      <c r="G1675">
        <f t="shared" si="165"/>
        <v>4.3528612661839459</v>
      </c>
      <c r="H1675">
        <f t="shared" si="163"/>
        <v>178</v>
      </c>
      <c r="I1675">
        <f t="shared" si="166"/>
        <v>8.1558874250604454</v>
      </c>
      <c r="J1675">
        <v>12.84</v>
      </c>
      <c r="K1675">
        <f t="shared" si="167"/>
        <v>1.4442196062278976</v>
      </c>
      <c r="L1675">
        <v>7.32</v>
      </c>
    </row>
    <row r="1676" spans="1:13" ht="15" x14ac:dyDescent="0.25">
      <c r="A1676" t="s">
        <v>384</v>
      </c>
      <c r="B1676" t="s">
        <v>415</v>
      </c>
      <c r="C1676">
        <v>67</v>
      </c>
      <c r="D1676">
        <v>85</v>
      </c>
      <c r="E1676">
        <f t="shared" si="164"/>
        <v>3.9914683031147655</v>
      </c>
      <c r="F1676">
        <v>100</v>
      </c>
      <c r="G1676">
        <f t="shared" si="165"/>
        <v>4.69584506248796</v>
      </c>
      <c r="H1676">
        <f t="shared" si="163"/>
        <v>185</v>
      </c>
      <c r="I1676">
        <f t="shared" si="166"/>
        <v>8.6873133656027246</v>
      </c>
      <c r="J1676">
        <v>12.8</v>
      </c>
      <c r="K1676">
        <f t="shared" si="167"/>
        <v>1.4649907187862006</v>
      </c>
      <c r="L1676">
        <v>8.07</v>
      </c>
      <c r="M1676">
        <v>11.4</v>
      </c>
    </row>
    <row r="1677" spans="1:13" ht="15" x14ac:dyDescent="0.25">
      <c r="A1677" t="s">
        <v>1731</v>
      </c>
      <c r="B1677" t="s">
        <v>385</v>
      </c>
      <c r="C1677">
        <v>70.5</v>
      </c>
      <c r="D1677">
        <v>91</v>
      </c>
      <c r="E1677">
        <f t="shared" si="164"/>
        <v>4.117837517348593</v>
      </c>
      <c r="F1677">
        <v>111</v>
      </c>
      <c r="G1677">
        <f t="shared" si="165"/>
        <v>5.0228567519307017</v>
      </c>
      <c r="H1677">
        <f t="shared" si="163"/>
        <v>202</v>
      </c>
      <c r="I1677">
        <f t="shared" si="166"/>
        <v>9.1406942692792956</v>
      </c>
      <c r="J1677">
        <v>14.26</v>
      </c>
      <c r="K1677">
        <f t="shared" si="167"/>
        <v>1.5898058620786109</v>
      </c>
      <c r="L1677">
        <v>8.4600000000000009</v>
      </c>
    </row>
    <row r="1678" spans="1:13" ht="15" x14ac:dyDescent="0.25">
      <c r="A1678" t="s">
        <v>384</v>
      </c>
      <c r="B1678" t="s">
        <v>385</v>
      </c>
      <c r="C1678">
        <v>82.3</v>
      </c>
      <c r="D1678">
        <v>117</v>
      </c>
      <c r="E1678">
        <f t="shared" si="164"/>
        <v>4.730691418850169</v>
      </c>
      <c r="F1678">
        <v>145</v>
      </c>
      <c r="G1678">
        <f t="shared" si="165"/>
        <v>5.8628226985749956</v>
      </c>
      <c r="H1678">
        <f t="shared" si="163"/>
        <v>262</v>
      </c>
      <c r="I1678">
        <f t="shared" si="166"/>
        <v>10.593514117425165</v>
      </c>
      <c r="J1678">
        <v>13.38</v>
      </c>
      <c r="K1678">
        <f t="shared" si="167"/>
        <v>1.3773119715671032</v>
      </c>
      <c r="L1678">
        <v>8.32</v>
      </c>
    </row>
    <row r="1679" spans="1:13" ht="15" x14ac:dyDescent="0.25">
      <c r="A1679" t="s">
        <v>2055</v>
      </c>
      <c r="B1679" t="s">
        <v>152</v>
      </c>
      <c r="C1679">
        <v>74.3</v>
      </c>
      <c r="D1679">
        <v>87</v>
      </c>
      <c r="E1679">
        <f t="shared" si="164"/>
        <v>3.7893312734131719</v>
      </c>
      <c r="F1679">
        <v>107</v>
      </c>
      <c r="G1679">
        <f t="shared" si="165"/>
        <v>4.6604419109794186</v>
      </c>
      <c r="H1679">
        <f t="shared" si="163"/>
        <v>194</v>
      </c>
      <c r="I1679">
        <f t="shared" si="166"/>
        <v>8.4497731843925905</v>
      </c>
      <c r="J1679">
        <v>9.9700000000000006</v>
      </c>
      <c r="K1679">
        <f t="shared" si="167"/>
        <v>1.0818475463327135</v>
      </c>
      <c r="L1679">
        <v>7.66</v>
      </c>
    </row>
    <row r="1680" spans="1:13" ht="15" x14ac:dyDescent="0.25">
      <c r="A1680" t="s">
        <v>2055</v>
      </c>
      <c r="B1680" t="s">
        <v>152</v>
      </c>
      <c r="C1680">
        <v>60</v>
      </c>
      <c r="D1680">
        <v>52</v>
      </c>
      <c r="E1680">
        <f t="shared" si="164"/>
        <v>2.6459198212729698</v>
      </c>
      <c r="F1680">
        <v>65</v>
      </c>
      <c r="G1680">
        <f t="shared" si="165"/>
        <v>3.3073997765912124</v>
      </c>
      <c r="H1680">
        <f t="shared" si="163"/>
        <v>117</v>
      </c>
      <c r="I1680">
        <f t="shared" si="166"/>
        <v>5.9533195978641826</v>
      </c>
      <c r="J1680">
        <v>8.3000000000000007</v>
      </c>
      <c r="K1680">
        <f t="shared" si="167"/>
        <v>1.005561106886188</v>
      </c>
      <c r="L1680">
        <v>6.63</v>
      </c>
      <c r="M1680">
        <v>12.56</v>
      </c>
    </row>
    <row r="1681" spans="1:13" ht="15" x14ac:dyDescent="0.25">
      <c r="A1681" t="s">
        <v>264</v>
      </c>
      <c r="B1681" t="s">
        <v>85</v>
      </c>
      <c r="C1681">
        <v>68.900000000000006</v>
      </c>
      <c r="D1681">
        <v>20</v>
      </c>
      <c r="E1681">
        <f t="shared" si="164"/>
        <v>0.92025864942803015</v>
      </c>
      <c r="F1681">
        <v>25</v>
      </c>
      <c r="G1681">
        <f t="shared" si="165"/>
        <v>1.1503233117850378</v>
      </c>
      <c r="H1681">
        <f t="shared" si="163"/>
        <v>45</v>
      </c>
      <c r="I1681">
        <f t="shared" si="166"/>
        <v>2.070581961213068</v>
      </c>
      <c r="J1681">
        <v>4.42</v>
      </c>
      <c r="K1681">
        <f t="shared" si="167"/>
        <v>0.49863929730496531</v>
      </c>
      <c r="L1681">
        <v>3.8</v>
      </c>
      <c r="M1681">
        <v>20.78</v>
      </c>
    </row>
    <row r="1682" spans="1:13" ht="15" x14ac:dyDescent="0.25">
      <c r="A1682" t="s">
        <v>1050</v>
      </c>
      <c r="B1682" t="s">
        <v>1051</v>
      </c>
      <c r="C1682">
        <v>56.8</v>
      </c>
      <c r="D1682">
        <v>48</v>
      </c>
      <c r="E1682">
        <f t="shared" si="164"/>
        <v>2.5417264371350119</v>
      </c>
      <c r="F1682">
        <v>65</v>
      </c>
      <c r="G1682">
        <f t="shared" si="165"/>
        <v>3.4419212169536619</v>
      </c>
      <c r="H1682">
        <f t="shared" si="163"/>
        <v>113</v>
      </c>
      <c r="I1682">
        <f t="shared" si="166"/>
        <v>5.9836476540886743</v>
      </c>
      <c r="J1682">
        <v>9.4</v>
      </c>
      <c r="K1682">
        <f t="shared" si="167"/>
        <v>1.1714643271798602</v>
      </c>
      <c r="L1682">
        <v>6.75</v>
      </c>
      <c r="M1682">
        <v>12.57</v>
      </c>
    </row>
    <row r="1683" spans="1:13" x14ac:dyDescent="0.3">
      <c r="A1683" t="s">
        <v>47</v>
      </c>
      <c r="B1683" t="s">
        <v>62</v>
      </c>
      <c r="C1683">
        <v>48.8</v>
      </c>
      <c r="D1683">
        <v>32</v>
      </c>
      <c r="E1683">
        <f t="shared" si="164"/>
        <v>1.8923171586752832</v>
      </c>
      <c r="F1683">
        <v>46</v>
      </c>
      <c r="G1683">
        <f t="shared" si="165"/>
        <v>2.7202059155957197</v>
      </c>
      <c r="H1683">
        <f t="shared" si="163"/>
        <v>78</v>
      </c>
      <c r="I1683">
        <f t="shared" si="166"/>
        <v>4.6125230742710031</v>
      </c>
      <c r="J1683">
        <v>6.36</v>
      </c>
      <c r="K1683">
        <f t="shared" si="167"/>
        <v>0.85712801445451503</v>
      </c>
      <c r="L1683">
        <v>4.6100000000000003</v>
      </c>
      <c r="M1683">
        <v>15.1</v>
      </c>
    </row>
    <row r="1684" spans="1:13" ht="15" x14ac:dyDescent="0.25">
      <c r="A1684" t="s">
        <v>47</v>
      </c>
      <c r="B1684" t="s">
        <v>48</v>
      </c>
      <c r="C1684">
        <v>40.5</v>
      </c>
      <c r="D1684">
        <v>18</v>
      </c>
      <c r="E1684">
        <f t="shared" si="164"/>
        <v>1.2190182948466131</v>
      </c>
      <c r="F1684">
        <v>22</v>
      </c>
      <c r="G1684">
        <f t="shared" si="165"/>
        <v>1.4899112492569715</v>
      </c>
      <c r="H1684">
        <f t="shared" si="163"/>
        <v>40</v>
      </c>
      <c r="I1684">
        <f t="shared" si="166"/>
        <v>2.7089295441035848</v>
      </c>
      <c r="J1684">
        <v>4.99</v>
      </c>
      <c r="K1684">
        <f t="shared" si="167"/>
        <v>0.74033445276969201</v>
      </c>
      <c r="L1684">
        <v>4.4000000000000004</v>
      </c>
      <c r="M1684">
        <v>14.84</v>
      </c>
    </row>
    <row r="1685" spans="1:13" ht="15" x14ac:dyDescent="0.25">
      <c r="A1685" t="s">
        <v>47</v>
      </c>
      <c r="B1685" t="s">
        <v>1189</v>
      </c>
      <c r="C1685">
        <v>69.5</v>
      </c>
      <c r="D1685">
        <v>27</v>
      </c>
      <c r="E1685">
        <f t="shared" si="164"/>
        <v>1.2345383709043176</v>
      </c>
      <c r="F1685">
        <v>40</v>
      </c>
      <c r="G1685">
        <f t="shared" si="165"/>
        <v>1.8289457346730633</v>
      </c>
      <c r="H1685">
        <f t="shared" si="163"/>
        <v>67</v>
      </c>
      <c r="I1685">
        <f t="shared" si="166"/>
        <v>3.0634841055773809</v>
      </c>
      <c r="J1685">
        <v>4.0199999999999996</v>
      </c>
      <c r="K1685">
        <f t="shared" si="167"/>
        <v>0.45149095950101248</v>
      </c>
      <c r="L1685">
        <v>5.18</v>
      </c>
      <c r="M1685">
        <v>14.82</v>
      </c>
    </row>
    <row r="1686" spans="1:13" x14ac:dyDescent="0.3">
      <c r="A1686" t="s">
        <v>47</v>
      </c>
      <c r="B1686" t="s">
        <v>541</v>
      </c>
      <c r="C1686">
        <v>56.9</v>
      </c>
      <c r="D1686">
        <v>30</v>
      </c>
      <c r="E1686">
        <f t="shared" si="164"/>
        <v>1.5865477246300728</v>
      </c>
      <c r="F1686">
        <v>50</v>
      </c>
      <c r="G1686">
        <f t="shared" si="165"/>
        <v>2.6442462077167876</v>
      </c>
      <c r="H1686">
        <f t="shared" si="163"/>
        <v>80</v>
      </c>
      <c r="I1686">
        <f t="shared" si="166"/>
        <v>4.2307939323468604</v>
      </c>
      <c r="J1686">
        <v>6.6</v>
      </c>
      <c r="K1686">
        <f t="shared" si="167"/>
        <v>0.82177198161363108</v>
      </c>
      <c r="L1686">
        <v>5.97</v>
      </c>
      <c r="M1686">
        <v>13.66</v>
      </c>
    </row>
    <row r="1687" spans="1:13" ht="15" x14ac:dyDescent="0.25">
      <c r="A1687" t="s">
        <v>250</v>
      </c>
      <c r="B1687" t="s">
        <v>554</v>
      </c>
      <c r="C1687">
        <v>40.1</v>
      </c>
      <c r="D1687">
        <v>25</v>
      </c>
      <c r="E1687">
        <f t="shared" si="164"/>
        <v>1.7053490867241548</v>
      </c>
      <c r="F1687">
        <v>26</v>
      </c>
      <c r="G1687">
        <f t="shared" si="165"/>
        <v>1.773563050193121</v>
      </c>
      <c r="H1687">
        <f t="shared" si="163"/>
        <v>51</v>
      </c>
      <c r="I1687">
        <f t="shared" si="166"/>
        <v>3.4789121369172755</v>
      </c>
      <c r="J1687">
        <v>6.1400000000000006</v>
      </c>
      <c r="K1687">
        <f t="shared" si="167"/>
        <v>0.91562576645691185</v>
      </c>
      <c r="L1687">
        <v>5.8100000000000005</v>
      </c>
    </row>
    <row r="1688" spans="1:13" x14ac:dyDescent="0.3">
      <c r="A1688" t="s">
        <v>250</v>
      </c>
      <c r="B1688" t="s">
        <v>158</v>
      </c>
      <c r="C1688">
        <v>35.9</v>
      </c>
      <c r="D1688">
        <v>24</v>
      </c>
      <c r="E1688">
        <f t="shared" si="164"/>
        <v>1.7743366601187465</v>
      </c>
      <c r="F1688">
        <v>30</v>
      </c>
      <c r="G1688">
        <f t="shared" si="165"/>
        <v>2.217920825148433</v>
      </c>
      <c r="H1688">
        <f t="shared" si="163"/>
        <v>54</v>
      </c>
      <c r="I1688">
        <f t="shared" si="166"/>
        <v>3.9922574852671793</v>
      </c>
      <c r="J1688">
        <v>5.99</v>
      </c>
      <c r="K1688">
        <f t="shared" si="167"/>
        <v>0.94568625115050653</v>
      </c>
      <c r="L1688">
        <v>5.9</v>
      </c>
    </row>
    <row r="1689" spans="1:13" x14ac:dyDescent="0.3">
      <c r="A1689" t="s">
        <v>1890</v>
      </c>
      <c r="B1689" t="s">
        <v>72</v>
      </c>
      <c r="C1689">
        <v>87.8</v>
      </c>
      <c r="D1689">
        <v>45</v>
      </c>
      <c r="E1689">
        <f t="shared" si="164"/>
        <v>1.735862056459633</v>
      </c>
      <c r="F1689">
        <v>60</v>
      </c>
      <c r="G1689">
        <f t="shared" si="165"/>
        <v>2.3144827419461773</v>
      </c>
      <c r="H1689">
        <f t="shared" si="163"/>
        <v>105</v>
      </c>
      <c r="I1689">
        <f t="shared" si="166"/>
        <v>4.0503447984058107</v>
      </c>
      <c r="J1689">
        <v>6.76</v>
      </c>
      <c r="K1689">
        <f t="shared" si="167"/>
        <v>0.6730379933035342</v>
      </c>
      <c r="L1689">
        <v>5.85</v>
      </c>
      <c r="M1689">
        <v>13</v>
      </c>
    </row>
    <row r="1690" spans="1:13" ht="15" x14ac:dyDescent="0.25">
      <c r="A1690" t="s">
        <v>576</v>
      </c>
      <c r="B1690" t="s">
        <v>656</v>
      </c>
      <c r="C1690">
        <v>35.9</v>
      </c>
      <c r="D1690">
        <v>25</v>
      </c>
      <c r="E1690">
        <f t="shared" si="164"/>
        <v>1.8482673542903607</v>
      </c>
      <c r="F1690">
        <v>36</v>
      </c>
      <c r="G1690">
        <f t="shared" si="165"/>
        <v>2.6615049901781194</v>
      </c>
      <c r="H1690">
        <f t="shared" si="163"/>
        <v>61</v>
      </c>
      <c r="I1690">
        <f t="shared" si="166"/>
        <v>4.5097723444684803</v>
      </c>
      <c r="J1690">
        <v>5.35</v>
      </c>
      <c r="K1690">
        <f t="shared" si="167"/>
        <v>0.84464464835646236</v>
      </c>
      <c r="L1690">
        <v>6.02</v>
      </c>
      <c r="M1690">
        <v>13.03</v>
      </c>
    </row>
    <row r="1691" spans="1:13" ht="15" x14ac:dyDescent="0.25">
      <c r="A1691" t="s">
        <v>576</v>
      </c>
      <c r="B1691" t="s">
        <v>152</v>
      </c>
      <c r="C1691">
        <v>52.9</v>
      </c>
      <c r="D1691">
        <v>40</v>
      </c>
      <c r="E1691">
        <f t="shared" si="164"/>
        <v>2.2305854963373677</v>
      </c>
      <c r="F1691">
        <v>52</v>
      </c>
      <c r="G1691">
        <f t="shared" si="165"/>
        <v>2.8997611452385783</v>
      </c>
      <c r="H1691">
        <f t="shared" si="163"/>
        <v>92</v>
      </c>
      <c r="I1691">
        <f t="shared" si="166"/>
        <v>5.1303466415759456</v>
      </c>
      <c r="J1691">
        <v>7.4</v>
      </c>
      <c r="K1691">
        <f t="shared" si="167"/>
        <v>0.95666232231486348</v>
      </c>
      <c r="L1691">
        <v>8.73</v>
      </c>
      <c r="M1691">
        <v>12.47</v>
      </c>
    </row>
    <row r="1692" spans="1:13" ht="15" x14ac:dyDescent="0.25">
      <c r="A1692" t="s">
        <v>659</v>
      </c>
      <c r="B1692" t="s">
        <v>660</v>
      </c>
      <c r="C1692">
        <v>37.9</v>
      </c>
      <c r="D1692">
        <v>16</v>
      </c>
      <c r="E1692">
        <f t="shared" si="164"/>
        <v>1.1371514634257691</v>
      </c>
      <c r="F1692">
        <v>21</v>
      </c>
      <c r="G1692">
        <f t="shared" si="165"/>
        <v>1.492511295746322</v>
      </c>
      <c r="H1692">
        <f t="shared" si="163"/>
        <v>37</v>
      </c>
      <c r="I1692">
        <f t="shared" si="166"/>
        <v>2.6296627591720911</v>
      </c>
      <c r="J1692">
        <v>5.72</v>
      </c>
      <c r="K1692">
        <f t="shared" si="167"/>
        <v>0.87816985427599059</v>
      </c>
      <c r="L1692">
        <v>5.59</v>
      </c>
      <c r="M1692">
        <v>13.88</v>
      </c>
    </row>
    <row r="1693" spans="1:13" ht="15" x14ac:dyDescent="0.25">
      <c r="A1693" s="1" t="s">
        <v>455</v>
      </c>
      <c r="B1693" s="1" t="s">
        <v>456</v>
      </c>
      <c r="C1693" s="1">
        <v>47.7</v>
      </c>
      <c r="D1693" s="1">
        <v>13</v>
      </c>
      <c r="E1693">
        <f t="shared" si="164"/>
        <v>0.78160910143569062</v>
      </c>
      <c r="F1693" s="1">
        <v>16</v>
      </c>
      <c r="G1693">
        <f t="shared" si="165"/>
        <v>0.96198043253623455</v>
      </c>
      <c r="H1693">
        <f t="shared" ref="H1693:H1724" si="168">D1693+F1693</f>
        <v>29</v>
      </c>
      <c r="I1693">
        <f t="shared" si="166"/>
        <v>1.7435895339719252</v>
      </c>
      <c r="J1693" s="1">
        <v>3.8000000000000003</v>
      </c>
      <c r="K1693">
        <f t="shared" si="167"/>
        <v>0.5181751079022815</v>
      </c>
      <c r="L1693" s="1">
        <v>4</v>
      </c>
    </row>
    <row r="1694" spans="1:13" ht="15" x14ac:dyDescent="0.25">
      <c r="A1694" t="s">
        <v>1672</v>
      </c>
      <c r="B1694" t="s">
        <v>664</v>
      </c>
      <c r="C1694">
        <v>49.5</v>
      </c>
      <c r="D1694">
        <v>45</v>
      </c>
      <c r="E1694">
        <f t="shared" si="164"/>
        <v>2.6336449234407779</v>
      </c>
      <c r="F1694">
        <v>54</v>
      </c>
      <c r="G1694">
        <f t="shared" si="165"/>
        <v>3.1603739081289333</v>
      </c>
      <c r="H1694">
        <f t="shared" si="168"/>
        <v>99</v>
      </c>
      <c r="I1694">
        <f t="shared" si="166"/>
        <v>5.7940188315697112</v>
      </c>
      <c r="J1694">
        <v>8.6300000000000008</v>
      </c>
      <c r="K1694">
        <f t="shared" si="167"/>
        <v>1.1545445472864841</v>
      </c>
      <c r="L1694">
        <v>7.0600000000000005</v>
      </c>
      <c r="M1694">
        <v>12.3</v>
      </c>
    </row>
    <row r="1695" spans="1:13" ht="15" x14ac:dyDescent="0.25">
      <c r="A1695" t="s">
        <v>1672</v>
      </c>
      <c r="B1695" t="s">
        <v>664</v>
      </c>
      <c r="C1695">
        <v>55.7</v>
      </c>
      <c r="D1695">
        <v>54</v>
      </c>
      <c r="E1695">
        <f t="shared" si="164"/>
        <v>2.9004089485708535</v>
      </c>
      <c r="F1695">
        <v>67</v>
      </c>
      <c r="G1695">
        <f t="shared" si="165"/>
        <v>3.5986555473008739</v>
      </c>
      <c r="H1695">
        <f t="shared" si="168"/>
        <v>121</v>
      </c>
      <c r="I1695">
        <f t="shared" si="166"/>
        <v>6.4990644958717274</v>
      </c>
      <c r="J1695">
        <v>10.02</v>
      </c>
      <c r="K1695">
        <f t="shared" si="167"/>
        <v>1.261383965688339</v>
      </c>
      <c r="L1695">
        <v>7.6</v>
      </c>
      <c r="M1695">
        <v>12.2</v>
      </c>
    </row>
    <row r="1696" spans="1:13" ht="15" x14ac:dyDescent="0.25">
      <c r="A1696" t="s">
        <v>1672</v>
      </c>
      <c r="B1696" t="s">
        <v>664</v>
      </c>
      <c r="C1696">
        <v>67.5</v>
      </c>
      <c r="D1696">
        <v>78</v>
      </c>
      <c r="E1696">
        <f t="shared" si="164"/>
        <v>3.6430036798699899</v>
      </c>
      <c r="F1696">
        <v>90</v>
      </c>
      <c r="G1696">
        <f t="shared" si="165"/>
        <v>4.2034657844653731</v>
      </c>
      <c r="H1696">
        <f t="shared" si="168"/>
        <v>168</v>
      </c>
      <c r="I1696">
        <f t="shared" si="166"/>
        <v>7.846469464335363</v>
      </c>
      <c r="J1696">
        <v>12.12</v>
      </c>
      <c r="K1696">
        <f t="shared" si="167"/>
        <v>1.3818564502255819</v>
      </c>
      <c r="L1696">
        <v>8.31</v>
      </c>
    </row>
    <row r="1697" spans="1:13" ht="15" x14ac:dyDescent="0.25">
      <c r="A1697" t="s">
        <v>1178</v>
      </c>
      <c r="B1697" t="s">
        <v>664</v>
      </c>
      <c r="C1697">
        <v>37.5</v>
      </c>
      <c r="D1697">
        <v>27</v>
      </c>
      <c r="E1697">
        <f t="shared" si="164"/>
        <v>1.933810490467172</v>
      </c>
      <c r="F1697">
        <v>34</v>
      </c>
      <c r="G1697">
        <f t="shared" si="165"/>
        <v>2.4351687657734757</v>
      </c>
      <c r="H1697">
        <f t="shared" si="168"/>
        <v>61</v>
      </c>
      <c r="I1697">
        <f t="shared" si="166"/>
        <v>4.3689792562406478</v>
      </c>
      <c r="J1697">
        <v>5.22</v>
      </c>
      <c r="K1697">
        <f t="shared" si="167"/>
        <v>0.80580225362603819</v>
      </c>
      <c r="L1697">
        <v>5.79</v>
      </c>
      <c r="M1697">
        <v>13.3</v>
      </c>
    </row>
    <row r="1698" spans="1:13" ht="15" x14ac:dyDescent="0.25">
      <c r="A1698" t="s">
        <v>214</v>
      </c>
      <c r="B1698" t="s">
        <v>55</v>
      </c>
      <c r="C1698">
        <v>59.9</v>
      </c>
      <c r="D1698">
        <v>60</v>
      </c>
      <c r="E1698">
        <f t="shared" si="164"/>
        <v>3.0566909783462983</v>
      </c>
      <c r="F1698">
        <v>76</v>
      </c>
      <c r="G1698">
        <f t="shared" si="165"/>
        <v>3.871808572571978</v>
      </c>
      <c r="H1698">
        <f t="shared" si="168"/>
        <v>136</v>
      </c>
      <c r="I1698">
        <f t="shared" si="166"/>
        <v>6.9284995509182767</v>
      </c>
      <c r="J1698">
        <v>9.6300000000000008</v>
      </c>
      <c r="K1698">
        <f t="shared" si="167"/>
        <v>1.1676968752362065</v>
      </c>
      <c r="L1698">
        <v>7.54</v>
      </c>
    </row>
    <row r="1699" spans="1:13" ht="15" x14ac:dyDescent="0.25">
      <c r="A1699" t="s">
        <v>214</v>
      </c>
      <c r="B1699" t="s">
        <v>55</v>
      </c>
      <c r="C1699">
        <v>64</v>
      </c>
      <c r="D1699">
        <v>61</v>
      </c>
      <c r="E1699">
        <f t="shared" si="164"/>
        <v>2.9615228395294437</v>
      </c>
      <c r="F1699">
        <v>80</v>
      </c>
      <c r="G1699">
        <f t="shared" si="165"/>
        <v>3.8839643797107462</v>
      </c>
      <c r="H1699">
        <f t="shared" si="168"/>
        <v>141</v>
      </c>
      <c r="I1699">
        <f t="shared" si="166"/>
        <v>6.8454872192401899</v>
      </c>
      <c r="J1699">
        <v>11.25</v>
      </c>
      <c r="K1699">
        <f t="shared" si="167"/>
        <v>1.3183586580103337</v>
      </c>
      <c r="L1699">
        <v>7.7</v>
      </c>
    </row>
    <row r="1700" spans="1:13" ht="15" x14ac:dyDescent="0.25">
      <c r="A1700" t="s">
        <v>214</v>
      </c>
      <c r="B1700" t="s">
        <v>55</v>
      </c>
      <c r="C1700">
        <v>44.2</v>
      </c>
      <c r="D1700">
        <v>30</v>
      </c>
      <c r="E1700">
        <f t="shared" si="164"/>
        <v>1.9065210738457183</v>
      </c>
      <c r="F1700">
        <v>36</v>
      </c>
      <c r="G1700">
        <f t="shared" si="165"/>
        <v>2.287825288614862</v>
      </c>
      <c r="H1700">
        <f t="shared" si="168"/>
        <v>66</v>
      </c>
      <c r="I1700">
        <f t="shared" si="166"/>
        <v>4.1943463624605801</v>
      </c>
      <c r="J1700">
        <v>6.54</v>
      </c>
      <c r="K1700">
        <f t="shared" si="167"/>
        <v>0.92753936569475504</v>
      </c>
      <c r="L1700">
        <v>5.88</v>
      </c>
      <c r="M1700">
        <v>13.79</v>
      </c>
    </row>
    <row r="1701" spans="1:13" ht="15" x14ac:dyDescent="0.25">
      <c r="A1701" t="s">
        <v>214</v>
      </c>
      <c r="B1701" t="s">
        <v>55</v>
      </c>
      <c r="C1701">
        <v>54.8</v>
      </c>
      <c r="D1701">
        <v>52</v>
      </c>
      <c r="E1701">
        <f t="shared" si="164"/>
        <v>2.8262782002179203</v>
      </c>
      <c r="F1701">
        <v>65</v>
      </c>
      <c r="G1701">
        <f t="shared" si="165"/>
        <v>3.5328477502724005</v>
      </c>
      <c r="H1701">
        <f t="shared" si="168"/>
        <v>117</v>
      </c>
      <c r="I1701">
        <f t="shared" si="166"/>
        <v>6.3591259504903208</v>
      </c>
      <c r="J1701">
        <v>11.3</v>
      </c>
      <c r="K1701">
        <f t="shared" si="167"/>
        <v>1.4345151300263397</v>
      </c>
      <c r="L1701">
        <v>7.42</v>
      </c>
      <c r="M1701">
        <v>13.09</v>
      </c>
    </row>
    <row r="1702" spans="1:13" ht="15" x14ac:dyDescent="0.25">
      <c r="A1702" t="s">
        <v>42</v>
      </c>
      <c r="B1702" t="s">
        <v>43</v>
      </c>
      <c r="C1702">
        <v>31.2</v>
      </c>
      <c r="D1702">
        <v>12</v>
      </c>
      <c r="E1702">
        <f t="shared" si="164"/>
        <v>0.9825024934678801</v>
      </c>
      <c r="F1702">
        <v>14</v>
      </c>
      <c r="G1702">
        <f t="shared" si="165"/>
        <v>1.1462529090458602</v>
      </c>
      <c r="H1702">
        <f t="shared" si="168"/>
        <v>26</v>
      </c>
      <c r="I1702">
        <f t="shared" si="166"/>
        <v>2.1287554025137401</v>
      </c>
      <c r="J1702">
        <v>4.9000000000000004</v>
      </c>
      <c r="K1702">
        <f t="shared" si="167"/>
        <v>0.83163344557202745</v>
      </c>
      <c r="L1702">
        <v>5.69</v>
      </c>
    </row>
    <row r="1703" spans="1:13" ht="15" x14ac:dyDescent="0.25">
      <c r="A1703" t="s">
        <v>42</v>
      </c>
      <c r="B1703" t="s">
        <v>192</v>
      </c>
      <c r="C1703">
        <v>34.4</v>
      </c>
      <c r="D1703">
        <v>18</v>
      </c>
      <c r="E1703">
        <f t="shared" si="164"/>
        <v>1.3727149834037435</v>
      </c>
      <c r="F1703">
        <v>20</v>
      </c>
      <c r="G1703">
        <f t="shared" si="165"/>
        <v>1.5252388704486037</v>
      </c>
      <c r="H1703">
        <f t="shared" si="168"/>
        <v>38</v>
      </c>
      <c r="I1703">
        <f t="shared" si="166"/>
        <v>2.8979538538523473</v>
      </c>
      <c r="J1703">
        <v>5.3500000000000005</v>
      </c>
      <c r="K1703">
        <f t="shared" si="167"/>
        <v>0.8634350737568659</v>
      </c>
      <c r="L1703">
        <v>6</v>
      </c>
    </row>
    <row r="1704" spans="1:13" ht="15" x14ac:dyDescent="0.25">
      <c r="A1704" t="s">
        <v>602</v>
      </c>
      <c r="B1704" t="s">
        <v>601</v>
      </c>
      <c r="C1704">
        <v>73.599999999999994</v>
      </c>
      <c r="D1704">
        <v>60</v>
      </c>
      <c r="E1704">
        <f t="shared" si="164"/>
        <v>2.6313881317307017</v>
      </c>
      <c r="F1704">
        <v>75</v>
      </c>
      <c r="G1704">
        <f t="shared" si="165"/>
        <v>3.2892351646633773</v>
      </c>
      <c r="H1704">
        <f t="shared" si="168"/>
        <v>135</v>
      </c>
      <c r="I1704">
        <f t="shared" si="166"/>
        <v>5.920623296394079</v>
      </c>
      <c r="J1704">
        <v>12.48</v>
      </c>
      <c r="K1704">
        <f t="shared" si="167"/>
        <v>1.3608328585117362</v>
      </c>
      <c r="L1704">
        <v>7.77</v>
      </c>
      <c r="M1704">
        <v>13.14</v>
      </c>
    </row>
    <row r="1705" spans="1:13" ht="15" x14ac:dyDescent="0.25">
      <c r="A1705" t="s">
        <v>1970</v>
      </c>
      <c r="B1705" t="s">
        <v>92</v>
      </c>
      <c r="C1705">
        <v>78.2</v>
      </c>
      <c r="D1705">
        <v>75</v>
      </c>
      <c r="E1705">
        <f t="shared" si="164"/>
        <v>3.147337111969196</v>
      </c>
      <c r="F1705">
        <v>98</v>
      </c>
      <c r="G1705">
        <f t="shared" si="165"/>
        <v>4.1125204929730828</v>
      </c>
      <c r="H1705">
        <f t="shared" si="168"/>
        <v>173</v>
      </c>
      <c r="I1705">
        <f t="shared" si="166"/>
        <v>7.2598576049422787</v>
      </c>
      <c r="J1705">
        <v>9.77</v>
      </c>
      <c r="K1705">
        <f t="shared" si="167"/>
        <v>1.0325514813487855</v>
      </c>
    </row>
    <row r="1706" spans="1:13" ht="15" x14ac:dyDescent="0.25">
      <c r="A1706" t="s">
        <v>1729</v>
      </c>
      <c r="B1706" t="s">
        <v>92</v>
      </c>
      <c r="C1706">
        <v>74.400000000000006</v>
      </c>
      <c r="D1706">
        <v>63</v>
      </c>
      <c r="E1706">
        <f t="shared" si="164"/>
        <v>2.7413152428381427</v>
      </c>
      <c r="F1706">
        <v>80</v>
      </c>
      <c r="G1706">
        <f t="shared" si="165"/>
        <v>3.481035229000816</v>
      </c>
      <c r="H1706">
        <f t="shared" si="168"/>
        <v>143</v>
      </c>
      <c r="I1706">
        <f t="shared" si="166"/>
        <v>6.2223504718389586</v>
      </c>
      <c r="J1706">
        <v>10.6</v>
      </c>
      <c r="K1706">
        <f t="shared" si="167"/>
        <v>1.1494117855108159</v>
      </c>
      <c r="L1706">
        <v>7.24</v>
      </c>
      <c r="M1706">
        <v>0</v>
      </c>
    </row>
    <row r="1707" spans="1:13" ht="15" x14ac:dyDescent="0.25">
      <c r="A1707" t="s">
        <v>1853</v>
      </c>
      <c r="B1707" t="s">
        <v>152</v>
      </c>
      <c r="C1707">
        <v>96.3</v>
      </c>
      <c r="D1707">
        <v>52</v>
      </c>
      <c r="E1707">
        <f t="shared" si="164"/>
        <v>1.87548762198457</v>
      </c>
      <c r="F1707">
        <v>71</v>
      </c>
      <c r="G1707">
        <f t="shared" si="165"/>
        <v>2.560761945402009</v>
      </c>
      <c r="H1707">
        <f t="shared" si="168"/>
        <v>123</v>
      </c>
      <c r="I1707">
        <f t="shared" si="166"/>
        <v>4.4362495673865796</v>
      </c>
      <c r="J1707">
        <v>8.43</v>
      </c>
      <c r="K1707">
        <f t="shared" si="167"/>
        <v>0.800261262003098</v>
      </c>
      <c r="L1707">
        <v>5.46</v>
      </c>
    </row>
    <row r="1708" spans="1:13" ht="15" x14ac:dyDescent="0.25">
      <c r="A1708" t="s">
        <v>1853</v>
      </c>
      <c r="B1708" t="s">
        <v>152</v>
      </c>
      <c r="C1708">
        <v>97.9</v>
      </c>
      <c r="D1708">
        <v>68</v>
      </c>
      <c r="E1708">
        <f t="shared" si="164"/>
        <v>2.4233391844818701</v>
      </c>
      <c r="F1708">
        <v>91</v>
      </c>
      <c r="G1708">
        <f t="shared" si="165"/>
        <v>3.2429980262919145</v>
      </c>
      <c r="H1708">
        <f t="shared" si="168"/>
        <v>159</v>
      </c>
      <c r="I1708">
        <f t="shared" si="166"/>
        <v>5.6663372107737846</v>
      </c>
      <c r="J1708">
        <v>10.3</v>
      </c>
      <c r="K1708">
        <f t="shared" si="167"/>
        <v>0.96950976275281464</v>
      </c>
      <c r="L1708">
        <v>5.74</v>
      </c>
    </row>
    <row r="1709" spans="1:13" ht="15" x14ac:dyDescent="0.25">
      <c r="A1709" t="s">
        <v>1853</v>
      </c>
      <c r="B1709" t="s">
        <v>152</v>
      </c>
      <c r="C1709">
        <v>107.4</v>
      </c>
      <c r="D1709">
        <v>85</v>
      </c>
      <c r="E1709">
        <f t="shared" si="164"/>
        <v>2.8318291378271634</v>
      </c>
      <c r="F1709">
        <v>100</v>
      </c>
      <c r="G1709">
        <f t="shared" si="165"/>
        <v>3.3315636915613687</v>
      </c>
      <c r="H1709">
        <f t="shared" si="168"/>
        <v>185</v>
      </c>
      <c r="I1709">
        <f t="shared" si="166"/>
        <v>6.1633928293885321</v>
      </c>
      <c r="J1709">
        <v>11.2</v>
      </c>
      <c r="K1709">
        <f t="shared" si="167"/>
        <v>1.0050739492950518</v>
      </c>
      <c r="L1709">
        <v>6.3</v>
      </c>
    </row>
    <row r="1710" spans="1:13" ht="15" x14ac:dyDescent="0.25">
      <c r="A1710" t="s">
        <v>115</v>
      </c>
      <c r="B1710" t="s">
        <v>17</v>
      </c>
      <c r="C1710">
        <v>22.4</v>
      </c>
      <c r="D1710">
        <v>8</v>
      </c>
      <c r="E1710">
        <f t="shared" si="164"/>
        <v>0.83352762971337613</v>
      </c>
      <c r="F1710">
        <v>15</v>
      </c>
      <c r="G1710">
        <f t="shared" si="165"/>
        <v>1.5628643057125802</v>
      </c>
      <c r="H1710">
        <f t="shared" si="168"/>
        <v>23</v>
      </c>
      <c r="I1710">
        <f t="shared" si="166"/>
        <v>2.3963919354259562</v>
      </c>
      <c r="J1710">
        <v>4.34</v>
      </c>
      <c r="K1710">
        <f t="shared" si="167"/>
        <v>0.87380007767843204</v>
      </c>
      <c r="L1710">
        <v>4.7300000000000004</v>
      </c>
      <c r="M1710">
        <v>16.89</v>
      </c>
    </row>
    <row r="1711" spans="1:13" ht="15" x14ac:dyDescent="0.25">
      <c r="A1711" t="s">
        <v>115</v>
      </c>
      <c r="B1711" t="s">
        <v>116</v>
      </c>
      <c r="C1711">
        <v>44.5</v>
      </c>
      <c r="D1711">
        <v>22</v>
      </c>
      <c r="E1711">
        <f t="shared" si="164"/>
        <v>1.391253032253132</v>
      </c>
      <c r="F1711">
        <v>26</v>
      </c>
      <c r="G1711">
        <f t="shared" si="165"/>
        <v>1.6442081290264288</v>
      </c>
      <c r="H1711">
        <f t="shared" si="168"/>
        <v>48</v>
      </c>
      <c r="I1711">
        <f t="shared" si="166"/>
        <v>3.0354611612795606</v>
      </c>
      <c r="J1711">
        <v>7.5</v>
      </c>
      <c r="K1711">
        <f t="shared" si="167"/>
        <v>1.0599891158410681</v>
      </c>
      <c r="L1711">
        <v>5.4</v>
      </c>
      <c r="M1711">
        <v>16.21</v>
      </c>
    </row>
    <row r="1712" spans="1:13" ht="15" x14ac:dyDescent="0.25">
      <c r="A1712" t="s">
        <v>115</v>
      </c>
      <c r="B1712" t="s">
        <v>116</v>
      </c>
      <c r="C1712">
        <v>40</v>
      </c>
      <c r="D1712">
        <v>16</v>
      </c>
      <c r="E1712">
        <f t="shared" si="164"/>
        <v>1.0934074925429371</v>
      </c>
      <c r="F1712">
        <v>22</v>
      </c>
      <c r="G1712">
        <f t="shared" si="165"/>
        <v>1.5034353022465383</v>
      </c>
      <c r="H1712">
        <f t="shared" si="168"/>
        <v>38</v>
      </c>
      <c r="I1712">
        <f t="shared" si="166"/>
        <v>2.5968427947894757</v>
      </c>
      <c r="J1712">
        <v>6.9</v>
      </c>
      <c r="K1712">
        <f t="shared" si="167"/>
        <v>1.0302858699253818</v>
      </c>
      <c r="L1712">
        <v>5.35</v>
      </c>
      <c r="M1712">
        <v>15.75</v>
      </c>
    </row>
    <row r="1713" spans="1:13" ht="15" x14ac:dyDescent="0.25">
      <c r="A1713" t="s">
        <v>115</v>
      </c>
      <c r="B1713" t="s">
        <v>17</v>
      </c>
      <c r="C1713">
        <v>27.3</v>
      </c>
      <c r="D1713">
        <v>15</v>
      </c>
      <c r="E1713">
        <f t="shared" si="164"/>
        <v>1.3534025747213041</v>
      </c>
      <c r="F1713">
        <v>20</v>
      </c>
      <c r="G1713">
        <f t="shared" si="165"/>
        <v>1.804536766295072</v>
      </c>
      <c r="H1713">
        <f t="shared" si="168"/>
        <v>35</v>
      </c>
      <c r="I1713">
        <f t="shared" si="166"/>
        <v>3.1579393410163759</v>
      </c>
      <c r="J1713">
        <v>3.98</v>
      </c>
      <c r="K1713">
        <f t="shared" si="167"/>
        <v>0.72362714951391738</v>
      </c>
      <c r="L1713">
        <v>5.3</v>
      </c>
      <c r="M1713">
        <v>15.01</v>
      </c>
    </row>
    <row r="1714" spans="1:13" ht="15" x14ac:dyDescent="0.25">
      <c r="A1714" t="s">
        <v>115</v>
      </c>
      <c r="B1714" t="s">
        <v>17</v>
      </c>
      <c r="C1714">
        <v>34.200000000000003</v>
      </c>
      <c r="D1714">
        <v>24</v>
      </c>
      <c r="E1714">
        <f t="shared" si="164"/>
        <v>1.8380661262271187</v>
      </c>
      <c r="F1714">
        <v>32</v>
      </c>
      <c r="G1714">
        <f t="shared" si="165"/>
        <v>2.4507548349694916</v>
      </c>
      <c r="H1714">
        <f t="shared" si="168"/>
        <v>56</v>
      </c>
      <c r="I1714">
        <f t="shared" si="166"/>
        <v>4.2888209611966106</v>
      </c>
      <c r="J1714">
        <v>4.7</v>
      </c>
      <c r="K1714">
        <f t="shared" si="167"/>
        <v>0.76081528326642012</v>
      </c>
      <c r="L1714">
        <v>5.92</v>
      </c>
      <c r="M1714">
        <v>14.5</v>
      </c>
    </row>
    <row r="1715" spans="1:13" ht="15" x14ac:dyDescent="0.25">
      <c r="A1715" t="s">
        <v>115</v>
      </c>
      <c r="B1715" t="s">
        <v>116</v>
      </c>
      <c r="C1715">
        <v>87.3</v>
      </c>
      <c r="D1715">
        <v>68</v>
      </c>
      <c r="E1715">
        <f t="shared" si="164"/>
        <v>2.6339999254812776</v>
      </c>
      <c r="F1715">
        <v>80</v>
      </c>
      <c r="G1715">
        <f t="shared" si="165"/>
        <v>3.0988234417426792</v>
      </c>
      <c r="H1715">
        <f t="shared" si="168"/>
        <v>148</v>
      </c>
      <c r="I1715">
        <f t="shared" si="166"/>
        <v>5.7328233672239568</v>
      </c>
      <c r="J1715">
        <v>10.3</v>
      </c>
      <c r="K1715">
        <f t="shared" si="167"/>
        <v>1.0285105140497797</v>
      </c>
      <c r="L1715">
        <v>7.3</v>
      </c>
      <c r="M1715">
        <v>14</v>
      </c>
    </row>
    <row r="1716" spans="1:13" ht="15" x14ac:dyDescent="0.25">
      <c r="A1716" t="s">
        <v>115</v>
      </c>
      <c r="B1716" t="s">
        <v>17</v>
      </c>
      <c r="C1716">
        <v>42.5</v>
      </c>
      <c r="D1716">
        <v>30</v>
      </c>
      <c r="E1716">
        <f t="shared" si="164"/>
        <v>1.9616957709249978</v>
      </c>
      <c r="F1716">
        <v>38</v>
      </c>
      <c r="G1716">
        <f t="shared" si="165"/>
        <v>2.484814643171664</v>
      </c>
      <c r="H1716">
        <f t="shared" si="168"/>
        <v>68</v>
      </c>
      <c r="I1716">
        <f t="shared" si="166"/>
        <v>4.4465104140966618</v>
      </c>
      <c r="J1716">
        <v>5.82</v>
      </c>
      <c r="K1716">
        <f t="shared" si="167"/>
        <v>0.84228406825153102</v>
      </c>
      <c r="L1716">
        <v>6.35</v>
      </c>
      <c r="M1716">
        <v>13.8</v>
      </c>
    </row>
    <row r="1717" spans="1:13" ht="15" x14ac:dyDescent="0.25">
      <c r="A1717" t="s">
        <v>16</v>
      </c>
      <c r="B1717" t="s">
        <v>17</v>
      </c>
      <c r="C1717">
        <v>20</v>
      </c>
      <c r="D1717">
        <v>7</v>
      </c>
      <c r="E1717">
        <f t="shared" si="164"/>
        <v>0.79200737870988613</v>
      </c>
      <c r="F1717">
        <v>8</v>
      </c>
      <c r="G1717">
        <f t="shared" si="165"/>
        <v>0.9051512899541555</v>
      </c>
      <c r="H1717">
        <f t="shared" si="168"/>
        <v>15</v>
      </c>
      <c r="I1717">
        <f t="shared" si="166"/>
        <v>1.6971586686640416</v>
      </c>
      <c r="J1717">
        <v>2.99</v>
      </c>
      <c r="K1717">
        <f t="shared" si="167"/>
        <v>0.6382140082601393</v>
      </c>
      <c r="L1717">
        <v>4.28</v>
      </c>
      <c r="M1717">
        <v>16.7</v>
      </c>
    </row>
    <row r="1718" spans="1:13" ht="15" x14ac:dyDescent="0.25">
      <c r="A1718" t="s">
        <v>16</v>
      </c>
      <c r="B1718" t="s">
        <v>17</v>
      </c>
      <c r="C1718">
        <v>34.200000000000003</v>
      </c>
      <c r="D1718">
        <v>23</v>
      </c>
      <c r="E1718">
        <f t="shared" si="164"/>
        <v>1.761480037634322</v>
      </c>
      <c r="F1718">
        <v>30</v>
      </c>
      <c r="G1718">
        <f t="shared" si="165"/>
        <v>2.2975826577838983</v>
      </c>
      <c r="H1718">
        <f t="shared" si="168"/>
        <v>53</v>
      </c>
      <c r="I1718">
        <f t="shared" si="166"/>
        <v>4.0590626954182207</v>
      </c>
      <c r="J1718">
        <v>4.42</v>
      </c>
      <c r="K1718">
        <f t="shared" si="167"/>
        <v>0.71549011745480362</v>
      </c>
      <c r="L1718">
        <v>5.96</v>
      </c>
      <c r="M1718">
        <v>14.18</v>
      </c>
    </row>
    <row r="1719" spans="1:13" ht="15" x14ac:dyDescent="0.25">
      <c r="A1719" t="s">
        <v>16</v>
      </c>
      <c r="B1719" t="s">
        <v>116</v>
      </c>
      <c r="C1719">
        <v>65.5</v>
      </c>
      <c r="D1719">
        <v>56</v>
      </c>
      <c r="E1719">
        <f t="shared" si="164"/>
        <v>2.673342932016185</v>
      </c>
      <c r="F1719">
        <v>62</v>
      </c>
      <c r="G1719">
        <f t="shared" si="165"/>
        <v>2.9597725318750618</v>
      </c>
      <c r="H1719">
        <f t="shared" si="168"/>
        <v>118</v>
      </c>
      <c r="I1719">
        <f t="shared" si="166"/>
        <v>5.6331154638912473</v>
      </c>
      <c r="J1719">
        <v>8.83</v>
      </c>
      <c r="K1719">
        <f t="shared" si="167"/>
        <v>1.0224803216602276</v>
      </c>
      <c r="L1719">
        <v>7.5</v>
      </c>
      <c r="M1719">
        <v>13.72</v>
      </c>
    </row>
    <row r="1720" spans="1:13" x14ac:dyDescent="0.3">
      <c r="A1720" t="s">
        <v>944</v>
      </c>
      <c r="B1720" t="s">
        <v>945</v>
      </c>
      <c r="C1720">
        <v>46.4</v>
      </c>
      <c r="D1720">
        <v>34</v>
      </c>
      <c r="E1720">
        <f t="shared" si="164"/>
        <v>2.0857116104618316</v>
      </c>
      <c r="F1720">
        <v>45</v>
      </c>
      <c r="G1720">
        <f t="shared" si="165"/>
        <v>2.7605006609053655</v>
      </c>
      <c r="H1720">
        <f t="shared" si="168"/>
        <v>79</v>
      </c>
      <c r="I1720">
        <f t="shared" si="166"/>
        <v>4.8462122713671976</v>
      </c>
      <c r="J1720">
        <v>6.91</v>
      </c>
      <c r="K1720">
        <f t="shared" si="167"/>
        <v>0.95577886560088443</v>
      </c>
      <c r="L1720">
        <v>5.65</v>
      </c>
      <c r="M1720">
        <v>14</v>
      </c>
    </row>
    <row r="1721" spans="1:13" ht="15" x14ac:dyDescent="0.25">
      <c r="A1721" t="s">
        <v>907</v>
      </c>
      <c r="B1721" t="s">
        <v>280</v>
      </c>
      <c r="C1721">
        <v>38.4</v>
      </c>
      <c r="D1721">
        <v>25</v>
      </c>
      <c r="E1721">
        <f t="shared" si="164"/>
        <v>1.7599404419211591</v>
      </c>
      <c r="F1721">
        <v>34</v>
      </c>
      <c r="G1721">
        <f t="shared" si="165"/>
        <v>2.3935190010127765</v>
      </c>
      <c r="H1721">
        <f t="shared" si="168"/>
        <v>59</v>
      </c>
      <c r="I1721">
        <f t="shared" si="166"/>
        <v>4.1534594429339355</v>
      </c>
      <c r="J1721">
        <v>6.32</v>
      </c>
      <c r="K1721">
        <f t="shared" si="167"/>
        <v>0.96375187533865503</v>
      </c>
      <c r="L1721">
        <v>6.03</v>
      </c>
      <c r="M1721">
        <v>13.88</v>
      </c>
    </row>
    <row r="1722" spans="1:13" x14ac:dyDescent="0.3">
      <c r="A1722" t="s">
        <v>2079</v>
      </c>
      <c r="B1722" t="s">
        <v>3</v>
      </c>
      <c r="C1722">
        <v>64.900000000000006</v>
      </c>
      <c r="D1722">
        <v>70</v>
      </c>
      <c r="E1722">
        <f t="shared" si="164"/>
        <v>3.3641225942391761</v>
      </c>
      <c r="F1722">
        <v>85</v>
      </c>
      <c r="G1722">
        <f t="shared" si="165"/>
        <v>4.0850060072904277</v>
      </c>
      <c r="H1722">
        <f t="shared" si="168"/>
        <v>155</v>
      </c>
      <c r="I1722">
        <f t="shared" si="166"/>
        <v>7.4491286015296039</v>
      </c>
      <c r="J1722">
        <v>8.25</v>
      </c>
      <c r="K1722">
        <f t="shared" si="167"/>
        <v>0.95986139675120274</v>
      </c>
      <c r="L1722">
        <v>7.15</v>
      </c>
    </row>
    <row r="1723" spans="1:13" x14ac:dyDescent="0.3">
      <c r="A1723" t="s">
        <v>1883</v>
      </c>
      <c r="B1723" t="s">
        <v>3</v>
      </c>
      <c r="C1723">
        <v>56.7</v>
      </c>
      <c r="D1723">
        <v>45</v>
      </c>
      <c r="E1723">
        <f t="shared" si="164"/>
        <v>2.3859247631643039</v>
      </c>
      <c r="F1723">
        <v>55</v>
      </c>
      <c r="G1723">
        <f t="shared" si="165"/>
        <v>2.9161302660897048</v>
      </c>
      <c r="H1723">
        <f t="shared" si="168"/>
        <v>100</v>
      </c>
      <c r="I1723">
        <f t="shared" si="166"/>
        <v>5.3020550292540092</v>
      </c>
      <c r="J1723">
        <v>8.17</v>
      </c>
      <c r="K1723">
        <f t="shared" si="167"/>
        <v>1.0191023086053894</v>
      </c>
      <c r="L1723">
        <v>6.97</v>
      </c>
    </row>
    <row r="1724" spans="1:13" x14ac:dyDescent="0.3">
      <c r="A1724" t="s">
        <v>1882</v>
      </c>
      <c r="B1724" t="s">
        <v>1873</v>
      </c>
      <c r="C1724">
        <v>57</v>
      </c>
      <c r="D1724">
        <v>47</v>
      </c>
      <c r="E1724">
        <f t="shared" si="164"/>
        <v>2.4824187140356275</v>
      </c>
      <c r="F1724">
        <v>55</v>
      </c>
      <c r="G1724">
        <f t="shared" si="165"/>
        <v>2.9049580696161597</v>
      </c>
      <c r="H1724">
        <f t="shared" si="168"/>
        <v>102</v>
      </c>
      <c r="I1724">
        <f t="shared" si="166"/>
        <v>5.3873767836517867</v>
      </c>
      <c r="J1724">
        <v>7.6000000000000005</v>
      </c>
      <c r="K1724">
        <f t="shared" si="167"/>
        <v>0.94542668843538935</v>
      </c>
      <c r="L1724">
        <v>6.76</v>
      </c>
    </row>
    <row r="1725" spans="1:13" ht="15" x14ac:dyDescent="0.25">
      <c r="A1725" t="s">
        <v>70</v>
      </c>
      <c r="B1725" t="s">
        <v>71</v>
      </c>
      <c r="C1725">
        <v>83.5</v>
      </c>
      <c r="D1725">
        <v>66</v>
      </c>
      <c r="E1725">
        <f t="shared" si="164"/>
        <v>2.6406436245842553</v>
      </c>
      <c r="F1725">
        <v>81</v>
      </c>
      <c r="G1725">
        <f t="shared" si="165"/>
        <v>3.2407899028988587</v>
      </c>
      <c r="H1725">
        <f t="shared" ref="H1725:H1756" si="169">D1725+F1725</f>
        <v>147</v>
      </c>
      <c r="I1725">
        <f t="shared" si="166"/>
        <v>5.8814335274831144</v>
      </c>
      <c r="J1725" s="3">
        <v>9.7799999999999994</v>
      </c>
      <c r="K1725">
        <f t="shared" si="167"/>
        <v>0.99925006509450642</v>
      </c>
      <c r="L1725" s="3">
        <v>6.34</v>
      </c>
      <c r="M1725">
        <v>13.36</v>
      </c>
    </row>
    <row r="1726" spans="1:13" ht="15" x14ac:dyDescent="0.25">
      <c r="A1726" t="s">
        <v>70</v>
      </c>
      <c r="B1726" t="s">
        <v>71</v>
      </c>
      <c r="C1726">
        <v>38.200000000000003</v>
      </c>
      <c r="D1726">
        <v>15</v>
      </c>
      <c r="E1726">
        <f t="shared" si="164"/>
        <v>1.0599829099593738</v>
      </c>
      <c r="F1726">
        <v>17</v>
      </c>
      <c r="G1726">
        <f t="shared" si="165"/>
        <v>1.2013139646206237</v>
      </c>
      <c r="H1726">
        <f t="shared" si="169"/>
        <v>32</v>
      </c>
      <c r="I1726">
        <f t="shared" si="166"/>
        <v>2.2612968745799975</v>
      </c>
      <c r="J1726">
        <v>4.4000000000000004</v>
      </c>
      <c r="K1726">
        <f t="shared" si="167"/>
        <v>0.67277517607661308</v>
      </c>
      <c r="L1726">
        <v>0</v>
      </c>
    </row>
    <row r="1727" spans="1:13" ht="15" x14ac:dyDescent="0.25">
      <c r="A1727" t="s">
        <v>305</v>
      </c>
      <c r="B1727" t="s">
        <v>860</v>
      </c>
      <c r="D1727">
        <v>55</v>
      </c>
      <c r="E1727" t="str">
        <f t="shared" si="164"/>
        <v/>
      </c>
      <c r="F1727">
        <v>78</v>
      </c>
      <c r="G1727" t="str">
        <f t="shared" si="165"/>
        <v/>
      </c>
      <c r="H1727">
        <f t="shared" si="169"/>
        <v>133</v>
      </c>
      <c r="I1727" t="str">
        <f t="shared" si="166"/>
        <v/>
      </c>
      <c r="J1727">
        <v>8.77</v>
      </c>
      <c r="K1727" t="str">
        <f t="shared" si="167"/>
        <v/>
      </c>
      <c r="L1727">
        <v>5</v>
      </c>
      <c r="M1727">
        <v>14.9</v>
      </c>
    </row>
    <row r="1728" spans="1:13" ht="15" x14ac:dyDescent="0.25">
      <c r="A1728" t="s">
        <v>503</v>
      </c>
      <c r="B1728" t="s">
        <v>109</v>
      </c>
      <c r="C1728">
        <v>59.8</v>
      </c>
      <c r="D1728">
        <v>40</v>
      </c>
      <c r="E1728">
        <f t="shared" si="164"/>
        <v>2.0402721679959446</v>
      </c>
      <c r="F1728">
        <v>52</v>
      </c>
      <c r="G1728">
        <f t="shared" si="165"/>
        <v>2.6523538183947277</v>
      </c>
      <c r="H1728">
        <f t="shared" si="169"/>
        <v>92</v>
      </c>
      <c r="I1728">
        <f t="shared" si="166"/>
        <v>4.6926259863906727</v>
      </c>
      <c r="J1728">
        <v>6.7</v>
      </c>
      <c r="K1728">
        <f t="shared" si="167"/>
        <v>0.81311638681670839</v>
      </c>
      <c r="L1728">
        <v>5.73</v>
      </c>
      <c r="M1728">
        <v>14.49</v>
      </c>
    </row>
    <row r="1729" spans="1:13" ht="15" x14ac:dyDescent="0.25">
      <c r="A1729" t="s">
        <v>503</v>
      </c>
      <c r="B1729" t="s">
        <v>521</v>
      </c>
      <c r="C1729">
        <v>43</v>
      </c>
      <c r="D1729">
        <v>38</v>
      </c>
      <c r="E1729">
        <f t="shared" si="164"/>
        <v>2.4637642684545615</v>
      </c>
      <c r="F1729">
        <v>48</v>
      </c>
      <c r="G1729">
        <f t="shared" si="165"/>
        <v>3.1121232864689197</v>
      </c>
      <c r="H1729">
        <f t="shared" si="169"/>
        <v>86</v>
      </c>
      <c r="I1729">
        <f t="shared" si="166"/>
        <v>5.5758875549234812</v>
      </c>
      <c r="J1729">
        <v>5.47</v>
      </c>
      <c r="K1729">
        <f t="shared" si="167"/>
        <v>0.78687244829701475</v>
      </c>
      <c r="L1729">
        <v>7.67</v>
      </c>
      <c r="M1729">
        <v>13.47</v>
      </c>
    </row>
    <row r="1730" spans="1:13" ht="15" x14ac:dyDescent="0.25">
      <c r="A1730" t="s">
        <v>503</v>
      </c>
      <c r="B1730" t="s">
        <v>512</v>
      </c>
      <c r="C1730">
        <v>52.8</v>
      </c>
      <c r="D1730">
        <v>49</v>
      </c>
      <c r="E1730">
        <f t="shared" ref="E1730:E1793" si="170">IF(AND($C1730&gt;0,D1730&gt;0),D1730/($C1730^0.727399687532279),"")</f>
        <v>2.7362306480452085</v>
      </c>
      <c r="F1730">
        <v>66</v>
      </c>
      <c r="G1730">
        <f t="shared" ref="G1730:G1793" si="171">IF(AND($C1730&gt;0,F1730&gt;0),F1730/($C1730^0.727399687532279),"")</f>
        <v>3.6855351585915055</v>
      </c>
      <c r="H1730">
        <f t="shared" si="169"/>
        <v>115</v>
      </c>
      <c r="I1730">
        <f t="shared" ref="I1730:I1793" si="172">IF(AND($C1730&gt;0,H1730&gt;0),H1730/($C1730^0.727399687532279),"")</f>
        <v>6.4217658066367145</v>
      </c>
      <c r="J1730">
        <v>10.34</v>
      </c>
      <c r="K1730">
        <f t="shared" ref="K1730:K1793" si="173">IF(AND($C1730&gt;0,J1730&gt;0),J1730/($C1730^0.515518364833551),"")</f>
        <v>1.3380462209972082</v>
      </c>
      <c r="L1730">
        <v>8.1</v>
      </c>
      <c r="M1730">
        <v>12.72</v>
      </c>
    </row>
    <row r="1731" spans="1:13" ht="15" x14ac:dyDescent="0.25">
      <c r="A1731" t="s">
        <v>503</v>
      </c>
      <c r="B1731" t="s">
        <v>1477</v>
      </c>
      <c r="C1731">
        <v>90.2</v>
      </c>
      <c r="D1731">
        <v>80</v>
      </c>
      <c r="E1731">
        <f t="shared" si="170"/>
        <v>3.0260309282895008</v>
      </c>
      <c r="F1731">
        <v>100</v>
      </c>
      <c r="G1731">
        <f t="shared" si="171"/>
        <v>3.782538660361876</v>
      </c>
      <c r="H1731">
        <f t="shared" si="169"/>
        <v>180</v>
      </c>
      <c r="I1731">
        <f t="shared" si="172"/>
        <v>6.8085695886513768</v>
      </c>
      <c r="J1731">
        <v>10.84</v>
      </c>
      <c r="K1731">
        <f t="shared" si="173"/>
        <v>1.0643498543330996</v>
      </c>
      <c r="L1731">
        <v>7.6000000000000005</v>
      </c>
      <c r="M1731">
        <v>12.54</v>
      </c>
    </row>
    <row r="1732" spans="1:13" ht="15" x14ac:dyDescent="0.25">
      <c r="A1732" t="s">
        <v>503</v>
      </c>
      <c r="B1732" t="s">
        <v>1477</v>
      </c>
      <c r="C1732">
        <v>90.9</v>
      </c>
      <c r="D1732">
        <v>90</v>
      </c>
      <c r="E1732">
        <f t="shared" si="170"/>
        <v>3.385195483503201</v>
      </c>
      <c r="F1732">
        <v>110</v>
      </c>
      <c r="G1732">
        <f t="shared" si="171"/>
        <v>4.1374611465039122</v>
      </c>
      <c r="H1732">
        <f t="shared" si="169"/>
        <v>200</v>
      </c>
      <c r="I1732">
        <f t="shared" si="172"/>
        <v>7.5226566300071136</v>
      </c>
      <c r="J1732">
        <v>12.6</v>
      </c>
      <c r="K1732">
        <f t="shared" si="173"/>
        <v>1.2322388429537146</v>
      </c>
      <c r="L1732">
        <v>8.15</v>
      </c>
      <c r="M1732">
        <v>12.4</v>
      </c>
    </row>
    <row r="1733" spans="1:13" ht="15" x14ac:dyDescent="0.25">
      <c r="A1733" t="s">
        <v>230</v>
      </c>
      <c r="B1733" t="s">
        <v>231</v>
      </c>
      <c r="C1733">
        <v>59.2</v>
      </c>
      <c r="D1733">
        <v>31</v>
      </c>
      <c r="E1733">
        <f t="shared" si="170"/>
        <v>1.5928520476654469</v>
      </c>
      <c r="F1733">
        <v>35</v>
      </c>
      <c r="G1733">
        <f t="shared" si="171"/>
        <v>1.7983813441384078</v>
      </c>
      <c r="H1733">
        <f t="shared" si="169"/>
        <v>66</v>
      </c>
      <c r="I1733">
        <f t="shared" si="172"/>
        <v>3.3912333918038549</v>
      </c>
      <c r="J1733">
        <v>8.74</v>
      </c>
      <c r="K1733">
        <f t="shared" si="173"/>
        <v>1.0662205394445623</v>
      </c>
      <c r="L1733">
        <v>5.45</v>
      </c>
    </row>
    <row r="1734" spans="1:13" ht="15" x14ac:dyDescent="0.25">
      <c r="A1734" t="s">
        <v>230</v>
      </c>
      <c r="B1734" t="s">
        <v>253</v>
      </c>
      <c r="C1734">
        <v>35.6</v>
      </c>
      <c r="D1734">
        <v>28</v>
      </c>
      <c r="E1734">
        <f t="shared" si="170"/>
        <v>2.0827339078340956</v>
      </c>
      <c r="F1734">
        <v>32</v>
      </c>
      <c r="G1734">
        <f t="shared" si="171"/>
        <v>2.3802673232389666</v>
      </c>
      <c r="H1734">
        <f t="shared" si="169"/>
        <v>60</v>
      </c>
      <c r="I1734">
        <f t="shared" si="172"/>
        <v>4.4630012310730622</v>
      </c>
      <c r="J1734">
        <v>6.3500000000000005</v>
      </c>
      <c r="K1734">
        <f t="shared" si="173"/>
        <v>1.0068685118258196</v>
      </c>
      <c r="L1734">
        <v>5.93</v>
      </c>
    </row>
    <row r="1735" spans="1:13" ht="15" x14ac:dyDescent="0.25">
      <c r="A1735" t="s">
        <v>230</v>
      </c>
      <c r="B1735" t="s">
        <v>843</v>
      </c>
      <c r="C1735">
        <v>67.8</v>
      </c>
      <c r="D1735">
        <v>49</v>
      </c>
      <c r="E1735">
        <f t="shared" si="170"/>
        <v>2.2811832440680786</v>
      </c>
      <c r="F1735">
        <v>60</v>
      </c>
      <c r="G1735">
        <f t="shared" si="171"/>
        <v>2.7932856049813206</v>
      </c>
      <c r="H1735">
        <f t="shared" si="169"/>
        <v>109</v>
      </c>
      <c r="I1735">
        <f t="shared" si="172"/>
        <v>5.0744688490493992</v>
      </c>
      <c r="J1735">
        <v>7.21</v>
      </c>
      <c r="K1735">
        <f t="shared" si="173"/>
        <v>0.82016782366295282</v>
      </c>
      <c r="L1735">
        <v>5.35</v>
      </c>
      <c r="M1735">
        <v>15.4</v>
      </c>
    </row>
    <row r="1736" spans="1:13" ht="15" x14ac:dyDescent="0.25">
      <c r="A1736" t="s">
        <v>230</v>
      </c>
      <c r="B1736" t="s">
        <v>128</v>
      </c>
      <c r="C1736">
        <v>38.799999999999997</v>
      </c>
      <c r="D1736">
        <v>29</v>
      </c>
      <c r="E1736">
        <f t="shared" si="170"/>
        <v>2.0261999353422784</v>
      </c>
      <c r="F1736">
        <v>37</v>
      </c>
      <c r="G1736">
        <f t="shared" si="171"/>
        <v>2.5851516416435967</v>
      </c>
      <c r="H1736">
        <f t="shared" si="169"/>
        <v>66</v>
      </c>
      <c r="I1736">
        <f t="shared" si="172"/>
        <v>4.6113515769858751</v>
      </c>
      <c r="J1736">
        <v>5.52</v>
      </c>
      <c r="K1736">
        <f t="shared" si="173"/>
        <v>0.83727311191917464</v>
      </c>
      <c r="L1736">
        <v>5.96</v>
      </c>
      <c r="M1736">
        <v>13.67</v>
      </c>
    </row>
    <row r="1737" spans="1:13" ht="15" x14ac:dyDescent="0.25">
      <c r="A1737" t="s">
        <v>230</v>
      </c>
      <c r="B1737" t="s">
        <v>843</v>
      </c>
      <c r="C1737">
        <v>77.8</v>
      </c>
      <c r="D1737">
        <v>65</v>
      </c>
      <c r="E1737">
        <f t="shared" si="170"/>
        <v>2.7378861741628855</v>
      </c>
      <c r="F1737">
        <v>80</v>
      </c>
      <c r="G1737">
        <f t="shared" si="171"/>
        <v>3.3697060605081668</v>
      </c>
      <c r="H1737">
        <f t="shared" si="169"/>
        <v>145</v>
      </c>
      <c r="I1737">
        <f t="shared" si="172"/>
        <v>6.1075922346710527</v>
      </c>
      <c r="J1737">
        <v>9.15</v>
      </c>
      <c r="K1737">
        <f t="shared" si="173"/>
        <v>0.96958610776414</v>
      </c>
      <c r="L1737">
        <v>6.03</v>
      </c>
      <c r="M1737">
        <v>13.53</v>
      </c>
    </row>
    <row r="1738" spans="1:13" ht="15" x14ac:dyDescent="0.25">
      <c r="A1738" t="s">
        <v>230</v>
      </c>
      <c r="B1738" t="s">
        <v>348</v>
      </c>
      <c r="C1738">
        <v>81.3</v>
      </c>
      <c r="D1738">
        <v>73</v>
      </c>
      <c r="E1738">
        <f t="shared" si="170"/>
        <v>2.9779924618696945</v>
      </c>
      <c r="F1738">
        <v>82</v>
      </c>
      <c r="G1738">
        <f t="shared" si="171"/>
        <v>3.3451422174426706</v>
      </c>
      <c r="H1738">
        <f t="shared" si="169"/>
        <v>155</v>
      </c>
      <c r="I1738">
        <f t="shared" si="172"/>
        <v>6.3231346793123651</v>
      </c>
      <c r="J1738">
        <v>11.49</v>
      </c>
      <c r="K1738">
        <f t="shared" si="173"/>
        <v>1.1902365264643289</v>
      </c>
      <c r="L1738">
        <v>7.15</v>
      </c>
      <c r="M1738">
        <v>13</v>
      </c>
    </row>
    <row r="1739" spans="1:13" ht="15" x14ac:dyDescent="0.25">
      <c r="A1739" t="s">
        <v>546</v>
      </c>
      <c r="B1739" t="s">
        <v>547</v>
      </c>
      <c r="C1739">
        <v>51.8</v>
      </c>
      <c r="D1739">
        <v>43</v>
      </c>
      <c r="E1739">
        <f t="shared" si="170"/>
        <v>2.4348125073860825</v>
      </c>
      <c r="F1739">
        <v>52</v>
      </c>
      <c r="G1739">
        <f t="shared" si="171"/>
        <v>2.9444244275366578</v>
      </c>
      <c r="H1739">
        <f t="shared" si="169"/>
        <v>95</v>
      </c>
      <c r="I1739">
        <f t="shared" si="172"/>
        <v>5.3792369349227407</v>
      </c>
      <c r="J1739">
        <v>9.68</v>
      </c>
      <c r="K1739">
        <f t="shared" si="173"/>
        <v>1.265047645856777</v>
      </c>
      <c r="L1739">
        <v>6.78</v>
      </c>
    </row>
    <row r="1740" spans="1:13" x14ac:dyDescent="0.3">
      <c r="A1740" t="s">
        <v>546</v>
      </c>
      <c r="B1740" t="s">
        <v>158</v>
      </c>
      <c r="C1740">
        <v>41.3</v>
      </c>
      <c r="D1740">
        <v>43</v>
      </c>
      <c r="E1740">
        <f t="shared" si="170"/>
        <v>2.8709583556663349</v>
      </c>
      <c r="F1740">
        <v>52</v>
      </c>
      <c r="G1740">
        <f t="shared" si="171"/>
        <v>3.4718566161546374</v>
      </c>
      <c r="H1740">
        <f t="shared" si="169"/>
        <v>95</v>
      </c>
      <c r="I1740">
        <f t="shared" si="172"/>
        <v>6.3428149718209719</v>
      </c>
      <c r="J1740">
        <v>7.8500000000000005</v>
      </c>
      <c r="K1740">
        <f t="shared" si="173"/>
        <v>1.152969259993073</v>
      </c>
      <c r="L1740">
        <v>6.95</v>
      </c>
    </row>
    <row r="1741" spans="1:13" ht="15" x14ac:dyDescent="0.25">
      <c r="A1741" t="s">
        <v>272</v>
      </c>
      <c r="B1741" t="s">
        <v>946</v>
      </c>
      <c r="C1741">
        <v>58.8</v>
      </c>
      <c r="D1741">
        <v>33</v>
      </c>
      <c r="E1741">
        <f t="shared" si="170"/>
        <v>1.7039993539107745</v>
      </c>
      <c r="F1741">
        <v>38</v>
      </c>
      <c r="G1741">
        <f t="shared" si="171"/>
        <v>1.9621810742002859</v>
      </c>
      <c r="H1741">
        <f t="shared" si="169"/>
        <v>71</v>
      </c>
      <c r="I1741">
        <f t="shared" si="172"/>
        <v>3.6661804281110602</v>
      </c>
      <c r="J1741">
        <v>6.39</v>
      </c>
      <c r="K1741">
        <f t="shared" si="173"/>
        <v>0.78226581544181473</v>
      </c>
      <c r="L1741">
        <v>5.45</v>
      </c>
      <c r="M1741">
        <v>14.72</v>
      </c>
    </row>
    <row r="1742" spans="1:13" ht="15" x14ac:dyDescent="0.25">
      <c r="A1742" t="s">
        <v>272</v>
      </c>
      <c r="B1742" t="s">
        <v>1495</v>
      </c>
      <c r="C1742">
        <v>92.1</v>
      </c>
      <c r="D1742">
        <v>65</v>
      </c>
      <c r="E1742">
        <f t="shared" si="170"/>
        <v>2.4216507831661569</v>
      </c>
      <c r="F1742">
        <v>82</v>
      </c>
      <c r="G1742">
        <f t="shared" si="171"/>
        <v>3.0550056033788442</v>
      </c>
      <c r="H1742">
        <f t="shared" si="169"/>
        <v>147</v>
      </c>
      <c r="I1742">
        <f t="shared" si="172"/>
        <v>5.4766563865450015</v>
      </c>
      <c r="J1742">
        <v>9.7899999999999991</v>
      </c>
      <c r="K1742">
        <f t="shared" si="173"/>
        <v>0.95097867680529602</v>
      </c>
      <c r="L1742">
        <v>7.1</v>
      </c>
      <c r="M1742">
        <v>14.21</v>
      </c>
    </row>
    <row r="1743" spans="1:13" ht="15" x14ac:dyDescent="0.25">
      <c r="A1743" t="s">
        <v>272</v>
      </c>
      <c r="B1743" t="s">
        <v>1828</v>
      </c>
      <c r="C1743">
        <v>56.8</v>
      </c>
      <c r="D1743">
        <v>51</v>
      </c>
      <c r="E1743">
        <f t="shared" si="170"/>
        <v>2.7005843394559501</v>
      </c>
      <c r="F1743">
        <v>60</v>
      </c>
      <c r="G1743">
        <f t="shared" si="171"/>
        <v>3.1771580464187648</v>
      </c>
      <c r="H1743">
        <f t="shared" si="169"/>
        <v>111</v>
      </c>
      <c r="I1743">
        <f t="shared" si="172"/>
        <v>5.8777423858747149</v>
      </c>
      <c r="J1743">
        <v>8.9600000000000009</v>
      </c>
      <c r="K1743">
        <f t="shared" si="173"/>
        <v>1.1166298267586754</v>
      </c>
      <c r="L1743">
        <v>7.52</v>
      </c>
      <c r="M1743">
        <v>12.6</v>
      </c>
    </row>
    <row r="1744" spans="1:13" ht="15" x14ac:dyDescent="0.25">
      <c r="A1744" t="s">
        <v>272</v>
      </c>
      <c r="B1744" t="s">
        <v>1828</v>
      </c>
      <c r="C1744">
        <v>63.2</v>
      </c>
      <c r="D1744">
        <v>60</v>
      </c>
      <c r="E1744">
        <f t="shared" si="170"/>
        <v>2.9397487224684542</v>
      </c>
      <c r="F1744">
        <v>67</v>
      </c>
      <c r="G1744">
        <f t="shared" si="171"/>
        <v>3.2827194067564403</v>
      </c>
      <c r="H1744">
        <f t="shared" si="169"/>
        <v>127</v>
      </c>
      <c r="I1744">
        <f t="shared" si="172"/>
        <v>6.222468129224894</v>
      </c>
      <c r="J1744">
        <v>9.56</v>
      </c>
      <c r="K1744">
        <f t="shared" si="173"/>
        <v>1.127600263151282</v>
      </c>
      <c r="L1744">
        <v>7.48</v>
      </c>
      <c r="M1744">
        <v>12.5</v>
      </c>
    </row>
    <row r="1745" spans="1:13" ht="15" x14ac:dyDescent="0.25">
      <c r="A1745" t="s">
        <v>272</v>
      </c>
      <c r="B1745" t="s">
        <v>1821</v>
      </c>
      <c r="C1745">
        <v>73.5</v>
      </c>
      <c r="D1745">
        <v>64</v>
      </c>
      <c r="E1745">
        <f t="shared" si="170"/>
        <v>2.8095912823316898</v>
      </c>
      <c r="F1745">
        <v>84</v>
      </c>
      <c r="G1745">
        <f t="shared" si="171"/>
        <v>3.6875885580603427</v>
      </c>
      <c r="H1745">
        <f t="shared" si="169"/>
        <v>148</v>
      </c>
      <c r="I1745">
        <f t="shared" si="172"/>
        <v>6.4971798403920324</v>
      </c>
      <c r="J1745">
        <v>11.58</v>
      </c>
      <c r="K1745">
        <f t="shared" si="173"/>
        <v>1.2635812184466848</v>
      </c>
      <c r="L1745">
        <v>7.88</v>
      </c>
      <c r="M1745">
        <v>12.3</v>
      </c>
    </row>
    <row r="1746" spans="1:13" ht="15" x14ac:dyDescent="0.25">
      <c r="A1746" t="s">
        <v>1843</v>
      </c>
      <c r="B1746" t="s">
        <v>819</v>
      </c>
      <c r="C1746">
        <v>51.5</v>
      </c>
      <c r="D1746">
        <v>59</v>
      </c>
      <c r="E1746">
        <f t="shared" si="170"/>
        <v>3.354933901112894</v>
      </c>
      <c r="F1746">
        <v>78</v>
      </c>
      <c r="G1746">
        <f t="shared" si="171"/>
        <v>4.4353363438441651</v>
      </c>
      <c r="H1746">
        <f t="shared" si="169"/>
        <v>137</v>
      </c>
      <c r="I1746">
        <f t="shared" si="172"/>
        <v>7.7902702449570596</v>
      </c>
      <c r="J1746">
        <v>8.870000000000001</v>
      </c>
      <c r="K1746">
        <f t="shared" si="173"/>
        <v>1.1626675626124967</v>
      </c>
      <c r="L1746">
        <v>7.58</v>
      </c>
    </row>
    <row r="1747" spans="1:13" ht="15" x14ac:dyDescent="0.25">
      <c r="A1747" t="s">
        <v>1698</v>
      </c>
      <c r="B1747" t="s">
        <v>51</v>
      </c>
      <c r="C1747">
        <v>60.2</v>
      </c>
      <c r="D1747">
        <v>50</v>
      </c>
      <c r="E1747">
        <f t="shared" si="170"/>
        <v>2.5380026584358975</v>
      </c>
      <c r="F1747">
        <v>70</v>
      </c>
      <c r="G1747">
        <f t="shared" si="171"/>
        <v>3.5532037218102563</v>
      </c>
      <c r="H1747">
        <f t="shared" si="169"/>
        <v>120</v>
      </c>
      <c r="I1747">
        <f t="shared" si="172"/>
        <v>6.0912063802461534</v>
      </c>
      <c r="J1747">
        <v>7.91</v>
      </c>
      <c r="K1747">
        <f t="shared" si="173"/>
        <v>0.95666924009119558</v>
      </c>
      <c r="L1747">
        <v>6.27</v>
      </c>
      <c r="M1747">
        <v>13.62</v>
      </c>
    </row>
    <row r="1748" spans="1:13" ht="15" x14ac:dyDescent="0.25">
      <c r="A1748" t="s">
        <v>1698</v>
      </c>
      <c r="B1748" t="s">
        <v>51</v>
      </c>
      <c r="C1748">
        <v>65.900000000000006</v>
      </c>
      <c r="D1748">
        <v>67</v>
      </c>
      <c r="E1748">
        <f t="shared" si="170"/>
        <v>3.1843303816997865</v>
      </c>
      <c r="F1748">
        <v>85</v>
      </c>
      <c r="G1748">
        <f t="shared" si="171"/>
        <v>4.0398221260370422</v>
      </c>
      <c r="H1748">
        <f t="shared" si="169"/>
        <v>152</v>
      </c>
      <c r="I1748">
        <f t="shared" si="172"/>
        <v>7.2241525077368287</v>
      </c>
      <c r="J1748">
        <v>9.75</v>
      </c>
      <c r="K1748">
        <f t="shared" si="173"/>
        <v>1.1254748144979789</v>
      </c>
      <c r="L1748">
        <v>7.65</v>
      </c>
      <c r="M1748">
        <v>13.2</v>
      </c>
    </row>
    <row r="1749" spans="1:13" ht="15" x14ac:dyDescent="0.25">
      <c r="A1749" t="s">
        <v>1698</v>
      </c>
      <c r="B1749" t="s">
        <v>51</v>
      </c>
      <c r="C1749">
        <v>68.8</v>
      </c>
      <c r="D1749">
        <v>91</v>
      </c>
      <c r="E1749">
        <f t="shared" si="170"/>
        <v>4.1916029422692791</v>
      </c>
      <c r="F1749">
        <v>116</v>
      </c>
      <c r="G1749">
        <f t="shared" si="171"/>
        <v>5.3431422121234773</v>
      </c>
      <c r="H1749">
        <f t="shared" si="169"/>
        <v>207</v>
      </c>
      <c r="I1749">
        <f t="shared" si="172"/>
        <v>9.5347451543927573</v>
      </c>
      <c r="J1749">
        <v>11.26</v>
      </c>
      <c r="K1749">
        <f t="shared" si="173"/>
        <v>1.2712407433787825</v>
      </c>
      <c r="L1749">
        <v>8.06</v>
      </c>
    </row>
    <row r="1750" spans="1:13" ht="15" x14ac:dyDescent="0.25">
      <c r="A1750" t="s">
        <v>1245</v>
      </c>
      <c r="B1750" t="s">
        <v>51</v>
      </c>
      <c r="C1750">
        <v>54.9</v>
      </c>
      <c r="D1750">
        <v>41</v>
      </c>
      <c r="E1750">
        <f t="shared" si="170"/>
        <v>2.2254583815673588</v>
      </c>
      <c r="F1750">
        <v>56</v>
      </c>
      <c r="G1750">
        <f t="shared" si="171"/>
        <v>3.0396504723846851</v>
      </c>
      <c r="H1750">
        <f t="shared" si="169"/>
        <v>97</v>
      </c>
      <c r="I1750">
        <f t="shared" si="172"/>
        <v>5.2651088539520439</v>
      </c>
      <c r="J1750">
        <v>5.54</v>
      </c>
      <c r="K1750">
        <f t="shared" si="173"/>
        <v>0.70263256497464099</v>
      </c>
      <c r="L1750">
        <v>6.24</v>
      </c>
      <c r="M1750">
        <v>14.03</v>
      </c>
    </row>
    <row r="1751" spans="1:13" x14ac:dyDescent="0.3">
      <c r="A1751" t="s">
        <v>466</v>
      </c>
      <c r="B1751" t="s">
        <v>158</v>
      </c>
      <c r="C1751">
        <v>53.6</v>
      </c>
      <c r="D1751">
        <v>22</v>
      </c>
      <c r="E1751">
        <f t="shared" si="170"/>
        <v>1.2151468155606637</v>
      </c>
      <c r="F1751">
        <v>30</v>
      </c>
      <c r="G1751">
        <f t="shared" si="171"/>
        <v>1.6570183848554507</v>
      </c>
      <c r="H1751">
        <f t="shared" si="169"/>
        <v>52</v>
      </c>
      <c r="I1751">
        <f t="shared" si="172"/>
        <v>2.8721652004161147</v>
      </c>
      <c r="J1751">
        <v>6.98</v>
      </c>
      <c r="K1751">
        <f t="shared" si="173"/>
        <v>0.89627073835636639</v>
      </c>
      <c r="L1751">
        <v>5.47</v>
      </c>
      <c r="M1751">
        <v>14.98</v>
      </c>
    </row>
    <row r="1752" spans="1:13" ht="15" x14ac:dyDescent="0.25">
      <c r="A1752" t="s">
        <v>9</v>
      </c>
      <c r="B1752" t="s">
        <v>52</v>
      </c>
      <c r="C1752">
        <v>40.4</v>
      </c>
      <c r="D1752">
        <v>36</v>
      </c>
      <c r="E1752">
        <f t="shared" si="170"/>
        <v>2.4424247811982966</v>
      </c>
      <c r="F1752">
        <v>48</v>
      </c>
      <c r="G1752">
        <f t="shared" si="171"/>
        <v>3.256566374931062</v>
      </c>
      <c r="H1752">
        <f t="shared" si="169"/>
        <v>84</v>
      </c>
      <c r="I1752">
        <f t="shared" si="172"/>
        <v>5.6989911561293587</v>
      </c>
      <c r="J1752">
        <v>6.74</v>
      </c>
      <c r="K1752">
        <f t="shared" si="173"/>
        <v>1.0012460180165501</v>
      </c>
      <c r="L1752">
        <v>6.41</v>
      </c>
      <c r="M1752">
        <v>12.55</v>
      </c>
    </row>
    <row r="1753" spans="1:13" ht="15" x14ac:dyDescent="0.25">
      <c r="A1753" t="s">
        <v>1022</v>
      </c>
      <c r="B1753" t="s">
        <v>1586</v>
      </c>
      <c r="C1753">
        <v>82</v>
      </c>
      <c r="D1753">
        <v>94</v>
      </c>
      <c r="E1753">
        <f t="shared" si="170"/>
        <v>3.8108359661838982</v>
      </c>
      <c r="F1753">
        <v>120</v>
      </c>
      <c r="G1753">
        <f t="shared" si="171"/>
        <v>4.8648969781071036</v>
      </c>
      <c r="H1753">
        <f t="shared" si="169"/>
        <v>214</v>
      </c>
      <c r="I1753">
        <f t="shared" si="172"/>
        <v>8.6757329442910027</v>
      </c>
      <c r="J1753">
        <v>13.28</v>
      </c>
      <c r="K1753">
        <f t="shared" si="173"/>
        <v>1.3695941340332143</v>
      </c>
      <c r="L1753">
        <v>7.58</v>
      </c>
    </row>
    <row r="1754" spans="1:13" ht="15" x14ac:dyDescent="0.25">
      <c r="A1754" t="s">
        <v>106</v>
      </c>
      <c r="B1754" t="s">
        <v>519</v>
      </c>
      <c r="C1754">
        <v>41.1</v>
      </c>
      <c r="D1754">
        <v>25</v>
      </c>
      <c r="E1754">
        <f t="shared" si="170"/>
        <v>1.6750661858222347</v>
      </c>
      <c r="F1754">
        <v>40</v>
      </c>
      <c r="G1754">
        <f t="shared" si="171"/>
        <v>2.6801058973155754</v>
      </c>
      <c r="H1754">
        <f t="shared" si="169"/>
        <v>65</v>
      </c>
      <c r="I1754">
        <f t="shared" si="172"/>
        <v>4.35517208313781</v>
      </c>
      <c r="J1754">
        <v>7</v>
      </c>
      <c r="K1754">
        <f t="shared" si="173"/>
        <v>1.0307015826304482</v>
      </c>
      <c r="L1754">
        <v>6.4</v>
      </c>
      <c r="M1754">
        <v>13.9</v>
      </c>
    </row>
    <row r="1755" spans="1:13" ht="15" x14ac:dyDescent="0.25">
      <c r="A1755" t="s">
        <v>106</v>
      </c>
      <c r="B1755" t="s">
        <v>245</v>
      </c>
      <c r="C1755">
        <v>29.8</v>
      </c>
      <c r="D1755">
        <v>14</v>
      </c>
      <c r="E1755">
        <f t="shared" si="170"/>
        <v>1.185178012530149</v>
      </c>
      <c r="F1755">
        <v>17</v>
      </c>
      <c r="G1755">
        <f t="shared" si="171"/>
        <v>1.4391447295008952</v>
      </c>
      <c r="H1755">
        <f t="shared" si="169"/>
        <v>31</v>
      </c>
      <c r="I1755">
        <f t="shared" si="172"/>
        <v>2.6243227420310444</v>
      </c>
      <c r="J1755">
        <v>4.05</v>
      </c>
      <c r="K1755">
        <f t="shared" si="173"/>
        <v>0.70383274067632462</v>
      </c>
      <c r="L1755">
        <v>4.88</v>
      </c>
      <c r="M1755">
        <v>13.69</v>
      </c>
    </row>
    <row r="1756" spans="1:13" ht="15" x14ac:dyDescent="0.25">
      <c r="A1756" t="s">
        <v>106</v>
      </c>
      <c r="B1756" t="s">
        <v>1650</v>
      </c>
      <c r="C1756">
        <v>73</v>
      </c>
      <c r="D1756">
        <v>35</v>
      </c>
      <c r="E1756">
        <f t="shared" si="170"/>
        <v>1.5441432173133018</v>
      </c>
      <c r="F1756">
        <v>47</v>
      </c>
      <c r="G1756">
        <f t="shared" si="171"/>
        <v>2.073563748963577</v>
      </c>
      <c r="H1756">
        <f t="shared" si="169"/>
        <v>82</v>
      </c>
      <c r="I1756">
        <f t="shared" si="172"/>
        <v>3.6177069662768786</v>
      </c>
      <c r="J1756">
        <v>8.94</v>
      </c>
      <c r="K1756">
        <f t="shared" si="173"/>
        <v>0.97894967105209008</v>
      </c>
      <c r="L1756">
        <v>6.86</v>
      </c>
      <c r="M1756">
        <v>13.29</v>
      </c>
    </row>
    <row r="1757" spans="1:13" ht="15" x14ac:dyDescent="0.25">
      <c r="A1757" t="s">
        <v>1313</v>
      </c>
      <c r="B1757" t="s">
        <v>409</v>
      </c>
      <c r="C1757">
        <v>78.7</v>
      </c>
      <c r="D1757">
        <v>28</v>
      </c>
      <c r="E1757">
        <f t="shared" si="170"/>
        <v>1.1695710329099531</v>
      </c>
      <c r="F1757">
        <v>35</v>
      </c>
      <c r="G1757">
        <f t="shared" si="171"/>
        <v>1.4619637911374415</v>
      </c>
      <c r="H1757">
        <f t="shared" ref="H1757:H1772" si="174">D1757+F1757</f>
        <v>63</v>
      </c>
      <c r="I1757">
        <f t="shared" si="172"/>
        <v>2.6315348240473946</v>
      </c>
      <c r="J1757">
        <v>5.6</v>
      </c>
      <c r="K1757">
        <f t="shared" si="173"/>
        <v>0.5898997786598742</v>
      </c>
      <c r="L1757">
        <v>4.0599999999999996</v>
      </c>
    </row>
    <row r="1758" spans="1:13" ht="15" x14ac:dyDescent="0.25">
      <c r="A1758" t="s">
        <v>1826</v>
      </c>
      <c r="B1758" t="s">
        <v>39</v>
      </c>
      <c r="C1758">
        <v>84.4</v>
      </c>
      <c r="D1758">
        <v>93</v>
      </c>
      <c r="E1758">
        <f t="shared" si="170"/>
        <v>3.6920030811933242</v>
      </c>
      <c r="F1758">
        <v>120</v>
      </c>
      <c r="G1758">
        <f t="shared" si="171"/>
        <v>4.7638749434752574</v>
      </c>
      <c r="H1758">
        <f t="shared" si="174"/>
        <v>213</v>
      </c>
      <c r="I1758">
        <f t="shared" si="172"/>
        <v>8.4558780246685821</v>
      </c>
      <c r="J1758">
        <v>10.51</v>
      </c>
      <c r="K1758">
        <f t="shared" si="173"/>
        <v>1.0679177568798603</v>
      </c>
      <c r="L1758">
        <v>7.72</v>
      </c>
      <c r="M1758">
        <v>14.147583304251199</v>
      </c>
    </row>
    <row r="1759" spans="1:13" ht="15" x14ac:dyDescent="0.25">
      <c r="A1759" t="s">
        <v>1967</v>
      </c>
      <c r="B1759" t="s">
        <v>221</v>
      </c>
      <c r="C1759">
        <v>82.7</v>
      </c>
      <c r="D1759">
        <v>75</v>
      </c>
      <c r="E1759">
        <f t="shared" si="170"/>
        <v>3.0218183554055544</v>
      </c>
      <c r="F1759">
        <v>100</v>
      </c>
      <c r="G1759">
        <f t="shared" si="171"/>
        <v>4.0290911405407392</v>
      </c>
      <c r="H1759">
        <f t="shared" si="174"/>
        <v>175</v>
      </c>
      <c r="I1759">
        <f t="shared" si="172"/>
        <v>7.0509094959462928</v>
      </c>
      <c r="J1759">
        <v>7.26</v>
      </c>
      <c r="K1759">
        <f t="shared" si="173"/>
        <v>0.74546509948499495</v>
      </c>
    </row>
    <row r="1760" spans="1:13" ht="15" x14ac:dyDescent="0.25">
      <c r="A1760" t="s">
        <v>1304</v>
      </c>
      <c r="B1760" t="s">
        <v>221</v>
      </c>
      <c r="C1760">
        <v>66.8</v>
      </c>
      <c r="D1760">
        <v>40</v>
      </c>
      <c r="E1760">
        <f t="shared" si="170"/>
        <v>1.88242708377604</v>
      </c>
      <c r="F1760">
        <v>47</v>
      </c>
      <c r="G1760">
        <f t="shared" si="171"/>
        <v>2.2118518234368469</v>
      </c>
      <c r="H1760">
        <f t="shared" si="174"/>
        <v>87</v>
      </c>
      <c r="I1760">
        <f t="shared" si="172"/>
        <v>4.0942789072128871</v>
      </c>
      <c r="J1760">
        <v>6</v>
      </c>
      <c r="K1760">
        <f t="shared" si="173"/>
        <v>0.68777355364558235</v>
      </c>
      <c r="L1760">
        <v>5</v>
      </c>
      <c r="M1760">
        <v>15.2</v>
      </c>
    </row>
    <row r="1761" spans="1:13" ht="15" x14ac:dyDescent="0.25">
      <c r="A1761" t="s">
        <v>1304</v>
      </c>
      <c r="B1761" t="s">
        <v>221</v>
      </c>
      <c r="C1761">
        <v>77.400000000000006</v>
      </c>
      <c r="D1761">
        <v>65</v>
      </c>
      <c r="E1761">
        <f t="shared" si="170"/>
        <v>2.7481711239700291</v>
      </c>
      <c r="F1761">
        <v>75</v>
      </c>
      <c r="G1761">
        <f t="shared" si="171"/>
        <v>3.1709666815038799</v>
      </c>
      <c r="H1761">
        <f t="shared" si="174"/>
        <v>140</v>
      </c>
      <c r="I1761">
        <f t="shared" si="172"/>
        <v>5.919137805473909</v>
      </c>
      <c r="J1761">
        <v>8.3000000000000007</v>
      </c>
      <c r="K1761">
        <f t="shared" si="173"/>
        <v>0.88185552608880535</v>
      </c>
      <c r="L1761">
        <v>5.82</v>
      </c>
      <c r="M1761">
        <v>14.6</v>
      </c>
    </row>
    <row r="1762" spans="1:13" ht="15" x14ac:dyDescent="0.25">
      <c r="A1762" t="s">
        <v>1309</v>
      </c>
      <c r="B1762" t="s">
        <v>221</v>
      </c>
      <c r="C1762">
        <v>68.2</v>
      </c>
      <c r="D1762">
        <v>35</v>
      </c>
      <c r="E1762">
        <f t="shared" si="170"/>
        <v>1.6224594944677571</v>
      </c>
      <c r="F1762">
        <v>48</v>
      </c>
      <c r="G1762">
        <f t="shared" si="171"/>
        <v>2.2250873066986383</v>
      </c>
      <c r="H1762">
        <f t="shared" si="174"/>
        <v>83</v>
      </c>
      <c r="I1762">
        <f t="shared" si="172"/>
        <v>3.8475468011663954</v>
      </c>
      <c r="J1762">
        <v>4.2699999999999996</v>
      </c>
      <c r="K1762">
        <f t="shared" si="173"/>
        <v>0.48425972687106839</v>
      </c>
      <c r="L1762">
        <v>4.72</v>
      </c>
      <c r="M1762">
        <v>15.5</v>
      </c>
    </row>
    <row r="1763" spans="1:13" ht="15" x14ac:dyDescent="0.25">
      <c r="A1763" t="s">
        <v>64</v>
      </c>
      <c r="B1763" t="s">
        <v>65</v>
      </c>
      <c r="C1763">
        <v>44.6</v>
      </c>
      <c r="D1763">
        <v>26</v>
      </c>
      <c r="E1763">
        <f t="shared" si="170"/>
        <v>1.6415257022758631</v>
      </c>
      <c r="F1763">
        <v>37</v>
      </c>
      <c r="G1763">
        <f t="shared" si="171"/>
        <v>2.3360173455464208</v>
      </c>
      <c r="H1763">
        <f t="shared" si="174"/>
        <v>63</v>
      </c>
      <c r="I1763">
        <f t="shared" si="172"/>
        <v>3.9775430478222837</v>
      </c>
      <c r="J1763">
        <v>5.19</v>
      </c>
      <c r="K1763">
        <f t="shared" si="173"/>
        <v>0.7326641615270989</v>
      </c>
      <c r="L1763">
        <v>4.5</v>
      </c>
      <c r="M1763">
        <v>16.149999999999999</v>
      </c>
    </row>
    <row r="1764" spans="1:13" ht="15" x14ac:dyDescent="0.25">
      <c r="A1764" t="s">
        <v>64</v>
      </c>
      <c r="B1764" t="s">
        <v>65</v>
      </c>
      <c r="C1764">
        <v>34.5</v>
      </c>
      <c r="D1764">
        <v>18</v>
      </c>
      <c r="E1764">
        <f t="shared" si="170"/>
        <v>1.3698195995745532</v>
      </c>
      <c r="F1764">
        <v>24</v>
      </c>
      <c r="G1764">
        <f t="shared" si="171"/>
        <v>1.8264261327660709</v>
      </c>
      <c r="H1764">
        <f t="shared" si="174"/>
        <v>42</v>
      </c>
      <c r="I1764">
        <f t="shared" si="172"/>
        <v>3.1962457323406244</v>
      </c>
      <c r="J1764">
        <v>5.36</v>
      </c>
      <c r="K1764">
        <f t="shared" si="173"/>
        <v>0.86375545746021209</v>
      </c>
      <c r="L1764">
        <v>4.57</v>
      </c>
      <c r="M1764">
        <v>15.5</v>
      </c>
    </row>
    <row r="1765" spans="1:13" ht="15" x14ac:dyDescent="0.25">
      <c r="A1765" t="s">
        <v>64</v>
      </c>
      <c r="B1765" t="s">
        <v>124</v>
      </c>
      <c r="C1765">
        <v>44.2</v>
      </c>
      <c r="D1765">
        <v>20</v>
      </c>
      <c r="E1765">
        <f t="shared" si="170"/>
        <v>1.2710140492304789</v>
      </c>
      <c r="F1765">
        <v>27</v>
      </c>
      <c r="G1765">
        <f t="shared" si="171"/>
        <v>1.7158689664611466</v>
      </c>
      <c r="H1765">
        <f t="shared" si="174"/>
        <v>47</v>
      </c>
      <c r="I1765">
        <f t="shared" si="172"/>
        <v>2.9868830156916255</v>
      </c>
      <c r="J1765">
        <v>5.51</v>
      </c>
      <c r="K1765">
        <f t="shared" si="173"/>
        <v>0.78145900687738534</v>
      </c>
      <c r="L1765">
        <v>4.9800000000000004</v>
      </c>
      <c r="M1765">
        <v>15.39</v>
      </c>
    </row>
    <row r="1766" spans="1:13" ht="15" x14ac:dyDescent="0.25">
      <c r="A1766" t="s">
        <v>64</v>
      </c>
      <c r="B1766" t="s">
        <v>824</v>
      </c>
      <c r="C1766">
        <v>55</v>
      </c>
      <c r="D1766">
        <v>48</v>
      </c>
      <c r="E1766">
        <f t="shared" si="170"/>
        <v>2.6019680581526803</v>
      </c>
      <c r="F1766">
        <v>60</v>
      </c>
      <c r="G1766">
        <f t="shared" si="171"/>
        <v>3.2524600726908504</v>
      </c>
      <c r="H1766">
        <f t="shared" si="174"/>
        <v>108</v>
      </c>
      <c r="I1766">
        <f t="shared" si="172"/>
        <v>5.8544281308435302</v>
      </c>
      <c r="J1766">
        <v>7.67</v>
      </c>
      <c r="K1766">
        <f t="shared" si="173"/>
        <v>0.9718661054401514</v>
      </c>
      <c r="L1766">
        <v>6.12</v>
      </c>
      <c r="M1766">
        <v>13</v>
      </c>
    </row>
    <row r="1767" spans="1:13" ht="15" x14ac:dyDescent="0.25">
      <c r="A1767" t="s">
        <v>64</v>
      </c>
      <c r="B1767" t="s">
        <v>1465</v>
      </c>
      <c r="C1767">
        <v>68.099999999999994</v>
      </c>
      <c r="D1767">
        <v>53</v>
      </c>
      <c r="E1767">
        <f t="shared" si="170"/>
        <v>2.4594909745583964</v>
      </c>
      <c r="F1767">
        <v>67</v>
      </c>
      <c r="G1767">
        <f t="shared" si="171"/>
        <v>3.1091678357625012</v>
      </c>
      <c r="H1767">
        <f t="shared" si="174"/>
        <v>120</v>
      </c>
      <c r="I1767">
        <f t="shared" si="172"/>
        <v>5.5686588103208976</v>
      </c>
      <c r="J1767">
        <v>9.74</v>
      </c>
      <c r="K1767">
        <f t="shared" si="173"/>
        <v>1.1054470759114878</v>
      </c>
      <c r="L1767">
        <v>7.3</v>
      </c>
      <c r="M1767">
        <v>12.81</v>
      </c>
    </row>
    <row r="1768" spans="1:13" ht="15" x14ac:dyDescent="0.25">
      <c r="A1768" t="s">
        <v>64</v>
      </c>
      <c r="B1768" t="s">
        <v>1475</v>
      </c>
      <c r="C1768">
        <v>64.7</v>
      </c>
      <c r="D1768">
        <v>69</v>
      </c>
      <c r="E1768">
        <f t="shared" si="170"/>
        <v>3.3235168336946068</v>
      </c>
      <c r="F1768">
        <v>92</v>
      </c>
      <c r="G1768">
        <f t="shared" si="171"/>
        <v>4.4313557782594755</v>
      </c>
      <c r="H1768">
        <f t="shared" si="174"/>
        <v>161</v>
      </c>
      <c r="I1768">
        <f t="shared" si="172"/>
        <v>7.7548726119540827</v>
      </c>
      <c r="J1768">
        <v>11.34</v>
      </c>
      <c r="K1768">
        <f t="shared" si="173"/>
        <v>1.3214740551000927</v>
      </c>
      <c r="L1768">
        <v>7.59</v>
      </c>
      <c r="M1768">
        <v>12.48</v>
      </c>
    </row>
    <row r="1769" spans="1:13" ht="15" x14ac:dyDescent="0.25">
      <c r="A1769" t="s">
        <v>64</v>
      </c>
      <c r="B1769" t="s">
        <v>1825</v>
      </c>
      <c r="C1769">
        <v>68.400000000000006</v>
      </c>
      <c r="D1769">
        <v>62</v>
      </c>
      <c r="E1769">
        <f t="shared" si="170"/>
        <v>2.8679558043617535</v>
      </c>
      <c r="F1769">
        <v>75</v>
      </c>
      <c r="G1769">
        <f t="shared" si="171"/>
        <v>3.469301376244057</v>
      </c>
      <c r="H1769">
        <f t="shared" si="174"/>
        <v>137</v>
      </c>
      <c r="I1769">
        <f t="shared" si="172"/>
        <v>6.3372571806058104</v>
      </c>
      <c r="J1769">
        <v>9.6999999999999993</v>
      </c>
      <c r="K1769">
        <f t="shared" si="173"/>
        <v>1.0984154004152986</v>
      </c>
      <c r="L1769">
        <v>7.68</v>
      </c>
      <c r="M1769">
        <v>12.4</v>
      </c>
    </row>
    <row r="1770" spans="1:13" ht="15" x14ac:dyDescent="0.25">
      <c r="A1770" t="s">
        <v>64</v>
      </c>
      <c r="C1770">
        <v>38.4</v>
      </c>
      <c r="D1770">
        <v>39</v>
      </c>
      <c r="E1770">
        <f t="shared" si="170"/>
        <v>2.7455070893970084</v>
      </c>
      <c r="F1770">
        <v>48</v>
      </c>
      <c r="G1770">
        <f t="shared" si="171"/>
        <v>3.3790856484886258</v>
      </c>
      <c r="H1770">
        <f t="shared" si="174"/>
        <v>87</v>
      </c>
      <c r="I1770">
        <f t="shared" si="172"/>
        <v>6.1245927378856342</v>
      </c>
      <c r="J1770">
        <v>8.56</v>
      </c>
      <c r="K1770">
        <f t="shared" si="173"/>
        <v>1.3053348184966593</v>
      </c>
    </row>
    <row r="1771" spans="1:13" ht="15" x14ac:dyDescent="0.25">
      <c r="A1771" t="s">
        <v>971</v>
      </c>
      <c r="B1771" t="s">
        <v>400</v>
      </c>
      <c r="C1771">
        <v>58.8</v>
      </c>
      <c r="D1771">
        <v>38</v>
      </c>
      <c r="E1771">
        <f t="shared" si="170"/>
        <v>1.9621810742002859</v>
      </c>
      <c r="F1771">
        <v>51</v>
      </c>
      <c r="G1771">
        <f t="shared" si="171"/>
        <v>2.6334535469530151</v>
      </c>
      <c r="H1771">
        <f t="shared" si="174"/>
        <v>89</v>
      </c>
      <c r="I1771">
        <f t="shared" si="172"/>
        <v>4.5956346211533008</v>
      </c>
      <c r="J1771">
        <v>6.7700000000000005</v>
      </c>
      <c r="K1771">
        <f t="shared" si="173"/>
        <v>0.82878553529594456</v>
      </c>
      <c r="L1771">
        <v>5.53</v>
      </c>
    </row>
    <row r="1772" spans="1:13" ht="15" x14ac:dyDescent="0.25">
      <c r="A1772" t="s">
        <v>1835</v>
      </c>
      <c r="B1772" t="s">
        <v>1836</v>
      </c>
      <c r="C1772">
        <v>81.599999999999994</v>
      </c>
      <c r="D1772">
        <v>50</v>
      </c>
      <c r="E1772">
        <f t="shared" si="170"/>
        <v>2.0342633754534587</v>
      </c>
      <c r="F1772">
        <v>70</v>
      </c>
      <c r="G1772">
        <f t="shared" si="171"/>
        <v>2.8479687256348418</v>
      </c>
      <c r="H1772">
        <f t="shared" si="174"/>
        <v>120</v>
      </c>
      <c r="I1772">
        <f t="shared" si="172"/>
        <v>4.8822321010883005</v>
      </c>
      <c r="J1772">
        <v>7.2700000000000005</v>
      </c>
      <c r="K1772">
        <f t="shared" si="173"/>
        <v>0.7516627458720222</v>
      </c>
      <c r="L1772">
        <v>6.53</v>
      </c>
    </row>
    <row r="1773" spans="1:13" ht="15" x14ac:dyDescent="0.25">
      <c r="A1773" t="s">
        <v>473</v>
      </c>
      <c r="B1773">
        <v>57</v>
      </c>
      <c r="C1773">
        <v>68</v>
      </c>
      <c r="D1773">
        <v>84</v>
      </c>
      <c r="E1773">
        <f t="shared" si="170"/>
        <v>3.9022301091187312</v>
      </c>
      <c r="G1773" t="str">
        <f t="shared" si="171"/>
        <v/>
      </c>
      <c r="I1773" t="str">
        <f t="shared" si="172"/>
        <v/>
      </c>
      <c r="J1773">
        <v>9.82</v>
      </c>
      <c r="K1773">
        <f t="shared" si="173"/>
        <v>1.115371362269753</v>
      </c>
      <c r="L1773">
        <v>7.72</v>
      </c>
    </row>
    <row r="1774" spans="1:13" ht="15" x14ac:dyDescent="0.25">
      <c r="A1774" t="s">
        <v>473</v>
      </c>
      <c r="B1774" t="s">
        <v>305</v>
      </c>
      <c r="C1774">
        <v>60.5</v>
      </c>
      <c r="E1774" t="str">
        <f t="shared" si="170"/>
        <v/>
      </c>
      <c r="G1774" t="str">
        <f t="shared" si="171"/>
        <v/>
      </c>
      <c r="I1774" t="str">
        <f t="shared" si="172"/>
        <v/>
      </c>
      <c r="J1774">
        <v>10.6</v>
      </c>
      <c r="K1774">
        <f t="shared" si="173"/>
        <v>1.2787282151388524</v>
      </c>
      <c r="L1774">
        <v>8.3000000000000007</v>
      </c>
    </row>
    <row r="1775" spans="1:13" ht="15" x14ac:dyDescent="0.25">
      <c r="A1775" t="s">
        <v>473</v>
      </c>
      <c r="B1775" t="s">
        <v>305</v>
      </c>
      <c r="C1775">
        <v>54.8</v>
      </c>
      <c r="D1775">
        <v>64</v>
      </c>
      <c r="E1775">
        <f t="shared" si="170"/>
        <v>3.4784962464220559</v>
      </c>
      <c r="F1775">
        <v>77</v>
      </c>
      <c r="G1775">
        <f t="shared" si="171"/>
        <v>4.1850657964765361</v>
      </c>
      <c r="H1775">
        <f>D1775+F1775</f>
        <v>141</v>
      </c>
      <c r="I1775">
        <f t="shared" si="172"/>
        <v>7.663562042898592</v>
      </c>
      <c r="J1775">
        <v>8.61</v>
      </c>
      <c r="K1775">
        <f t="shared" si="173"/>
        <v>1.0930243601351135</v>
      </c>
      <c r="L1775">
        <v>7.53</v>
      </c>
      <c r="M1775">
        <v>12.3</v>
      </c>
    </row>
    <row r="1776" spans="1:13" ht="15" x14ac:dyDescent="0.25">
      <c r="A1776" t="s">
        <v>473</v>
      </c>
      <c r="B1776" t="s">
        <v>112</v>
      </c>
      <c r="C1776">
        <v>61.6</v>
      </c>
      <c r="D1776">
        <v>58</v>
      </c>
      <c r="E1776">
        <f t="shared" si="170"/>
        <v>2.8952598160938945</v>
      </c>
      <c r="F1776">
        <v>79</v>
      </c>
      <c r="G1776">
        <f t="shared" si="171"/>
        <v>3.9435435426106493</v>
      </c>
      <c r="H1776">
        <f>D1776+F1776</f>
        <v>137</v>
      </c>
      <c r="I1776">
        <f t="shared" si="172"/>
        <v>6.8388033587045438</v>
      </c>
      <c r="J1776">
        <v>9.49</v>
      </c>
      <c r="K1776">
        <f t="shared" si="173"/>
        <v>1.1342387749815304</v>
      </c>
      <c r="L1776">
        <v>7.7700000000000005</v>
      </c>
      <c r="M1776">
        <v>12.2</v>
      </c>
    </row>
    <row r="1777" spans="1:13" ht="15" x14ac:dyDescent="0.25">
      <c r="A1777" s="1" t="s">
        <v>473</v>
      </c>
      <c r="B1777" s="1" t="s">
        <v>387</v>
      </c>
      <c r="C1777" s="1">
        <v>34.5</v>
      </c>
      <c r="D1777" s="1">
        <v>17</v>
      </c>
      <c r="E1777">
        <f t="shared" si="170"/>
        <v>1.2937185107093003</v>
      </c>
      <c r="F1777" s="1">
        <v>24</v>
      </c>
      <c r="G1777">
        <f t="shared" si="171"/>
        <v>1.8264261327660709</v>
      </c>
      <c r="H1777">
        <f>D1777+F1777</f>
        <v>41</v>
      </c>
      <c r="I1777">
        <f t="shared" si="172"/>
        <v>3.1201446434753715</v>
      </c>
      <c r="J1777" s="1">
        <v>5.8</v>
      </c>
      <c r="K1777">
        <f t="shared" si="173"/>
        <v>0.93466075620694589</v>
      </c>
      <c r="L1777" s="1">
        <v>5.8500000000000005</v>
      </c>
    </row>
    <row r="1778" spans="1:13" ht="15" x14ac:dyDescent="0.25">
      <c r="A1778" t="s">
        <v>473</v>
      </c>
      <c r="B1778" t="s">
        <v>747</v>
      </c>
      <c r="C1778">
        <v>39.700000000000003</v>
      </c>
      <c r="D1778">
        <v>29</v>
      </c>
      <c r="E1778">
        <f t="shared" si="170"/>
        <v>1.9926833078307724</v>
      </c>
      <c r="F1778">
        <v>34</v>
      </c>
      <c r="G1778">
        <f t="shared" si="171"/>
        <v>2.3362493953878021</v>
      </c>
      <c r="H1778">
        <f>D1778+F1778</f>
        <v>63</v>
      </c>
      <c r="I1778">
        <f t="shared" si="172"/>
        <v>4.328932703218574</v>
      </c>
      <c r="J1778">
        <v>6.92</v>
      </c>
      <c r="K1778">
        <f t="shared" si="173"/>
        <v>1.0372900850322566</v>
      </c>
      <c r="L1778">
        <v>6.38</v>
      </c>
    </row>
    <row r="1779" spans="1:13" ht="15" x14ac:dyDescent="0.25">
      <c r="A1779" t="s">
        <v>473</v>
      </c>
      <c r="B1779" t="s">
        <v>166</v>
      </c>
      <c r="C1779">
        <v>37.6</v>
      </c>
      <c r="E1779" t="str">
        <f t="shared" si="170"/>
        <v/>
      </c>
      <c r="G1779" t="str">
        <f t="shared" si="171"/>
        <v/>
      </c>
      <c r="I1779" t="str">
        <f t="shared" si="172"/>
        <v/>
      </c>
      <c r="J1779">
        <v>5.91</v>
      </c>
      <c r="K1779">
        <f t="shared" si="173"/>
        <v>0.91106469772335041</v>
      </c>
      <c r="L1779">
        <v>5.9</v>
      </c>
    </row>
    <row r="1780" spans="1:13" ht="15" x14ac:dyDescent="0.25">
      <c r="A1780" t="s">
        <v>473</v>
      </c>
      <c r="B1780" t="s">
        <v>305</v>
      </c>
      <c r="C1780">
        <v>63.7</v>
      </c>
      <c r="D1780">
        <v>95</v>
      </c>
      <c r="E1780">
        <f t="shared" si="170"/>
        <v>4.6279978225189735</v>
      </c>
      <c r="F1780">
        <v>110</v>
      </c>
      <c r="G1780">
        <f t="shared" si="171"/>
        <v>5.3587343208114433</v>
      </c>
      <c r="H1780">
        <f t="shared" ref="H1780:H1811" si="175">D1780+F1780</f>
        <v>205</v>
      </c>
      <c r="I1780">
        <f t="shared" si="172"/>
        <v>9.9867321433304159</v>
      </c>
      <c r="J1780">
        <v>10.4</v>
      </c>
      <c r="K1780">
        <f t="shared" si="173"/>
        <v>1.2217049378799691</v>
      </c>
      <c r="L1780">
        <v>8.6199999999999992</v>
      </c>
    </row>
    <row r="1781" spans="1:13" ht="15" x14ac:dyDescent="0.25">
      <c r="A1781" t="s">
        <v>1610</v>
      </c>
      <c r="B1781" t="s">
        <v>112</v>
      </c>
      <c r="C1781">
        <v>61.5</v>
      </c>
      <c r="D1781">
        <v>60</v>
      </c>
      <c r="E1781">
        <f t="shared" si="170"/>
        <v>2.9986380682212941</v>
      </c>
      <c r="F1781">
        <v>80</v>
      </c>
      <c r="G1781">
        <f t="shared" si="171"/>
        <v>3.9981840909617254</v>
      </c>
      <c r="H1781">
        <f t="shared" si="175"/>
        <v>140</v>
      </c>
      <c r="I1781">
        <f t="shared" si="172"/>
        <v>6.9968221591830195</v>
      </c>
      <c r="J1781">
        <v>10.19</v>
      </c>
      <c r="K1781">
        <f t="shared" si="173"/>
        <v>1.2189228247342383</v>
      </c>
      <c r="L1781">
        <v>7.9</v>
      </c>
    </row>
    <row r="1782" spans="1:13" ht="15" x14ac:dyDescent="0.25">
      <c r="A1782" t="s">
        <v>1049</v>
      </c>
      <c r="B1782" t="s">
        <v>1131</v>
      </c>
      <c r="C1782">
        <v>49.4</v>
      </c>
      <c r="D1782">
        <v>47</v>
      </c>
      <c r="E1782">
        <f t="shared" si="170"/>
        <v>2.7547450066738897</v>
      </c>
      <c r="F1782">
        <v>58</v>
      </c>
      <c r="G1782">
        <f t="shared" si="171"/>
        <v>3.3994725614273533</v>
      </c>
      <c r="H1782">
        <f t="shared" si="175"/>
        <v>105</v>
      </c>
      <c r="I1782">
        <f t="shared" si="172"/>
        <v>6.1542175681012425</v>
      </c>
      <c r="J1782">
        <v>8.23</v>
      </c>
      <c r="K1782">
        <f t="shared" si="173"/>
        <v>1.1021799033403608</v>
      </c>
      <c r="L1782">
        <v>6.63</v>
      </c>
    </row>
    <row r="1783" spans="1:13" ht="15" x14ac:dyDescent="0.25">
      <c r="A1783" t="s">
        <v>1049</v>
      </c>
      <c r="B1783" t="s">
        <v>112</v>
      </c>
      <c r="C1783">
        <v>57.6</v>
      </c>
      <c r="D1783">
        <v>55</v>
      </c>
      <c r="E1783">
        <f t="shared" si="170"/>
        <v>2.8829155795718493</v>
      </c>
      <c r="F1783">
        <v>75</v>
      </c>
      <c r="G1783">
        <f t="shared" si="171"/>
        <v>3.9312485175979761</v>
      </c>
      <c r="H1783">
        <f t="shared" si="175"/>
        <v>130</v>
      </c>
      <c r="I1783">
        <f t="shared" si="172"/>
        <v>6.814164097169825</v>
      </c>
      <c r="J1783">
        <v>9.48</v>
      </c>
      <c r="K1783">
        <f t="shared" si="173"/>
        <v>1.1729465366737613</v>
      </c>
      <c r="L1783">
        <v>7.68</v>
      </c>
      <c r="M1783">
        <v>12.41</v>
      </c>
    </row>
    <row r="1784" spans="1:13" ht="15" x14ac:dyDescent="0.25">
      <c r="A1784" t="s">
        <v>1049</v>
      </c>
      <c r="B1784" t="s">
        <v>387</v>
      </c>
      <c r="C1784">
        <v>48.4</v>
      </c>
      <c r="D1784">
        <v>38</v>
      </c>
      <c r="E1784">
        <f t="shared" si="170"/>
        <v>2.2606202158869131</v>
      </c>
      <c r="F1784">
        <v>49</v>
      </c>
      <c r="G1784">
        <f t="shared" si="171"/>
        <v>2.915010278380493</v>
      </c>
      <c r="H1784">
        <f t="shared" si="175"/>
        <v>87</v>
      </c>
      <c r="I1784">
        <f t="shared" si="172"/>
        <v>5.1756304942674056</v>
      </c>
      <c r="J1784">
        <v>7.62</v>
      </c>
      <c r="K1784">
        <f t="shared" si="173"/>
        <v>1.0313029155060682</v>
      </c>
      <c r="L1784">
        <v>7.16</v>
      </c>
    </row>
    <row r="1785" spans="1:13" x14ac:dyDescent="0.3">
      <c r="A1785" t="s">
        <v>1186</v>
      </c>
      <c r="B1785" t="s">
        <v>664</v>
      </c>
      <c r="C1785">
        <v>74.5</v>
      </c>
      <c r="D1785">
        <v>50</v>
      </c>
      <c r="E1785">
        <f t="shared" si="170"/>
        <v>2.1735223809959501</v>
      </c>
      <c r="F1785">
        <v>65</v>
      </c>
      <c r="G1785">
        <f t="shared" si="171"/>
        <v>2.8255790952947351</v>
      </c>
      <c r="H1785">
        <f t="shared" si="175"/>
        <v>115</v>
      </c>
      <c r="I1785">
        <f t="shared" si="172"/>
        <v>4.9991014762906856</v>
      </c>
      <c r="J1785">
        <v>10.14</v>
      </c>
      <c r="K1785">
        <f t="shared" si="173"/>
        <v>1.0987705598937407</v>
      </c>
      <c r="L1785">
        <v>6.7</v>
      </c>
      <c r="M1785">
        <v>12.91</v>
      </c>
    </row>
    <row r="1786" spans="1:13" x14ac:dyDescent="0.3">
      <c r="A1786" t="s">
        <v>1186</v>
      </c>
      <c r="B1786" t="s">
        <v>664</v>
      </c>
      <c r="C1786">
        <v>84.3</v>
      </c>
      <c r="D1786">
        <v>66</v>
      </c>
      <c r="E1786">
        <f t="shared" si="170"/>
        <v>2.6223916870406101</v>
      </c>
      <c r="F1786">
        <v>85</v>
      </c>
      <c r="G1786">
        <f t="shared" si="171"/>
        <v>3.3773226272492707</v>
      </c>
      <c r="H1786">
        <f t="shared" si="175"/>
        <v>151</v>
      </c>
      <c r="I1786">
        <f t="shared" si="172"/>
        <v>5.9997143142898812</v>
      </c>
      <c r="J1786">
        <v>10.41</v>
      </c>
      <c r="K1786">
        <f t="shared" si="173"/>
        <v>1.0584034511430915</v>
      </c>
      <c r="L1786">
        <v>7.12</v>
      </c>
      <c r="M1786">
        <v>12.9</v>
      </c>
    </row>
    <row r="1787" spans="1:13" x14ac:dyDescent="0.3">
      <c r="A1787" t="s">
        <v>1184</v>
      </c>
      <c r="B1787" t="s">
        <v>664</v>
      </c>
      <c r="C1787">
        <v>61.2</v>
      </c>
      <c r="D1787">
        <v>28</v>
      </c>
      <c r="E1787">
        <f t="shared" si="170"/>
        <v>1.4043507973507272</v>
      </c>
      <c r="F1787">
        <v>32</v>
      </c>
      <c r="G1787">
        <f t="shared" si="171"/>
        <v>1.6049723398294027</v>
      </c>
      <c r="H1787">
        <f t="shared" si="175"/>
        <v>60</v>
      </c>
      <c r="I1787">
        <f t="shared" si="172"/>
        <v>3.0093231371801297</v>
      </c>
      <c r="J1787">
        <v>6.9</v>
      </c>
      <c r="K1787">
        <f t="shared" si="173"/>
        <v>0.82745792394355766</v>
      </c>
      <c r="L1787">
        <v>6.0200000000000005</v>
      </c>
      <c r="M1787">
        <v>13.9</v>
      </c>
    </row>
    <row r="1788" spans="1:13" x14ac:dyDescent="0.3">
      <c r="A1788" t="s">
        <v>633</v>
      </c>
      <c r="C1788">
        <v>55.1</v>
      </c>
      <c r="D1788">
        <v>30</v>
      </c>
      <c r="E1788">
        <f t="shared" si="170"/>
        <v>1.6240826460314526</v>
      </c>
      <c r="F1788">
        <v>34</v>
      </c>
      <c r="G1788">
        <f t="shared" si="171"/>
        <v>1.8406269988356463</v>
      </c>
      <c r="H1788">
        <f t="shared" si="175"/>
        <v>64</v>
      </c>
      <c r="I1788">
        <f t="shared" si="172"/>
        <v>3.4647096448670989</v>
      </c>
      <c r="J1788">
        <v>7.38</v>
      </c>
      <c r="K1788">
        <f t="shared" si="173"/>
        <v>0.93424490198151555</v>
      </c>
      <c r="L1788">
        <v>5.3500000000000005</v>
      </c>
    </row>
    <row r="1789" spans="1:13" ht="15" x14ac:dyDescent="0.25">
      <c r="A1789" t="s">
        <v>1806</v>
      </c>
      <c r="B1789" t="s">
        <v>1807</v>
      </c>
      <c r="C1789">
        <v>80.5</v>
      </c>
      <c r="D1789">
        <v>42</v>
      </c>
      <c r="E1789">
        <f t="shared" si="170"/>
        <v>1.7257344250389</v>
      </c>
      <c r="F1789">
        <v>56</v>
      </c>
      <c r="G1789">
        <f t="shared" si="171"/>
        <v>2.3009792333851999</v>
      </c>
      <c r="H1789">
        <f t="shared" si="175"/>
        <v>98</v>
      </c>
      <c r="I1789">
        <f t="shared" si="172"/>
        <v>4.0267136584241001</v>
      </c>
      <c r="J1789">
        <v>8.2200000000000006</v>
      </c>
      <c r="K1789">
        <f t="shared" si="173"/>
        <v>0.85585273249800442</v>
      </c>
      <c r="L1789">
        <v>5.12</v>
      </c>
    </row>
    <row r="1790" spans="1:13" ht="15" x14ac:dyDescent="0.25">
      <c r="A1790" t="s">
        <v>1834</v>
      </c>
      <c r="B1790" t="s">
        <v>831</v>
      </c>
      <c r="C1790">
        <v>41.9</v>
      </c>
      <c r="D1790">
        <v>41</v>
      </c>
      <c r="E1790">
        <f t="shared" si="170"/>
        <v>2.7088557773567574</v>
      </c>
      <c r="F1790">
        <v>55</v>
      </c>
      <c r="G1790">
        <f t="shared" si="171"/>
        <v>3.6338309208444306</v>
      </c>
      <c r="H1790">
        <f t="shared" si="175"/>
        <v>96</v>
      </c>
      <c r="I1790">
        <f t="shared" si="172"/>
        <v>6.342686698201188</v>
      </c>
      <c r="J1790">
        <v>6.4</v>
      </c>
      <c r="K1790">
        <f t="shared" si="173"/>
        <v>0.93303697255235252</v>
      </c>
      <c r="L1790">
        <v>6.82</v>
      </c>
      <c r="M1790">
        <v>12.7</v>
      </c>
    </row>
    <row r="1791" spans="1:13" ht="15" x14ac:dyDescent="0.25">
      <c r="A1791" t="s">
        <v>607</v>
      </c>
      <c r="B1791" t="s">
        <v>150</v>
      </c>
      <c r="C1791">
        <v>49</v>
      </c>
      <c r="D1791">
        <v>22</v>
      </c>
      <c r="E1791">
        <f t="shared" si="170"/>
        <v>1.2971033481000807</v>
      </c>
      <c r="F1791">
        <v>32</v>
      </c>
      <c r="G1791">
        <f t="shared" si="171"/>
        <v>1.8866957790546626</v>
      </c>
      <c r="H1791">
        <f t="shared" si="175"/>
        <v>54</v>
      </c>
      <c r="I1791">
        <f t="shared" si="172"/>
        <v>3.1837991271547432</v>
      </c>
      <c r="J1791">
        <v>7.03</v>
      </c>
      <c r="K1791">
        <f t="shared" si="173"/>
        <v>0.9454274454904219</v>
      </c>
      <c r="L1791">
        <v>5.6</v>
      </c>
      <c r="M1791">
        <v>14.2</v>
      </c>
    </row>
    <row r="1792" spans="1:13" x14ac:dyDescent="0.3">
      <c r="A1792" t="s">
        <v>514</v>
      </c>
      <c r="B1792" t="s">
        <v>513</v>
      </c>
      <c r="C1792">
        <v>62.5</v>
      </c>
      <c r="D1792">
        <v>75</v>
      </c>
      <c r="E1792">
        <f t="shared" si="170"/>
        <v>3.7045776300682913</v>
      </c>
      <c r="F1792">
        <v>95</v>
      </c>
      <c r="G1792">
        <f t="shared" si="171"/>
        <v>4.6924649980865025</v>
      </c>
      <c r="H1792">
        <f t="shared" si="175"/>
        <v>170</v>
      </c>
      <c r="I1792">
        <f t="shared" si="172"/>
        <v>8.397042628154793</v>
      </c>
      <c r="J1792">
        <v>12.08</v>
      </c>
      <c r="K1792">
        <f t="shared" si="173"/>
        <v>1.4330383218190761</v>
      </c>
      <c r="L1792">
        <v>7.94</v>
      </c>
      <c r="M1792">
        <v>12.31</v>
      </c>
    </row>
    <row r="1793" spans="1:13" ht="15" x14ac:dyDescent="0.25">
      <c r="A1793" t="s">
        <v>832</v>
      </c>
      <c r="B1793" t="s">
        <v>942</v>
      </c>
      <c r="C1793">
        <v>64.5</v>
      </c>
      <c r="D1793">
        <v>63</v>
      </c>
      <c r="E1793">
        <f t="shared" si="170"/>
        <v>3.0413568392584613</v>
      </c>
      <c r="F1793">
        <v>73</v>
      </c>
      <c r="G1793">
        <f t="shared" si="171"/>
        <v>3.5241118931090107</v>
      </c>
      <c r="H1793">
        <f t="shared" si="175"/>
        <v>136</v>
      </c>
      <c r="I1793">
        <f t="shared" si="172"/>
        <v>6.5654687323674716</v>
      </c>
      <c r="J1793">
        <v>10.33</v>
      </c>
      <c r="K1793">
        <f t="shared" si="173"/>
        <v>1.2056994321242731</v>
      </c>
      <c r="L1793">
        <v>8</v>
      </c>
      <c r="M1793">
        <v>12.91</v>
      </c>
    </row>
    <row r="1794" spans="1:13" ht="15" x14ac:dyDescent="0.25">
      <c r="A1794" t="s">
        <v>1733</v>
      </c>
      <c r="B1794" t="s">
        <v>145</v>
      </c>
      <c r="C1794">
        <v>38.799999999999997</v>
      </c>
      <c r="D1794">
        <v>31</v>
      </c>
      <c r="E1794">
        <f t="shared" ref="E1794:E1857" si="176">IF(AND($C1794&gt;0,D1794&gt;0),D1794/($C1794^0.727399687532279),"")</f>
        <v>2.165937861917608</v>
      </c>
      <c r="F1794">
        <v>40</v>
      </c>
      <c r="G1794">
        <f t="shared" ref="G1794:G1857" si="177">IF(AND($C1794&gt;0,F1794&gt;0),F1794/($C1794^0.727399687532279),"")</f>
        <v>2.794758531506591</v>
      </c>
      <c r="H1794">
        <f t="shared" si="175"/>
        <v>71</v>
      </c>
      <c r="I1794">
        <f t="shared" ref="I1794:I1857" si="178">IF(AND($C1794&gt;0,H1794&gt;0),H1794/($C1794^0.727399687532279),"")</f>
        <v>4.9606963934241994</v>
      </c>
      <c r="J1794">
        <v>5.6000000000000005</v>
      </c>
      <c r="K1794">
        <f t="shared" ref="K1794:K1857" si="179">IF(AND($C1794&gt;0,J1794&gt;0),J1794/($C1794^0.515518364833551),"")</f>
        <v>0.84940750484553962</v>
      </c>
    </row>
    <row r="1795" spans="1:13" ht="15" x14ac:dyDescent="0.25">
      <c r="A1795" t="s">
        <v>1733</v>
      </c>
      <c r="B1795" t="s">
        <v>145</v>
      </c>
      <c r="C1795">
        <v>50.6</v>
      </c>
      <c r="D1795">
        <v>47</v>
      </c>
      <c r="E1795">
        <f t="shared" si="176"/>
        <v>2.7070688685538782</v>
      </c>
      <c r="F1795">
        <v>59</v>
      </c>
      <c r="G1795">
        <f t="shared" si="177"/>
        <v>3.3982353881846556</v>
      </c>
      <c r="H1795">
        <f t="shared" si="175"/>
        <v>106</v>
      </c>
      <c r="I1795">
        <f t="shared" si="178"/>
        <v>6.1053042567385338</v>
      </c>
      <c r="J1795">
        <v>8.3800000000000008</v>
      </c>
      <c r="K1795">
        <f t="shared" si="179"/>
        <v>1.1084679250443445</v>
      </c>
      <c r="L1795">
        <v>6.75</v>
      </c>
    </row>
    <row r="1796" spans="1:13" ht="15" x14ac:dyDescent="0.25">
      <c r="A1796" t="s">
        <v>1733</v>
      </c>
      <c r="B1796" t="s">
        <v>145</v>
      </c>
      <c r="C1796">
        <v>59</v>
      </c>
      <c r="D1796">
        <v>65</v>
      </c>
      <c r="E1796">
        <f t="shared" si="176"/>
        <v>3.3480825448534506</v>
      </c>
      <c r="F1796">
        <v>70</v>
      </c>
      <c r="G1796">
        <f t="shared" si="177"/>
        <v>3.6056273559960235</v>
      </c>
      <c r="H1796">
        <f t="shared" si="175"/>
        <v>135</v>
      </c>
      <c r="I1796">
        <f t="shared" si="178"/>
        <v>6.953709900849474</v>
      </c>
      <c r="J1796">
        <v>8.93</v>
      </c>
      <c r="K1796">
        <f t="shared" si="179"/>
        <v>1.0913014330105943</v>
      </c>
      <c r="L1796">
        <v>6.82</v>
      </c>
    </row>
    <row r="1797" spans="1:13" ht="15" x14ac:dyDescent="0.25">
      <c r="A1797" t="s">
        <v>319</v>
      </c>
      <c r="B1797" t="s">
        <v>320</v>
      </c>
      <c r="C1797">
        <v>28.7</v>
      </c>
      <c r="D1797">
        <v>15</v>
      </c>
      <c r="E1797">
        <f t="shared" si="176"/>
        <v>1.3050538221154393</v>
      </c>
      <c r="F1797">
        <v>16</v>
      </c>
      <c r="G1797">
        <f t="shared" si="177"/>
        <v>1.3920574102564685</v>
      </c>
      <c r="H1797">
        <f t="shared" si="175"/>
        <v>31</v>
      </c>
      <c r="I1797">
        <f t="shared" si="178"/>
        <v>2.6971112323719075</v>
      </c>
      <c r="J1797">
        <v>3.83</v>
      </c>
      <c r="K1797">
        <f t="shared" si="179"/>
        <v>0.67863129380544407</v>
      </c>
      <c r="L1797">
        <v>4.5</v>
      </c>
    </row>
    <row r="1798" spans="1:13" ht="15" x14ac:dyDescent="0.25">
      <c r="A1798" t="s">
        <v>319</v>
      </c>
      <c r="B1798" t="s">
        <v>320</v>
      </c>
      <c r="C1798">
        <v>43.4</v>
      </c>
      <c r="D1798">
        <v>48</v>
      </c>
      <c r="E1798">
        <f t="shared" si="176"/>
        <v>3.0912328489904151</v>
      </c>
      <c r="F1798">
        <v>60</v>
      </c>
      <c r="G1798">
        <f t="shared" si="177"/>
        <v>3.8640410612380189</v>
      </c>
      <c r="H1798">
        <f t="shared" si="175"/>
        <v>108</v>
      </c>
      <c r="I1798">
        <f t="shared" si="178"/>
        <v>6.955273910228434</v>
      </c>
      <c r="J1798">
        <v>6.9</v>
      </c>
      <c r="K1798">
        <f t="shared" si="179"/>
        <v>0.98785468288988354</v>
      </c>
      <c r="L1798">
        <v>6.56</v>
      </c>
    </row>
    <row r="1799" spans="1:13" ht="15" x14ac:dyDescent="0.25">
      <c r="A1799" t="s">
        <v>319</v>
      </c>
      <c r="B1799" t="s">
        <v>320</v>
      </c>
      <c r="C1799">
        <v>36.700000000000003</v>
      </c>
      <c r="D1799">
        <v>37</v>
      </c>
      <c r="E1799">
        <f t="shared" si="176"/>
        <v>2.6919322027857131</v>
      </c>
      <c r="G1799" t="str">
        <f t="shared" si="177"/>
        <v/>
      </c>
      <c r="H1799">
        <f t="shared" si="175"/>
        <v>37</v>
      </c>
      <c r="I1799">
        <f t="shared" si="178"/>
        <v>2.6919322027857131</v>
      </c>
      <c r="J1799">
        <v>5.97</v>
      </c>
      <c r="K1799">
        <f t="shared" si="179"/>
        <v>0.93188053464432841</v>
      </c>
      <c r="L1799">
        <v>5.3</v>
      </c>
    </row>
    <row r="1800" spans="1:13" ht="15" x14ac:dyDescent="0.25">
      <c r="A1800" t="s">
        <v>319</v>
      </c>
      <c r="B1800" t="s">
        <v>2103</v>
      </c>
      <c r="C1800">
        <v>58.2</v>
      </c>
      <c r="D1800">
        <v>96</v>
      </c>
      <c r="E1800">
        <f t="shared" si="176"/>
        <v>4.9942100640797786</v>
      </c>
      <c r="F1800">
        <v>125</v>
      </c>
      <c r="G1800">
        <f t="shared" si="177"/>
        <v>6.5028776876038785</v>
      </c>
      <c r="H1800">
        <f t="shared" si="175"/>
        <v>221</v>
      </c>
      <c r="I1800">
        <f t="shared" si="178"/>
        <v>11.497087751683656</v>
      </c>
      <c r="J1800">
        <v>10.85</v>
      </c>
      <c r="K1800">
        <f t="shared" si="179"/>
        <v>1.3353020848501853</v>
      </c>
      <c r="L1800">
        <v>8.0399999999999991</v>
      </c>
      <c r="M1800">
        <v>14.285393634354699</v>
      </c>
    </row>
    <row r="1801" spans="1:13" ht="15" x14ac:dyDescent="0.25">
      <c r="A1801" t="s">
        <v>319</v>
      </c>
      <c r="B1801" t="s">
        <v>1943</v>
      </c>
      <c r="C1801">
        <v>46.7</v>
      </c>
      <c r="D1801">
        <v>58</v>
      </c>
      <c r="E1801">
        <f t="shared" si="176"/>
        <v>3.541338298788816</v>
      </c>
      <c r="F1801">
        <v>75</v>
      </c>
      <c r="G1801">
        <f t="shared" si="177"/>
        <v>4.579316765675193</v>
      </c>
      <c r="H1801">
        <f t="shared" si="175"/>
        <v>133</v>
      </c>
      <c r="I1801">
        <f t="shared" si="178"/>
        <v>8.1206550644640085</v>
      </c>
      <c r="J1801">
        <v>7.38</v>
      </c>
      <c r="K1801">
        <f t="shared" si="179"/>
        <v>1.0174026234650919</v>
      </c>
      <c r="L1801">
        <v>6.95</v>
      </c>
      <c r="M1801">
        <v>13.15</v>
      </c>
    </row>
    <row r="1802" spans="1:13" ht="15" x14ac:dyDescent="0.25">
      <c r="A1802" t="s">
        <v>319</v>
      </c>
      <c r="B1802" t="s">
        <v>2103</v>
      </c>
      <c r="C1802">
        <v>50</v>
      </c>
      <c r="D1802">
        <v>76</v>
      </c>
      <c r="E1802">
        <f t="shared" si="176"/>
        <v>4.4155351059789334</v>
      </c>
      <c r="F1802">
        <v>100</v>
      </c>
      <c r="G1802">
        <f t="shared" si="177"/>
        <v>5.8099146131301751</v>
      </c>
      <c r="H1802">
        <f t="shared" si="175"/>
        <v>176</v>
      </c>
      <c r="I1802">
        <f t="shared" si="178"/>
        <v>10.225449719109109</v>
      </c>
      <c r="J1802">
        <v>9.4499999999999993</v>
      </c>
      <c r="K1802">
        <f t="shared" si="179"/>
        <v>1.2577130581193319</v>
      </c>
      <c r="L1802">
        <v>7.57</v>
      </c>
    </row>
    <row r="1803" spans="1:13" ht="15" x14ac:dyDescent="0.25">
      <c r="A1803" t="s">
        <v>1169</v>
      </c>
      <c r="C1803">
        <v>32.299999999999997</v>
      </c>
      <c r="D1803">
        <v>22</v>
      </c>
      <c r="E1803">
        <f t="shared" si="176"/>
        <v>1.7564234941691488</v>
      </c>
      <c r="F1803">
        <v>36</v>
      </c>
      <c r="G1803">
        <f t="shared" si="177"/>
        <v>2.8741475359131528</v>
      </c>
      <c r="H1803">
        <f t="shared" si="175"/>
        <v>58</v>
      </c>
      <c r="I1803">
        <f t="shared" si="178"/>
        <v>4.6305710300823018</v>
      </c>
      <c r="J1803">
        <v>4.72</v>
      </c>
      <c r="K1803">
        <f t="shared" si="179"/>
        <v>0.78690151621970139</v>
      </c>
      <c r="L1803">
        <v>4.9400000000000004</v>
      </c>
    </row>
    <row r="1804" spans="1:13" x14ac:dyDescent="0.3">
      <c r="A1804" t="s">
        <v>3</v>
      </c>
      <c r="B1804" t="s">
        <v>234</v>
      </c>
      <c r="C1804">
        <v>51.5</v>
      </c>
      <c r="D1804">
        <v>16</v>
      </c>
      <c r="E1804">
        <f t="shared" si="176"/>
        <v>0.90981258335264925</v>
      </c>
      <c r="F1804">
        <v>18</v>
      </c>
      <c r="G1804">
        <f t="shared" si="177"/>
        <v>1.0235391562717304</v>
      </c>
      <c r="H1804">
        <f t="shared" si="175"/>
        <v>34</v>
      </c>
      <c r="I1804">
        <f t="shared" si="178"/>
        <v>1.9333517396243798</v>
      </c>
      <c r="J1804">
        <v>4.18</v>
      </c>
      <c r="K1804">
        <f t="shared" si="179"/>
        <v>0.5479087273641754</v>
      </c>
      <c r="L1804">
        <v>2.95</v>
      </c>
      <c r="M1804">
        <v>18.690000000000001</v>
      </c>
    </row>
    <row r="1805" spans="1:13" ht="15" x14ac:dyDescent="0.25">
      <c r="A1805" t="s">
        <v>3</v>
      </c>
      <c r="B1805" t="s">
        <v>205</v>
      </c>
      <c r="C1805">
        <v>72.2</v>
      </c>
      <c r="D1805">
        <v>31</v>
      </c>
      <c r="E1805">
        <f t="shared" si="176"/>
        <v>1.3786763225333323</v>
      </c>
      <c r="F1805">
        <v>38</v>
      </c>
      <c r="G1805">
        <f t="shared" si="177"/>
        <v>1.6899903308473103</v>
      </c>
      <c r="H1805">
        <f t="shared" si="175"/>
        <v>69</v>
      </c>
      <c r="I1805">
        <f t="shared" si="178"/>
        <v>3.0686666533806428</v>
      </c>
      <c r="J1805">
        <v>6.95</v>
      </c>
      <c r="K1805">
        <f t="shared" si="179"/>
        <v>0.76537583724092784</v>
      </c>
      <c r="L1805">
        <v>5</v>
      </c>
      <c r="M1805">
        <v>15.96</v>
      </c>
    </row>
    <row r="1806" spans="1:13" ht="15" x14ac:dyDescent="0.25">
      <c r="A1806" t="s">
        <v>3</v>
      </c>
      <c r="B1806" t="s">
        <v>205</v>
      </c>
      <c r="C1806">
        <v>58.2</v>
      </c>
      <c r="D1806">
        <v>19</v>
      </c>
      <c r="E1806">
        <f t="shared" si="176"/>
        <v>0.98843740851578954</v>
      </c>
      <c r="F1806">
        <v>25</v>
      </c>
      <c r="G1806">
        <f t="shared" si="177"/>
        <v>1.3005755375207757</v>
      </c>
      <c r="H1806">
        <f t="shared" si="175"/>
        <v>44</v>
      </c>
      <c r="I1806">
        <f t="shared" si="178"/>
        <v>2.2890129460365651</v>
      </c>
      <c r="J1806">
        <v>6.11</v>
      </c>
      <c r="K1806">
        <f t="shared" si="179"/>
        <v>0.75195352427968976</v>
      </c>
      <c r="L1806">
        <v>4.53</v>
      </c>
      <c r="M1806">
        <v>15.3</v>
      </c>
    </row>
    <row r="1807" spans="1:13" ht="15" x14ac:dyDescent="0.25">
      <c r="A1807" t="s">
        <v>3</v>
      </c>
      <c r="B1807" t="s">
        <v>915</v>
      </c>
      <c r="C1807">
        <v>53.3</v>
      </c>
      <c r="D1807">
        <v>38</v>
      </c>
      <c r="E1807">
        <f t="shared" si="176"/>
        <v>2.1074766150777262</v>
      </c>
      <c r="F1807">
        <v>49</v>
      </c>
      <c r="G1807">
        <f t="shared" si="177"/>
        <v>2.7175356352318052</v>
      </c>
      <c r="H1807">
        <f t="shared" si="175"/>
        <v>87</v>
      </c>
      <c r="I1807">
        <f t="shared" si="178"/>
        <v>4.8250122503095314</v>
      </c>
      <c r="J1807">
        <v>5.94</v>
      </c>
      <c r="K1807">
        <f t="shared" si="179"/>
        <v>0.76493909496224211</v>
      </c>
      <c r="L1807">
        <v>5.58</v>
      </c>
      <c r="M1807">
        <v>14</v>
      </c>
    </row>
    <row r="1808" spans="1:13" ht="15" x14ac:dyDescent="0.25">
      <c r="A1808" t="s">
        <v>3</v>
      </c>
      <c r="B1808" t="s">
        <v>570</v>
      </c>
      <c r="C1808">
        <v>45.9</v>
      </c>
      <c r="D1808">
        <v>29</v>
      </c>
      <c r="E1808">
        <f t="shared" si="176"/>
        <v>1.7930647371757169</v>
      </c>
      <c r="F1808">
        <v>37</v>
      </c>
      <c r="G1808">
        <f t="shared" si="177"/>
        <v>2.2877032853621215</v>
      </c>
      <c r="H1808">
        <f t="shared" si="175"/>
        <v>66</v>
      </c>
      <c r="I1808">
        <f t="shared" si="178"/>
        <v>4.0807680225378391</v>
      </c>
      <c r="J1808">
        <v>7.33</v>
      </c>
      <c r="K1808">
        <f t="shared" si="179"/>
        <v>1.0195511441164025</v>
      </c>
      <c r="L1808">
        <v>4.95</v>
      </c>
      <c r="M1808">
        <v>13.69</v>
      </c>
    </row>
    <row r="1809" spans="1:13" ht="15" x14ac:dyDescent="0.25">
      <c r="A1809" t="s">
        <v>3</v>
      </c>
      <c r="B1809" t="s">
        <v>835</v>
      </c>
      <c r="C1809">
        <v>55.8</v>
      </c>
      <c r="D1809">
        <v>55</v>
      </c>
      <c r="E1809">
        <f t="shared" si="176"/>
        <v>2.9502683411445672</v>
      </c>
      <c r="F1809">
        <v>65</v>
      </c>
      <c r="G1809">
        <f t="shared" si="177"/>
        <v>3.4866807668072157</v>
      </c>
      <c r="H1809">
        <f t="shared" si="175"/>
        <v>120</v>
      </c>
      <c r="I1809">
        <f t="shared" si="178"/>
        <v>6.4369491079517829</v>
      </c>
      <c r="J1809">
        <v>10.67</v>
      </c>
      <c r="K1809">
        <f t="shared" si="179"/>
        <v>1.341968782607911</v>
      </c>
      <c r="L1809">
        <v>7.36</v>
      </c>
      <c r="M1809">
        <v>13.13</v>
      </c>
    </row>
    <row r="1810" spans="1:13" ht="15" x14ac:dyDescent="0.25">
      <c r="A1810" t="s">
        <v>3</v>
      </c>
      <c r="B1810" t="s">
        <v>1506</v>
      </c>
      <c r="C1810">
        <v>61</v>
      </c>
      <c r="D1810">
        <v>88</v>
      </c>
      <c r="E1810">
        <f t="shared" si="176"/>
        <v>4.4241954830672796</v>
      </c>
      <c r="F1810">
        <v>112</v>
      </c>
      <c r="G1810">
        <f t="shared" si="177"/>
        <v>5.6307942511765372</v>
      </c>
      <c r="H1810">
        <f t="shared" si="175"/>
        <v>200</v>
      </c>
      <c r="I1810">
        <f t="shared" si="178"/>
        <v>10.054989734243817</v>
      </c>
      <c r="J1810">
        <v>10.89</v>
      </c>
      <c r="K1810">
        <f t="shared" si="179"/>
        <v>1.3081500511359707</v>
      </c>
      <c r="L1810">
        <v>8.1199999999999992</v>
      </c>
      <c r="M1810">
        <v>11.81</v>
      </c>
    </row>
    <row r="1811" spans="1:13" ht="15" x14ac:dyDescent="0.25">
      <c r="A1811" t="s">
        <v>228</v>
      </c>
      <c r="B1811" t="s">
        <v>229</v>
      </c>
      <c r="C1811">
        <v>65</v>
      </c>
      <c r="D1811">
        <v>29</v>
      </c>
      <c r="E1811">
        <f t="shared" si="176"/>
        <v>1.3921479389210707</v>
      </c>
      <c r="F1811">
        <v>32</v>
      </c>
      <c r="G1811">
        <f t="shared" si="177"/>
        <v>1.5361632429473882</v>
      </c>
      <c r="H1811">
        <f t="shared" si="175"/>
        <v>61</v>
      </c>
      <c r="I1811">
        <f t="shared" si="178"/>
        <v>2.9283111818684588</v>
      </c>
      <c r="J1811">
        <v>7.3900000000000006</v>
      </c>
      <c r="K1811">
        <f t="shared" si="179"/>
        <v>0.85912094918524973</v>
      </c>
      <c r="L1811">
        <v>4.43</v>
      </c>
    </row>
    <row r="1812" spans="1:13" x14ac:dyDescent="0.3">
      <c r="A1812" t="s">
        <v>228</v>
      </c>
      <c r="B1812" t="s">
        <v>553</v>
      </c>
      <c r="C1812">
        <v>40.299999999999997</v>
      </c>
      <c r="D1812">
        <v>26</v>
      </c>
      <c r="E1812">
        <f t="shared" si="176"/>
        <v>1.7671562824375036</v>
      </c>
      <c r="F1812">
        <v>33</v>
      </c>
      <c r="G1812">
        <f t="shared" si="177"/>
        <v>2.2429291277091394</v>
      </c>
      <c r="H1812">
        <f t="shared" ref="H1812:H1843" si="180">D1812+F1812</f>
        <v>59</v>
      </c>
      <c r="I1812">
        <f t="shared" si="178"/>
        <v>4.010085410146643</v>
      </c>
      <c r="J1812">
        <v>4.37</v>
      </c>
      <c r="K1812">
        <f t="shared" si="179"/>
        <v>0.65000575907451996</v>
      </c>
      <c r="L1812">
        <v>6.04</v>
      </c>
    </row>
    <row r="1813" spans="1:13" ht="15" x14ac:dyDescent="0.25">
      <c r="A1813" t="s">
        <v>1505</v>
      </c>
      <c r="B1813" t="s">
        <v>1504</v>
      </c>
      <c r="C1813">
        <v>65.7</v>
      </c>
      <c r="D1813">
        <v>76</v>
      </c>
      <c r="E1813">
        <f t="shared" si="176"/>
        <v>3.6200711834934629</v>
      </c>
      <c r="F1813">
        <v>98</v>
      </c>
      <c r="G1813">
        <f t="shared" si="177"/>
        <v>4.6679865260836753</v>
      </c>
      <c r="H1813">
        <f t="shared" si="180"/>
        <v>174</v>
      </c>
      <c r="I1813">
        <f t="shared" si="178"/>
        <v>8.2880577095771386</v>
      </c>
      <c r="J1813">
        <v>11.2</v>
      </c>
      <c r="K1813">
        <f t="shared" si="179"/>
        <v>1.2948805138088058</v>
      </c>
      <c r="L1813">
        <v>8.3800000000000008</v>
      </c>
      <c r="M1813">
        <v>12.43</v>
      </c>
    </row>
    <row r="1814" spans="1:13" ht="15" x14ac:dyDescent="0.25">
      <c r="A1814" t="s">
        <v>21</v>
      </c>
      <c r="B1814" t="s">
        <v>75</v>
      </c>
      <c r="C1814">
        <v>39.1</v>
      </c>
      <c r="D1814">
        <v>24</v>
      </c>
      <c r="E1814">
        <f t="shared" si="176"/>
        <v>1.6674866510418453</v>
      </c>
      <c r="F1814">
        <v>29</v>
      </c>
      <c r="G1814">
        <f t="shared" si="177"/>
        <v>2.0148797033422299</v>
      </c>
      <c r="H1814">
        <f t="shared" si="180"/>
        <v>53</v>
      </c>
      <c r="I1814">
        <f t="shared" si="178"/>
        <v>3.682366354384075</v>
      </c>
      <c r="J1814">
        <v>5.19</v>
      </c>
      <c r="K1814">
        <f t="shared" si="179"/>
        <v>0.78409917940853224</v>
      </c>
      <c r="L1814">
        <v>4.99</v>
      </c>
      <c r="M1814">
        <v>15.97</v>
      </c>
    </row>
    <row r="1815" spans="1:13" ht="15" x14ac:dyDescent="0.25">
      <c r="A1815" t="s">
        <v>21</v>
      </c>
      <c r="B1815" t="s">
        <v>1463</v>
      </c>
      <c r="C1815">
        <v>99.7</v>
      </c>
      <c r="D1815">
        <v>43</v>
      </c>
      <c r="E1815">
        <f t="shared" si="176"/>
        <v>1.5122312970470024</v>
      </c>
      <c r="F1815">
        <v>55</v>
      </c>
      <c r="G1815">
        <f t="shared" si="177"/>
        <v>1.9342493334322124</v>
      </c>
      <c r="H1815">
        <f t="shared" si="180"/>
        <v>98</v>
      </c>
      <c r="I1815">
        <f t="shared" si="178"/>
        <v>3.4464806304792148</v>
      </c>
      <c r="J1815">
        <v>7.6400000000000006</v>
      </c>
      <c r="K1815">
        <f t="shared" si="179"/>
        <v>0.71240883827553969</v>
      </c>
      <c r="L1815">
        <v>5.8100000000000005</v>
      </c>
      <c r="M1815">
        <v>15.82</v>
      </c>
    </row>
    <row r="1816" spans="1:13" ht="15" x14ac:dyDescent="0.25">
      <c r="A1816" t="s">
        <v>21</v>
      </c>
      <c r="B1816" t="s">
        <v>85</v>
      </c>
      <c r="C1816">
        <v>45.9</v>
      </c>
      <c r="D1816">
        <v>28</v>
      </c>
      <c r="E1816">
        <f t="shared" si="176"/>
        <v>1.7312349186524165</v>
      </c>
      <c r="F1816">
        <v>40</v>
      </c>
      <c r="G1816">
        <f t="shared" si="177"/>
        <v>2.4731927409320233</v>
      </c>
      <c r="H1816">
        <f t="shared" si="180"/>
        <v>68</v>
      </c>
      <c r="I1816">
        <f t="shared" si="178"/>
        <v>4.2044276595844403</v>
      </c>
      <c r="J1816">
        <v>7.92</v>
      </c>
      <c r="K1816">
        <f t="shared" si="179"/>
        <v>1.1016159701776136</v>
      </c>
      <c r="L1816">
        <v>5.07</v>
      </c>
      <c r="M1816">
        <v>15.27</v>
      </c>
    </row>
    <row r="1817" spans="1:13" ht="15" x14ac:dyDescent="0.25">
      <c r="A1817" t="s">
        <v>21</v>
      </c>
      <c r="B1817" t="s">
        <v>63</v>
      </c>
      <c r="C1817">
        <v>41.2</v>
      </c>
      <c r="D1817">
        <v>20</v>
      </c>
      <c r="E1817">
        <f t="shared" si="176"/>
        <v>1.3376862571474926</v>
      </c>
      <c r="F1817">
        <v>28</v>
      </c>
      <c r="G1817">
        <f t="shared" si="177"/>
        <v>1.8727607600064895</v>
      </c>
      <c r="H1817">
        <f t="shared" si="180"/>
        <v>48</v>
      </c>
      <c r="I1817">
        <f t="shared" si="178"/>
        <v>3.2104470171539821</v>
      </c>
      <c r="J1817">
        <v>5.15</v>
      </c>
      <c r="K1817">
        <f t="shared" si="179"/>
        <v>0.75735248868182492</v>
      </c>
      <c r="L1817">
        <v>4.74</v>
      </c>
      <c r="M1817">
        <v>14.9</v>
      </c>
    </row>
    <row r="1818" spans="1:13" ht="15" x14ac:dyDescent="0.25">
      <c r="A1818" t="s">
        <v>21</v>
      </c>
      <c r="B1818" t="s">
        <v>137</v>
      </c>
      <c r="C1818">
        <v>43.9</v>
      </c>
      <c r="D1818">
        <v>14</v>
      </c>
      <c r="E1818">
        <f t="shared" si="176"/>
        <v>0.89412833282852389</v>
      </c>
      <c r="F1818">
        <v>20</v>
      </c>
      <c r="G1818">
        <f t="shared" si="177"/>
        <v>1.2773261897550341</v>
      </c>
      <c r="H1818">
        <f t="shared" si="180"/>
        <v>34</v>
      </c>
      <c r="I1818">
        <f t="shared" si="178"/>
        <v>2.171454522583558</v>
      </c>
      <c r="J1818">
        <v>7.26</v>
      </c>
      <c r="K1818">
        <f t="shared" si="179"/>
        <v>1.0332751787475565</v>
      </c>
      <c r="L1818">
        <v>4.93</v>
      </c>
      <c r="M1818">
        <v>14.29</v>
      </c>
    </row>
    <row r="1819" spans="1:13" ht="15" x14ac:dyDescent="0.25">
      <c r="A1819" t="s">
        <v>21</v>
      </c>
      <c r="B1819" t="s">
        <v>528</v>
      </c>
      <c r="C1819">
        <v>48.7</v>
      </c>
      <c r="D1819">
        <v>35</v>
      </c>
      <c r="E1819">
        <f t="shared" si="176"/>
        <v>2.072812434529264</v>
      </c>
      <c r="F1819">
        <v>48</v>
      </c>
      <c r="G1819">
        <f t="shared" si="177"/>
        <v>2.8427141959258475</v>
      </c>
      <c r="H1819">
        <f t="shared" si="180"/>
        <v>83</v>
      </c>
      <c r="I1819">
        <f t="shared" si="178"/>
        <v>4.9155266304551111</v>
      </c>
      <c r="J1819">
        <v>7.65</v>
      </c>
      <c r="K1819">
        <f t="shared" si="179"/>
        <v>1.032070261900963</v>
      </c>
      <c r="L1819">
        <v>6.23</v>
      </c>
      <c r="M1819">
        <v>13.91</v>
      </c>
    </row>
    <row r="1820" spans="1:13" ht="15" x14ac:dyDescent="0.25">
      <c r="A1820" t="s">
        <v>1490</v>
      </c>
      <c r="B1820" t="s">
        <v>1489</v>
      </c>
      <c r="C1820">
        <v>69.8</v>
      </c>
      <c r="D1820">
        <v>48</v>
      </c>
      <c r="E1820">
        <f t="shared" si="176"/>
        <v>2.1878693239969729</v>
      </c>
      <c r="F1820">
        <v>64</v>
      </c>
      <c r="G1820">
        <f t="shared" si="177"/>
        <v>2.9171590986626308</v>
      </c>
      <c r="H1820">
        <f t="shared" si="180"/>
        <v>112</v>
      </c>
      <c r="I1820">
        <f t="shared" si="178"/>
        <v>5.1050284226596041</v>
      </c>
      <c r="J1820">
        <v>7.87</v>
      </c>
      <c r="K1820">
        <f t="shared" si="179"/>
        <v>0.88192854590686753</v>
      </c>
      <c r="L1820">
        <v>6</v>
      </c>
      <c r="M1820">
        <v>14.03</v>
      </c>
    </row>
    <row r="1821" spans="1:13" ht="15" x14ac:dyDescent="0.25">
      <c r="A1821" t="s">
        <v>849</v>
      </c>
      <c r="B1821" t="s">
        <v>196</v>
      </c>
      <c r="C1821">
        <v>67.3</v>
      </c>
      <c r="D1821">
        <v>76</v>
      </c>
      <c r="E1821">
        <f t="shared" si="176"/>
        <v>3.5572632505307391</v>
      </c>
      <c r="F1821">
        <v>96</v>
      </c>
      <c r="G1821">
        <f t="shared" si="177"/>
        <v>4.4933851585651441</v>
      </c>
      <c r="H1821">
        <f t="shared" si="180"/>
        <v>172</v>
      </c>
      <c r="I1821">
        <f t="shared" si="178"/>
        <v>8.0506484090958832</v>
      </c>
      <c r="J1821">
        <v>9.81</v>
      </c>
      <c r="K1821">
        <f t="shared" si="179"/>
        <v>1.1201951050314365</v>
      </c>
      <c r="L1821">
        <v>7.8</v>
      </c>
    </row>
    <row r="1822" spans="1:13" ht="15" x14ac:dyDescent="0.25">
      <c r="A1822" t="s">
        <v>849</v>
      </c>
      <c r="B1822" t="s">
        <v>196</v>
      </c>
      <c r="C1822">
        <v>68.099999999999994</v>
      </c>
      <c r="D1822">
        <v>76</v>
      </c>
      <c r="E1822">
        <f t="shared" si="176"/>
        <v>3.5268172465365688</v>
      </c>
      <c r="F1822">
        <v>92</v>
      </c>
      <c r="G1822">
        <f t="shared" si="177"/>
        <v>4.2693050879126888</v>
      </c>
      <c r="H1822">
        <f t="shared" si="180"/>
        <v>168</v>
      </c>
      <c r="I1822">
        <f t="shared" si="178"/>
        <v>7.7961223344492572</v>
      </c>
      <c r="J1822">
        <v>11.2</v>
      </c>
      <c r="K1822">
        <f t="shared" si="179"/>
        <v>1.2711506417052014</v>
      </c>
      <c r="L1822">
        <v>7.97</v>
      </c>
      <c r="M1822">
        <v>14.0972715964357</v>
      </c>
    </row>
    <row r="1823" spans="1:13" ht="15" x14ac:dyDescent="0.25">
      <c r="A1823" t="s">
        <v>849</v>
      </c>
      <c r="B1823" t="s">
        <v>196</v>
      </c>
      <c r="C1823">
        <v>62</v>
      </c>
      <c r="D1823">
        <v>66</v>
      </c>
      <c r="E1823">
        <f t="shared" si="176"/>
        <v>3.2791311038559261</v>
      </c>
      <c r="F1823">
        <v>78</v>
      </c>
      <c r="G1823">
        <f t="shared" si="177"/>
        <v>3.8753367591024581</v>
      </c>
      <c r="H1823">
        <f t="shared" si="180"/>
        <v>144</v>
      </c>
      <c r="I1823">
        <f t="shared" si="178"/>
        <v>7.1544678629583842</v>
      </c>
      <c r="J1823">
        <v>9.1</v>
      </c>
      <c r="K1823">
        <f t="shared" si="179"/>
        <v>1.0840031879170697</v>
      </c>
      <c r="L1823">
        <v>7.52</v>
      </c>
    </row>
    <row r="1824" spans="1:13" ht="15" x14ac:dyDescent="0.25">
      <c r="A1824" t="s">
        <v>849</v>
      </c>
      <c r="B1824" t="s">
        <v>196</v>
      </c>
      <c r="C1824">
        <v>52.3</v>
      </c>
      <c r="D1824">
        <v>40</v>
      </c>
      <c r="E1824">
        <f t="shared" si="176"/>
        <v>2.249170609433885</v>
      </c>
      <c r="F1824">
        <v>43</v>
      </c>
      <c r="G1824">
        <f t="shared" si="177"/>
        <v>2.417858405141426</v>
      </c>
      <c r="H1824">
        <f t="shared" si="180"/>
        <v>83</v>
      </c>
      <c r="I1824">
        <f t="shared" si="178"/>
        <v>4.6670290145753111</v>
      </c>
      <c r="J1824">
        <v>6.38</v>
      </c>
      <c r="K1824">
        <f t="shared" si="179"/>
        <v>0.82966257125344156</v>
      </c>
      <c r="L1824">
        <v>5.8100000000000005</v>
      </c>
      <c r="M1824">
        <v>13.75</v>
      </c>
    </row>
    <row r="1825" spans="1:13" ht="15" x14ac:dyDescent="0.25">
      <c r="A1825" t="s">
        <v>849</v>
      </c>
      <c r="B1825" t="s">
        <v>196</v>
      </c>
      <c r="C1825">
        <v>59.9</v>
      </c>
      <c r="D1825">
        <v>50</v>
      </c>
      <c r="E1825">
        <f t="shared" si="176"/>
        <v>2.5472424819552488</v>
      </c>
      <c r="F1825">
        <v>56</v>
      </c>
      <c r="G1825">
        <f t="shared" si="177"/>
        <v>2.8529115797898785</v>
      </c>
      <c r="H1825">
        <f t="shared" si="180"/>
        <v>106</v>
      </c>
      <c r="I1825">
        <f t="shared" si="178"/>
        <v>5.4001540617451269</v>
      </c>
      <c r="J1825">
        <v>8.9500000000000011</v>
      </c>
      <c r="K1825">
        <f t="shared" si="179"/>
        <v>1.0852426825923207</v>
      </c>
      <c r="L1825">
        <v>6.6000000000000005</v>
      </c>
      <c r="M1825">
        <v>13.1</v>
      </c>
    </row>
    <row r="1826" spans="1:13" ht="15" x14ac:dyDescent="0.25">
      <c r="A1826" t="s">
        <v>189</v>
      </c>
      <c r="B1826" t="s">
        <v>190</v>
      </c>
      <c r="C1826">
        <v>34.700000000000003</v>
      </c>
      <c r="D1826">
        <v>17</v>
      </c>
      <c r="E1826">
        <f t="shared" si="176"/>
        <v>1.2882903174223115</v>
      </c>
      <c r="F1826">
        <v>24</v>
      </c>
      <c r="G1826">
        <f t="shared" si="177"/>
        <v>1.8187628010667929</v>
      </c>
      <c r="H1826">
        <f t="shared" si="180"/>
        <v>41</v>
      </c>
      <c r="I1826">
        <f t="shared" si="178"/>
        <v>3.1070531184891044</v>
      </c>
      <c r="J1826">
        <v>5.77</v>
      </c>
      <c r="K1826">
        <f t="shared" si="179"/>
        <v>0.92705965439542326</v>
      </c>
      <c r="L1826">
        <v>4.3</v>
      </c>
    </row>
    <row r="1827" spans="1:13" ht="15" x14ac:dyDescent="0.25">
      <c r="A1827" t="s">
        <v>1586</v>
      </c>
      <c r="B1827" t="s">
        <v>1022</v>
      </c>
      <c r="C1827">
        <v>72.5</v>
      </c>
      <c r="D1827">
        <v>85</v>
      </c>
      <c r="E1827">
        <f t="shared" si="176"/>
        <v>3.7688568394792714</v>
      </c>
      <c r="F1827">
        <v>100</v>
      </c>
      <c r="G1827">
        <f t="shared" si="177"/>
        <v>4.4339492229167901</v>
      </c>
      <c r="H1827">
        <f t="shared" si="180"/>
        <v>185</v>
      </c>
      <c r="I1827">
        <f t="shared" si="178"/>
        <v>8.2028060623960606</v>
      </c>
      <c r="J1827">
        <v>13.3</v>
      </c>
      <c r="K1827">
        <f t="shared" si="179"/>
        <v>1.4615485075006307</v>
      </c>
      <c r="L1827">
        <v>8.9</v>
      </c>
    </row>
    <row r="1828" spans="1:13" ht="15" x14ac:dyDescent="0.25">
      <c r="A1828" t="s">
        <v>1586</v>
      </c>
      <c r="B1828" t="s">
        <v>1022</v>
      </c>
      <c r="C1828">
        <v>65.599999999999994</v>
      </c>
      <c r="D1828">
        <v>67</v>
      </c>
      <c r="E1828">
        <f t="shared" si="176"/>
        <v>3.1949165398935593</v>
      </c>
      <c r="F1828">
        <v>84</v>
      </c>
      <c r="G1828">
        <f t="shared" si="177"/>
        <v>4.0055670052396861</v>
      </c>
      <c r="H1828">
        <f t="shared" si="180"/>
        <v>151</v>
      </c>
      <c r="I1828">
        <f t="shared" si="178"/>
        <v>7.2004835451332463</v>
      </c>
      <c r="J1828">
        <v>13.16</v>
      </c>
      <c r="K1828">
        <f t="shared" si="179"/>
        <v>1.5226798229868364</v>
      </c>
      <c r="L1828">
        <v>8.4499999999999993</v>
      </c>
      <c r="M1828">
        <v>12.47</v>
      </c>
    </row>
    <row r="1829" spans="1:13" ht="15" x14ac:dyDescent="0.25">
      <c r="A1829" t="s">
        <v>1586</v>
      </c>
      <c r="B1829" t="s">
        <v>1022</v>
      </c>
      <c r="C1829">
        <v>68.3</v>
      </c>
      <c r="D1829">
        <v>69</v>
      </c>
      <c r="E1829">
        <f t="shared" si="176"/>
        <v>3.1951558316030804</v>
      </c>
      <c r="F1829">
        <v>89</v>
      </c>
      <c r="G1829">
        <f t="shared" si="177"/>
        <v>4.1212879567054221</v>
      </c>
      <c r="H1829">
        <f t="shared" si="180"/>
        <v>158</v>
      </c>
      <c r="I1829">
        <f t="shared" si="178"/>
        <v>7.3164437883085025</v>
      </c>
      <c r="J1829">
        <v>10.36</v>
      </c>
      <c r="K1829">
        <f t="shared" si="179"/>
        <v>1.1740381079016249</v>
      </c>
      <c r="L1829">
        <v>8.64</v>
      </c>
      <c r="M1829">
        <v>11.7</v>
      </c>
    </row>
    <row r="1830" spans="1:13" ht="15" x14ac:dyDescent="0.25">
      <c r="A1830" t="s">
        <v>1021</v>
      </c>
      <c r="B1830" t="s">
        <v>1022</v>
      </c>
      <c r="C1830">
        <v>55.6</v>
      </c>
      <c r="D1830">
        <v>43</v>
      </c>
      <c r="E1830">
        <f t="shared" si="176"/>
        <v>2.3126057304897119</v>
      </c>
      <c r="F1830">
        <v>59</v>
      </c>
      <c r="G1830">
        <f t="shared" si="177"/>
        <v>3.1731101883463491</v>
      </c>
      <c r="H1830">
        <f t="shared" si="180"/>
        <v>102</v>
      </c>
      <c r="I1830">
        <f t="shared" si="178"/>
        <v>5.4857159188360614</v>
      </c>
      <c r="J1830">
        <v>8.68</v>
      </c>
      <c r="K1830">
        <f t="shared" si="179"/>
        <v>1.0937085875471584</v>
      </c>
      <c r="L1830">
        <v>7.46</v>
      </c>
      <c r="M1830">
        <v>13.75</v>
      </c>
    </row>
    <row r="1831" spans="1:13" ht="15" x14ac:dyDescent="0.25">
      <c r="A1831" t="s">
        <v>1635</v>
      </c>
      <c r="B1831" t="s">
        <v>1087</v>
      </c>
      <c r="C1831">
        <v>81.099999999999994</v>
      </c>
      <c r="D1831">
        <v>67</v>
      </c>
      <c r="E1831">
        <f t="shared" si="176"/>
        <v>2.7381272655099402</v>
      </c>
      <c r="F1831">
        <v>87</v>
      </c>
      <c r="G1831">
        <f t="shared" si="177"/>
        <v>3.5554786880502212</v>
      </c>
      <c r="H1831">
        <f t="shared" si="180"/>
        <v>154</v>
      </c>
      <c r="I1831">
        <f t="shared" si="178"/>
        <v>6.2936059535601618</v>
      </c>
      <c r="J1831">
        <v>13</v>
      </c>
      <c r="K1831">
        <f t="shared" si="179"/>
        <v>1.3483667766959808</v>
      </c>
      <c r="L1831">
        <v>8.15</v>
      </c>
      <c r="M1831">
        <v>12.43</v>
      </c>
    </row>
    <row r="1832" spans="1:13" ht="15" x14ac:dyDescent="0.25">
      <c r="A1832" t="s">
        <v>701</v>
      </c>
      <c r="B1832" t="s">
        <v>152</v>
      </c>
      <c r="C1832">
        <v>37.299999999999997</v>
      </c>
      <c r="D1832">
        <v>18</v>
      </c>
      <c r="E1832">
        <f t="shared" si="176"/>
        <v>1.294231577918777</v>
      </c>
      <c r="F1832">
        <v>25</v>
      </c>
      <c r="G1832">
        <f t="shared" si="177"/>
        <v>1.7975438582205236</v>
      </c>
      <c r="H1832">
        <f t="shared" si="180"/>
        <v>43</v>
      </c>
      <c r="I1832">
        <f t="shared" si="178"/>
        <v>3.0917754361393004</v>
      </c>
      <c r="J1832">
        <v>6.3100000000000005</v>
      </c>
      <c r="K1832">
        <f t="shared" si="179"/>
        <v>0.97675263674219281</v>
      </c>
      <c r="L1832">
        <v>6.0200000000000005</v>
      </c>
    </row>
    <row r="1833" spans="1:13" x14ac:dyDescent="0.3">
      <c r="A1833" t="s">
        <v>1781</v>
      </c>
      <c r="B1833" t="s">
        <v>152</v>
      </c>
      <c r="C1833">
        <v>50</v>
      </c>
      <c r="D1833">
        <v>43</v>
      </c>
      <c r="E1833">
        <f t="shared" si="176"/>
        <v>2.4982632836459753</v>
      </c>
      <c r="F1833">
        <v>54</v>
      </c>
      <c r="G1833">
        <f t="shared" si="177"/>
        <v>3.1373538910902949</v>
      </c>
      <c r="H1833">
        <f t="shared" si="180"/>
        <v>97</v>
      </c>
      <c r="I1833">
        <f t="shared" si="178"/>
        <v>5.6356171747362707</v>
      </c>
      <c r="J1833">
        <v>8.7200000000000006</v>
      </c>
      <c r="K1833">
        <f t="shared" si="179"/>
        <v>1.1605563880212248</v>
      </c>
      <c r="L1833">
        <v>7.05</v>
      </c>
    </row>
    <row r="1834" spans="1:13" x14ac:dyDescent="0.3">
      <c r="A1834" t="s">
        <v>2012</v>
      </c>
      <c r="B1834" t="s">
        <v>152</v>
      </c>
      <c r="C1834">
        <v>66.400000000000006</v>
      </c>
      <c r="D1834">
        <v>63</v>
      </c>
      <c r="E1834">
        <f t="shared" si="176"/>
        <v>2.9778036498524716</v>
      </c>
      <c r="F1834">
        <v>84</v>
      </c>
      <c r="G1834">
        <f t="shared" si="177"/>
        <v>3.9704048664699618</v>
      </c>
      <c r="H1834">
        <f t="shared" si="180"/>
        <v>147</v>
      </c>
      <c r="I1834">
        <f t="shared" si="178"/>
        <v>6.948208516322433</v>
      </c>
      <c r="J1834">
        <v>9.98</v>
      </c>
      <c r="K1834">
        <f t="shared" si="179"/>
        <v>1.1475442271960705</v>
      </c>
      <c r="L1834">
        <v>7.7</v>
      </c>
    </row>
    <row r="1835" spans="1:13" ht="15" x14ac:dyDescent="0.25">
      <c r="A1835" t="s">
        <v>1383</v>
      </c>
      <c r="B1835" t="s">
        <v>152</v>
      </c>
      <c r="C1835">
        <v>42.3</v>
      </c>
      <c r="D1835">
        <v>30</v>
      </c>
      <c r="E1835">
        <f t="shared" si="176"/>
        <v>1.968438178242456</v>
      </c>
      <c r="F1835">
        <v>40</v>
      </c>
      <c r="G1835">
        <f t="shared" si="177"/>
        <v>2.6245842376566082</v>
      </c>
      <c r="H1835">
        <f t="shared" si="180"/>
        <v>70</v>
      </c>
      <c r="I1835">
        <f t="shared" si="178"/>
        <v>4.593022415899064</v>
      </c>
      <c r="J1835">
        <v>6.57</v>
      </c>
      <c r="K1835">
        <f t="shared" si="179"/>
        <v>0.95314076141653004</v>
      </c>
      <c r="L1835">
        <v>6.5200000000000005</v>
      </c>
    </row>
    <row r="1836" spans="1:13" ht="15" x14ac:dyDescent="0.25">
      <c r="A1836" t="s">
        <v>1706</v>
      </c>
      <c r="B1836" t="s">
        <v>96</v>
      </c>
      <c r="C1836">
        <v>76.099999999999994</v>
      </c>
      <c r="D1836">
        <v>80</v>
      </c>
      <c r="E1836">
        <f t="shared" si="176"/>
        <v>3.424296607104611</v>
      </c>
      <c r="F1836">
        <v>102</v>
      </c>
      <c r="G1836">
        <f t="shared" si="177"/>
        <v>4.3659781740583785</v>
      </c>
      <c r="H1836">
        <f t="shared" si="180"/>
        <v>182</v>
      </c>
      <c r="I1836">
        <f t="shared" si="178"/>
        <v>7.7902747811629895</v>
      </c>
      <c r="J1836">
        <v>13.25</v>
      </c>
      <c r="K1836">
        <f t="shared" si="179"/>
        <v>1.4201281507492163</v>
      </c>
      <c r="L1836">
        <v>8.06</v>
      </c>
      <c r="M1836">
        <v>12.1</v>
      </c>
    </row>
    <row r="1837" spans="1:13" ht="15" x14ac:dyDescent="0.25">
      <c r="A1837" t="s">
        <v>1216</v>
      </c>
      <c r="B1837" t="s">
        <v>96</v>
      </c>
      <c r="C1837">
        <v>71.7</v>
      </c>
      <c r="D1837">
        <v>68</v>
      </c>
      <c r="E1837">
        <f t="shared" si="176"/>
        <v>3.0395189731550483</v>
      </c>
      <c r="F1837">
        <v>90</v>
      </c>
      <c r="G1837">
        <f t="shared" si="177"/>
        <v>4.022892758587564</v>
      </c>
      <c r="H1837">
        <f t="shared" si="180"/>
        <v>158</v>
      </c>
      <c r="I1837">
        <f t="shared" si="178"/>
        <v>7.0624117317426123</v>
      </c>
      <c r="J1837">
        <v>11.9</v>
      </c>
      <c r="K1837">
        <f t="shared" si="179"/>
        <v>1.3152029076810481</v>
      </c>
      <c r="L1837">
        <v>7.47</v>
      </c>
      <c r="M1837">
        <v>12.5</v>
      </c>
    </row>
    <row r="1838" spans="1:13" ht="15" x14ac:dyDescent="0.25">
      <c r="A1838" t="s">
        <v>2115</v>
      </c>
      <c r="B1838" t="s">
        <v>415</v>
      </c>
      <c r="C1838">
        <v>85</v>
      </c>
      <c r="D1838">
        <v>96</v>
      </c>
      <c r="E1838">
        <f t="shared" si="176"/>
        <v>3.7915126504482108</v>
      </c>
      <c r="F1838">
        <v>115</v>
      </c>
      <c r="G1838">
        <f t="shared" si="177"/>
        <v>4.541916195849419</v>
      </c>
      <c r="H1838">
        <f t="shared" si="180"/>
        <v>211</v>
      </c>
      <c r="I1838">
        <f t="shared" si="178"/>
        <v>8.3334288462976289</v>
      </c>
      <c r="J1838">
        <v>13.14</v>
      </c>
      <c r="K1838">
        <f t="shared" si="179"/>
        <v>1.3302843305911942</v>
      </c>
      <c r="L1838">
        <v>7.57</v>
      </c>
    </row>
    <row r="1839" spans="1:13" ht="15" x14ac:dyDescent="0.25">
      <c r="A1839" t="s">
        <v>134</v>
      </c>
      <c r="B1839" t="s">
        <v>133</v>
      </c>
      <c r="C1839">
        <v>35.200000000000003</v>
      </c>
      <c r="D1839">
        <v>21</v>
      </c>
      <c r="E1839">
        <f t="shared" si="176"/>
        <v>1.5749422893900913</v>
      </c>
      <c r="F1839">
        <v>27</v>
      </c>
      <c r="G1839">
        <f t="shared" si="177"/>
        <v>2.0249258006444033</v>
      </c>
      <c r="H1839">
        <f t="shared" si="180"/>
        <v>48</v>
      </c>
      <c r="I1839">
        <f t="shared" si="178"/>
        <v>3.5998680900344948</v>
      </c>
      <c r="J1839">
        <v>3.03</v>
      </c>
      <c r="K1839">
        <f t="shared" si="179"/>
        <v>0.4832495780330554</v>
      </c>
      <c r="L1839">
        <v>5.0599999999999996</v>
      </c>
      <c r="M1839">
        <v>16.440000000000001</v>
      </c>
    </row>
    <row r="1840" spans="1:13" ht="15" x14ac:dyDescent="0.25">
      <c r="A1840" t="s">
        <v>770</v>
      </c>
      <c r="B1840" t="s">
        <v>771</v>
      </c>
      <c r="C1840">
        <v>33.9</v>
      </c>
      <c r="D1840">
        <v>16</v>
      </c>
      <c r="E1840">
        <f t="shared" si="176"/>
        <v>1.2332558956851696</v>
      </c>
      <c r="F1840">
        <v>20</v>
      </c>
      <c r="G1840">
        <f t="shared" si="177"/>
        <v>1.5415698696064619</v>
      </c>
      <c r="H1840">
        <f t="shared" si="180"/>
        <v>36</v>
      </c>
      <c r="I1840">
        <f t="shared" si="178"/>
        <v>2.7748257652916313</v>
      </c>
      <c r="J1840">
        <v>4.95</v>
      </c>
      <c r="K1840">
        <f t="shared" si="179"/>
        <v>0.8049319250732021</v>
      </c>
      <c r="L1840">
        <v>5.04</v>
      </c>
    </row>
    <row r="1841" spans="1:13" ht="15" x14ac:dyDescent="0.25">
      <c r="A1841" t="s">
        <v>1455</v>
      </c>
      <c r="B1841" t="s">
        <v>1456</v>
      </c>
      <c r="C1841">
        <v>43.3</v>
      </c>
      <c r="D1841">
        <v>37</v>
      </c>
      <c r="E1841">
        <f t="shared" si="176"/>
        <v>2.3868269869825958</v>
      </c>
      <c r="F1841">
        <v>46</v>
      </c>
      <c r="G1841">
        <f t="shared" si="177"/>
        <v>2.9674065243567402</v>
      </c>
      <c r="H1841">
        <f t="shared" si="180"/>
        <v>83</v>
      </c>
      <c r="I1841">
        <f t="shared" si="178"/>
        <v>5.354233511339336</v>
      </c>
      <c r="J1841">
        <v>6.94</v>
      </c>
      <c r="K1841">
        <f t="shared" si="179"/>
        <v>0.99476364741804635</v>
      </c>
      <c r="L1841">
        <v>6.84</v>
      </c>
    </row>
    <row r="1842" spans="1:13" ht="15" x14ac:dyDescent="0.25">
      <c r="A1842" t="s">
        <v>657</v>
      </c>
      <c r="B1842" t="s">
        <v>658</v>
      </c>
      <c r="C1842">
        <v>54.1</v>
      </c>
      <c r="D1842">
        <v>17</v>
      </c>
      <c r="E1842">
        <f t="shared" si="176"/>
        <v>0.93265660949534079</v>
      </c>
      <c r="F1842">
        <v>20</v>
      </c>
      <c r="G1842">
        <f t="shared" si="177"/>
        <v>1.0972430699945186</v>
      </c>
      <c r="H1842">
        <f t="shared" si="180"/>
        <v>37</v>
      </c>
      <c r="I1842">
        <f t="shared" si="178"/>
        <v>2.0298996794898594</v>
      </c>
      <c r="J1842">
        <v>5.43</v>
      </c>
      <c r="K1842">
        <f t="shared" si="179"/>
        <v>0.6939126576910607</v>
      </c>
      <c r="L1842">
        <v>3.76</v>
      </c>
      <c r="M1842">
        <v>16.43</v>
      </c>
    </row>
    <row r="1843" spans="1:13" ht="15" x14ac:dyDescent="0.25">
      <c r="A1843" t="s">
        <v>295</v>
      </c>
      <c r="B1843" t="s">
        <v>296</v>
      </c>
      <c r="C1843">
        <v>56.2</v>
      </c>
      <c r="D1843">
        <v>27</v>
      </c>
      <c r="E1843">
        <f t="shared" si="176"/>
        <v>1.4408080124009188</v>
      </c>
      <c r="F1843">
        <v>35</v>
      </c>
      <c r="G1843">
        <f t="shared" si="177"/>
        <v>1.8677140901493392</v>
      </c>
      <c r="H1843">
        <f t="shared" si="180"/>
        <v>62</v>
      </c>
      <c r="I1843">
        <f t="shared" si="178"/>
        <v>3.308522102550258</v>
      </c>
      <c r="J1843">
        <v>6.41</v>
      </c>
      <c r="K1843">
        <f t="shared" si="179"/>
        <v>0.80322427500641602</v>
      </c>
      <c r="L1843">
        <v>5.23</v>
      </c>
    </row>
    <row r="1844" spans="1:13" ht="15" x14ac:dyDescent="0.25">
      <c r="A1844" t="s">
        <v>295</v>
      </c>
      <c r="B1844" t="s">
        <v>296</v>
      </c>
      <c r="C1844">
        <v>74.400000000000006</v>
      </c>
      <c r="D1844">
        <v>66</v>
      </c>
      <c r="E1844">
        <f t="shared" si="176"/>
        <v>2.8718540639256731</v>
      </c>
      <c r="G1844" t="str">
        <f t="shared" si="177"/>
        <v/>
      </c>
      <c r="H1844">
        <f t="shared" ref="H1844:H1866" si="181">D1844+F1844</f>
        <v>66</v>
      </c>
      <c r="I1844">
        <f t="shared" si="178"/>
        <v>2.8718540639256731</v>
      </c>
      <c r="J1844">
        <v>11.6</v>
      </c>
      <c r="K1844">
        <f t="shared" si="179"/>
        <v>1.25784685961561</v>
      </c>
      <c r="L1844">
        <v>7.4</v>
      </c>
    </row>
    <row r="1845" spans="1:13" ht="15" x14ac:dyDescent="0.25">
      <c r="A1845" t="s">
        <v>295</v>
      </c>
      <c r="B1845" t="s">
        <v>296</v>
      </c>
      <c r="C1845">
        <v>98.8</v>
      </c>
      <c r="D1845">
        <v>95</v>
      </c>
      <c r="E1845">
        <f t="shared" si="176"/>
        <v>3.3630864178991002</v>
      </c>
      <c r="F1845">
        <v>127</v>
      </c>
      <c r="G1845">
        <f t="shared" si="177"/>
        <v>4.4959155270861659</v>
      </c>
      <c r="H1845">
        <f t="shared" si="181"/>
        <v>222</v>
      </c>
      <c r="I1845">
        <f t="shared" si="178"/>
        <v>7.8590019449852662</v>
      </c>
      <c r="J1845">
        <v>12.43</v>
      </c>
      <c r="K1845">
        <f t="shared" si="179"/>
        <v>1.1644940942028856</v>
      </c>
      <c r="L1845">
        <v>7.53</v>
      </c>
      <c r="M1845">
        <v>14.2832061687975</v>
      </c>
    </row>
    <row r="1846" spans="1:13" ht="15" x14ac:dyDescent="0.25">
      <c r="A1846" t="s">
        <v>295</v>
      </c>
      <c r="B1846" t="s">
        <v>296</v>
      </c>
      <c r="C1846">
        <v>86.9</v>
      </c>
      <c r="D1846">
        <v>85</v>
      </c>
      <c r="E1846">
        <f t="shared" si="176"/>
        <v>3.303517001245861</v>
      </c>
      <c r="F1846">
        <v>110</v>
      </c>
      <c r="G1846">
        <f t="shared" si="177"/>
        <v>4.2751396486711144</v>
      </c>
      <c r="H1846">
        <f t="shared" si="181"/>
        <v>195</v>
      </c>
      <c r="I1846">
        <f t="shared" si="178"/>
        <v>7.578656649916975</v>
      </c>
      <c r="J1846">
        <v>12.1</v>
      </c>
      <c r="K1846">
        <f t="shared" si="179"/>
        <v>1.2111141153120752</v>
      </c>
      <c r="L1846">
        <v>7.75</v>
      </c>
      <c r="M1846">
        <v>12.1</v>
      </c>
    </row>
    <row r="1847" spans="1:13" ht="15" x14ac:dyDescent="0.25">
      <c r="A1847" t="s">
        <v>295</v>
      </c>
      <c r="B1847" t="s">
        <v>296</v>
      </c>
      <c r="C1847">
        <v>98.4</v>
      </c>
      <c r="D1847">
        <v>98</v>
      </c>
      <c r="E1847">
        <f t="shared" si="176"/>
        <v>3.4795418461904077</v>
      </c>
      <c r="F1847">
        <v>128</v>
      </c>
      <c r="G1847">
        <f t="shared" si="177"/>
        <v>4.5447077174731856</v>
      </c>
      <c r="H1847">
        <f t="shared" si="181"/>
        <v>226</v>
      </c>
      <c r="I1847">
        <f t="shared" si="178"/>
        <v>8.0242495636635933</v>
      </c>
      <c r="J1847">
        <v>13.6</v>
      </c>
      <c r="K1847">
        <f t="shared" si="179"/>
        <v>1.2767719535651967</v>
      </c>
      <c r="L1847">
        <v>7.95</v>
      </c>
    </row>
    <row r="1848" spans="1:13" ht="15" x14ac:dyDescent="0.25">
      <c r="A1848" t="s">
        <v>1145</v>
      </c>
      <c r="C1848">
        <v>69.599999999999994</v>
      </c>
      <c r="D1848">
        <v>48</v>
      </c>
      <c r="E1848">
        <f t="shared" si="176"/>
        <v>2.1924406829062679</v>
      </c>
      <c r="F1848">
        <v>66</v>
      </c>
      <c r="G1848">
        <f t="shared" si="177"/>
        <v>3.0146059389961182</v>
      </c>
      <c r="H1848">
        <f t="shared" si="181"/>
        <v>114</v>
      </c>
      <c r="I1848">
        <f t="shared" si="178"/>
        <v>5.2070466219023857</v>
      </c>
      <c r="J1848">
        <v>8.76</v>
      </c>
      <c r="K1848">
        <f t="shared" si="179"/>
        <v>0.98311699541788167</v>
      </c>
      <c r="L1848">
        <v>6.5200000000000005</v>
      </c>
    </row>
    <row r="1849" spans="1:13" ht="15" x14ac:dyDescent="0.25">
      <c r="A1849" t="s">
        <v>1145</v>
      </c>
      <c r="B1849" t="s">
        <v>296</v>
      </c>
      <c r="C1849">
        <v>68.2</v>
      </c>
      <c r="D1849">
        <v>46</v>
      </c>
      <c r="E1849">
        <f t="shared" si="176"/>
        <v>2.132375335586195</v>
      </c>
      <c r="F1849">
        <v>62</v>
      </c>
      <c r="G1849">
        <f t="shared" si="177"/>
        <v>2.8740711044857412</v>
      </c>
      <c r="H1849">
        <f t="shared" si="181"/>
        <v>108</v>
      </c>
      <c r="I1849">
        <f t="shared" si="178"/>
        <v>5.0064464400719366</v>
      </c>
      <c r="J1849">
        <v>8.08</v>
      </c>
      <c r="K1849">
        <f t="shared" si="179"/>
        <v>0.91635095857569859</v>
      </c>
      <c r="L1849">
        <v>6.23</v>
      </c>
      <c r="M1849">
        <v>13</v>
      </c>
    </row>
    <row r="1850" spans="1:13" ht="15" x14ac:dyDescent="0.25">
      <c r="A1850" t="s">
        <v>1145</v>
      </c>
      <c r="B1850" t="s">
        <v>1407</v>
      </c>
      <c r="C1850">
        <v>53.6</v>
      </c>
      <c r="D1850">
        <v>32</v>
      </c>
      <c r="E1850">
        <f t="shared" si="176"/>
        <v>1.7674862771791473</v>
      </c>
      <c r="F1850">
        <v>42</v>
      </c>
      <c r="G1850">
        <f t="shared" si="177"/>
        <v>2.3198257387976309</v>
      </c>
      <c r="H1850">
        <f t="shared" si="181"/>
        <v>74</v>
      </c>
      <c r="I1850">
        <f t="shared" si="178"/>
        <v>4.087312015976778</v>
      </c>
      <c r="J1850">
        <v>8.7799999999999994</v>
      </c>
      <c r="K1850">
        <f t="shared" si="179"/>
        <v>1.1274007281903862</v>
      </c>
      <c r="L1850">
        <v>6.22</v>
      </c>
    </row>
    <row r="1851" spans="1:13" ht="15" x14ac:dyDescent="0.25">
      <c r="A1851" t="s">
        <v>196</v>
      </c>
      <c r="B1851" t="s">
        <v>1090</v>
      </c>
      <c r="C1851">
        <v>87.3</v>
      </c>
      <c r="D1851">
        <v>72</v>
      </c>
      <c r="E1851">
        <f t="shared" si="176"/>
        <v>2.7889410975684115</v>
      </c>
      <c r="F1851">
        <v>77</v>
      </c>
      <c r="G1851">
        <f t="shared" si="177"/>
        <v>2.982617562677329</v>
      </c>
      <c r="H1851">
        <f t="shared" si="181"/>
        <v>149</v>
      </c>
      <c r="I1851">
        <f t="shared" si="178"/>
        <v>5.7715586602457405</v>
      </c>
      <c r="J1851">
        <v>8.27</v>
      </c>
      <c r="K1851">
        <f t="shared" si="179"/>
        <v>0.8258040729312307</v>
      </c>
      <c r="L1851">
        <v>6.29</v>
      </c>
      <c r="M1851">
        <v>14.1</v>
      </c>
    </row>
    <row r="1852" spans="1:13" ht="15" x14ac:dyDescent="0.25">
      <c r="A1852" t="s">
        <v>196</v>
      </c>
      <c r="B1852" t="s">
        <v>1819</v>
      </c>
      <c r="C1852">
        <v>84.6</v>
      </c>
      <c r="D1852">
        <v>75</v>
      </c>
      <c r="E1852">
        <f t="shared" si="176"/>
        <v>2.9723001510704354</v>
      </c>
      <c r="F1852">
        <v>95</v>
      </c>
      <c r="G1852">
        <f t="shared" si="177"/>
        <v>3.7649135246892182</v>
      </c>
      <c r="H1852">
        <f t="shared" si="181"/>
        <v>170</v>
      </c>
      <c r="I1852">
        <f t="shared" si="178"/>
        <v>6.7372136757596532</v>
      </c>
      <c r="J1852">
        <v>10.89</v>
      </c>
      <c r="K1852">
        <f t="shared" si="179"/>
        <v>1.1051801137793456</v>
      </c>
      <c r="L1852">
        <v>7.18</v>
      </c>
      <c r="M1852">
        <v>13.1</v>
      </c>
    </row>
    <row r="1853" spans="1:13" ht="15" x14ac:dyDescent="0.25">
      <c r="A1853" t="s">
        <v>196</v>
      </c>
      <c r="B1853" t="s">
        <v>876</v>
      </c>
      <c r="C1853">
        <v>80.7</v>
      </c>
      <c r="D1853">
        <v>84</v>
      </c>
      <c r="E1853">
        <f t="shared" si="176"/>
        <v>3.4452446956233889</v>
      </c>
      <c r="F1853">
        <v>101</v>
      </c>
      <c r="G1853">
        <f t="shared" si="177"/>
        <v>4.1424965983090747</v>
      </c>
      <c r="H1853">
        <f t="shared" si="181"/>
        <v>185</v>
      </c>
      <c r="I1853">
        <f t="shared" si="178"/>
        <v>7.5877412939324627</v>
      </c>
      <c r="J1853">
        <v>10.039999999999999</v>
      </c>
      <c r="K1853">
        <f t="shared" si="179"/>
        <v>1.0440117493102943</v>
      </c>
      <c r="L1853">
        <v>7.78</v>
      </c>
      <c r="M1853">
        <v>12.9</v>
      </c>
    </row>
    <row r="1854" spans="1:13" ht="15" x14ac:dyDescent="0.25">
      <c r="A1854" t="s">
        <v>196</v>
      </c>
      <c r="B1854" t="s">
        <v>842</v>
      </c>
      <c r="C1854">
        <v>74.8</v>
      </c>
      <c r="D1854">
        <v>76</v>
      </c>
      <c r="E1854">
        <f t="shared" si="176"/>
        <v>3.2941104405714587</v>
      </c>
      <c r="F1854">
        <v>94</v>
      </c>
      <c r="G1854">
        <f t="shared" si="177"/>
        <v>4.0742944922857518</v>
      </c>
      <c r="H1854">
        <f t="shared" si="181"/>
        <v>170</v>
      </c>
      <c r="I1854">
        <f t="shared" si="178"/>
        <v>7.368404932857211</v>
      </c>
      <c r="J1854">
        <v>9.01</v>
      </c>
      <c r="K1854">
        <f t="shared" si="179"/>
        <v>0.97430314265981233</v>
      </c>
      <c r="L1854">
        <v>7.11</v>
      </c>
      <c r="M1854">
        <v>12.85</v>
      </c>
    </row>
    <row r="1855" spans="1:13" ht="15" x14ac:dyDescent="0.25">
      <c r="A1855" t="s">
        <v>196</v>
      </c>
      <c r="B1855" t="s">
        <v>1831</v>
      </c>
      <c r="C1855">
        <v>64.2</v>
      </c>
      <c r="D1855">
        <v>64</v>
      </c>
      <c r="E1855">
        <f t="shared" si="176"/>
        <v>3.1001275270130781</v>
      </c>
      <c r="F1855">
        <v>84</v>
      </c>
      <c r="G1855">
        <f t="shared" si="177"/>
        <v>4.0689173792046649</v>
      </c>
      <c r="H1855">
        <f t="shared" si="181"/>
        <v>148</v>
      </c>
      <c r="I1855">
        <f t="shared" si="178"/>
        <v>7.169044906217743</v>
      </c>
      <c r="J1855">
        <v>10.83</v>
      </c>
      <c r="K1855">
        <f t="shared" si="179"/>
        <v>1.2671001857318187</v>
      </c>
      <c r="L1855">
        <v>7.73</v>
      </c>
      <c r="M1855">
        <v>12.6</v>
      </c>
    </row>
    <row r="1856" spans="1:13" ht="15" x14ac:dyDescent="0.25">
      <c r="A1856" t="s">
        <v>1841</v>
      </c>
      <c r="B1856" t="s">
        <v>849</v>
      </c>
      <c r="C1856">
        <v>62.6</v>
      </c>
      <c r="D1856">
        <v>55</v>
      </c>
      <c r="E1856">
        <f t="shared" si="176"/>
        <v>2.7135328336094933</v>
      </c>
      <c r="F1856">
        <v>70</v>
      </c>
      <c r="G1856">
        <f t="shared" si="177"/>
        <v>3.4535872427757184</v>
      </c>
      <c r="H1856">
        <f t="shared" si="181"/>
        <v>125</v>
      </c>
      <c r="I1856">
        <f t="shared" si="178"/>
        <v>6.1671200763852116</v>
      </c>
      <c r="J1856">
        <v>7.62</v>
      </c>
      <c r="K1856">
        <f t="shared" si="179"/>
        <v>0.90320827694086547</v>
      </c>
      <c r="L1856">
        <v>6.78</v>
      </c>
    </row>
    <row r="1857" spans="1:13" ht="15" x14ac:dyDescent="0.25">
      <c r="A1857" t="s">
        <v>209</v>
      </c>
      <c r="B1857" t="s">
        <v>210</v>
      </c>
      <c r="C1857">
        <v>46.3</v>
      </c>
      <c r="D1857">
        <v>17</v>
      </c>
      <c r="E1857">
        <f t="shared" si="176"/>
        <v>1.0444937099368927</v>
      </c>
      <c r="F1857">
        <v>17</v>
      </c>
      <c r="G1857">
        <f t="shared" si="177"/>
        <v>1.0444937099368927</v>
      </c>
      <c r="H1857">
        <f t="shared" si="181"/>
        <v>34</v>
      </c>
      <c r="I1857">
        <f t="shared" si="178"/>
        <v>2.0889874198737854</v>
      </c>
      <c r="J1857">
        <v>4.57</v>
      </c>
      <c r="K1857">
        <f t="shared" si="179"/>
        <v>0.6328176900118081</v>
      </c>
      <c r="L1857">
        <v>4.16</v>
      </c>
      <c r="M1857">
        <v>15.9</v>
      </c>
    </row>
    <row r="1858" spans="1:13" ht="15" x14ac:dyDescent="0.25">
      <c r="A1858" t="s">
        <v>209</v>
      </c>
      <c r="B1858" t="s">
        <v>571</v>
      </c>
      <c r="C1858">
        <v>49.8</v>
      </c>
      <c r="D1858">
        <v>22</v>
      </c>
      <c r="E1858">
        <f t="shared" ref="E1858:E1921" si="182">IF(AND($C1858&gt;0,D1858&gt;0),D1858/($C1858^0.727399687532279),"")</f>
        <v>1.2819131046320458</v>
      </c>
      <c r="F1858">
        <v>25</v>
      </c>
      <c r="G1858">
        <f t="shared" ref="G1858:G1921" si="183">IF(AND($C1858&gt;0,F1858&gt;0),F1858/($C1858^0.727399687532279),"")</f>
        <v>1.4567194370818701</v>
      </c>
      <c r="H1858">
        <f t="shared" si="181"/>
        <v>47</v>
      </c>
      <c r="I1858">
        <f t="shared" ref="I1858:I1921" si="184">IF(AND($C1858&gt;0,H1858&gt;0),H1858/($C1858^0.727399687532279),"")</f>
        <v>2.7386325417139159</v>
      </c>
      <c r="J1858">
        <v>6.79</v>
      </c>
      <c r="K1858">
        <f t="shared" ref="K1858:K1921" si="185">IF(AND($C1858&gt;0,J1858&gt;0),J1858/($C1858^0.515518364833551),"")</f>
        <v>0.90555926593358604</v>
      </c>
      <c r="L1858">
        <v>4.6500000000000004</v>
      </c>
      <c r="M1858">
        <v>15.34</v>
      </c>
    </row>
    <row r="1859" spans="1:13" ht="15" x14ac:dyDescent="0.25">
      <c r="A1859" t="s">
        <v>1770</v>
      </c>
      <c r="B1859" t="s">
        <v>622</v>
      </c>
      <c r="C1859">
        <v>39.299999999999997</v>
      </c>
      <c r="D1859">
        <v>20</v>
      </c>
      <c r="E1859">
        <f t="shared" si="182"/>
        <v>1.3844247434420953</v>
      </c>
      <c r="F1859">
        <v>30</v>
      </c>
      <c r="G1859">
        <f t="shared" si="183"/>
        <v>2.0766371151631433</v>
      </c>
      <c r="H1859">
        <f t="shared" si="181"/>
        <v>50</v>
      </c>
      <c r="I1859">
        <f t="shared" si="184"/>
        <v>3.4610618586052384</v>
      </c>
      <c r="J1859">
        <v>5.46</v>
      </c>
      <c r="K1859">
        <f t="shared" si="185"/>
        <v>0.82272368888239</v>
      </c>
      <c r="L1859">
        <v>6.22</v>
      </c>
    </row>
    <row r="1860" spans="1:13" ht="15" x14ac:dyDescent="0.25">
      <c r="A1860" t="s">
        <v>881</v>
      </c>
      <c r="B1860" t="s">
        <v>360</v>
      </c>
      <c r="C1860">
        <v>63.2</v>
      </c>
      <c r="D1860">
        <v>53</v>
      </c>
      <c r="E1860">
        <f t="shared" si="182"/>
        <v>2.5967780381804677</v>
      </c>
      <c r="F1860">
        <v>70</v>
      </c>
      <c r="G1860">
        <f t="shared" si="183"/>
        <v>3.4297068428798632</v>
      </c>
      <c r="H1860">
        <f t="shared" si="181"/>
        <v>123</v>
      </c>
      <c r="I1860">
        <f t="shared" si="184"/>
        <v>6.0264848810603304</v>
      </c>
      <c r="J1860">
        <v>12.22</v>
      </c>
      <c r="K1860">
        <f t="shared" si="185"/>
        <v>1.4413467798858437</v>
      </c>
      <c r="L1860">
        <v>8.0299999999999994</v>
      </c>
    </row>
    <row r="1861" spans="1:13" ht="15" x14ac:dyDescent="0.25">
      <c r="A1861" t="s">
        <v>881</v>
      </c>
      <c r="B1861" t="s">
        <v>360</v>
      </c>
      <c r="C1861">
        <v>68.3</v>
      </c>
      <c r="D1861">
        <v>65</v>
      </c>
      <c r="E1861">
        <f t="shared" si="182"/>
        <v>3.0099294065826121</v>
      </c>
      <c r="F1861">
        <v>80</v>
      </c>
      <c r="G1861">
        <f t="shared" si="183"/>
        <v>3.7045285004093684</v>
      </c>
      <c r="H1861">
        <f t="shared" si="181"/>
        <v>145</v>
      </c>
      <c r="I1861">
        <f t="shared" si="184"/>
        <v>6.7144579069919805</v>
      </c>
      <c r="J1861">
        <v>11.3</v>
      </c>
      <c r="K1861">
        <f t="shared" si="185"/>
        <v>1.2805628010896104</v>
      </c>
      <c r="L1861">
        <v>8.3699999999999992</v>
      </c>
      <c r="M1861">
        <v>12.22</v>
      </c>
    </row>
    <row r="1862" spans="1:13" ht="15" x14ac:dyDescent="0.25">
      <c r="A1862" t="s">
        <v>921</v>
      </c>
      <c r="B1862" t="s">
        <v>466</v>
      </c>
      <c r="C1862">
        <v>46.3</v>
      </c>
      <c r="D1862">
        <v>27</v>
      </c>
      <c r="E1862">
        <f t="shared" si="182"/>
        <v>1.6589017746056534</v>
      </c>
      <c r="F1862">
        <v>34</v>
      </c>
      <c r="G1862">
        <f t="shared" si="183"/>
        <v>2.0889874198737854</v>
      </c>
      <c r="H1862">
        <f t="shared" si="181"/>
        <v>61</v>
      </c>
      <c r="I1862">
        <f t="shared" si="184"/>
        <v>3.747889194479439</v>
      </c>
      <c r="J1862">
        <v>6.7</v>
      </c>
      <c r="K1862">
        <f t="shared" si="185"/>
        <v>0.9277633529713597</v>
      </c>
      <c r="L1862">
        <v>5.35</v>
      </c>
      <c r="M1862">
        <v>14.2</v>
      </c>
    </row>
    <row r="1863" spans="1:13" ht="15" x14ac:dyDescent="0.25">
      <c r="A1863" t="s">
        <v>919</v>
      </c>
      <c r="B1863" t="s">
        <v>466</v>
      </c>
      <c r="C1863">
        <v>47.85</v>
      </c>
      <c r="D1863">
        <v>28</v>
      </c>
      <c r="E1863">
        <f t="shared" si="182"/>
        <v>1.6796253921075412</v>
      </c>
      <c r="F1863">
        <v>35</v>
      </c>
      <c r="G1863">
        <f t="shared" si="183"/>
        <v>2.0995317401344264</v>
      </c>
      <c r="H1863">
        <f t="shared" si="181"/>
        <v>63</v>
      </c>
      <c r="I1863">
        <f t="shared" si="184"/>
        <v>3.7791571322419677</v>
      </c>
      <c r="J1863">
        <v>6.2</v>
      </c>
      <c r="K1863">
        <f t="shared" si="185"/>
        <v>0.84407628305141691</v>
      </c>
      <c r="L1863">
        <v>5.67</v>
      </c>
      <c r="M1863">
        <v>14.09</v>
      </c>
    </row>
    <row r="1864" spans="1:13" ht="15" x14ac:dyDescent="0.25">
      <c r="A1864" t="s">
        <v>1458</v>
      </c>
      <c r="B1864" t="s">
        <v>827</v>
      </c>
      <c r="C1864">
        <v>26.7</v>
      </c>
      <c r="D1864">
        <v>11</v>
      </c>
      <c r="E1864">
        <f t="shared" si="182"/>
        <v>1.008669385001963</v>
      </c>
      <c r="F1864">
        <v>14</v>
      </c>
      <c r="G1864">
        <f t="shared" si="183"/>
        <v>1.2837610354570439</v>
      </c>
      <c r="H1864">
        <f t="shared" si="181"/>
        <v>25</v>
      </c>
      <c r="I1864">
        <f t="shared" si="184"/>
        <v>2.2924304204590067</v>
      </c>
      <c r="J1864">
        <v>2.2800000000000002</v>
      </c>
      <c r="K1864">
        <f t="shared" si="185"/>
        <v>0.41931663710799683</v>
      </c>
      <c r="L1864">
        <v>4.5</v>
      </c>
    </row>
    <row r="1865" spans="1:13" ht="15" x14ac:dyDescent="0.25">
      <c r="A1865" t="s">
        <v>392</v>
      </c>
      <c r="B1865" t="s">
        <v>393</v>
      </c>
      <c r="C1865">
        <v>44.7</v>
      </c>
      <c r="D1865">
        <v>22</v>
      </c>
      <c r="E1865">
        <f t="shared" si="182"/>
        <v>1.3867223147779641</v>
      </c>
      <c r="F1865">
        <v>26</v>
      </c>
      <c r="G1865">
        <f t="shared" si="183"/>
        <v>1.6388536447375941</v>
      </c>
      <c r="H1865">
        <f t="shared" si="181"/>
        <v>48</v>
      </c>
      <c r="I1865">
        <f t="shared" si="184"/>
        <v>3.025575959515558</v>
      </c>
      <c r="J1865">
        <v>6.82</v>
      </c>
      <c r="K1865">
        <f t="shared" si="185"/>
        <v>0.96165775647939788</v>
      </c>
      <c r="L1865">
        <v>5.41</v>
      </c>
    </row>
    <row r="1866" spans="1:13" ht="15" x14ac:dyDescent="0.25">
      <c r="A1866" t="s">
        <v>392</v>
      </c>
      <c r="C1866">
        <v>41.3</v>
      </c>
      <c r="D1866">
        <v>20</v>
      </c>
      <c r="E1866">
        <f t="shared" si="182"/>
        <v>1.3353294677517837</v>
      </c>
      <c r="F1866">
        <v>23</v>
      </c>
      <c r="G1866">
        <f t="shared" si="183"/>
        <v>1.5356288879145512</v>
      </c>
      <c r="H1866">
        <f t="shared" si="181"/>
        <v>43</v>
      </c>
      <c r="I1866">
        <f t="shared" si="184"/>
        <v>2.8709583556663349</v>
      </c>
      <c r="J1866">
        <v>7.0200000000000005</v>
      </c>
      <c r="K1866">
        <f t="shared" si="185"/>
        <v>1.0310629560702385</v>
      </c>
      <c r="L1866">
        <v>6</v>
      </c>
    </row>
    <row r="1867" spans="1:13" ht="15" x14ac:dyDescent="0.25">
      <c r="A1867" t="s">
        <v>392</v>
      </c>
      <c r="B1867">
        <v>59.3</v>
      </c>
      <c r="C1867">
        <v>59</v>
      </c>
      <c r="D1867">
        <v>70</v>
      </c>
      <c r="E1867">
        <f t="shared" si="182"/>
        <v>3.6056273559960235</v>
      </c>
      <c r="G1867" t="str">
        <f t="shared" si="183"/>
        <v/>
      </c>
      <c r="I1867" t="str">
        <f t="shared" si="184"/>
        <v/>
      </c>
      <c r="J1867">
        <v>12.18</v>
      </c>
      <c r="K1867">
        <f t="shared" si="185"/>
        <v>1.4884716073985487</v>
      </c>
      <c r="L1867">
        <v>8.43</v>
      </c>
    </row>
    <row r="1868" spans="1:13" ht="15" x14ac:dyDescent="0.25">
      <c r="A1868" t="s">
        <v>392</v>
      </c>
      <c r="B1868" t="s">
        <v>1130</v>
      </c>
      <c r="C1868">
        <v>66.2</v>
      </c>
      <c r="E1868" t="str">
        <f t="shared" si="182"/>
        <v/>
      </c>
      <c r="G1868" t="str">
        <f t="shared" si="183"/>
        <v/>
      </c>
      <c r="I1868" t="str">
        <f t="shared" si="184"/>
        <v/>
      </c>
      <c r="J1868">
        <v>11.62</v>
      </c>
      <c r="K1868">
        <f t="shared" si="185"/>
        <v>1.3381980563077358</v>
      </c>
      <c r="L1868">
        <v>9.17</v>
      </c>
    </row>
    <row r="1869" spans="1:13" ht="15" x14ac:dyDescent="0.25">
      <c r="A1869" t="s">
        <v>392</v>
      </c>
      <c r="B1869" t="s">
        <v>393</v>
      </c>
      <c r="C1869">
        <v>55.6</v>
      </c>
      <c r="D1869">
        <v>37</v>
      </c>
      <c r="E1869">
        <f t="shared" si="182"/>
        <v>1.9899165587934731</v>
      </c>
      <c r="F1869">
        <v>43</v>
      </c>
      <c r="G1869">
        <f t="shared" si="183"/>
        <v>2.3126057304897119</v>
      </c>
      <c r="H1869">
        <f>D1869+F1869</f>
        <v>80</v>
      </c>
      <c r="I1869">
        <f t="shared" si="184"/>
        <v>4.3025222892831847</v>
      </c>
      <c r="J1869">
        <v>7.83</v>
      </c>
      <c r="K1869">
        <f t="shared" si="185"/>
        <v>0.98660578807537447</v>
      </c>
      <c r="L1869">
        <v>6.25</v>
      </c>
      <c r="M1869">
        <v>13.65</v>
      </c>
    </row>
    <row r="1870" spans="1:13" ht="15" x14ac:dyDescent="0.25">
      <c r="A1870" t="s">
        <v>392</v>
      </c>
      <c r="B1870" t="s">
        <v>1209</v>
      </c>
      <c r="C1870">
        <v>55.9</v>
      </c>
      <c r="D1870">
        <v>45</v>
      </c>
      <c r="E1870">
        <f t="shared" si="182"/>
        <v>2.4107141149679343</v>
      </c>
      <c r="F1870">
        <v>58</v>
      </c>
      <c r="G1870">
        <f t="shared" si="183"/>
        <v>3.1071426370697819</v>
      </c>
      <c r="H1870">
        <f>D1870+F1870</f>
        <v>103</v>
      </c>
      <c r="I1870">
        <f t="shared" si="184"/>
        <v>5.5178567520377166</v>
      </c>
      <c r="J1870">
        <v>9.3800000000000008</v>
      </c>
      <c r="K1870">
        <f t="shared" si="185"/>
        <v>1.1786367016253934</v>
      </c>
      <c r="L1870">
        <v>7.45</v>
      </c>
      <c r="M1870">
        <v>12.77</v>
      </c>
    </row>
    <row r="1871" spans="1:13" ht="15" x14ac:dyDescent="0.25">
      <c r="A1871" t="s">
        <v>392</v>
      </c>
      <c r="B1871" t="s">
        <v>1130</v>
      </c>
      <c r="C1871">
        <v>57.6</v>
      </c>
      <c r="D1871">
        <v>57</v>
      </c>
      <c r="E1871">
        <f t="shared" si="182"/>
        <v>2.9877488733744619</v>
      </c>
      <c r="F1871">
        <v>68</v>
      </c>
      <c r="G1871">
        <f t="shared" si="183"/>
        <v>3.5643319892888314</v>
      </c>
      <c r="H1871">
        <f>D1871+F1871</f>
        <v>125</v>
      </c>
      <c r="I1871">
        <f t="shared" si="184"/>
        <v>6.5520808626632929</v>
      </c>
      <c r="J1871">
        <v>12.13</v>
      </c>
      <c r="K1871">
        <f t="shared" si="185"/>
        <v>1.5008271613768696</v>
      </c>
      <c r="L1871">
        <v>8.5</v>
      </c>
      <c r="M1871">
        <v>12.2</v>
      </c>
    </row>
    <row r="1872" spans="1:13" ht="15" x14ac:dyDescent="0.25">
      <c r="A1872" t="s">
        <v>1714</v>
      </c>
      <c r="B1872" t="s">
        <v>393</v>
      </c>
      <c r="C1872">
        <v>58.5</v>
      </c>
      <c r="D1872">
        <v>37</v>
      </c>
      <c r="E1872">
        <f t="shared" si="182"/>
        <v>1.917666578143552</v>
      </c>
      <c r="F1872">
        <v>50</v>
      </c>
      <c r="G1872">
        <f t="shared" si="183"/>
        <v>2.5914413218156112</v>
      </c>
      <c r="H1872">
        <f>D1872+F1872</f>
        <v>87</v>
      </c>
      <c r="I1872">
        <f t="shared" si="184"/>
        <v>4.5091078999591634</v>
      </c>
      <c r="J1872">
        <v>8.81</v>
      </c>
      <c r="K1872">
        <f t="shared" si="185"/>
        <v>1.0813707195164233</v>
      </c>
      <c r="L1872">
        <v>6.8500000000000005</v>
      </c>
    </row>
    <row r="1873" spans="1:13" ht="15" x14ac:dyDescent="0.25">
      <c r="A1873" t="s">
        <v>392</v>
      </c>
      <c r="B1873" t="s">
        <v>1130</v>
      </c>
      <c r="C1873">
        <v>65.900000000000006</v>
      </c>
      <c r="D1873">
        <v>77</v>
      </c>
      <c r="E1873">
        <f t="shared" si="182"/>
        <v>3.6596035729982619</v>
      </c>
      <c r="F1873">
        <v>95</v>
      </c>
      <c r="G1873">
        <f t="shared" si="183"/>
        <v>4.5150953173355184</v>
      </c>
      <c r="H1873">
        <f>D1873+F1873</f>
        <v>172</v>
      </c>
      <c r="I1873">
        <f t="shared" si="184"/>
        <v>8.1746988903337794</v>
      </c>
      <c r="J1873">
        <v>12</v>
      </c>
      <c r="K1873">
        <f t="shared" si="185"/>
        <v>1.3851997716898203</v>
      </c>
      <c r="L1873">
        <v>9.2100000000000009</v>
      </c>
    </row>
    <row r="1874" spans="1:13" ht="15" x14ac:dyDescent="0.25">
      <c r="A1874" t="s">
        <v>1208</v>
      </c>
      <c r="B1874" t="s">
        <v>1209</v>
      </c>
      <c r="C1874">
        <v>45.7</v>
      </c>
      <c r="E1874" t="str">
        <f t="shared" si="182"/>
        <v/>
      </c>
      <c r="G1874" t="str">
        <f t="shared" si="183"/>
        <v/>
      </c>
      <c r="I1874" t="str">
        <f t="shared" si="184"/>
        <v/>
      </c>
      <c r="J1874">
        <v>7.2</v>
      </c>
      <c r="K1874">
        <f t="shared" si="185"/>
        <v>1.0037260859176271</v>
      </c>
      <c r="L1874">
        <v>6.52</v>
      </c>
    </row>
    <row r="1875" spans="1:13" ht="15" x14ac:dyDescent="0.25">
      <c r="A1875" t="s">
        <v>1129</v>
      </c>
      <c r="B1875" t="s">
        <v>1130</v>
      </c>
      <c r="C1875">
        <v>51.2</v>
      </c>
      <c r="D1875">
        <v>38</v>
      </c>
      <c r="E1875">
        <f t="shared" si="182"/>
        <v>2.1700071314036102</v>
      </c>
      <c r="F1875">
        <v>48</v>
      </c>
      <c r="G1875">
        <f t="shared" si="183"/>
        <v>2.7410616396677181</v>
      </c>
      <c r="H1875">
        <f t="shared" ref="H1875:H1906" si="186">D1875+F1875</f>
        <v>86</v>
      </c>
      <c r="I1875">
        <f t="shared" si="184"/>
        <v>4.9110687710713279</v>
      </c>
      <c r="J1875">
        <v>8.84</v>
      </c>
      <c r="K1875">
        <f t="shared" si="185"/>
        <v>1.1622303431367584</v>
      </c>
      <c r="L1875">
        <v>7.18</v>
      </c>
    </row>
    <row r="1876" spans="1:13" x14ac:dyDescent="0.3">
      <c r="A1876" t="s">
        <v>436</v>
      </c>
      <c r="B1876" t="s">
        <v>118</v>
      </c>
      <c r="C1876">
        <v>32.700000000000003</v>
      </c>
      <c r="D1876">
        <v>14</v>
      </c>
      <c r="E1876">
        <f t="shared" si="182"/>
        <v>1.1077620264009527</v>
      </c>
      <c r="F1876">
        <v>16</v>
      </c>
      <c r="G1876">
        <f t="shared" si="183"/>
        <v>1.2660137444582318</v>
      </c>
      <c r="H1876">
        <f t="shared" si="186"/>
        <v>30</v>
      </c>
      <c r="I1876">
        <f t="shared" si="184"/>
        <v>2.3737757708591847</v>
      </c>
      <c r="J1876">
        <v>3.4</v>
      </c>
      <c r="K1876">
        <f t="shared" si="185"/>
        <v>0.56325069480870849</v>
      </c>
      <c r="L1876">
        <v>4.53</v>
      </c>
      <c r="M1876">
        <v>16.61</v>
      </c>
    </row>
    <row r="1877" spans="1:13" ht="15" x14ac:dyDescent="0.25">
      <c r="A1877" t="s">
        <v>565</v>
      </c>
      <c r="B1877" t="s">
        <v>118</v>
      </c>
      <c r="C1877">
        <v>36.6</v>
      </c>
      <c r="D1877">
        <v>24</v>
      </c>
      <c r="E1877">
        <f t="shared" si="182"/>
        <v>1.7495871838667134</v>
      </c>
      <c r="F1877">
        <v>30</v>
      </c>
      <c r="G1877">
        <f t="shared" si="183"/>
        <v>2.1869839798333919</v>
      </c>
      <c r="H1877">
        <f t="shared" si="186"/>
        <v>54</v>
      </c>
      <c r="I1877">
        <f t="shared" si="184"/>
        <v>3.9365711637001053</v>
      </c>
      <c r="J1877">
        <v>4.26</v>
      </c>
      <c r="K1877">
        <f t="shared" si="185"/>
        <v>0.66589596993888545</v>
      </c>
      <c r="L1877">
        <v>5.12</v>
      </c>
    </row>
    <row r="1878" spans="1:13" ht="15" x14ac:dyDescent="0.25">
      <c r="A1878" t="s">
        <v>565</v>
      </c>
      <c r="B1878" t="s">
        <v>118</v>
      </c>
      <c r="C1878">
        <v>43.5</v>
      </c>
      <c r="D1878">
        <v>42</v>
      </c>
      <c r="E1878">
        <f t="shared" si="182"/>
        <v>2.7003043551292483</v>
      </c>
      <c r="F1878">
        <v>55</v>
      </c>
      <c r="G1878">
        <f t="shared" si="183"/>
        <v>3.5361128460025868</v>
      </c>
      <c r="H1878">
        <f t="shared" si="186"/>
        <v>97</v>
      </c>
      <c r="I1878">
        <f t="shared" si="184"/>
        <v>6.2364172011318351</v>
      </c>
      <c r="J1878">
        <v>6.47</v>
      </c>
      <c r="K1878">
        <f t="shared" si="185"/>
        <v>0.92519436316513481</v>
      </c>
      <c r="L1878">
        <v>6.67</v>
      </c>
    </row>
    <row r="1879" spans="1:13" ht="15" x14ac:dyDescent="0.25">
      <c r="A1879" t="s">
        <v>565</v>
      </c>
      <c r="B1879" t="s">
        <v>118</v>
      </c>
      <c r="C1879">
        <v>38.200000000000003</v>
      </c>
      <c r="D1879">
        <v>32</v>
      </c>
      <c r="E1879">
        <f t="shared" si="182"/>
        <v>2.2612968745799975</v>
      </c>
      <c r="F1879">
        <v>39</v>
      </c>
      <c r="G1879">
        <f t="shared" si="183"/>
        <v>2.7559555658943715</v>
      </c>
      <c r="H1879">
        <f t="shared" si="186"/>
        <v>71</v>
      </c>
      <c r="I1879">
        <f t="shared" si="184"/>
        <v>5.017252440474369</v>
      </c>
      <c r="J1879">
        <v>4.87</v>
      </c>
      <c r="K1879">
        <f t="shared" si="185"/>
        <v>0.74463979715752393</v>
      </c>
      <c r="L1879">
        <v>5.5</v>
      </c>
    </row>
    <row r="1880" spans="1:13" ht="15" x14ac:dyDescent="0.25">
      <c r="A1880" t="s">
        <v>565</v>
      </c>
      <c r="B1880" t="s">
        <v>118</v>
      </c>
      <c r="C1880">
        <v>49.7</v>
      </c>
      <c r="D1880">
        <v>62</v>
      </c>
      <c r="E1880">
        <f t="shared" si="182"/>
        <v>3.6179501813282653</v>
      </c>
      <c r="F1880">
        <v>73</v>
      </c>
      <c r="G1880">
        <f t="shared" si="183"/>
        <v>4.259844568338119</v>
      </c>
      <c r="H1880">
        <f t="shared" si="186"/>
        <v>135</v>
      </c>
      <c r="I1880">
        <f t="shared" si="184"/>
        <v>7.8777947496663847</v>
      </c>
      <c r="J1880">
        <v>8.6</v>
      </c>
      <c r="K1880">
        <f t="shared" si="185"/>
        <v>1.1481419351148976</v>
      </c>
      <c r="L1880">
        <v>7.3</v>
      </c>
    </row>
    <row r="1881" spans="1:13" ht="15" x14ac:dyDescent="0.25">
      <c r="A1881" t="s">
        <v>806</v>
      </c>
      <c r="B1881" t="s">
        <v>342</v>
      </c>
      <c r="C1881">
        <v>43.5</v>
      </c>
      <c r="D1881">
        <v>48</v>
      </c>
      <c r="E1881">
        <f t="shared" si="182"/>
        <v>3.0860621201477123</v>
      </c>
      <c r="F1881">
        <v>64</v>
      </c>
      <c r="G1881">
        <f t="shared" si="183"/>
        <v>4.1147494935302831</v>
      </c>
      <c r="H1881">
        <f t="shared" si="186"/>
        <v>112</v>
      </c>
      <c r="I1881">
        <f t="shared" si="184"/>
        <v>7.2008116136779954</v>
      </c>
      <c r="J1881">
        <v>9.34</v>
      </c>
      <c r="K1881">
        <f t="shared" si="185"/>
        <v>1.3355974268875364</v>
      </c>
      <c r="L1881">
        <v>7.76</v>
      </c>
      <c r="M1881">
        <v>12.1</v>
      </c>
    </row>
    <row r="1882" spans="1:13" x14ac:dyDescent="0.3">
      <c r="A1882" t="s">
        <v>1115</v>
      </c>
      <c r="B1882" t="s">
        <v>243</v>
      </c>
      <c r="C1882">
        <v>48.4</v>
      </c>
      <c r="D1882">
        <v>17</v>
      </c>
      <c r="E1882">
        <f t="shared" si="182"/>
        <v>1.0113300965809873</v>
      </c>
      <c r="F1882">
        <v>19</v>
      </c>
      <c r="G1882">
        <f t="shared" si="183"/>
        <v>1.1303101079434565</v>
      </c>
      <c r="H1882">
        <f t="shared" si="186"/>
        <v>36</v>
      </c>
      <c r="I1882">
        <f t="shared" si="184"/>
        <v>2.1416402045244438</v>
      </c>
      <c r="J1882">
        <v>5</v>
      </c>
      <c r="K1882">
        <f t="shared" si="185"/>
        <v>0.67670794980713134</v>
      </c>
      <c r="L1882">
        <v>5.35</v>
      </c>
      <c r="M1882">
        <v>14.5</v>
      </c>
    </row>
    <row r="1883" spans="1:13" ht="15" x14ac:dyDescent="0.25">
      <c r="A1883" t="s">
        <v>1604</v>
      </c>
      <c r="B1883" t="s">
        <v>449</v>
      </c>
      <c r="C1883">
        <v>55.9</v>
      </c>
      <c r="D1883">
        <v>51</v>
      </c>
      <c r="E1883">
        <f t="shared" si="182"/>
        <v>2.7321426636303254</v>
      </c>
      <c r="F1883">
        <v>59</v>
      </c>
      <c r="G1883">
        <f t="shared" si="183"/>
        <v>3.1607140618468472</v>
      </c>
      <c r="H1883">
        <f t="shared" si="186"/>
        <v>110</v>
      </c>
      <c r="I1883">
        <f t="shared" si="184"/>
        <v>5.8928567254771727</v>
      </c>
      <c r="J1883">
        <v>8.0500000000000007</v>
      </c>
      <c r="K1883">
        <f t="shared" si="185"/>
        <v>1.0115165722904496</v>
      </c>
      <c r="L1883">
        <v>6.85</v>
      </c>
      <c r="M1883">
        <v>12.8</v>
      </c>
    </row>
    <row r="1884" spans="1:13" ht="15" x14ac:dyDescent="0.25">
      <c r="A1884" t="s">
        <v>1061</v>
      </c>
      <c r="B1884" t="s">
        <v>572</v>
      </c>
      <c r="C1884">
        <v>52.8</v>
      </c>
      <c r="D1884">
        <v>48</v>
      </c>
      <c r="E1884">
        <f t="shared" si="182"/>
        <v>2.6803892062483676</v>
      </c>
      <c r="F1884">
        <v>56</v>
      </c>
      <c r="G1884">
        <f t="shared" si="183"/>
        <v>3.1271207406230959</v>
      </c>
      <c r="H1884">
        <f t="shared" si="186"/>
        <v>104</v>
      </c>
      <c r="I1884">
        <f t="shared" si="184"/>
        <v>5.8075099468714635</v>
      </c>
      <c r="J1884">
        <v>8.2799999999999994</v>
      </c>
      <c r="K1884">
        <f t="shared" si="185"/>
        <v>1.0714722156534704</v>
      </c>
      <c r="L1884">
        <v>6.76</v>
      </c>
      <c r="M1884">
        <v>13.37</v>
      </c>
    </row>
    <row r="1885" spans="1:13" ht="15" x14ac:dyDescent="0.25">
      <c r="A1885" s="1" t="s">
        <v>1371</v>
      </c>
      <c r="B1885" s="1" t="s">
        <v>202</v>
      </c>
      <c r="C1885" s="1">
        <v>51.95</v>
      </c>
      <c r="D1885" s="1">
        <v>30</v>
      </c>
      <c r="E1885">
        <f t="shared" si="182"/>
        <v>1.6951372222840111</v>
      </c>
      <c r="F1885" s="1">
        <v>40</v>
      </c>
      <c r="G1885">
        <f t="shared" si="183"/>
        <v>2.2601829630453483</v>
      </c>
      <c r="H1885">
        <f t="shared" si="186"/>
        <v>70</v>
      </c>
      <c r="I1885">
        <f t="shared" si="184"/>
        <v>3.9553201853293594</v>
      </c>
      <c r="J1885" s="1">
        <v>5.66</v>
      </c>
      <c r="K1885">
        <f t="shared" si="185"/>
        <v>0.73858515216057863</v>
      </c>
      <c r="L1885" s="1">
        <v>5.3500000000000005</v>
      </c>
    </row>
    <row r="1886" spans="1:13" ht="15" x14ac:dyDescent="0.25">
      <c r="A1886" t="s">
        <v>429</v>
      </c>
      <c r="B1886" t="s">
        <v>202</v>
      </c>
      <c r="C1886">
        <v>38.6</v>
      </c>
      <c r="D1886">
        <v>21</v>
      </c>
      <c r="E1886">
        <f t="shared" si="182"/>
        <v>1.4727742592234048</v>
      </c>
      <c r="F1886">
        <v>27</v>
      </c>
      <c r="G1886">
        <f t="shared" si="183"/>
        <v>1.8935669047158061</v>
      </c>
      <c r="H1886">
        <f t="shared" si="186"/>
        <v>48</v>
      </c>
      <c r="I1886">
        <f t="shared" si="184"/>
        <v>3.3663411639392109</v>
      </c>
      <c r="J1886">
        <v>4.66</v>
      </c>
      <c r="K1886">
        <f t="shared" si="185"/>
        <v>0.70871401922592125</v>
      </c>
      <c r="L1886">
        <v>4.92</v>
      </c>
      <c r="M1886">
        <v>14.87</v>
      </c>
    </row>
    <row r="1887" spans="1:13" x14ac:dyDescent="0.3">
      <c r="A1887" t="s">
        <v>2</v>
      </c>
      <c r="B1887" t="s">
        <v>3</v>
      </c>
      <c r="C1887">
        <v>31.4</v>
      </c>
      <c r="D1887">
        <v>18</v>
      </c>
      <c r="E1887">
        <f t="shared" si="182"/>
        <v>1.4669197198085984</v>
      </c>
      <c r="F1887">
        <v>18</v>
      </c>
      <c r="G1887">
        <f t="shared" si="183"/>
        <v>1.4669197198085984</v>
      </c>
      <c r="H1887">
        <f t="shared" si="186"/>
        <v>36</v>
      </c>
      <c r="I1887">
        <f t="shared" si="184"/>
        <v>2.9338394396171967</v>
      </c>
      <c r="J1887">
        <v>4.5999999999999996</v>
      </c>
      <c r="K1887">
        <f t="shared" si="185"/>
        <v>0.77814961557505291</v>
      </c>
      <c r="L1887">
        <v>5.65</v>
      </c>
      <c r="M1887">
        <v>15</v>
      </c>
    </row>
    <row r="1888" spans="1:13" x14ac:dyDescent="0.3">
      <c r="A1888" t="s">
        <v>553</v>
      </c>
      <c r="B1888" t="s">
        <v>3</v>
      </c>
      <c r="C1888">
        <v>47.4</v>
      </c>
      <c r="D1888">
        <v>39</v>
      </c>
      <c r="E1888">
        <f t="shared" si="182"/>
        <v>2.3556131220927519</v>
      </c>
      <c r="F1888">
        <v>53</v>
      </c>
      <c r="G1888">
        <f t="shared" si="183"/>
        <v>3.2012178325875857</v>
      </c>
      <c r="H1888">
        <f t="shared" si="186"/>
        <v>92</v>
      </c>
      <c r="I1888">
        <f t="shared" si="184"/>
        <v>5.5568309546803381</v>
      </c>
      <c r="J1888">
        <v>6.15</v>
      </c>
      <c r="K1888">
        <f t="shared" si="185"/>
        <v>0.84135756741169299</v>
      </c>
      <c r="L1888">
        <v>6.66</v>
      </c>
    </row>
    <row r="1889" spans="1:13" x14ac:dyDescent="0.3">
      <c r="A1889" t="s">
        <v>553</v>
      </c>
      <c r="B1889" t="s">
        <v>1873</v>
      </c>
      <c r="C1889">
        <v>62.7</v>
      </c>
      <c r="D1889">
        <v>64</v>
      </c>
      <c r="E1889">
        <f t="shared" si="182"/>
        <v>3.1539015049902406</v>
      </c>
      <c r="F1889">
        <v>87</v>
      </c>
      <c r="G1889">
        <f t="shared" si="183"/>
        <v>4.2873348583461084</v>
      </c>
      <c r="H1889">
        <f t="shared" si="186"/>
        <v>151</v>
      </c>
      <c r="I1889">
        <f t="shared" si="184"/>
        <v>7.4412363633363494</v>
      </c>
      <c r="J1889">
        <v>9.25</v>
      </c>
      <c r="K1889">
        <f t="shared" si="185"/>
        <v>1.0955124284018216</v>
      </c>
      <c r="L1889">
        <v>7.68</v>
      </c>
    </row>
    <row r="1890" spans="1:13" x14ac:dyDescent="0.3">
      <c r="A1890" t="s">
        <v>553</v>
      </c>
      <c r="B1890" t="s">
        <v>3</v>
      </c>
      <c r="C1890">
        <v>57</v>
      </c>
      <c r="D1890">
        <v>53</v>
      </c>
      <c r="E1890">
        <f t="shared" si="182"/>
        <v>2.7993232307210265</v>
      </c>
      <c r="F1890">
        <v>70</v>
      </c>
      <c r="G1890">
        <f t="shared" si="183"/>
        <v>3.6972193613296578</v>
      </c>
      <c r="H1890">
        <f t="shared" si="186"/>
        <v>123</v>
      </c>
      <c r="I1890">
        <f t="shared" si="184"/>
        <v>6.4965425920506847</v>
      </c>
      <c r="J1890">
        <v>8.76</v>
      </c>
      <c r="K1890">
        <f t="shared" si="185"/>
        <v>1.0897286566702644</v>
      </c>
      <c r="L1890">
        <v>7.5</v>
      </c>
    </row>
    <row r="1891" spans="1:13" x14ac:dyDescent="0.3">
      <c r="A1891" t="s">
        <v>553</v>
      </c>
      <c r="C1891">
        <v>69.7</v>
      </c>
      <c r="D1891">
        <v>78</v>
      </c>
      <c r="E1891">
        <f t="shared" si="182"/>
        <v>3.5589972780557768</v>
      </c>
      <c r="F1891">
        <v>107</v>
      </c>
      <c r="G1891">
        <f t="shared" si="183"/>
        <v>4.8822142147688226</v>
      </c>
      <c r="H1891">
        <f t="shared" si="186"/>
        <v>185</v>
      </c>
      <c r="I1891">
        <f t="shared" si="184"/>
        <v>8.4412114928245998</v>
      </c>
      <c r="J1891" s="3">
        <v>9.68</v>
      </c>
      <c r="K1891">
        <f t="shared" si="185"/>
        <v>1.0855629424920601</v>
      </c>
      <c r="L1891" s="3">
        <v>7.73</v>
      </c>
    </row>
    <row r="1892" spans="1:13" ht="15" x14ac:dyDescent="0.25">
      <c r="A1892" t="s">
        <v>1901</v>
      </c>
      <c r="B1892" t="s">
        <v>230</v>
      </c>
      <c r="C1892">
        <v>57.1</v>
      </c>
      <c r="D1892">
        <v>54</v>
      </c>
      <c r="E1892">
        <f t="shared" si="182"/>
        <v>2.8485064263279947</v>
      </c>
      <c r="F1892">
        <v>69</v>
      </c>
      <c r="G1892">
        <f t="shared" si="183"/>
        <v>3.6397582114191045</v>
      </c>
      <c r="H1892">
        <f t="shared" si="186"/>
        <v>123</v>
      </c>
      <c r="I1892">
        <f t="shared" si="184"/>
        <v>6.4882646377470996</v>
      </c>
      <c r="J1892">
        <v>6.95</v>
      </c>
      <c r="K1892">
        <f t="shared" si="185"/>
        <v>0.86378693403426199</v>
      </c>
      <c r="L1892">
        <v>5.75</v>
      </c>
    </row>
    <row r="1893" spans="1:13" ht="15" x14ac:dyDescent="0.25">
      <c r="A1893" t="s">
        <v>1901</v>
      </c>
      <c r="B1893" t="s">
        <v>230</v>
      </c>
      <c r="C1893">
        <v>57.9</v>
      </c>
      <c r="D1893">
        <v>71</v>
      </c>
      <c r="E1893">
        <f t="shared" si="182"/>
        <v>3.7075456940579237</v>
      </c>
      <c r="F1893">
        <v>90</v>
      </c>
      <c r="G1893">
        <f t="shared" si="183"/>
        <v>4.699705809369199</v>
      </c>
      <c r="H1893">
        <f t="shared" si="186"/>
        <v>161</v>
      </c>
      <c r="I1893">
        <f t="shared" si="184"/>
        <v>8.4072515034271227</v>
      </c>
      <c r="J1893">
        <v>8.6</v>
      </c>
      <c r="K1893">
        <f t="shared" si="185"/>
        <v>1.0612196435863464</v>
      </c>
      <c r="L1893">
        <v>7.23</v>
      </c>
    </row>
    <row r="1894" spans="1:13" ht="15" x14ac:dyDescent="0.25">
      <c r="A1894" t="s">
        <v>401</v>
      </c>
      <c r="B1894" t="s">
        <v>26</v>
      </c>
      <c r="C1894">
        <v>43.5</v>
      </c>
      <c r="D1894">
        <v>23</v>
      </c>
      <c r="E1894">
        <f t="shared" si="182"/>
        <v>1.4787380992374455</v>
      </c>
      <c r="F1894">
        <v>32</v>
      </c>
      <c r="G1894">
        <f t="shared" si="183"/>
        <v>2.0573747467651415</v>
      </c>
      <c r="H1894">
        <f t="shared" si="186"/>
        <v>55</v>
      </c>
      <c r="I1894">
        <f t="shared" si="184"/>
        <v>3.5361128460025868</v>
      </c>
      <c r="J1894">
        <v>6.5200000000000005</v>
      </c>
      <c r="K1894">
        <f t="shared" si="185"/>
        <v>0.93234424232406177</v>
      </c>
      <c r="L1894">
        <v>5.07</v>
      </c>
      <c r="M1894">
        <v>14.35</v>
      </c>
    </row>
    <row r="1895" spans="1:13" ht="15" x14ac:dyDescent="0.25">
      <c r="A1895" t="s">
        <v>401</v>
      </c>
      <c r="B1895" t="s">
        <v>26</v>
      </c>
      <c r="C1895">
        <v>49.8</v>
      </c>
      <c r="D1895">
        <v>38</v>
      </c>
      <c r="E1895">
        <f t="shared" si="182"/>
        <v>2.2142135443644428</v>
      </c>
      <c r="F1895">
        <v>50</v>
      </c>
      <c r="G1895">
        <f t="shared" si="183"/>
        <v>2.9134388741637403</v>
      </c>
      <c r="H1895">
        <f t="shared" si="186"/>
        <v>88</v>
      </c>
      <c r="I1895">
        <f t="shared" si="184"/>
        <v>5.1276524185281831</v>
      </c>
      <c r="J1895">
        <v>7.95</v>
      </c>
      <c r="K1895">
        <f t="shared" si="185"/>
        <v>1.0602645308058924</v>
      </c>
      <c r="L1895">
        <v>6.46</v>
      </c>
      <c r="M1895">
        <v>12.88</v>
      </c>
    </row>
    <row r="1896" spans="1:13" ht="15" x14ac:dyDescent="0.25">
      <c r="A1896" t="s">
        <v>401</v>
      </c>
      <c r="B1896" t="s">
        <v>26</v>
      </c>
      <c r="C1896">
        <v>57.1</v>
      </c>
      <c r="D1896">
        <v>46</v>
      </c>
      <c r="E1896">
        <f t="shared" si="182"/>
        <v>2.426505474279403</v>
      </c>
      <c r="F1896">
        <v>61</v>
      </c>
      <c r="G1896">
        <f t="shared" si="183"/>
        <v>3.2177572593705128</v>
      </c>
      <c r="H1896">
        <f t="shared" si="186"/>
        <v>107</v>
      </c>
      <c r="I1896">
        <f t="shared" si="184"/>
        <v>5.6442627336499154</v>
      </c>
      <c r="J1896">
        <v>9.81</v>
      </c>
      <c r="K1896">
        <f t="shared" si="185"/>
        <v>1.219244578831095</v>
      </c>
      <c r="L1896">
        <v>6.93</v>
      </c>
      <c r="M1896">
        <v>12.2</v>
      </c>
    </row>
    <row r="1897" spans="1:13" ht="15" x14ac:dyDescent="0.25">
      <c r="A1897" t="s">
        <v>1278</v>
      </c>
      <c r="B1897" t="s">
        <v>26</v>
      </c>
      <c r="C1897">
        <v>50.6</v>
      </c>
      <c r="D1897">
        <v>35</v>
      </c>
      <c r="E1897">
        <f t="shared" si="182"/>
        <v>2.0159023489231007</v>
      </c>
      <c r="F1897">
        <v>45</v>
      </c>
      <c r="G1897">
        <f t="shared" si="183"/>
        <v>2.5918744486154153</v>
      </c>
      <c r="H1897">
        <f t="shared" si="186"/>
        <v>80</v>
      </c>
      <c r="I1897">
        <f t="shared" si="184"/>
        <v>4.6077767975385164</v>
      </c>
      <c r="J1897">
        <v>7.78</v>
      </c>
      <c r="K1897">
        <f t="shared" si="185"/>
        <v>1.0291026798144391</v>
      </c>
      <c r="L1897">
        <v>6.3</v>
      </c>
      <c r="M1897">
        <v>13.31</v>
      </c>
    </row>
    <row r="1898" spans="1:13" x14ac:dyDescent="0.3">
      <c r="A1898" t="s">
        <v>158</v>
      </c>
      <c r="B1898" t="s">
        <v>53</v>
      </c>
      <c r="C1898">
        <v>57.6</v>
      </c>
      <c r="D1898">
        <v>87</v>
      </c>
      <c r="E1898">
        <f t="shared" si="182"/>
        <v>4.5602482804136519</v>
      </c>
      <c r="F1898">
        <v>110</v>
      </c>
      <c r="G1898">
        <f t="shared" si="183"/>
        <v>5.7658311591436986</v>
      </c>
      <c r="H1898">
        <f t="shared" si="186"/>
        <v>197</v>
      </c>
      <c r="I1898">
        <f t="shared" si="184"/>
        <v>10.326079439557351</v>
      </c>
      <c r="J1898">
        <v>13.8</v>
      </c>
      <c r="K1898">
        <f t="shared" si="185"/>
        <v>1.7074538192086397</v>
      </c>
      <c r="L1898">
        <v>8.1300000000000008</v>
      </c>
    </row>
    <row r="1899" spans="1:13" x14ac:dyDescent="0.3">
      <c r="A1899" t="s">
        <v>158</v>
      </c>
      <c r="B1899" t="s">
        <v>405</v>
      </c>
      <c r="C1899">
        <v>34</v>
      </c>
      <c r="D1899">
        <v>24</v>
      </c>
      <c r="E1899">
        <f t="shared" si="182"/>
        <v>1.845924593428381</v>
      </c>
      <c r="F1899">
        <v>32</v>
      </c>
      <c r="G1899">
        <f t="shared" si="183"/>
        <v>2.4612327912378413</v>
      </c>
      <c r="H1899">
        <f t="shared" si="186"/>
        <v>56</v>
      </c>
      <c r="I1899">
        <f t="shared" si="184"/>
        <v>4.3071573846662226</v>
      </c>
      <c r="J1899">
        <v>4.88</v>
      </c>
      <c r="K1899">
        <f t="shared" si="185"/>
        <v>0.79234498760553018</v>
      </c>
      <c r="L1899">
        <v>4.8099999999999996</v>
      </c>
    </row>
    <row r="1900" spans="1:13" x14ac:dyDescent="0.3">
      <c r="A1900" t="s">
        <v>158</v>
      </c>
      <c r="B1900" t="s">
        <v>230</v>
      </c>
      <c r="C1900">
        <v>54.4</v>
      </c>
      <c r="D1900">
        <v>65</v>
      </c>
      <c r="E1900">
        <f t="shared" si="182"/>
        <v>3.5517244038419928</v>
      </c>
      <c r="F1900">
        <v>75</v>
      </c>
      <c r="G1900">
        <f t="shared" si="183"/>
        <v>4.0981435428946069</v>
      </c>
      <c r="H1900">
        <f t="shared" si="186"/>
        <v>140</v>
      </c>
      <c r="I1900">
        <f t="shared" si="184"/>
        <v>7.6498679467365998</v>
      </c>
      <c r="J1900">
        <v>9.85</v>
      </c>
      <c r="K1900">
        <f t="shared" si="185"/>
        <v>1.2551716564843955</v>
      </c>
      <c r="L1900">
        <v>8.0399999999999991</v>
      </c>
    </row>
    <row r="1901" spans="1:13" x14ac:dyDescent="0.3">
      <c r="A1901" t="s">
        <v>158</v>
      </c>
      <c r="B1901" t="s">
        <v>230</v>
      </c>
      <c r="C1901">
        <v>45.8</v>
      </c>
      <c r="D1901">
        <v>53</v>
      </c>
      <c r="E1901">
        <f t="shared" si="182"/>
        <v>3.2821833637955304</v>
      </c>
      <c r="F1901">
        <v>62</v>
      </c>
      <c r="G1901">
        <f t="shared" si="183"/>
        <v>3.8395352557608091</v>
      </c>
      <c r="H1901">
        <f t="shared" si="186"/>
        <v>115</v>
      </c>
      <c r="I1901">
        <f t="shared" si="184"/>
        <v>7.1217186195563391</v>
      </c>
      <c r="J1901">
        <v>9.0299999999999994</v>
      </c>
      <c r="K1901">
        <f t="shared" si="185"/>
        <v>1.2574221167902757</v>
      </c>
      <c r="L1901">
        <v>6.99</v>
      </c>
    </row>
    <row r="1902" spans="1:13" x14ac:dyDescent="0.3">
      <c r="A1902" t="s">
        <v>705</v>
      </c>
      <c r="B1902" t="s">
        <v>61</v>
      </c>
      <c r="C1902">
        <v>65.400000000000006</v>
      </c>
      <c r="D1902">
        <v>45</v>
      </c>
      <c r="E1902">
        <f t="shared" si="182"/>
        <v>2.1506108224232134</v>
      </c>
      <c r="F1902">
        <v>60</v>
      </c>
      <c r="G1902">
        <f t="shared" si="183"/>
        <v>2.8674810965642843</v>
      </c>
      <c r="H1902">
        <f t="shared" si="186"/>
        <v>105</v>
      </c>
      <c r="I1902">
        <f t="shared" si="184"/>
        <v>5.0180919189874977</v>
      </c>
      <c r="J1902">
        <v>10.17</v>
      </c>
      <c r="K1902">
        <f t="shared" si="185"/>
        <v>1.1785751527876032</v>
      </c>
    </row>
    <row r="1903" spans="1:13" x14ac:dyDescent="0.3">
      <c r="A1903" t="s">
        <v>158</v>
      </c>
      <c r="B1903" t="s">
        <v>53</v>
      </c>
      <c r="C1903">
        <v>70.3</v>
      </c>
      <c r="D1903">
        <v>121</v>
      </c>
      <c r="E1903">
        <f t="shared" si="182"/>
        <v>5.4866927910018521</v>
      </c>
      <c r="F1903">
        <v>145</v>
      </c>
      <c r="G1903">
        <f t="shared" si="183"/>
        <v>6.5749624354980867</v>
      </c>
      <c r="H1903">
        <f t="shared" si="186"/>
        <v>266</v>
      </c>
      <c r="I1903">
        <f t="shared" si="184"/>
        <v>12.061655226499939</v>
      </c>
      <c r="J1903">
        <v>12.7</v>
      </c>
      <c r="K1903">
        <f t="shared" si="185"/>
        <v>1.4179611496271507</v>
      </c>
      <c r="L1903">
        <v>9.2200000000000006</v>
      </c>
    </row>
    <row r="1904" spans="1:13" x14ac:dyDescent="0.3">
      <c r="A1904" t="s">
        <v>158</v>
      </c>
      <c r="B1904" t="s">
        <v>53</v>
      </c>
      <c r="C1904">
        <v>67.599999999999994</v>
      </c>
      <c r="D1904">
        <v>111</v>
      </c>
      <c r="E1904">
        <f t="shared" si="182"/>
        <v>5.1786948810422357</v>
      </c>
      <c r="F1904">
        <v>138</v>
      </c>
      <c r="G1904">
        <f t="shared" si="183"/>
        <v>6.4383774196741301</v>
      </c>
      <c r="H1904">
        <f t="shared" si="186"/>
        <v>249</v>
      </c>
      <c r="I1904">
        <f t="shared" si="184"/>
        <v>11.617072300716366</v>
      </c>
      <c r="J1904">
        <v>13.3</v>
      </c>
      <c r="K1904">
        <f t="shared" si="185"/>
        <v>1.5152368111812007</v>
      </c>
      <c r="L1904">
        <v>9.11</v>
      </c>
    </row>
    <row r="1905" spans="1:13" x14ac:dyDescent="0.3">
      <c r="A1905" t="s">
        <v>158</v>
      </c>
      <c r="B1905" t="s">
        <v>53</v>
      </c>
      <c r="C1905">
        <v>76.7</v>
      </c>
      <c r="D1905">
        <v>130</v>
      </c>
      <c r="E1905">
        <f t="shared" si="182"/>
        <v>5.5327849915106659</v>
      </c>
      <c r="F1905">
        <v>160</v>
      </c>
      <c r="G1905">
        <f t="shared" si="183"/>
        <v>6.8095815280131271</v>
      </c>
      <c r="H1905">
        <f t="shared" si="186"/>
        <v>290</v>
      </c>
      <c r="I1905">
        <f t="shared" si="184"/>
        <v>12.342366519523793</v>
      </c>
      <c r="J1905">
        <v>14</v>
      </c>
      <c r="K1905">
        <f t="shared" si="185"/>
        <v>1.4944500765151381</v>
      </c>
      <c r="L1905">
        <v>8.5</v>
      </c>
      <c r="M1905">
        <v>14.0688345441921</v>
      </c>
    </row>
    <row r="1906" spans="1:13" x14ac:dyDescent="0.3">
      <c r="A1906" t="s">
        <v>158</v>
      </c>
      <c r="B1906" t="s">
        <v>225</v>
      </c>
      <c r="C1906">
        <v>48.7</v>
      </c>
      <c r="D1906">
        <v>65</v>
      </c>
      <c r="E1906">
        <f t="shared" si="182"/>
        <v>3.8495088069829184</v>
      </c>
      <c r="F1906">
        <v>90</v>
      </c>
      <c r="G1906">
        <f t="shared" si="183"/>
        <v>5.3300891173609646</v>
      </c>
      <c r="H1906">
        <f t="shared" si="186"/>
        <v>155</v>
      </c>
      <c r="I1906">
        <f t="shared" si="184"/>
        <v>9.1795979243438826</v>
      </c>
      <c r="J1906">
        <v>9.07</v>
      </c>
      <c r="K1906">
        <f t="shared" si="185"/>
        <v>1.2236440882930371</v>
      </c>
      <c r="L1906">
        <v>8.52</v>
      </c>
    </row>
    <row r="1907" spans="1:13" x14ac:dyDescent="0.3">
      <c r="A1907" t="s">
        <v>158</v>
      </c>
      <c r="B1907" t="s">
        <v>225</v>
      </c>
      <c r="C1907">
        <v>55.4</v>
      </c>
      <c r="D1907">
        <v>91</v>
      </c>
      <c r="E1907">
        <f t="shared" si="182"/>
        <v>4.9069647057419292</v>
      </c>
      <c r="F1907">
        <v>107</v>
      </c>
      <c r="G1907">
        <f t="shared" si="183"/>
        <v>5.7697277309273236</v>
      </c>
      <c r="H1907">
        <f t="shared" ref="H1907:H1938" si="187">D1907+F1907</f>
        <v>198</v>
      </c>
      <c r="I1907">
        <f t="shared" si="184"/>
        <v>10.676692436669253</v>
      </c>
      <c r="J1907">
        <v>10.5</v>
      </c>
      <c r="K1907">
        <f t="shared" si="185"/>
        <v>1.325494701656674</v>
      </c>
      <c r="L1907">
        <v>9.25</v>
      </c>
    </row>
    <row r="1908" spans="1:13" x14ac:dyDescent="0.3">
      <c r="A1908" t="s">
        <v>158</v>
      </c>
      <c r="B1908" t="s">
        <v>230</v>
      </c>
      <c r="C1908">
        <v>74.900000000000006</v>
      </c>
      <c r="D1908">
        <v>108</v>
      </c>
      <c r="E1908">
        <f t="shared" si="182"/>
        <v>4.6765573759748849</v>
      </c>
      <c r="F1908">
        <v>123</v>
      </c>
      <c r="G1908">
        <f t="shared" si="183"/>
        <v>5.3260792337491747</v>
      </c>
      <c r="H1908">
        <f t="shared" si="187"/>
        <v>231</v>
      </c>
      <c r="I1908">
        <f t="shared" si="184"/>
        <v>10.00263660972406</v>
      </c>
      <c r="J1908">
        <v>14.85</v>
      </c>
      <c r="K1908">
        <f t="shared" si="185"/>
        <v>1.6047103439504886</v>
      </c>
      <c r="L1908">
        <v>9</v>
      </c>
    </row>
    <row r="1909" spans="1:13" x14ac:dyDescent="0.3">
      <c r="A1909" t="s">
        <v>158</v>
      </c>
      <c r="B1909" t="s">
        <v>64</v>
      </c>
      <c r="C1909">
        <v>57.1</v>
      </c>
      <c r="D1909">
        <v>12</v>
      </c>
      <c r="E1909">
        <f t="shared" si="182"/>
        <v>0.63300142807288773</v>
      </c>
      <c r="F1909">
        <v>17</v>
      </c>
      <c r="G1909">
        <f t="shared" si="183"/>
        <v>0.89675202310325763</v>
      </c>
      <c r="H1909">
        <f t="shared" si="187"/>
        <v>29</v>
      </c>
      <c r="I1909">
        <f t="shared" si="184"/>
        <v>1.5297534511761455</v>
      </c>
      <c r="J1909">
        <v>5.2</v>
      </c>
      <c r="K1909">
        <f t="shared" si="185"/>
        <v>0.64628662690333272</v>
      </c>
      <c r="L1909">
        <v>3.84</v>
      </c>
      <c r="M1909">
        <v>16.899999999999999</v>
      </c>
    </row>
    <row r="1910" spans="1:13" x14ac:dyDescent="0.3">
      <c r="A1910" t="s">
        <v>705</v>
      </c>
      <c r="B1910" t="s">
        <v>466</v>
      </c>
      <c r="C1910">
        <v>69.8</v>
      </c>
      <c r="D1910">
        <v>71</v>
      </c>
      <c r="E1910">
        <f t="shared" si="182"/>
        <v>3.2362233750788558</v>
      </c>
      <c r="F1910">
        <v>90</v>
      </c>
      <c r="G1910">
        <f t="shared" si="183"/>
        <v>4.1022549824943244</v>
      </c>
      <c r="H1910">
        <f t="shared" si="187"/>
        <v>161</v>
      </c>
      <c r="I1910">
        <f t="shared" si="184"/>
        <v>7.3384783575731802</v>
      </c>
      <c r="J1910">
        <v>10.07</v>
      </c>
      <c r="K1910">
        <f t="shared" si="185"/>
        <v>1.1284651152836285</v>
      </c>
      <c r="L1910">
        <v>8.02</v>
      </c>
      <c r="M1910">
        <v>14.2175822020816</v>
      </c>
    </row>
    <row r="1911" spans="1:13" x14ac:dyDescent="0.3">
      <c r="A1911" t="s">
        <v>705</v>
      </c>
      <c r="B1911" t="s">
        <v>405</v>
      </c>
      <c r="C1911">
        <v>68.599999999999994</v>
      </c>
      <c r="D1911">
        <v>96</v>
      </c>
      <c r="E1911">
        <f t="shared" si="182"/>
        <v>4.4312846153343495</v>
      </c>
      <c r="F1911">
        <v>117</v>
      </c>
      <c r="G1911">
        <f t="shared" si="183"/>
        <v>5.4006281249387387</v>
      </c>
      <c r="H1911">
        <f t="shared" si="187"/>
        <v>213</v>
      </c>
      <c r="I1911">
        <f t="shared" si="184"/>
        <v>9.8319127402730881</v>
      </c>
      <c r="J1911">
        <v>13.31</v>
      </c>
      <c r="K1911">
        <f t="shared" si="185"/>
        <v>1.5049402235854334</v>
      </c>
      <c r="L1911">
        <v>7.58</v>
      </c>
      <c r="M1911">
        <v>14.1825827531664</v>
      </c>
    </row>
    <row r="1912" spans="1:13" x14ac:dyDescent="0.3">
      <c r="A1912" t="s">
        <v>705</v>
      </c>
      <c r="B1912" t="s">
        <v>47</v>
      </c>
      <c r="C1912">
        <v>77.599999999999994</v>
      </c>
      <c r="D1912">
        <v>106</v>
      </c>
      <c r="E1912">
        <f t="shared" si="182"/>
        <v>4.4732280520938064</v>
      </c>
      <c r="F1912">
        <v>125</v>
      </c>
      <c r="G1912">
        <f t="shared" si="183"/>
        <v>5.2750330802993002</v>
      </c>
      <c r="H1912">
        <f t="shared" si="187"/>
        <v>231</v>
      </c>
      <c r="I1912">
        <f t="shared" si="184"/>
        <v>9.7482611323931074</v>
      </c>
      <c r="J1912">
        <v>12.91</v>
      </c>
      <c r="K1912">
        <f t="shared" si="185"/>
        <v>1.3698336105776809</v>
      </c>
      <c r="L1912">
        <v>8.16</v>
      </c>
      <c r="M1912">
        <v>14.180395287609199</v>
      </c>
    </row>
    <row r="1913" spans="1:13" x14ac:dyDescent="0.3">
      <c r="A1913" t="s">
        <v>158</v>
      </c>
      <c r="B1913" t="s">
        <v>466</v>
      </c>
      <c r="C1913">
        <v>63.9</v>
      </c>
      <c r="D1913">
        <v>53</v>
      </c>
      <c r="E1913">
        <f t="shared" si="182"/>
        <v>2.5760548716197831</v>
      </c>
      <c r="F1913">
        <v>65</v>
      </c>
      <c r="G1913">
        <f t="shared" si="183"/>
        <v>3.1593125784016207</v>
      </c>
      <c r="H1913">
        <f t="shared" si="187"/>
        <v>118</v>
      </c>
      <c r="I1913">
        <f t="shared" si="184"/>
        <v>5.7353674500214034</v>
      </c>
      <c r="J1913">
        <v>10.25</v>
      </c>
      <c r="K1913">
        <f t="shared" si="185"/>
        <v>1.2021399091624176</v>
      </c>
      <c r="L1913">
        <v>7.22</v>
      </c>
      <c r="M1913">
        <v>13.6</v>
      </c>
    </row>
    <row r="1914" spans="1:13" x14ac:dyDescent="0.3">
      <c r="A1914" t="s">
        <v>158</v>
      </c>
      <c r="B1914" t="s">
        <v>405</v>
      </c>
      <c r="C1914">
        <v>42.7</v>
      </c>
      <c r="D1914">
        <v>33</v>
      </c>
      <c r="E1914">
        <f t="shared" si="182"/>
        <v>2.150508745482314</v>
      </c>
      <c r="F1914">
        <v>45</v>
      </c>
      <c r="G1914">
        <f t="shared" si="183"/>
        <v>2.9325119256577006</v>
      </c>
      <c r="H1914">
        <f t="shared" si="187"/>
        <v>78</v>
      </c>
      <c r="I1914">
        <f t="shared" si="184"/>
        <v>5.083020671140015</v>
      </c>
      <c r="J1914">
        <v>6.06</v>
      </c>
      <c r="K1914">
        <f t="shared" si="185"/>
        <v>0.87489737209475094</v>
      </c>
      <c r="L1914">
        <v>5.49</v>
      </c>
      <c r="M1914">
        <v>13.1</v>
      </c>
    </row>
    <row r="1915" spans="1:13" x14ac:dyDescent="0.3">
      <c r="A1915" t="s">
        <v>158</v>
      </c>
      <c r="B1915" t="s">
        <v>1557</v>
      </c>
      <c r="C1915">
        <v>51</v>
      </c>
      <c r="D1915">
        <v>24</v>
      </c>
      <c r="E1915">
        <f t="shared" si="182"/>
        <v>1.3744382382984561</v>
      </c>
      <c r="F1915">
        <v>35</v>
      </c>
      <c r="G1915">
        <f t="shared" si="183"/>
        <v>2.0043890975185819</v>
      </c>
      <c r="H1915">
        <f t="shared" si="187"/>
        <v>59</v>
      </c>
      <c r="I1915">
        <f t="shared" si="184"/>
        <v>3.3788273358170375</v>
      </c>
      <c r="J1915">
        <v>7.25</v>
      </c>
      <c r="K1915">
        <f t="shared" si="185"/>
        <v>0.95511182403482275</v>
      </c>
      <c r="L1915">
        <v>6.16</v>
      </c>
      <c r="M1915">
        <v>12.99</v>
      </c>
    </row>
    <row r="1916" spans="1:13" x14ac:dyDescent="0.3">
      <c r="A1916" t="s">
        <v>158</v>
      </c>
      <c r="B1916" t="s">
        <v>314</v>
      </c>
      <c r="C1916">
        <v>59.9</v>
      </c>
      <c r="D1916">
        <v>46</v>
      </c>
      <c r="E1916">
        <f t="shared" si="182"/>
        <v>2.343463083398829</v>
      </c>
      <c r="F1916">
        <v>62</v>
      </c>
      <c r="G1916">
        <f t="shared" si="183"/>
        <v>3.1585806776245082</v>
      </c>
      <c r="H1916">
        <f t="shared" si="187"/>
        <v>108</v>
      </c>
      <c r="I1916">
        <f t="shared" si="184"/>
        <v>5.5020437610233373</v>
      </c>
      <c r="J1916">
        <v>9.43</v>
      </c>
      <c r="K1916">
        <f t="shared" si="185"/>
        <v>1.1434456421056516</v>
      </c>
      <c r="L1916">
        <v>7.37</v>
      </c>
      <c r="M1916">
        <v>12.9</v>
      </c>
    </row>
    <row r="1917" spans="1:13" x14ac:dyDescent="0.3">
      <c r="A1917" t="s">
        <v>158</v>
      </c>
      <c r="B1917" t="s">
        <v>466</v>
      </c>
      <c r="C1917">
        <v>66.2</v>
      </c>
      <c r="D1917">
        <v>63</v>
      </c>
      <c r="E1917">
        <f t="shared" si="182"/>
        <v>2.9843449267155866</v>
      </c>
      <c r="F1917">
        <v>80</v>
      </c>
      <c r="G1917">
        <f t="shared" si="183"/>
        <v>3.7896443513848714</v>
      </c>
      <c r="H1917">
        <f t="shared" si="187"/>
        <v>143</v>
      </c>
      <c r="I1917">
        <f t="shared" si="184"/>
        <v>6.7739892781004585</v>
      </c>
      <c r="J1917">
        <v>10.8</v>
      </c>
      <c r="K1917">
        <f t="shared" si="185"/>
        <v>1.2437641142963467</v>
      </c>
      <c r="L1917">
        <v>8</v>
      </c>
      <c r="M1917">
        <v>12.8</v>
      </c>
    </row>
    <row r="1918" spans="1:13" x14ac:dyDescent="0.3">
      <c r="A1918" t="s">
        <v>158</v>
      </c>
      <c r="B1918" t="s">
        <v>47</v>
      </c>
      <c r="C1918">
        <v>61</v>
      </c>
      <c r="D1918">
        <v>67</v>
      </c>
      <c r="E1918">
        <f t="shared" si="182"/>
        <v>3.3684215609716786</v>
      </c>
      <c r="F1918">
        <v>77</v>
      </c>
      <c r="G1918">
        <f t="shared" si="183"/>
        <v>3.8711710476838692</v>
      </c>
      <c r="H1918">
        <f t="shared" si="187"/>
        <v>144</v>
      </c>
      <c r="I1918">
        <f t="shared" si="184"/>
        <v>7.2395926086555482</v>
      </c>
      <c r="J1918">
        <v>10.63</v>
      </c>
      <c r="K1918">
        <f t="shared" si="185"/>
        <v>1.2769178185101349</v>
      </c>
      <c r="L1918">
        <v>7.38</v>
      </c>
      <c r="M1918">
        <v>12.7</v>
      </c>
    </row>
    <row r="1919" spans="1:13" x14ac:dyDescent="0.3">
      <c r="A1919" t="s">
        <v>158</v>
      </c>
      <c r="B1919" t="s">
        <v>225</v>
      </c>
      <c r="C1919">
        <v>42.9</v>
      </c>
      <c r="D1919">
        <v>57</v>
      </c>
      <c r="E1919">
        <f t="shared" si="182"/>
        <v>3.7019106422949628</v>
      </c>
      <c r="F1919">
        <v>75</v>
      </c>
      <c r="G1919">
        <f t="shared" si="183"/>
        <v>4.8709350556512669</v>
      </c>
      <c r="H1919">
        <f t="shared" si="187"/>
        <v>132</v>
      </c>
      <c r="I1919">
        <f t="shared" si="184"/>
        <v>8.5728456979462297</v>
      </c>
      <c r="J1919">
        <v>9.5</v>
      </c>
      <c r="K1919">
        <f t="shared" si="185"/>
        <v>1.3682387670422906</v>
      </c>
      <c r="L1919">
        <v>8.1999999999999993</v>
      </c>
      <c r="M1919">
        <v>12.4</v>
      </c>
    </row>
    <row r="1920" spans="1:13" x14ac:dyDescent="0.3">
      <c r="A1920" t="s">
        <v>158</v>
      </c>
      <c r="B1920" t="s">
        <v>225</v>
      </c>
      <c r="C1920">
        <v>30.8</v>
      </c>
      <c r="D1920">
        <v>34</v>
      </c>
      <c r="E1920">
        <f t="shared" si="182"/>
        <v>2.8100082242275906</v>
      </c>
      <c r="F1920">
        <v>47</v>
      </c>
      <c r="G1920">
        <f t="shared" si="183"/>
        <v>3.8844231334910808</v>
      </c>
      <c r="H1920">
        <f t="shared" si="187"/>
        <v>81</v>
      </c>
      <c r="I1920">
        <f t="shared" si="184"/>
        <v>6.6944313577186714</v>
      </c>
      <c r="J1920">
        <v>6.35</v>
      </c>
      <c r="K1920">
        <f t="shared" si="185"/>
        <v>1.0849219451854497</v>
      </c>
      <c r="L1920">
        <v>6.76</v>
      </c>
      <c r="M1920">
        <v>12.25</v>
      </c>
    </row>
    <row r="1921" spans="1:13" x14ac:dyDescent="0.3">
      <c r="A1921" t="s">
        <v>158</v>
      </c>
      <c r="B1921" t="s">
        <v>53</v>
      </c>
      <c r="C1921">
        <v>62.7</v>
      </c>
      <c r="D1921">
        <v>101</v>
      </c>
      <c r="E1921">
        <f t="shared" si="182"/>
        <v>4.9772508125627235</v>
      </c>
      <c r="F1921">
        <v>116</v>
      </c>
      <c r="G1921">
        <f t="shared" si="183"/>
        <v>5.7164464777948112</v>
      </c>
      <c r="H1921">
        <f t="shared" si="187"/>
        <v>217</v>
      </c>
      <c r="I1921">
        <f t="shared" si="184"/>
        <v>10.693697290357536</v>
      </c>
      <c r="J1921">
        <v>11.55</v>
      </c>
      <c r="K1921">
        <f t="shared" si="185"/>
        <v>1.367910113301734</v>
      </c>
      <c r="L1921">
        <v>8.4</v>
      </c>
      <c r="M1921">
        <v>12.16</v>
      </c>
    </row>
    <row r="1922" spans="1:13" x14ac:dyDescent="0.3">
      <c r="A1922" t="s">
        <v>158</v>
      </c>
      <c r="B1922" t="s">
        <v>47</v>
      </c>
      <c r="C1922">
        <v>69.400000000000006</v>
      </c>
      <c r="D1922">
        <v>82</v>
      </c>
      <c r="E1922">
        <f t="shared" ref="E1922:E1985" si="188">IF(AND($C1922&gt;0,D1922&gt;0),D1922/($C1922^0.727399687532279),"")</f>
        <v>3.7532677654991242</v>
      </c>
      <c r="F1922">
        <v>96</v>
      </c>
      <c r="G1922">
        <f t="shared" ref="G1922:G1985" si="189">IF(AND($C1922&gt;0,F1922&gt;0),F1922/($C1922^0.727399687532279),"")</f>
        <v>4.3940695791209263</v>
      </c>
      <c r="H1922">
        <f t="shared" si="187"/>
        <v>178</v>
      </c>
      <c r="I1922">
        <f t="shared" ref="I1922:I1985" si="190">IF(AND($C1922&gt;0,H1922&gt;0),H1922/($C1922^0.727399687532279),"")</f>
        <v>8.1473373446200501</v>
      </c>
      <c r="J1922">
        <v>12.7</v>
      </c>
      <c r="K1922">
        <f t="shared" ref="K1922:K1985" si="191">IF(AND($C1922&gt;0,J1922&gt;0),J1922/($C1922^0.515518364833551),"")</f>
        <v>1.4274111921306802</v>
      </c>
      <c r="L1922">
        <v>7.78</v>
      </c>
      <c r="M1922">
        <v>12</v>
      </c>
    </row>
    <row r="1923" spans="1:13" x14ac:dyDescent="0.3">
      <c r="A1923" t="s">
        <v>705</v>
      </c>
      <c r="B1923" t="s">
        <v>47</v>
      </c>
      <c r="C1923">
        <v>33.4</v>
      </c>
      <c r="D1923">
        <v>19</v>
      </c>
      <c r="E1923">
        <f t="shared" si="188"/>
        <v>1.4804062062934258</v>
      </c>
      <c r="F1923">
        <v>24</v>
      </c>
      <c r="G1923">
        <f t="shared" si="189"/>
        <v>1.8699867868969589</v>
      </c>
      <c r="H1923">
        <f t="shared" si="187"/>
        <v>43</v>
      </c>
      <c r="I1923">
        <f t="shared" si="190"/>
        <v>3.3503929931903849</v>
      </c>
      <c r="J1923">
        <v>5.57</v>
      </c>
      <c r="K1923">
        <f t="shared" si="191"/>
        <v>0.91271651355047456</v>
      </c>
      <c r="L1923">
        <v>5.76</v>
      </c>
    </row>
    <row r="1924" spans="1:13" x14ac:dyDescent="0.3">
      <c r="A1924" t="s">
        <v>705</v>
      </c>
      <c r="B1924" t="s">
        <v>308</v>
      </c>
      <c r="C1924">
        <v>36.200000000000003</v>
      </c>
      <c r="D1924">
        <v>30</v>
      </c>
      <c r="E1924">
        <f t="shared" si="188"/>
        <v>2.2045356564736855</v>
      </c>
      <c r="F1924">
        <v>40</v>
      </c>
      <c r="G1924">
        <f t="shared" si="189"/>
        <v>2.9393808752982471</v>
      </c>
      <c r="H1924">
        <f t="shared" si="187"/>
        <v>70</v>
      </c>
      <c r="I1924">
        <f t="shared" si="190"/>
        <v>5.1439165317719331</v>
      </c>
      <c r="J1924">
        <v>8.44</v>
      </c>
      <c r="K1924">
        <f t="shared" si="191"/>
        <v>1.3267819454079441</v>
      </c>
    </row>
    <row r="1925" spans="1:13" x14ac:dyDescent="0.3">
      <c r="A1925" t="s">
        <v>705</v>
      </c>
      <c r="B1925" t="s">
        <v>405</v>
      </c>
      <c r="C1925">
        <v>51.1</v>
      </c>
      <c r="D1925">
        <v>38</v>
      </c>
      <c r="E1925">
        <f t="shared" si="188"/>
        <v>2.173095275888274</v>
      </c>
      <c r="F1925">
        <v>58</v>
      </c>
      <c r="G1925">
        <f t="shared" si="189"/>
        <v>3.316829631618945</v>
      </c>
      <c r="H1925">
        <f t="shared" si="187"/>
        <v>96</v>
      </c>
      <c r="I1925">
        <f t="shared" si="190"/>
        <v>5.489924907507219</v>
      </c>
      <c r="J1925">
        <v>7.43</v>
      </c>
      <c r="K1925">
        <f t="shared" si="191"/>
        <v>0.97783699669979107</v>
      </c>
      <c r="L1925">
        <v>5.93</v>
      </c>
    </row>
    <row r="1926" spans="1:13" x14ac:dyDescent="0.3">
      <c r="A1926" t="s">
        <v>158</v>
      </c>
      <c r="B1926" t="s">
        <v>308</v>
      </c>
      <c r="C1926">
        <v>41.3</v>
      </c>
      <c r="D1926">
        <v>46</v>
      </c>
      <c r="E1926">
        <f t="shared" si="188"/>
        <v>3.0712577758291024</v>
      </c>
      <c r="F1926">
        <v>57</v>
      </c>
      <c r="G1926">
        <f t="shared" si="189"/>
        <v>3.8056889830925833</v>
      </c>
      <c r="H1926">
        <f t="shared" si="187"/>
        <v>103</v>
      </c>
      <c r="I1926">
        <f t="shared" si="190"/>
        <v>6.8769467589216857</v>
      </c>
      <c r="J1926">
        <v>8.4</v>
      </c>
      <c r="K1926">
        <f t="shared" si="191"/>
        <v>1.2337505457250717</v>
      </c>
      <c r="L1926">
        <v>6.8</v>
      </c>
    </row>
    <row r="1927" spans="1:13" x14ac:dyDescent="0.3">
      <c r="A1927" t="s">
        <v>158</v>
      </c>
      <c r="B1927" t="s">
        <v>47</v>
      </c>
      <c r="C1927">
        <v>76.400000000000006</v>
      </c>
      <c r="D1927">
        <v>95</v>
      </c>
      <c r="E1927">
        <f t="shared" si="188"/>
        <v>4.0547313476805922</v>
      </c>
      <c r="F1927">
        <v>120</v>
      </c>
      <c r="G1927">
        <f t="shared" si="189"/>
        <v>5.1217659128596953</v>
      </c>
      <c r="H1927">
        <f t="shared" si="187"/>
        <v>215</v>
      </c>
      <c r="I1927">
        <f t="shared" si="190"/>
        <v>9.1764972605402875</v>
      </c>
      <c r="J1927">
        <v>10.130000000000001</v>
      </c>
      <c r="K1927">
        <f t="shared" si="191"/>
        <v>1.0835282437338936</v>
      </c>
      <c r="L1927">
        <v>8.23</v>
      </c>
    </row>
    <row r="1928" spans="1:13" x14ac:dyDescent="0.3">
      <c r="A1928" t="s">
        <v>158</v>
      </c>
      <c r="B1928" t="s">
        <v>405</v>
      </c>
      <c r="C1928">
        <v>58.7</v>
      </c>
      <c r="D1928">
        <v>82</v>
      </c>
      <c r="E1928">
        <f t="shared" si="188"/>
        <v>4.2394259141520081</v>
      </c>
      <c r="F1928">
        <v>99</v>
      </c>
      <c r="G1928">
        <f t="shared" si="189"/>
        <v>5.1183312865981554</v>
      </c>
      <c r="H1928">
        <f t="shared" si="187"/>
        <v>181</v>
      </c>
      <c r="I1928">
        <f t="shared" si="190"/>
        <v>9.3577572007501644</v>
      </c>
      <c r="J1928">
        <v>10.64</v>
      </c>
      <c r="K1928">
        <f t="shared" si="191"/>
        <v>1.303695618749102</v>
      </c>
      <c r="L1928">
        <v>7.5</v>
      </c>
    </row>
    <row r="1929" spans="1:13" x14ac:dyDescent="0.3">
      <c r="A1929" t="s">
        <v>705</v>
      </c>
      <c r="B1929" t="s">
        <v>308</v>
      </c>
      <c r="C1929">
        <v>54.8</v>
      </c>
      <c r="D1929">
        <v>74</v>
      </c>
      <c r="E1929">
        <f t="shared" si="188"/>
        <v>4.0220112849255019</v>
      </c>
      <c r="F1929">
        <v>92</v>
      </c>
      <c r="G1929">
        <f t="shared" si="189"/>
        <v>5.0003383542317055</v>
      </c>
      <c r="H1929">
        <f t="shared" si="187"/>
        <v>166</v>
      </c>
      <c r="I1929">
        <f t="shared" si="190"/>
        <v>9.0223496391572073</v>
      </c>
      <c r="J1929">
        <v>11.45</v>
      </c>
      <c r="K1929">
        <f t="shared" si="191"/>
        <v>1.4535573662656271</v>
      </c>
      <c r="L1929">
        <v>8.2899999999999991</v>
      </c>
    </row>
    <row r="1930" spans="1:13" x14ac:dyDescent="0.3">
      <c r="A1930" t="s">
        <v>917</v>
      </c>
      <c r="B1930" t="s">
        <v>230</v>
      </c>
      <c r="C1930">
        <v>41.8</v>
      </c>
      <c r="D1930">
        <v>46</v>
      </c>
      <c r="E1930">
        <f t="shared" si="188"/>
        <v>3.0444911145105573</v>
      </c>
      <c r="F1930">
        <v>55</v>
      </c>
      <c r="G1930">
        <f t="shared" si="189"/>
        <v>3.6401524195234924</v>
      </c>
      <c r="H1930">
        <f t="shared" si="187"/>
        <v>101</v>
      </c>
      <c r="I1930">
        <f t="shared" si="190"/>
        <v>6.6846435340340493</v>
      </c>
      <c r="J1930">
        <v>8.51</v>
      </c>
      <c r="K1930">
        <f t="shared" si="191"/>
        <v>1.242176801379097</v>
      </c>
      <c r="L1930">
        <v>6.88</v>
      </c>
    </row>
    <row r="1931" spans="1:13" x14ac:dyDescent="0.3">
      <c r="A1931" t="s">
        <v>917</v>
      </c>
      <c r="B1931" t="s">
        <v>47</v>
      </c>
      <c r="C1931">
        <v>44.1</v>
      </c>
      <c r="D1931">
        <v>37</v>
      </c>
      <c r="E1931">
        <f t="shared" si="188"/>
        <v>2.355253229256935</v>
      </c>
      <c r="F1931">
        <v>48</v>
      </c>
      <c r="G1931">
        <f t="shared" si="189"/>
        <v>3.0554636487657536</v>
      </c>
      <c r="H1931">
        <f t="shared" si="187"/>
        <v>85</v>
      </c>
      <c r="I1931">
        <f t="shared" si="190"/>
        <v>5.4107168780226882</v>
      </c>
      <c r="J1931">
        <v>6.28</v>
      </c>
      <c r="K1931">
        <f t="shared" si="191"/>
        <v>0.89170530631145861</v>
      </c>
      <c r="L1931">
        <v>6.53</v>
      </c>
    </row>
    <row r="1932" spans="1:13" x14ac:dyDescent="0.3">
      <c r="A1932" t="s">
        <v>917</v>
      </c>
      <c r="B1932" t="s">
        <v>53</v>
      </c>
      <c r="C1932">
        <v>49.5</v>
      </c>
      <c r="D1932">
        <v>63</v>
      </c>
      <c r="E1932">
        <f t="shared" si="188"/>
        <v>3.687102892817089</v>
      </c>
      <c r="F1932">
        <v>76</v>
      </c>
      <c r="G1932">
        <f t="shared" si="189"/>
        <v>4.4479336484777585</v>
      </c>
      <c r="H1932">
        <f t="shared" si="187"/>
        <v>139</v>
      </c>
      <c r="I1932">
        <f t="shared" si="190"/>
        <v>8.1350365412948467</v>
      </c>
      <c r="J1932">
        <v>8.5400000000000009</v>
      </c>
      <c r="K1932">
        <f t="shared" si="191"/>
        <v>1.1425041058895218</v>
      </c>
      <c r="L1932">
        <v>6.73</v>
      </c>
      <c r="M1932">
        <v>14.05</v>
      </c>
    </row>
    <row r="1933" spans="1:13" x14ac:dyDescent="0.3">
      <c r="A1933" t="s">
        <v>917</v>
      </c>
      <c r="B1933" t="s">
        <v>466</v>
      </c>
      <c r="C1933">
        <v>64.599999999999994</v>
      </c>
      <c r="D1933">
        <v>46</v>
      </c>
      <c r="E1933">
        <f t="shared" si="188"/>
        <v>2.2181722290317616</v>
      </c>
      <c r="F1933">
        <v>62</v>
      </c>
      <c r="G1933">
        <f t="shared" si="189"/>
        <v>2.989710395651505</v>
      </c>
      <c r="H1933">
        <f t="shared" si="187"/>
        <v>108</v>
      </c>
      <c r="I1933">
        <f t="shared" si="190"/>
        <v>5.2078826246832666</v>
      </c>
      <c r="J1933">
        <v>9.15</v>
      </c>
      <c r="K1933">
        <f t="shared" si="191"/>
        <v>1.0671193289006282</v>
      </c>
      <c r="L1933">
        <v>6.9</v>
      </c>
      <c r="M1933">
        <v>14.03</v>
      </c>
    </row>
    <row r="1934" spans="1:13" x14ac:dyDescent="0.3">
      <c r="A1934" t="s">
        <v>1390</v>
      </c>
      <c r="B1934" t="s">
        <v>308</v>
      </c>
      <c r="C1934">
        <v>37.700000000000003</v>
      </c>
      <c r="D1934">
        <v>35</v>
      </c>
      <c r="E1934">
        <f t="shared" si="188"/>
        <v>2.4971109482638281</v>
      </c>
      <c r="F1934">
        <v>42</v>
      </c>
      <c r="G1934">
        <f t="shared" si="189"/>
        <v>2.996533137916594</v>
      </c>
      <c r="H1934">
        <f t="shared" si="187"/>
        <v>77</v>
      </c>
      <c r="I1934">
        <f t="shared" si="190"/>
        <v>5.4936440861804217</v>
      </c>
      <c r="J1934">
        <v>6.83</v>
      </c>
      <c r="K1934">
        <f t="shared" si="191"/>
        <v>1.0514479737270259</v>
      </c>
      <c r="L1934">
        <v>6.41</v>
      </c>
    </row>
    <row r="1935" spans="1:13" ht="15" x14ac:dyDescent="0.25">
      <c r="A1935" t="s">
        <v>549</v>
      </c>
      <c r="B1935" t="s">
        <v>1040</v>
      </c>
      <c r="C1935">
        <v>55.6</v>
      </c>
      <c r="D1935">
        <v>43</v>
      </c>
      <c r="E1935">
        <f t="shared" si="188"/>
        <v>2.3126057304897119</v>
      </c>
      <c r="F1935">
        <v>57</v>
      </c>
      <c r="G1935">
        <f t="shared" si="189"/>
        <v>3.0655471311142692</v>
      </c>
      <c r="H1935">
        <f t="shared" si="187"/>
        <v>100</v>
      </c>
      <c r="I1935">
        <f t="shared" si="190"/>
        <v>5.3781528616039811</v>
      </c>
      <c r="J1935">
        <v>9.3000000000000007</v>
      </c>
      <c r="K1935">
        <f t="shared" si="191"/>
        <v>1.1718306295148126</v>
      </c>
      <c r="L1935">
        <v>7.06</v>
      </c>
    </row>
    <row r="1936" spans="1:13" ht="15" x14ac:dyDescent="0.25">
      <c r="A1936" t="s">
        <v>1585</v>
      </c>
      <c r="B1936" t="s">
        <v>449</v>
      </c>
      <c r="C1936">
        <v>75.2</v>
      </c>
      <c r="D1936">
        <v>85</v>
      </c>
      <c r="E1936">
        <f t="shared" si="188"/>
        <v>3.6699373864233862</v>
      </c>
      <c r="F1936">
        <v>110</v>
      </c>
      <c r="G1936">
        <f t="shared" si="189"/>
        <v>4.7493307353714407</v>
      </c>
      <c r="H1936">
        <f t="shared" si="187"/>
        <v>195</v>
      </c>
      <c r="I1936">
        <f t="shared" si="190"/>
        <v>8.4192681217948273</v>
      </c>
      <c r="J1936">
        <v>13.5</v>
      </c>
      <c r="K1936">
        <f t="shared" si="191"/>
        <v>1.4558244712230157</v>
      </c>
      <c r="L1936">
        <v>8.6199999999999992</v>
      </c>
    </row>
    <row r="1937" spans="1:13" ht="15" x14ac:dyDescent="0.25">
      <c r="A1937" t="s">
        <v>1585</v>
      </c>
      <c r="B1937" t="s">
        <v>449</v>
      </c>
      <c r="C1937">
        <v>66.400000000000006</v>
      </c>
      <c r="D1937">
        <v>60</v>
      </c>
      <c r="E1937">
        <f t="shared" si="188"/>
        <v>2.8360034760499726</v>
      </c>
      <c r="F1937">
        <v>80</v>
      </c>
      <c r="G1937">
        <f t="shared" si="189"/>
        <v>3.7813379680666306</v>
      </c>
      <c r="H1937">
        <f t="shared" si="187"/>
        <v>140</v>
      </c>
      <c r="I1937">
        <f t="shared" si="190"/>
        <v>6.6173414441166036</v>
      </c>
      <c r="J1937">
        <v>13.4</v>
      </c>
      <c r="K1937">
        <f t="shared" si="191"/>
        <v>1.5407908461350044</v>
      </c>
      <c r="L1937">
        <v>8.1199999999999992</v>
      </c>
    </row>
    <row r="1938" spans="1:13" ht="15" x14ac:dyDescent="0.25">
      <c r="A1938" t="s">
        <v>1585</v>
      </c>
      <c r="B1938" t="s">
        <v>51</v>
      </c>
      <c r="C1938">
        <v>83.4</v>
      </c>
      <c r="D1938">
        <v>98</v>
      </c>
      <c r="E1938">
        <f t="shared" si="188"/>
        <v>3.9243749128779228</v>
      </c>
      <c r="F1938">
        <v>133</v>
      </c>
      <c r="G1938">
        <f t="shared" si="189"/>
        <v>5.3259373817628957</v>
      </c>
      <c r="H1938">
        <f t="shared" si="187"/>
        <v>231</v>
      </c>
      <c r="I1938">
        <f t="shared" si="190"/>
        <v>9.2503122946408176</v>
      </c>
      <c r="J1938">
        <v>15.4</v>
      </c>
      <c r="K1938">
        <f t="shared" si="191"/>
        <v>1.5744335650879584</v>
      </c>
      <c r="L1938">
        <v>9.15</v>
      </c>
    </row>
    <row r="1939" spans="1:13" ht="15" x14ac:dyDescent="0.25">
      <c r="A1939" t="s">
        <v>1585</v>
      </c>
      <c r="B1939" t="s">
        <v>1867</v>
      </c>
      <c r="C1939">
        <v>74.7</v>
      </c>
      <c r="D1939">
        <v>83</v>
      </c>
      <c r="E1939">
        <f t="shared" si="188"/>
        <v>3.6010178319491626</v>
      </c>
      <c r="F1939">
        <v>108</v>
      </c>
      <c r="G1939">
        <f t="shared" si="189"/>
        <v>4.6856617572350547</v>
      </c>
      <c r="H1939">
        <f t="shared" ref="H1939:H1970" si="192">D1939+F1939</f>
        <v>191</v>
      </c>
      <c r="I1939">
        <f t="shared" si="190"/>
        <v>8.2866795891842173</v>
      </c>
      <c r="J1939">
        <v>13.43</v>
      </c>
      <c r="K1939">
        <f t="shared" si="191"/>
        <v>1.4532650834971685</v>
      </c>
      <c r="L1939">
        <v>8.57</v>
      </c>
    </row>
    <row r="1940" spans="1:13" ht="15" x14ac:dyDescent="0.25">
      <c r="A1940" t="s">
        <v>1585</v>
      </c>
      <c r="C1940">
        <v>82.1</v>
      </c>
      <c r="D1940">
        <v>98</v>
      </c>
      <c r="E1940">
        <f t="shared" si="188"/>
        <v>3.9694785673541499</v>
      </c>
      <c r="F1940">
        <v>130</v>
      </c>
      <c r="G1940">
        <f t="shared" si="189"/>
        <v>5.2656348342453008</v>
      </c>
      <c r="H1940">
        <f t="shared" si="192"/>
        <v>228</v>
      </c>
      <c r="I1940">
        <f t="shared" si="190"/>
        <v>9.2351134015994507</v>
      </c>
      <c r="J1940" s="3">
        <v>14.56</v>
      </c>
      <c r="K1940">
        <f t="shared" si="191"/>
        <v>1.5006600493712929</v>
      </c>
      <c r="L1940" s="3">
        <v>8.8800000000000008</v>
      </c>
    </row>
    <row r="1941" spans="1:13" ht="15" x14ac:dyDescent="0.25">
      <c r="A1941" t="s">
        <v>71</v>
      </c>
      <c r="B1941" t="s">
        <v>70</v>
      </c>
      <c r="C1941">
        <v>49.4</v>
      </c>
      <c r="D1941">
        <v>31</v>
      </c>
      <c r="E1941">
        <f t="shared" si="188"/>
        <v>1.8169594724870337</v>
      </c>
      <c r="F1941">
        <v>39</v>
      </c>
      <c r="G1941">
        <f t="shared" si="189"/>
        <v>2.2858522395804615</v>
      </c>
      <c r="H1941">
        <f t="shared" si="192"/>
        <v>70</v>
      </c>
      <c r="I1941">
        <f t="shared" si="190"/>
        <v>4.1028117120674956</v>
      </c>
      <c r="J1941">
        <v>6.32</v>
      </c>
      <c r="K1941">
        <f t="shared" si="191"/>
        <v>0.846388455542051</v>
      </c>
      <c r="L1941">
        <v>4.7699999999999996</v>
      </c>
      <c r="M1941">
        <v>16.28</v>
      </c>
    </row>
    <row r="1942" spans="1:13" ht="15" x14ac:dyDescent="0.25">
      <c r="A1942" t="s">
        <v>71</v>
      </c>
      <c r="B1942" t="s">
        <v>70</v>
      </c>
      <c r="C1942">
        <v>73.5</v>
      </c>
      <c r="D1942">
        <v>49</v>
      </c>
      <c r="E1942">
        <f t="shared" si="188"/>
        <v>2.1510933255352001</v>
      </c>
      <c r="F1942">
        <v>62</v>
      </c>
      <c r="G1942">
        <f t="shared" si="189"/>
        <v>2.7217915547588243</v>
      </c>
      <c r="H1942">
        <f t="shared" si="192"/>
        <v>111</v>
      </c>
      <c r="I1942">
        <f t="shared" si="190"/>
        <v>4.8728848802940243</v>
      </c>
      <c r="J1942">
        <v>8.42</v>
      </c>
      <c r="K1942">
        <f t="shared" si="191"/>
        <v>0.91876976332651872</v>
      </c>
      <c r="L1942">
        <v>5.75</v>
      </c>
      <c r="M1942">
        <v>15.2</v>
      </c>
    </row>
    <row r="1943" spans="1:13" ht="15" x14ac:dyDescent="0.25">
      <c r="A1943" t="s">
        <v>1077</v>
      </c>
      <c r="B1943" t="s">
        <v>70</v>
      </c>
      <c r="C1943">
        <v>57</v>
      </c>
      <c r="D1943">
        <v>40</v>
      </c>
      <c r="E1943">
        <f t="shared" si="188"/>
        <v>2.1126967779026615</v>
      </c>
      <c r="F1943">
        <v>48</v>
      </c>
      <c r="G1943">
        <f t="shared" si="189"/>
        <v>2.5352361334831941</v>
      </c>
      <c r="H1943">
        <f t="shared" si="192"/>
        <v>88</v>
      </c>
      <c r="I1943">
        <f t="shared" si="190"/>
        <v>4.6479329113858556</v>
      </c>
      <c r="J1943">
        <v>6.26</v>
      </c>
      <c r="K1943">
        <f t="shared" si="191"/>
        <v>0.77873303547441275</v>
      </c>
      <c r="L1943">
        <v>5.0200000000000005</v>
      </c>
      <c r="M1943">
        <v>15.41</v>
      </c>
    </row>
    <row r="1944" spans="1:13" ht="15" x14ac:dyDescent="0.25">
      <c r="A1944" t="s">
        <v>833</v>
      </c>
      <c r="B1944" t="s">
        <v>834</v>
      </c>
      <c r="C1944">
        <v>59.9</v>
      </c>
      <c r="D1944">
        <v>52</v>
      </c>
      <c r="E1944">
        <f t="shared" si="188"/>
        <v>2.6491321812334587</v>
      </c>
      <c r="F1944">
        <v>67</v>
      </c>
      <c r="G1944">
        <f t="shared" si="189"/>
        <v>3.4133049258200332</v>
      </c>
      <c r="H1944">
        <f t="shared" si="192"/>
        <v>119</v>
      </c>
      <c r="I1944">
        <f t="shared" si="190"/>
        <v>6.0624371070534924</v>
      </c>
      <c r="J1944">
        <v>8.4499999999999993</v>
      </c>
      <c r="K1944">
        <f t="shared" si="191"/>
        <v>1.0246145997659337</v>
      </c>
      <c r="L1944">
        <v>6.25</v>
      </c>
      <c r="M1944">
        <v>13.12</v>
      </c>
    </row>
    <row r="1945" spans="1:13" ht="15" x14ac:dyDescent="0.25">
      <c r="A1945" t="s">
        <v>1258</v>
      </c>
      <c r="B1945" t="s">
        <v>3</v>
      </c>
      <c r="C1945">
        <v>43.1</v>
      </c>
      <c r="D1945">
        <v>29</v>
      </c>
      <c r="E1945">
        <f t="shared" si="188"/>
        <v>1.8770668604262364</v>
      </c>
      <c r="F1945">
        <v>42</v>
      </c>
      <c r="G1945">
        <f t="shared" si="189"/>
        <v>2.7185106254448943</v>
      </c>
      <c r="H1945">
        <f t="shared" si="192"/>
        <v>71</v>
      </c>
      <c r="I1945">
        <f t="shared" si="190"/>
        <v>4.5955774858711305</v>
      </c>
      <c r="J1945">
        <v>7.62</v>
      </c>
      <c r="K1945">
        <f t="shared" si="191"/>
        <v>1.0948431907455534</v>
      </c>
      <c r="L1945">
        <v>7.62</v>
      </c>
      <c r="M1945">
        <v>12.2</v>
      </c>
    </row>
    <row r="1946" spans="1:13" ht="15" x14ac:dyDescent="0.25">
      <c r="A1946" t="s">
        <v>2035</v>
      </c>
      <c r="B1946" t="s">
        <v>208</v>
      </c>
      <c r="C1946">
        <v>55</v>
      </c>
      <c r="D1946">
        <v>46</v>
      </c>
      <c r="E1946">
        <f t="shared" si="188"/>
        <v>2.4935527223963185</v>
      </c>
      <c r="F1946">
        <v>70</v>
      </c>
      <c r="G1946">
        <f t="shared" si="189"/>
        <v>3.7945367514726587</v>
      </c>
      <c r="H1946">
        <f t="shared" si="192"/>
        <v>116</v>
      </c>
      <c r="I1946">
        <f t="shared" si="190"/>
        <v>6.2880894738689772</v>
      </c>
      <c r="J1946">
        <v>8.9</v>
      </c>
      <c r="K1946">
        <f t="shared" si="191"/>
        <v>1.1277194704585851</v>
      </c>
      <c r="L1946">
        <v>8.08</v>
      </c>
      <c r="M1946">
        <v>11.4</v>
      </c>
    </row>
    <row r="1947" spans="1:13" ht="15" x14ac:dyDescent="0.25">
      <c r="A1947" t="s">
        <v>876</v>
      </c>
      <c r="B1947" t="s">
        <v>152</v>
      </c>
      <c r="C1947">
        <v>72.400000000000006</v>
      </c>
      <c r="D1947">
        <v>87</v>
      </c>
      <c r="E1947">
        <f t="shared" si="188"/>
        <v>3.8614107443942203</v>
      </c>
      <c r="F1947">
        <v>105</v>
      </c>
      <c r="G1947">
        <f t="shared" si="189"/>
        <v>4.660323312199921</v>
      </c>
      <c r="H1947">
        <f t="shared" si="192"/>
        <v>192</v>
      </c>
      <c r="I1947">
        <f t="shared" si="190"/>
        <v>8.5217340565941413</v>
      </c>
      <c r="J1947">
        <v>12.45</v>
      </c>
      <c r="K1947">
        <f t="shared" si="191"/>
        <v>1.3691151203017939</v>
      </c>
      <c r="L1947">
        <v>8.14</v>
      </c>
    </row>
    <row r="1948" spans="1:13" ht="15" x14ac:dyDescent="0.25">
      <c r="A1948" t="s">
        <v>876</v>
      </c>
      <c r="B1948" t="s">
        <v>152</v>
      </c>
      <c r="C1948">
        <v>84.5</v>
      </c>
      <c r="D1948">
        <v>120</v>
      </c>
      <c r="E1948">
        <f t="shared" si="188"/>
        <v>4.7597734045683886</v>
      </c>
      <c r="F1948">
        <v>150</v>
      </c>
      <c r="G1948">
        <f t="shared" si="189"/>
        <v>5.9497167557104857</v>
      </c>
      <c r="H1948">
        <f t="shared" si="192"/>
        <v>270</v>
      </c>
      <c r="I1948">
        <f t="shared" si="190"/>
        <v>10.709490160278875</v>
      </c>
      <c r="J1948">
        <v>13.9</v>
      </c>
      <c r="K1948">
        <f t="shared" si="191"/>
        <v>1.41151266863297</v>
      </c>
      <c r="L1948">
        <v>8.82</v>
      </c>
    </row>
    <row r="1949" spans="1:13" ht="15" x14ac:dyDescent="0.25">
      <c r="A1949" t="s">
        <v>876</v>
      </c>
      <c r="B1949" t="s">
        <v>152</v>
      </c>
      <c r="C1949">
        <v>87.8</v>
      </c>
      <c r="D1949">
        <v>130</v>
      </c>
      <c r="E1949">
        <f t="shared" si="188"/>
        <v>5.0147126075500514</v>
      </c>
      <c r="F1949">
        <v>155</v>
      </c>
      <c r="G1949">
        <f t="shared" si="189"/>
        <v>5.9790804166942921</v>
      </c>
      <c r="H1949">
        <f t="shared" si="192"/>
        <v>285</v>
      </c>
      <c r="I1949">
        <f t="shared" si="190"/>
        <v>10.993793024244344</v>
      </c>
      <c r="J1949">
        <v>15.15</v>
      </c>
      <c r="K1949">
        <f t="shared" si="191"/>
        <v>1.5083617749332165</v>
      </c>
      <c r="L1949">
        <v>9.1</v>
      </c>
      <c r="M1949">
        <v>14.066647078634899</v>
      </c>
    </row>
    <row r="1950" spans="1:13" ht="15" x14ac:dyDescent="0.25">
      <c r="A1950" t="s">
        <v>877</v>
      </c>
      <c r="B1950" t="s">
        <v>152</v>
      </c>
      <c r="C1950">
        <v>65</v>
      </c>
      <c r="D1950">
        <v>65</v>
      </c>
      <c r="E1950">
        <f t="shared" si="188"/>
        <v>3.1203315872368824</v>
      </c>
      <c r="F1950">
        <v>85</v>
      </c>
      <c r="G1950">
        <f t="shared" si="189"/>
        <v>4.0804336140790003</v>
      </c>
      <c r="H1950">
        <f t="shared" si="192"/>
        <v>150</v>
      </c>
      <c r="I1950">
        <f t="shared" si="190"/>
        <v>7.2007652013158827</v>
      </c>
      <c r="J1950">
        <v>10.82</v>
      </c>
      <c r="K1950">
        <f t="shared" si="191"/>
        <v>1.2578739743145333</v>
      </c>
      <c r="L1950">
        <v>7.78</v>
      </c>
      <c r="M1950">
        <v>12.81</v>
      </c>
    </row>
    <row r="1951" spans="1:13" ht="15" x14ac:dyDescent="0.25">
      <c r="A1951" t="s">
        <v>122</v>
      </c>
      <c r="B1951" t="s">
        <v>123</v>
      </c>
      <c r="C1951">
        <v>29.9</v>
      </c>
      <c r="D1951">
        <v>13</v>
      </c>
      <c r="E1951">
        <f t="shared" si="188"/>
        <v>1.0978438946633351</v>
      </c>
      <c r="F1951">
        <v>14</v>
      </c>
      <c r="G1951">
        <f t="shared" si="189"/>
        <v>1.1822934250220531</v>
      </c>
      <c r="H1951">
        <f t="shared" si="192"/>
        <v>27</v>
      </c>
      <c r="I1951">
        <f t="shared" si="190"/>
        <v>2.2801373196853882</v>
      </c>
      <c r="J1951">
        <v>4.01</v>
      </c>
      <c r="K1951">
        <f t="shared" si="191"/>
        <v>0.69567880903716317</v>
      </c>
      <c r="L1951">
        <v>4.7</v>
      </c>
      <c r="M1951">
        <v>15.1</v>
      </c>
    </row>
    <row r="1952" spans="1:13" ht="15" x14ac:dyDescent="0.25">
      <c r="A1952" t="s">
        <v>1153</v>
      </c>
      <c r="B1952" t="s">
        <v>1647</v>
      </c>
      <c r="C1952">
        <v>66.599999999999994</v>
      </c>
      <c r="D1952">
        <v>27</v>
      </c>
      <c r="E1952">
        <f t="shared" si="188"/>
        <v>1.2734127081573379</v>
      </c>
      <c r="F1952">
        <v>37</v>
      </c>
      <c r="G1952">
        <f t="shared" si="189"/>
        <v>1.7450470445119075</v>
      </c>
      <c r="H1952">
        <f t="shared" si="192"/>
        <v>64</v>
      </c>
      <c r="I1952">
        <f t="shared" si="190"/>
        <v>3.0184597526692452</v>
      </c>
      <c r="J1952">
        <v>5.5</v>
      </c>
      <c r="K1952">
        <f t="shared" si="191"/>
        <v>0.63143439762686004</v>
      </c>
      <c r="L1952">
        <v>0</v>
      </c>
      <c r="M1952">
        <v>14.88</v>
      </c>
    </row>
    <row r="1953" spans="1:13" ht="15" x14ac:dyDescent="0.25">
      <c r="A1953" t="s">
        <v>271</v>
      </c>
      <c r="B1953" t="s">
        <v>272</v>
      </c>
      <c r="C1953">
        <v>40.5</v>
      </c>
      <c r="D1953">
        <v>30</v>
      </c>
      <c r="E1953">
        <f t="shared" si="188"/>
        <v>2.0316971580776886</v>
      </c>
      <c r="F1953">
        <v>38</v>
      </c>
      <c r="G1953">
        <f t="shared" si="189"/>
        <v>2.5734830668984054</v>
      </c>
      <c r="H1953">
        <f t="shared" si="192"/>
        <v>68</v>
      </c>
      <c r="I1953">
        <f t="shared" si="190"/>
        <v>4.6051802249760936</v>
      </c>
      <c r="J1953">
        <v>6.19</v>
      </c>
      <c r="K1953">
        <f t="shared" si="191"/>
        <v>0.91837079411711298</v>
      </c>
      <c r="L1953">
        <v>5.6</v>
      </c>
      <c r="M1953">
        <v>15.47</v>
      </c>
    </row>
    <row r="1954" spans="1:13" ht="15" x14ac:dyDescent="0.25">
      <c r="A1954" t="s">
        <v>271</v>
      </c>
      <c r="B1954" t="s">
        <v>272</v>
      </c>
      <c r="C1954">
        <v>69.7</v>
      </c>
      <c r="D1954">
        <v>70</v>
      </c>
      <c r="E1954">
        <f t="shared" si="188"/>
        <v>3.1939719162039024</v>
      </c>
      <c r="F1954">
        <v>92</v>
      </c>
      <c r="G1954">
        <f t="shared" si="189"/>
        <v>4.1977916612965576</v>
      </c>
      <c r="H1954">
        <f t="shared" si="192"/>
        <v>162</v>
      </c>
      <c r="I1954">
        <f t="shared" si="190"/>
        <v>7.39176357750046</v>
      </c>
      <c r="J1954">
        <v>11.5</v>
      </c>
      <c r="K1954">
        <f t="shared" si="191"/>
        <v>1.2896667188696995</v>
      </c>
      <c r="L1954">
        <v>7.78</v>
      </c>
    </row>
    <row r="1955" spans="1:13" ht="15" x14ac:dyDescent="0.25">
      <c r="A1955" t="s">
        <v>1113</v>
      </c>
      <c r="B1955" t="s">
        <v>272</v>
      </c>
      <c r="C1955">
        <v>51.1</v>
      </c>
      <c r="D1955">
        <v>40</v>
      </c>
      <c r="E1955">
        <f t="shared" si="188"/>
        <v>2.2874687114613415</v>
      </c>
      <c r="F1955">
        <v>56</v>
      </c>
      <c r="G1955">
        <f t="shared" si="189"/>
        <v>3.2024561960458779</v>
      </c>
      <c r="H1955">
        <f t="shared" si="192"/>
        <v>96</v>
      </c>
      <c r="I1955">
        <f t="shared" si="190"/>
        <v>5.489924907507219</v>
      </c>
      <c r="J1955">
        <v>7.55</v>
      </c>
      <c r="K1955">
        <f t="shared" si="191"/>
        <v>0.99362978803276214</v>
      </c>
      <c r="L1955">
        <v>6.25</v>
      </c>
      <c r="M1955">
        <v>14.4</v>
      </c>
    </row>
    <row r="1956" spans="1:13" ht="15" x14ac:dyDescent="0.25">
      <c r="A1956" t="s">
        <v>1031</v>
      </c>
      <c r="B1956" t="s">
        <v>291</v>
      </c>
      <c r="C1956">
        <v>56.1</v>
      </c>
      <c r="D1956">
        <v>57</v>
      </c>
      <c r="E1956">
        <f t="shared" si="188"/>
        <v>3.0456487606443186</v>
      </c>
      <c r="F1956">
        <v>74</v>
      </c>
      <c r="G1956">
        <f t="shared" si="189"/>
        <v>3.9540001453978872</v>
      </c>
      <c r="H1956">
        <f t="shared" si="192"/>
        <v>131</v>
      </c>
      <c r="I1956">
        <f t="shared" si="190"/>
        <v>6.9996489060422062</v>
      </c>
      <c r="J1956">
        <v>6.87</v>
      </c>
      <c r="K1956">
        <f t="shared" si="191"/>
        <v>0.86165668681889951</v>
      </c>
      <c r="L1956">
        <v>6.28</v>
      </c>
    </row>
    <row r="1957" spans="1:13" ht="15" x14ac:dyDescent="0.25">
      <c r="A1957" t="s">
        <v>1031</v>
      </c>
      <c r="B1957" t="s">
        <v>291</v>
      </c>
      <c r="C1957">
        <v>46.5</v>
      </c>
      <c r="D1957">
        <v>35</v>
      </c>
      <c r="E1957">
        <f t="shared" si="188"/>
        <v>2.1436964435381967</v>
      </c>
      <c r="F1957">
        <v>45</v>
      </c>
      <c r="G1957">
        <f t="shared" si="189"/>
        <v>2.7561811416919673</v>
      </c>
      <c r="H1957">
        <f t="shared" si="192"/>
        <v>80</v>
      </c>
      <c r="I1957">
        <f t="shared" si="190"/>
        <v>4.8998775852301639</v>
      </c>
      <c r="J1957">
        <v>5.64</v>
      </c>
      <c r="K1957">
        <f t="shared" si="191"/>
        <v>0.77924941384849422</v>
      </c>
      <c r="L1957">
        <v>5.0199999999999996</v>
      </c>
      <c r="M1957">
        <v>14.9</v>
      </c>
    </row>
    <row r="1958" spans="1:13" ht="15" x14ac:dyDescent="0.25">
      <c r="A1958" t="s">
        <v>1031</v>
      </c>
      <c r="B1958" t="s">
        <v>291</v>
      </c>
      <c r="C1958">
        <v>50.3</v>
      </c>
      <c r="D1958">
        <v>49</v>
      </c>
      <c r="E1958">
        <f t="shared" si="188"/>
        <v>2.8344973766483381</v>
      </c>
      <c r="F1958">
        <v>58</v>
      </c>
      <c r="G1958">
        <f t="shared" si="189"/>
        <v>3.3551193437878286</v>
      </c>
      <c r="H1958">
        <f t="shared" si="192"/>
        <v>107</v>
      </c>
      <c r="I1958">
        <f t="shared" si="190"/>
        <v>6.1896167204361667</v>
      </c>
      <c r="J1958">
        <v>7.45</v>
      </c>
      <c r="K1958">
        <f t="shared" si="191"/>
        <v>0.98847736163604438</v>
      </c>
      <c r="L1958">
        <v>6.22</v>
      </c>
      <c r="M1958">
        <v>13.85</v>
      </c>
    </row>
    <row r="1959" spans="1:13" ht="15" x14ac:dyDescent="0.25">
      <c r="A1959" t="s">
        <v>2038</v>
      </c>
      <c r="B1959" t="s">
        <v>114</v>
      </c>
      <c r="C1959">
        <v>77.7</v>
      </c>
      <c r="D1959">
        <v>80</v>
      </c>
      <c r="E1959">
        <f t="shared" si="188"/>
        <v>3.372860106065148</v>
      </c>
      <c r="F1959">
        <v>100</v>
      </c>
      <c r="G1959">
        <f t="shared" si="189"/>
        <v>4.2160751325814347</v>
      </c>
      <c r="H1959">
        <f t="shared" si="192"/>
        <v>180</v>
      </c>
      <c r="I1959">
        <f t="shared" si="190"/>
        <v>7.5889352386465827</v>
      </c>
      <c r="J1959">
        <v>8.66</v>
      </c>
      <c r="K1959">
        <f t="shared" si="191"/>
        <v>0.91827157198287612</v>
      </c>
      <c r="L1959">
        <v>6.77</v>
      </c>
      <c r="M1959">
        <v>13.6</v>
      </c>
    </row>
    <row r="1960" spans="1:13" ht="15" x14ac:dyDescent="0.25">
      <c r="A1960" t="s">
        <v>1024</v>
      </c>
      <c r="B1960" t="s">
        <v>226</v>
      </c>
      <c r="C1960">
        <v>61</v>
      </c>
      <c r="D1960">
        <v>61</v>
      </c>
      <c r="E1960">
        <f t="shared" si="188"/>
        <v>3.0667718689443642</v>
      </c>
      <c r="F1960">
        <v>80</v>
      </c>
      <c r="G1960">
        <f t="shared" si="189"/>
        <v>4.0219958936975271</v>
      </c>
      <c r="H1960">
        <f t="shared" si="192"/>
        <v>141</v>
      </c>
      <c r="I1960">
        <f t="shared" si="190"/>
        <v>7.0887677626418908</v>
      </c>
      <c r="J1960">
        <v>8.6999999999999993</v>
      </c>
      <c r="K1960">
        <f t="shared" si="191"/>
        <v>1.0450785532491225</v>
      </c>
      <c r="L1960">
        <v>8.75</v>
      </c>
    </row>
    <row r="1961" spans="1:13" ht="15" x14ac:dyDescent="0.25">
      <c r="A1961" t="s">
        <v>1024</v>
      </c>
      <c r="B1961" t="s">
        <v>226</v>
      </c>
      <c r="C1961">
        <v>41.2</v>
      </c>
      <c r="D1961">
        <v>31</v>
      </c>
      <c r="E1961">
        <f t="shared" si="188"/>
        <v>2.0734136985786136</v>
      </c>
      <c r="F1961">
        <v>37</v>
      </c>
      <c r="G1961">
        <f t="shared" si="189"/>
        <v>2.4747195757228613</v>
      </c>
      <c r="H1961">
        <f t="shared" si="192"/>
        <v>68</v>
      </c>
      <c r="I1961">
        <f t="shared" si="190"/>
        <v>4.5481332743014748</v>
      </c>
      <c r="J1961">
        <v>6.22</v>
      </c>
      <c r="K1961">
        <f t="shared" si="191"/>
        <v>0.9147053358448447</v>
      </c>
      <c r="L1961">
        <v>6.62</v>
      </c>
      <c r="M1961">
        <v>14.25</v>
      </c>
    </row>
    <row r="1962" spans="1:13" ht="15" x14ac:dyDescent="0.25">
      <c r="A1962" t="s">
        <v>790</v>
      </c>
      <c r="B1962" t="s">
        <v>85</v>
      </c>
      <c r="C1962">
        <v>52.1</v>
      </c>
      <c r="D1962">
        <v>35</v>
      </c>
      <c r="E1962">
        <f t="shared" si="188"/>
        <v>1.9735167686591064</v>
      </c>
      <c r="F1962">
        <v>43</v>
      </c>
      <c r="G1962">
        <f t="shared" si="189"/>
        <v>2.4246063157811877</v>
      </c>
      <c r="H1962">
        <f t="shared" si="192"/>
        <v>78</v>
      </c>
      <c r="I1962">
        <f t="shared" si="190"/>
        <v>4.3981230844402939</v>
      </c>
      <c r="J1962">
        <v>6.36</v>
      </c>
      <c r="K1962">
        <f t="shared" si="191"/>
        <v>0.82869694887927592</v>
      </c>
      <c r="L1962">
        <v>5.83</v>
      </c>
    </row>
    <row r="1963" spans="1:13" ht="15" x14ac:dyDescent="0.25">
      <c r="A1963" t="s">
        <v>159</v>
      </c>
      <c r="B1963" t="s">
        <v>257</v>
      </c>
      <c r="C1963">
        <v>52.1</v>
      </c>
      <c r="D1963">
        <v>53</v>
      </c>
      <c r="E1963">
        <f t="shared" si="188"/>
        <v>2.9884682496837898</v>
      </c>
      <c r="F1963">
        <v>68</v>
      </c>
      <c r="G1963">
        <f t="shared" si="189"/>
        <v>3.8342611505376922</v>
      </c>
      <c r="H1963">
        <f t="shared" si="192"/>
        <v>121</v>
      </c>
      <c r="I1963">
        <f t="shared" si="190"/>
        <v>6.8227294002214824</v>
      </c>
      <c r="J1963">
        <v>8.31</v>
      </c>
      <c r="K1963">
        <f t="shared" si="191"/>
        <v>1.0827785605639595</v>
      </c>
      <c r="L1963">
        <v>8.36</v>
      </c>
    </row>
    <row r="1964" spans="1:13" ht="15" x14ac:dyDescent="0.25">
      <c r="A1964" t="s">
        <v>159</v>
      </c>
      <c r="B1964" t="s">
        <v>257</v>
      </c>
      <c r="C1964">
        <v>47.9</v>
      </c>
      <c r="D1964">
        <v>32</v>
      </c>
      <c r="E1964">
        <f t="shared" si="188"/>
        <v>1.9181141577691123</v>
      </c>
      <c r="F1964">
        <v>35</v>
      </c>
      <c r="G1964">
        <f t="shared" si="189"/>
        <v>2.0979373600599667</v>
      </c>
      <c r="H1964">
        <f t="shared" si="192"/>
        <v>67</v>
      </c>
      <c r="I1964">
        <f t="shared" si="190"/>
        <v>4.0160515178290783</v>
      </c>
      <c r="J1964">
        <v>9.02</v>
      </c>
      <c r="K1964">
        <f t="shared" si="191"/>
        <v>1.2273338754989096</v>
      </c>
      <c r="L1964">
        <v>7.62</v>
      </c>
    </row>
    <row r="1965" spans="1:13" ht="15" x14ac:dyDescent="0.25">
      <c r="A1965" t="s">
        <v>159</v>
      </c>
      <c r="C1965">
        <v>55.8</v>
      </c>
      <c r="D1965">
        <v>57</v>
      </c>
      <c r="E1965">
        <f t="shared" si="188"/>
        <v>3.057550826277097</v>
      </c>
      <c r="F1965">
        <v>80</v>
      </c>
      <c r="G1965">
        <f t="shared" si="189"/>
        <v>4.2912994053011886</v>
      </c>
      <c r="H1965">
        <f t="shared" si="192"/>
        <v>137</v>
      </c>
      <c r="I1965">
        <f t="shared" si="190"/>
        <v>7.3488502315782851</v>
      </c>
      <c r="J1965" s="3">
        <v>10.19</v>
      </c>
      <c r="K1965">
        <f t="shared" si="191"/>
        <v>1.281599052931079</v>
      </c>
      <c r="L1965" s="3">
        <v>8.4</v>
      </c>
    </row>
    <row r="1966" spans="1:13" ht="15" x14ac:dyDescent="0.25">
      <c r="A1966" s="1" t="s">
        <v>159</v>
      </c>
      <c r="B1966" s="1" t="s">
        <v>72</v>
      </c>
      <c r="C1966" s="1">
        <v>57.9</v>
      </c>
      <c r="D1966" s="1">
        <v>29</v>
      </c>
      <c r="E1966">
        <f t="shared" si="188"/>
        <v>1.5143496496856308</v>
      </c>
      <c r="F1966" s="1">
        <v>38</v>
      </c>
      <c r="G1966">
        <f t="shared" si="189"/>
        <v>1.9843202306225507</v>
      </c>
      <c r="H1966">
        <f t="shared" si="192"/>
        <v>67</v>
      </c>
      <c r="I1966">
        <f t="shared" si="190"/>
        <v>3.4986698803081815</v>
      </c>
      <c r="J1966" s="1">
        <v>7.65</v>
      </c>
      <c r="K1966">
        <f t="shared" si="191"/>
        <v>0.94399189225994762</v>
      </c>
      <c r="L1966" s="1">
        <v>4.6500000000000004</v>
      </c>
    </row>
    <row r="1967" spans="1:13" ht="15" x14ac:dyDescent="0.25">
      <c r="A1967" t="s">
        <v>159</v>
      </c>
      <c r="B1967" t="s">
        <v>176</v>
      </c>
      <c r="C1967">
        <v>63.2</v>
      </c>
      <c r="D1967">
        <v>32</v>
      </c>
      <c r="E1967">
        <f t="shared" si="188"/>
        <v>1.5678659853165089</v>
      </c>
      <c r="F1967">
        <v>42</v>
      </c>
      <c r="G1967">
        <f t="shared" si="189"/>
        <v>2.0578241057279176</v>
      </c>
      <c r="H1967">
        <f t="shared" si="192"/>
        <v>74</v>
      </c>
      <c r="I1967">
        <f t="shared" si="190"/>
        <v>3.6256900910444267</v>
      </c>
      <c r="J1967">
        <v>6.3900000000000006</v>
      </c>
      <c r="K1967">
        <f t="shared" si="191"/>
        <v>0.75369933907287578</v>
      </c>
      <c r="L1967">
        <v>4.63</v>
      </c>
    </row>
    <row r="1968" spans="1:13" ht="15" x14ac:dyDescent="0.25">
      <c r="A1968" t="s">
        <v>159</v>
      </c>
      <c r="B1968" t="s">
        <v>72</v>
      </c>
      <c r="C1968">
        <v>79.900000000000006</v>
      </c>
      <c r="D1968">
        <v>48</v>
      </c>
      <c r="E1968">
        <f t="shared" si="188"/>
        <v>1.9830300920842905</v>
      </c>
      <c r="F1968">
        <v>63</v>
      </c>
      <c r="G1968">
        <f t="shared" si="189"/>
        <v>2.6027269958606314</v>
      </c>
      <c r="H1968">
        <f t="shared" si="192"/>
        <v>111</v>
      </c>
      <c r="I1968">
        <f t="shared" si="190"/>
        <v>4.5857570879449217</v>
      </c>
      <c r="J1968">
        <v>7.4</v>
      </c>
      <c r="K1968">
        <f t="shared" si="191"/>
        <v>0.77345297638529908</v>
      </c>
      <c r="L1968">
        <v>5.22</v>
      </c>
    </row>
    <row r="1969" spans="1:13" ht="15" x14ac:dyDescent="0.25">
      <c r="A1969" t="s">
        <v>2026</v>
      </c>
      <c r="B1969" t="s">
        <v>55</v>
      </c>
      <c r="C1969">
        <v>113.3</v>
      </c>
      <c r="D1969">
        <v>117</v>
      </c>
      <c r="E1969">
        <f t="shared" si="188"/>
        <v>3.7492091408015105</v>
      </c>
      <c r="F1969">
        <v>141</v>
      </c>
      <c r="G1969">
        <f t="shared" si="189"/>
        <v>4.518277682504384</v>
      </c>
      <c r="H1969">
        <f t="shared" si="192"/>
        <v>258</v>
      </c>
      <c r="I1969">
        <f t="shared" si="190"/>
        <v>8.2674868233058945</v>
      </c>
      <c r="J1969">
        <v>13</v>
      </c>
      <c r="K1969">
        <f t="shared" si="191"/>
        <v>1.1348804329413456</v>
      </c>
      <c r="L1969">
        <v>7.35</v>
      </c>
      <c r="M1969">
        <v>13.4</v>
      </c>
    </row>
    <row r="1970" spans="1:13" ht="15" x14ac:dyDescent="0.25">
      <c r="A1970" t="s">
        <v>928</v>
      </c>
      <c r="B1970" t="s">
        <v>118</v>
      </c>
      <c r="C1970">
        <v>72</v>
      </c>
      <c r="D1970">
        <v>46</v>
      </c>
      <c r="E1970">
        <f t="shared" si="188"/>
        <v>2.0499098115915095</v>
      </c>
      <c r="F1970">
        <v>63</v>
      </c>
      <c r="G1970">
        <f t="shared" si="189"/>
        <v>2.8074851767448936</v>
      </c>
      <c r="H1970">
        <f t="shared" si="192"/>
        <v>109</v>
      </c>
      <c r="I1970">
        <f t="shared" si="190"/>
        <v>4.8573949883364032</v>
      </c>
      <c r="J1970">
        <v>7.41</v>
      </c>
      <c r="K1970">
        <f t="shared" si="191"/>
        <v>0.8172015777960896</v>
      </c>
      <c r="L1970">
        <v>6.15</v>
      </c>
      <c r="M1970">
        <v>14.41</v>
      </c>
    </row>
    <row r="1971" spans="1:13" ht="15" x14ac:dyDescent="0.25">
      <c r="A1971" t="s">
        <v>2059</v>
      </c>
      <c r="B1971" t="s">
        <v>1538</v>
      </c>
      <c r="C1971">
        <v>64.5</v>
      </c>
      <c r="D1971">
        <v>87</v>
      </c>
      <c r="E1971">
        <f t="shared" si="188"/>
        <v>4.1999689684997801</v>
      </c>
      <c r="F1971">
        <v>105</v>
      </c>
      <c r="G1971">
        <f t="shared" si="189"/>
        <v>5.0689280654307689</v>
      </c>
      <c r="H1971">
        <f t="shared" ref="H1971:H2002" si="193">D1971+F1971</f>
        <v>192</v>
      </c>
      <c r="I1971">
        <f t="shared" si="190"/>
        <v>9.2688970339305481</v>
      </c>
      <c r="J1971">
        <v>13.98</v>
      </c>
      <c r="K1971">
        <f t="shared" si="191"/>
        <v>1.6317210126909329</v>
      </c>
      <c r="L1971">
        <v>9.0500000000000007</v>
      </c>
    </row>
    <row r="1972" spans="1:13" ht="15" x14ac:dyDescent="0.25">
      <c r="A1972" t="s">
        <v>1537</v>
      </c>
      <c r="B1972" t="s">
        <v>1538</v>
      </c>
      <c r="C1972">
        <v>54.2</v>
      </c>
      <c r="D1972">
        <v>55</v>
      </c>
      <c r="E1972">
        <f t="shared" si="188"/>
        <v>3.0133678490859133</v>
      </c>
      <c r="F1972">
        <v>73</v>
      </c>
      <c r="G1972">
        <f t="shared" si="189"/>
        <v>3.9995609633322124</v>
      </c>
      <c r="H1972">
        <f t="shared" si="193"/>
        <v>128</v>
      </c>
      <c r="I1972">
        <f t="shared" si="190"/>
        <v>7.0129288124181262</v>
      </c>
      <c r="J1972">
        <v>12.25</v>
      </c>
      <c r="K1972">
        <f t="shared" si="191"/>
        <v>1.5639670963567167</v>
      </c>
      <c r="L1972">
        <v>7.93</v>
      </c>
    </row>
    <row r="1973" spans="1:13" ht="15" x14ac:dyDescent="0.25">
      <c r="A1973" t="s">
        <v>861</v>
      </c>
      <c r="B1973" t="s">
        <v>862</v>
      </c>
      <c r="C1973">
        <v>47.6</v>
      </c>
      <c r="D1973">
        <v>36</v>
      </c>
      <c r="E1973">
        <f t="shared" si="188"/>
        <v>2.1677626416339981</v>
      </c>
      <c r="F1973">
        <v>44</v>
      </c>
      <c r="G1973">
        <f t="shared" si="189"/>
        <v>2.6494876731082195</v>
      </c>
      <c r="H1973">
        <f t="shared" si="193"/>
        <v>80</v>
      </c>
      <c r="I1973">
        <f t="shared" si="190"/>
        <v>4.8172503147422177</v>
      </c>
      <c r="J1973">
        <v>8.6</v>
      </c>
      <c r="K1973">
        <f t="shared" si="191"/>
        <v>1.1739815133495182</v>
      </c>
      <c r="L1973">
        <v>7.22</v>
      </c>
      <c r="M1973">
        <v>11.97</v>
      </c>
    </row>
    <row r="1974" spans="1:13" ht="15" x14ac:dyDescent="0.25">
      <c r="A1974" t="s">
        <v>483</v>
      </c>
      <c r="B1974" t="s">
        <v>651</v>
      </c>
      <c r="C1974">
        <v>47.8</v>
      </c>
      <c r="D1974">
        <v>22</v>
      </c>
      <c r="E1974">
        <f t="shared" si="188"/>
        <v>1.3207096575760948</v>
      </c>
      <c r="F1974">
        <v>23</v>
      </c>
      <c r="G1974">
        <f t="shared" si="189"/>
        <v>1.3807419147386446</v>
      </c>
      <c r="H1974">
        <f t="shared" si="193"/>
        <v>45</v>
      </c>
      <c r="I1974">
        <f t="shared" si="190"/>
        <v>2.7014515723147396</v>
      </c>
      <c r="J1974">
        <v>5.24</v>
      </c>
      <c r="K1974">
        <f t="shared" si="191"/>
        <v>0.7137651901190083</v>
      </c>
      <c r="L1974">
        <v>5.33</v>
      </c>
    </row>
    <row r="1975" spans="1:13" ht="15" x14ac:dyDescent="0.25">
      <c r="A1975" t="s">
        <v>53</v>
      </c>
      <c r="B1975" t="s">
        <v>54</v>
      </c>
      <c r="C1975">
        <v>34.700000000000003</v>
      </c>
      <c r="D1975">
        <v>28</v>
      </c>
      <c r="E1975">
        <f t="shared" si="188"/>
        <v>2.1218899345779247</v>
      </c>
      <c r="F1975">
        <v>36</v>
      </c>
      <c r="G1975">
        <f t="shared" si="189"/>
        <v>2.7281442016001893</v>
      </c>
      <c r="H1975">
        <f t="shared" si="193"/>
        <v>64</v>
      </c>
      <c r="I1975">
        <f t="shared" si="190"/>
        <v>4.8500341361781141</v>
      </c>
      <c r="J1975">
        <v>6.6</v>
      </c>
      <c r="K1975">
        <f t="shared" si="191"/>
        <v>1.0604148559809001</v>
      </c>
      <c r="L1975">
        <v>6.36</v>
      </c>
      <c r="M1975">
        <v>13.3</v>
      </c>
    </row>
    <row r="1976" spans="1:13" x14ac:dyDescent="0.3">
      <c r="A1976" t="s">
        <v>53</v>
      </c>
      <c r="B1976" t="s">
        <v>158</v>
      </c>
      <c r="C1976">
        <v>45.1</v>
      </c>
      <c r="D1976">
        <v>57</v>
      </c>
      <c r="E1976">
        <f t="shared" si="188"/>
        <v>3.5696641362247377</v>
      </c>
      <c r="F1976">
        <v>69</v>
      </c>
      <c r="G1976">
        <f t="shared" si="189"/>
        <v>4.3211723754299456</v>
      </c>
      <c r="H1976">
        <f t="shared" si="193"/>
        <v>126</v>
      </c>
      <c r="I1976">
        <f t="shared" si="190"/>
        <v>7.8908365116546832</v>
      </c>
      <c r="J1976">
        <v>8.1999999999999993</v>
      </c>
      <c r="K1976">
        <f t="shared" si="191"/>
        <v>1.1509473739918938</v>
      </c>
      <c r="L1976">
        <v>6.89</v>
      </c>
      <c r="M1976">
        <v>12.8</v>
      </c>
    </row>
    <row r="1977" spans="1:13" ht="15" x14ac:dyDescent="0.25">
      <c r="A1977" t="s">
        <v>53</v>
      </c>
      <c r="B1977" t="s">
        <v>1476</v>
      </c>
      <c r="C1977">
        <v>71.2</v>
      </c>
      <c r="D1977">
        <v>77</v>
      </c>
      <c r="E1977">
        <f t="shared" si="188"/>
        <v>3.4593727225227298</v>
      </c>
      <c r="F1977">
        <v>95</v>
      </c>
      <c r="G1977">
        <f t="shared" si="189"/>
        <v>4.2680572550605103</v>
      </c>
      <c r="H1977">
        <f t="shared" si="193"/>
        <v>172</v>
      </c>
      <c r="I1977">
        <f t="shared" si="190"/>
        <v>7.72742997758324</v>
      </c>
      <c r="J1977">
        <v>12.01</v>
      </c>
      <c r="K1977">
        <f t="shared" si="191"/>
        <v>1.3321574264123766</v>
      </c>
      <c r="L1977">
        <v>7.5200000000000005</v>
      </c>
      <c r="M1977">
        <v>12.76</v>
      </c>
    </row>
    <row r="1978" spans="1:13" ht="15" x14ac:dyDescent="0.25">
      <c r="A1978" t="s">
        <v>53</v>
      </c>
      <c r="B1978" t="s">
        <v>54</v>
      </c>
      <c r="C1978">
        <v>64.7</v>
      </c>
      <c r="D1978">
        <v>66</v>
      </c>
      <c r="E1978">
        <f t="shared" si="188"/>
        <v>3.1790161017948413</v>
      </c>
      <c r="F1978">
        <v>85</v>
      </c>
      <c r="G1978">
        <f t="shared" si="189"/>
        <v>4.0941874038266892</v>
      </c>
      <c r="H1978">
        <f t="shared" si="193"/>
        <v>151</v>
      </c>
      <c r="I1978">
        <f t="shared" si="190"/>
        <v>7.273203505621531</v>
      </c>
      <c r="J1978" s="3">
        <v>11.4</v>
      </c>
      <c r="K1978">
        <f t="shared" si="191"/>
        <v>1.3284659813175534</v>
      </c>
      <c r="L1978" s="3">
        <v>8.69</v>
      </c>
      <c r="M1978">
        <v>11.51</v>
      </c>
    </row>
    <row r="1979" spans="1:13" ht="15" x14ac:dyDescent="0.25">
      <c r="A1979" t="s">
        <v>1003</v>
      </c>
      <c r="B1979" t="s">
        <v>1004</v>
      </c>
      <c r="C1979">
        <v>40.200000000000003</v>
      </c>
      <c r="D1979">
        <v>42</v>
      </c>
      <c r="E1979">
        <f t="shared" si="188"/>
        <v>2.8598006507857505</v>
      </c>
      <c r="F1979">
        <v>52</v>
      </c>
      <c r="G1979">
        <f t="shared" si="189"/>
        <v>3.5407055676395007</v>
      </c>
      <c r="H1979">
        <f t="shared" si="193"/>
        <v>94</v>
      </c>
      <c r="I1979">
        <f t="shared" si="190"/>
        <v>6.4005062184252512</v>
      </c>
      <c r="J1979">
        <v>7.75</v>
      </c>
      <c r="K1979">
        <f t="shared" si="191"/>
        <v>1.1542335952958427</v>
      </c>
      <c r="L1979">
        <v>7.01</v>
      </c>
    </row>
    <row r="1980" spans="1:13" ht="15" x14ac:dyDescent="0.25">
      <c r="A1980" t="s">
        <v>120</v>
      </c>
      <c r="B1980" t="s">
        <v>51</v>
      </c>
      <c r="C1980">
        <v>38.200000000000003</v>
      </c>
      <c r="D1980">
        <v>15</v>
      </c>
      <c r="E1980">
        <f t="shared" si="188"/>
        <v>1.0599829099593738</v>
      </c>
      <c r="F1980">
        <v>17</v>
      </c>
      <c r="G1980">
        <f t="shared" si="189"/>
        <v>1.2013139646206237</v>
      </c>
      <c r="H1980">
        <f t="shared" si="193"/>
        <v>32</v>
      </c>
      <c r="I1980">
        <f t="shared" si="190"/>
        <v>2.2612968745799975</v>
      </c>
      <c r="J1980">
        <v>4.18</v>
      </c>
      <c r="K1980">
        <f t="shared" si="191"/>
        <v>0.63913641727278236</v>
      </c>
      <c r="L1980">
        <v>4.8</v>
      </c>
      <c r="M1980">
        <v>17.45</v>
      </c>
    </row>
    <row r="1981" spans="1:13" ht="15" x14ac:dyDescent="0.25">
      <c r="A1981" t="s">
        <v>1487</v>
      </c>
      <c r="B1981" t="s">
        <v>208</v>
      </c>
      <c r="C1981">
        <v>66.099999999999994</v>
      </c>
      <c r="D1981">
        <v>40</v>
      </c>
      <c r="E1981">
        <f t="shared" si="188"/>
        <v>1.8969069094786013</v>
      </c>
      <c r="F1981">
        <v>48</v>
      </c>
      <c r="G1981">
        <f t="shared" si="189"/>
        <v>2.2762882913743216</v>
      </c>
      <c r="H1981">
        <f t="shared" si="193"/>
        <v>88</v>
      </c>
      <c r="I1981">
        <f t="shared" si="190"/>
        <v>4.1731952008529225</v>
      </c>
      <c r="J1981">
        <v>5.27</v>
      </c>
      <c r="K1981">
        <f t="shared" si="191"/>
        <v>0.60738398295305907</v>
      </c>
      <c r="L1981">
        <v>5.31</v>
      </c>
      <c r="M1981">
        <v>13.9</v>
      </c>
    </row>
    <row r="1982" spans="1:13" ht="15" x14ac:dyDescent="0.25">
      <c r="A1982" t="s">
        <v>442</v>
      </c>
      <c r="B1982" t="s">
        <v>443</v>
      </c>
      <c r="C1982">
        <v>29.7</v>
      </c>
      <c r="D1982">
        <v>21</v>
      </c>
      <c r="E1982">
        <f t="shared" si="188"/>
        <v>1.7821190543672458</v>
      </c>
      <c r="F1982">
        <v>25</v>
      </c>
      <c r="G1982">
        <f t="shared" si="189"/>
        <v>2.1215703028181498</v>
      </c>
      <c r="H1982">
        <f t="shared" si="193"/>
        <v>46</v>
      </c>
      <c r="I1982">
        <f t="shared" si="190"/>
        <v>3.9036893571853954</v>
      </c>
      <c r="J1982">
        <v>5.57</v>
      </c>
      <c r="K1982">
        <f t="shared" si="191"/>
        <v>0.96966606850744341</v>
      </c>
      <c r="L1982">
        <v>5.46</v>
      </c>
    </row>
    <row r="1983" spans="1:13" ht="15" x14ac:dyDescent="0.25">
      <c r="A1983" t="s">
        <v>1266</v>
      </c>
      <c r="B1983" t="s">
        <v>2086</v>
      </c>
      <c r="C1983">
        <v>48</v>
      </c>
      <c r="E1983" t="str">
        <f t="shared" si="188"/>
        <v/>
      </c>
      <c r="F1983">
        <v>50</v>
      </c>
      <c r="G1983">
        <f t="shared" si="189"/>
        <v>2.9925102980155383</v>
      </c>
      <c r="H1983">
        <f t="shared" si="193"/>
        <v>50</v>
      </c>
      <c r="I1983">
        <f t="shared" si="190"/>
        <v>2.9925102980155383</v>
      </c>
      <c r="J1983" s="3">
        <v>5.96</v>
      </c>
      <c r="K1983">
        <f t="shared" si="191"/>
        <v>0.81009420629708839</v>
      </c>
      <c r="L1983" s="3">
        <v>5.95</v>
      </c>
      <c r="M1983">
        <v>13.56</v>
      </c>
    </row>
    <row r="1984" spans="1:13" ht="15" x14ac:dyDescent="0.25">
      <c r="A1984" t="s">
        <v>2022</v>
      </c>
      <c r="B1984" t="s">
        <v>622</v>
      </c>
      <c r="C1984">
        <v>46.5</v>
      </c>
      <c r="D1984">
        <v>25</v>
      </c>
      <c r="E1984">
        <f t="shared" si="188"/>
        <v>1.5312117453844263</v>
      </c>
      <c r="F1984">
        <v>35</v>
      </c>
      <c r="G1984">
        <f t="shared" si="189"/>
        <v>2.1436964435381967</v>
      </c>
      <c r="H1984">
        <f t="shared" si="193"/>
        <v>60</v>
      </c>
      <c r="I1984">
        <f t="shared" si="190"/>
        <v>3.6749081889226232</v>
      </c>
      <c r="J1984">
        <v>6.26</v>
      </c>
      <c r="K1984">
        <f t="shared" si="191"/>
        <v>0.86491158345595276</v>
      </c>
      <c r="L1984">
        <v>6.2</v>
      </c>
    </row>
    <row r="1985" spans="1:13" ht="15" x14ac:dyDescent="0.25">
      <c r="A1985" t="s">
        <v>1481</v>
      </c>
      <c r="B1985" t="s">
        <v>443</v>
      </c>
      <c r="C1985">
        <v>51.3</v>
      </c>
      <c r="D1985">
        <v>18</v>
      </c>
      <c r="E1985">
        <f t="shared" si="188"/>
        <v>1.0264402365357315</v>
      </c>
      <c r="F1985">
        <v>25</v>
      </c>
      <c r="G1985">
        <f t="shared" si="189"/>
        <v>1.4256114396329604</v>
      </c>
      <c r="H1985">
        <f t="shared" si="193"/>
        <v>43</v>
      </c>
      <c r="I1985">
        <f t="shared" si="190"/>
        <v>2.4520516761686917</v>
      </c>
      <c r="J1985">
        <v>5.23</v>
      </c>
      <c r="K1985">
        <f t="shared" si="191"/>
        <v>0.68691781708228006</v>
      </c>
      <c r="L1985">
        <v>5.87</v>
      </c>
      <c r="M1985">
        <v>14</v>
      </c>
    </row>
    <row r="1986" spans="1:13" ht="15" x14ac:dyDescent="0.25">
      <c r="A1986" t="s">
        <v>39</v>
      </c>
      <c r="B1986" t="s">
        <v>1826</v>
      </c>
      <c r="C1986">
        <v>64.400000000000006</v>
      </c>
      <c r="E1986" t="str">
        <f t="shared" ref="E1986:E2049" si="194">IF(AND($C1986&gt;0,D1986&gt;0),D1986/($C1986^0.727399687532279),"")</f>
        <v/>
      </c>
      <c r="F1986">
        <v>72</v>
      </c>
      <c r="G1986">
        <f t="shared" ref="G1986:G2049" si="195">IF(AND($C1986&gt;0,F1986&gt;0),F1986/($C1986^0.727399687532279),"")</f>
        <v>3.4797615236629085</v>
      </c>
      <c r="H1986">
        <f t="shared" si="193"/>
        <v>72</v>
      </c>
      <c r="I1986">
        <f t="shared" ref="I1986:I2049" si="196">IF(AND($C1986&gt;0,H1986&gt;0),H1986/($C1986^0.727399687532279),"")</f>
        <v>3.4797615236629085</v>
      </c>
      <c r="J1986">
        <v>9.4</v>
      </c>
      <c r="K1986">
        <f t="shared" ref="K1986:K2049" si="197">IF(AND($C1986&gt;0,J1986&gt;0),J1986/($C1986^0.515518364833551),"")</f>
        <v>1.0980294012120577</v>
      </c>
      <c r="L1986">
        <v>7.15</v>
      </c>
      <c r="M1986">
        <v>12.2</v>
      </c>
    </row>
    <row r="1987" spans="1:13" ht="15" x14ac:dyDescent="0.25">
      <c r="A1987" t="s">
        <v>154</v>
      </c>
      <c r="B1987" t="s">
        <v>402</v>
      </c>
      <c r="C1987">
        <v>38.9</v>
      </c>
      <c r="D1987">
        <v>15</v>
      </c>
      <c r="E1987">
        <f t="shared" si="194"/>
        <v>1.0460740191455418</v>
      </c>
      <c r="F1987">
        <v>22</v>
      </c>
      <c r="G1987">
        <f t="shared" si="195"/>
        <v>1.5342418947467946</v>
      </c>
      <c r="H1987">
        <f t="shared" si="193"/>
        <v>37</v>
      </c>
      <c r="I1987">
        <f t="shared" si="196"/>
        <v>2.5803159138923362</v>
      </c>
      <c r="J1987">
        <v>4.92</v>
      </c>
      <c r="K1987">
        <f t="shared" si="197"/>
        <v>0.74527556786540539</v>
      </c>
      <c r="L1987">
        <v>4.5599999999999996</v>
      </c>
      <c r="M1987">
        <v>14.96</v>
      </c>
    </row>
    <row r="1988" spans="1:13" ht="15" x14ac:dyDescent="0.25">
      <c r="A1988" t="s">
        <v>1183</v>
      </c>
      <c r="B1988" t="s">
        <v>428</v>
      </c>
      <c r="C1988">
        <v>38.1</v>
      </c>
      <c r="D1988">
        <v>24</v>
      </c>
      <c r="E1988">
        <f t="shared" si="194"/>
        <v>1.6992094253332848</v>
      </c>
      <c r="F1988">
        <v>35</v>
      </c>
      <c r="G1988">
        <f t="shared" si="195"/>
        <v>2.4780137452777069</v>
      </c>
      <c r="H1988">
        <f t="shared" si="193"/>
        <v>59</v>
      </c>
      <c r="I1988">
        <f t="shared" si="196"/>
        <v>4.1772231706109917</v>
      </c>
      <c r="J1988">
        <v>4.3600000000000003</v>
      </c>
      <c r="K1988">
        <f t="shared" si="197"/>
        <v>0.66756049940123052</v>
      </c>
      <c r="L1988">
        <v>5.45</v>
      </c>
      <c r="M1988">
        <v>13.7</v>
      </c>
    </row>
    <row r="1989" spans="1:13" ht="15" x14ac:dyDescent="0.25">
      <c r="A1989" t="s">
        <v>748</v>
      </c>
      <c r="B1989" t="s">
        <v>460</v>
      </c>
      <c r="C1989">
        <v>49.1</v>
      </c>
      <c r="D1989">
        <v>24</v>
      </c>
      <c r="E1989">
        <f t="shared" si="194"/>
        <v>1.41292494546382</v>
      </c>
      <c r="F1989">
        <v>26</v>
      </c>
      <c r="G1989">
        <f t="shared" si="195"/>
        <v>1.5306686909191385</v>
      </c>
      <c r="H1989">
        <f t="shared" si="193"/>
        <v>50</v>
      </c>
      <c r="I1989">
        <f t="shared" si="196"/>
        <v>2.9435936363829587</v>
      </c>
      <c r="J1989">
        <v>7.94</v>
      </c>
      <c r="K1989">
        <f t="shared" si="197"/>
        <v>1.0666868392401163</v>
      </c>
      <c r="L1989">
        <v>6.28</v>
      </c>
    </row>
    <row r="1990" spans="1:13" ht="15" x14ac:dyDescent="0.25">
      <c r="A1990" t="s">
        <v>1440</v>
      </c>
      <c r="B1990" t="s">
        <v>460</v>
      </c>
      <c r="C1990">
        <v>58</v>
      </c>
      <c r="D1990">
        <v>44</v>
      </c>
      <c r="E1990">
        <f t="shared" si="194"/>
        <v>2.2947517249346356</v>
      </c>
      <c r="F1990">
        <v>53</v>
      </c>
      <c r="G1990">
        <f t="shared" si="195"/>
        <v>2.7641327595803564</v>
      </c>
      <c r="H1990">
        <f t="shared" si="193"/>
        <v>97</v>
      </c>
      <c r="I1990">
        <f t="shared" si="196"/>
        <v>5.0588844845149916</v>
      </c>
      <c r="J1990">
        <v>9.6</v>
      </c>
      <c r="K1990">
        <f t="shared" si="197"/>
        <v>1.1835639192533629</v>
      </c>
      <c r="L1990">
        <v>7.42</v>
      </c>
    </row>
    <row r="1991" spans="1:13" ht="15" x14ac:dyDescent="0.25">
      <c r="A1991" t="s">
        <v>459</v>
      </c>
      <c r="B1991" t="s">
        <v>460</v>
      </c>
      <c r="C1991">
        <v>42.2</v>
      </c>
      <c r="D1991">
        <v>21</v>
      </c>
      <c r="E1991">
        <f t="shared" si="194"/>
        <v>1.38028105064787</v>
      </c>
      <c r="F1991">
        <v>21</v>
      </c>
      <c r="G1991">
        <f t="shared" si="195"/>
        <v>1.38028105064787</v>
      </c>
      <c r="H1991">
        <f t="shared" si="193"/>
        <v>42</v>
      </c>
      <c r="I1991">
        <f t="shared" si="196"/>
        <v>2.76056210129574</v>
      </c>
      <c r="J1991">
        <v>5.1000000000000005</v>
      </c>
      <c r="K1991">
        <f t="shared" si="197"/>
        <v>0.74078428224932225</v>
      </c>
      <c r="L1991">
        <v>5.47</v>
      </c>
    </row>
    <row r="1992" spans="1:13" ht="15" x14ac:dyDescent="0.25">
      <c r="A1992" t="s">
        <v>367</v>
      </c>
      <c r="C1992">
        <v>41.7</v>
      </c>
      <c r="D1992">
        <v>21</v>
      </c>
      <c r="E1992">
        <f t="shared" si="194"/>
        <v>1.3923000366995339</v>
      </c>
      <c r="F1992">
        <v>31</v>
      </c>
      <c r="G1992">
        <f t="shared" si="195"/>
        <v>2.0553000541755027</v>
      </c>
      <c r="H1992">
        <f t="shared" si="193"/>
        <v>52</v>
      </c>
      <c r="I1992">
        <f t="shared" si="196"/>
        <v>3.4476000908750364</v>
      </c>
      <c r="J1992">
        <v>6.12</v>
      </c>
      <c r="K1992">
        <f t="shared" si="197"/>
        <v>0.89442006266739094</v>
      </c>
      <c r="L1992">
        <v>5.21</v>
      </c>
    </row>
    <row r="1993" spans="1:13" ht="15" x14ac:dyDescent="0.25">
      <c r="A1993" t="s">
        <v>1608</v>
      </c>
      <c r="B1993" t="s">
        <v>230</v>
      </c>
      <c r="C1993">
        <v>57.1</v>
      </c>
      <c r="D1993">
        <v>55</v>
      </c>
      <c r="E1993">
        <f t="shared" si="194"/>
        <v>2.9012565453340686</v>
      </c>
      <c r="F1993">
        <v>65</v>
      </c>
      <c r="G1993">
        <f t="shared" si="195"/>
        <v>3.4287577353948087</v>
      </c>
      <c r="H1993">
        <f t="shared" si="193"/>
        <v>120</v>
      </c>
      <c r="I1993">
        <f t="shared" si="196"/>
        <v>6.3300142807288777</v>
      </c>
      <c r="J1993">
        <v>8.83</v>
      </c>
      <c r="K1993">
        <f t="shared" si="197"/>
        <v>1.0974444068377747</v>
      </c>
      <c r="L1993">
        <v>6.88</v>
      </c>
    </row>
    <row r="1994" spans="1:13" ht="15" x14ac:dyDescent="0.25">
      <c r="A1994" t="s">
        <v>1053</v>
      </c>
      <c r="B1994" t="s">
        <v>230</v>
      </c>
      <c r="C1994">
        <v>51.9</v>
      </c>
      <c r="D1994">
        <v>43</v>
      </c>
      <c r="E1994">
        <f t="shared" si="194"/>
        <v>2.4313991213351116</v>
      </c>
      <c r="F1994">
        <v>55</v>
      </c>
      <c r="G1994">
        <f t="shared" si="195"/>
        <v>3.1099291086844447</v>
      </c>
      <c r="H1994">
        <f t="shared" si="193"/>
        <v>98</v>
      </c>
      <c r="I1994">
        <f t="shared" si="196"/>
        <v>5.5413282300195563</v>
      </c>
      <c r="J1994">
        <v>7.76</v>
      </c>
      <c r="K1994">
        <f t="shared" si="197"/>
        <v>1.0131213079477464</v>
      </c>
      <c r="L1994">
        <v>6.6400000000000006</v>
      </c>
      <c r="M1994">
        <v>12.66</v>
      </c>
    </row>
    <row r="1995" spans="1:13" ht="15" x14ac:dyDescent="0.25">
      <c r="A1995" t="s">
        <v>1850</v>
      </c>
      <c r="B1995" t="s">
        <v>85</v>
      </c>
      <c r="C1995">
        <v>49.7</v>
      </c>
      <c r="D1995">
        <v>53</v>
      </c>
      <c r="E1995">
        <f t="shared" si="194"/>
        <v>3.0927638646838398</v>
      </c>
      <c r="F1995">
        <v>67</v>
      </c>
      <c r="G1995">
        <f t="shared" si="195"/>
        <v>3.9097203572418353</v>
      </c>
      <c r="H1995">
        <f t="shared" si="193"/>
        <v>120</v>
      </c>
      <c r="I1995">
        <f t="shared" si="196"/>
        <v>7.0024842219256751</v>
      </c>
      <c r="J1995">
        <v>8.69</v>
      </c>
      <c r="K1995">
        <f t="shared" si="197"/>
        <v>1.1601573739707511</v>
      </c>
      <c r="L1995">
        <v>8.6199999999999992</v>
      </c>
    </row>
    <row r="1996" spans="1:13" ht="15" x14ac:dyDescent="0.25">
      <c r="A1996" t="s">
        <v>1850</v>
      </c>
      <c r="B1996" t="s">
        <v>85</v>
      </c>
      <c r="C1996">
        <v>44.5</v>
      </c>
      <c r="D1996">
        <v>39</v>
      </c>
      <c r="E1996">
        <f t="shared" si="194"/>
        <v>2.4663121935396433</v>
      </c>
      <c r="F1996">
        <v>48</v>
      </c>
      <c r="G1996">
        <f t="shared" si="195"/>
        <v>3.0354611612795606</v>
      </c>
      <c r="H1996">
        <f t="shared" si="193"/>
        <v>87</v>
      </c>
      <c r="I1996">
        <f t="shared" si="196"/>
        <v>5.5017733548192034</v>
      </c>
      <c r="J1996">
        <v>8.0299999999999994</v>
      </c>
      <c r="K1996">
        <f t="shared" si="197"/>
        <v>1.1348950133605036</v>
      </c>
      <c r="L1996">
        <v>8.0299999999999994</v>
      </c>
    </row>
    <row r="1997" spans="1:13" ht="15" x14ac:dyDescent="0.25">
      <c r="A1997" t="s">
        <v>1020</v>
      </c>
      <c r="B1997" t="s">
        <v>90</v>
      </c>
      <c r="C1997">
        <v>51</v>
      </c>
      <c r="D1997">
        <v>49</v>
      </c>
      <c r="E1997">
        <f t="shared" si="194"/>
        <v>2.8061447365260146</v>
      </c>
      <c r="F1997">
        <v>65</v>
      </c>
      <c r="G1997">
        <f t="shared" si="195"/>
        <v>3.7224368953916516</v>
      </c>
      <c r="H1997">
        <f t="shared" si="193"/>
        <v>114</v>
      </c>
      <c r="I1997">
        <f t="shared" si="196"/>
        <v>6.5285816319176657</v>
      </c>
      <c r="J1997">
        <v>8.6300000000000008</v>
      </c>
      <c r="K1997">
        <f t="shared" si="197"/>
        <v>1.1369124195062787</v>
      </c>
      <c r="L1997">
        <v>8.3000000000000007</v>
      </c>
      <c r="M1997">
        <v>13.15</v>
      </c>
    </row>
    <row r="1998" spans="1:13" ht="15" x14ac:dyDescent="0.25">
      <c r="A1998" t="s">
        <v>894</v>
      </c>
      <c r="B1998" t="s">
        <v>895</v>
      </c>
      <c r="C1998">
        <v>39.4</v>
      </c>
      <c r="D1998">
        <v>21</v>
      </c>
      <c r="E1998">
        <f t="shared" si="194"/>
        <v>1.4509613414859437</v>
      </c>
      <c r="F1998">
        <v>30</v>
      </c>
      <c r="G1998">
        <f t="shared" si="195"/>
        <v>2.072801916408491</v>
      </c>
      <c r="H1998">
        <f t="shared" si="193"/>
        <v>51</v>
      </c>
      <c r="I1998">
        <f t="shared" si="196"/>
        <v>3.5237632578944349</v>
      </c>
      <c r="J1998">
        <v>5.98</v>
      </c>
      <c r="K1998">
        <f t="shared" si="197"/>
        <v>0.89989860920778331</v>
      </c>
      <c r="L1998">
        <v>5.98</v>
      </c>
      <c r="M1998">
        <v>13.5</v>
      </c>
    </row>
    <row r="1999" spans="1:13" x14ac:dyDescent="0.3">
      <c r="A1999" t="s">
        <v>211</v>
      </c>
      <c r="B1999" t="s">
        <v>90</v>
      </c>
      <c r="C1999">
        <v>39.9</v>
      </c>
      <c r="D1999">
        <v>25</v>
      </c>
      <c r="E1999">
        <f t="shared" si="194"/>
        <v>1.7115627443154462</v>
      </c>
      <c r="F1999">
        <v>34</v>
      </c>
      <c r="G1999">
        <f t="shared" si="195"/>
        <v>2.3277253322690066</v>
      </c>
      <c r="H1999">
        <f t="shared" si="193"/>
        <v>59</v>
      </c>
      <c r="I1999">
        <f t="shared" si="196"/>
        <v>4.0392880765844525</v>
      </c>
      <c r="J1999">
        <v>6.1</v>
      </c>
      <c r="K1999">
        <f t="shared" si="197"/>
        <v>0.91200854131323494</v>
      </c>
      <c r="L1999">
        <v>5.8</v>
      </c>
      <c r="M1999">
        <v>14.2</v>
      </c>
    </row>
    <row r="2000" spans="1:13" x14ac:dyDescent="0.3">
      <c r="A2000" t="s">
        <v>211</v>
      </c>
      <c r="B2000" t="s">
        <v>90</v>
      </c>
      <c r="C2000">
        <v>63.2</v>
      </c>
      <c r="D2000">
        <v>63</v>
      </c>
      <c r="E2000">
        <f t="shared" si="194"/>
        <v>3.0867361585918767</v>
      </c>
      <c r="F2000">
        <v>80</v>
      </c>
      <c r="G2000">
        <f t="shared" si="195"/>
        <v>3.9196649632912721</v>
      </c>
      <c r="H2000">
        <f t="shared" si="193"/>
        <v>143</v>
      </c>
      <c r="I2000">
        <f t="shared" si="196"/>
        <v>7.0064011218831492</v>
      </c>
      <c r="J2000">
        <v>10.39</v>
      </c>
      <c r="K2000">
        <f t="shared" si="197"/>
        <v>1.225498612357931</v>
      </c>
      <c r="L2000">
        <v>8.4</v>
      </c>
      <c r="M2000">
        <v>12.4</v>
      </c>
    </row>
    <row r="2001" spans="1:13" x14ac:dyDescent="0.3">
      <c r="A2001" t="s">
        <v>211</v>
      </c>
      <c r="B2001" t="s">
        <v>90</v>
      </c>
      <c r="C2001">
        <v>60.4</v>
      </c>
      <c r="D2001">
        <v>64</v>
      </c>
      <c r="E2001">
        <f t="shared" si="194"/>
        <v>3.2408151570824688</v>
      </c>
      <c r="F2001">
        <v>79</v>
      </c>
      <c r="G2001">
        <f t="shared" si="195"/>
        <v>4.0003812095236722</v>
      </c>
      <c r="H2001">
        <f t="shared" si="193"/>
        <v>143</v>
      </c>
      <c r="I2001">
        <f t="shared" si="196"/>
        <v>7.2411963666061414</v>
      </c>
      <c r="J2001">
        <v>11.67</v>
      </c>
      <c r="K2001">
        <f t="shared" si="197"/>
        <v>1.4090084762914274</v>
      </c>
      <c r="L2001">
        <v>8.7000000000000011</v>
      </c>
      <c r="M2001">
        <v>12.03</v>
      </c>
    </row>
    <row r="2002" spans="1:13" ht="15" x14ac:dyDescent="0.25">
      <c r="A2002" t="s">
        <v>1039</v>
      </c>
      <c r="B2002" t="s">
        <v>827</v>
      </c>
      <c r="C2002">
        <v>57</v>
      </c>
      <c r="D2002">
        <v>47</v>
      </c>
      <c r="E2002">
        <f t="shared" si="194"/>
        <v>2.4824187140356275</v>
      </c>
      <c r="F2002">
        <v>57</v>
      </c>
      <c r="G2002">
        <f t="shared" si="195"/>
        <v>3.0105929085112928</v>
      </c>
      <c r="H2002">
        <f t="shared" si="193"/>
        <v>104</v>
      </c>
      <c r="I2002">
        <f t="shared" si="196"/>
        <v>5.4930116225469199</v>
      </c>
      <c r="J2002">
        <v>9.41</v>
      </c>
      <c r="K2002">
        <f t="shared" si="197"/>
        <v>1.170587518181186</v>
      </c>
      <c r="L2002">
        <v>6.82</v>
      </c>
    </row>
    <row r="2003" spans="1:13" ht="15" x14ac:dyDescent="0.25">
      <c r="A2003" t="s">
        <v>871</v>
      </c>
      <c r="B2003" t="s">
        <v>511</v>
      </c>
      <c r="C2003">
        <v>61.1</v>
      </c>
      <c r="D2003">
        <v>60</v>
      </c>
      <c r="E2003">
        <f t="shared" si="194"/>
        <v>3.0129049583531802</v>
      </c>
      <c r="F2003">
        <v>70</v>
      </c>
      <c r="G2003">
        <f t="shared" si="195"/>
        <v>3.5150557847453769</v>
      </c>
      <c r="H2003">
        <f t="shared" ref="H2003:H2034" si="198">D2003+F2003</f>
        <v>130</v>
      </c>
      <c r="I2003">
        <f t="shared" si="196"/>
        <v>6.5279607430985571</v>
      </c>
      <c r="J2003">
        <v>13.17</v>
      </c>
      <c r="K2003">
        <f t="shared" si="197"/>
        <v>1.5806973701023697</v>
      </c>
      <c r="L2003">
        <v>7.96</v>
      </c>
    </row>
    <row r="2004" spans="1:13" ht="15" x14ac:dyDescent="0.25">
      <c r="A2004" t="s">
        <v>871</v>
      </c>
      <c r="B2004" t="s">
        <v>511</v>
      </c>
      <c r="C2004">
        <v>71.2</v>
      </c>
      <c r="D2004">
        <v>114</v>
      </c>
      <c r="E2004">
        <f t="shared" si="194"/>
        <v>5.1216687060726125</v>
      </c>
      <c r="F2004">
        <v>136</v>
      </c>
      <c r="G2004">
        <f t="shared" si="195"/>
        <v>6.1100609125076781</v>
      </c>
      <c r="H2004">
        <f t="shared" si="198"/>
        <v>250</v>
      </c>
      <c r="I2004">
        <f t="shared" si="196"/>
        <v>11.231729618580291</v>
      </c>
      <c r="J2004">
        <v>14.38</v>
      </c>
      <c r="K2004">
        <f t="shared" si="197"/>
        <v>1.5950394497760179</v>
      </c>
      <c r="L2004">
        <v>8.4600000000000009</v>
      </c>
    </row>
    <row r="2005" spans="1:13" ht="15" x14ac:dyDescent="0.25">
      <c r="A2005" t="s">
        <v>871</v>
      </c>
      <c r="B2005" t="s">
        <v>511</v>
      </c>
      <c r="C2005">
        <v>67.2</v>
      </c>
      <c r="D2005">
        <v>89</v>
      </c>
      <c r="E2005">
        <f t="shared" si="194"/>
        <v>4.1702507430948801</v>
      </c>
      <c r="F2005">
        <v>113</v>
      </c>
      <c r="G2005">
        <f t="shared" si="195"/>
        <v>5.2948127412328256</v>
      </c>
      <c r="H2005">
        <f t="shared" si="198"/>
        <v>202</v>
      </c>
      <c r="I2005">
        <f t="shared" si="196"/>
        <v>9.4650634843277057</v>
      </c>
      <c r="J2005">
        <v>13.8</v>
      </c>
      <c r="K2005">
        <f t="shared" si="197"/>
        <v>1.5770180596900616</v>
      </c>
      <c r="L2005">
        <v>8.3800000000000008</v>
      </c>
      <c r="M2005">
        <v>11.97</v>
      </c>
    </row>
    <row r="2006" spans="1:13" ht="15" x14ac:dyDescent="0.25">
      <c r="A2006" t="s">
        <v>878</v>
      </c>
      <c r="B2006" t="s">
        <v>511</v>
      </c>
      <c r="C2006">
        <v>52</v>
      </c>
      <c r="D2006">
        <v>54</v>
      </c>
      <c r="E2006">
        <f t="shared" si="194"/>
        <v>3.0491126086564821</v>
      </c>
      <c r="F2006">
        <v>72</v>
      </c>
      <c r="G2006">
        <f t="shared" si="195"/>
        <v>4.0654834782086429</v>
      </c>
      <c r="H2006">
        <f t="shared" si="198"/>
        <v>126</v>
      </c>
      <c r="I2006">
        <f t="shared" si="196"/>
        <v>7.1145960868651246</v>
      </c>
      <c r="J2006">
        <v>10.61</v>
      </c>
      <c r="K2006">
        <f t="shared" si="197"/>
        <v>1.3838344759817551</v>
      </c>
      <c r="L2006">
        <v>7.07</v>
      </c>
      <c r="M2006">
        <v>12.82</v>
      </c>
    </row>
    <row r="2007" spans="1:13" x14ac:dyDescent="0.3">
      <c r="A2007" t="s">
        <v>1644</v>
      </c>
      <c r="B2007" t="s">
        <v>157</v>
      </c>
      <c r="C2007">
        <v>57.3</v>
      </c>
      <c r="D2007">
        <v>45</v>
      </c>
      <c r="E2007">
        <f t="shared" si="194"/>
        <v>2.3677257162794665</v>
      </c>
      <c r="F2007">
        <v>55</v>
      </c>
      <c r="G2007">
        <f t="shared" si="195"/>
        <v>2.8938869865637922</v>
      </c>
      <c r="H2007">
        <f t="shared" si="198"/>
        <v>100</v>
      </c>
      <c r="I2007">
        <f t="shared" si="196"/>
        <v>5.2616127028432587</v>
      </c>
      <c r="J2007">
        <v>8.1199999999999992</v>
      </c>
      <c r="K2007">
        <f t="shared" si="197"/>
        <v>1.0073839642830889</v>
      </c>
      <c r="L2007">
        <v>6.57</v>
      </c>
    </row>
    <row r="2008" spans="1:13" x14ac:dyDescent="0.3">
      <c r="A2008" t="s">
        <v>1644</v>
      </c>
      <c r="B2008" t="s">
        <v>308</v>
      </c>
      <c r="C2008">
        <v>38.4</v>
      </c>
      <c r="D2008">
        <v>26</v>
      </c>
      <c r="E2008">
        <f t="shared" si="194"/>
        <v>1.8303380595980054</v>
      </c>
      <c r="F2008">
        <v>33</v>
      </c>
      <c r="G2008">
        <f t="shared" si="195"/>
        <v>2.3231213833359301</v>
      </c>
      <c r="H2008">
        <f t="shared" si="198"/>
        <v>59</v>
      </c>
      <c r="I2008">
        <f t="shared" si="196"/>
        <v>4.1534594429339355</v>
      </c>
      <c r="J2008">
        <v>5.15</v>
      </c>
      <c r="K2008">
        <f t="shared" si="197"/>
        <v>0.78533578449273322</v>
      </c>
      <c r="L2008">
        <v>6.18</v>
      </c>
    </row>
    <row r="2009" spans="1:13" ht="15" x14ac:dyDescent="0.25">
      <c r="A2009" t="s">
        <v>490</v>
      </c>
      <c r="B2009" t="s">
        <v>491</v>
      </c>
      <c r="C2009">
        <v>40.1</v>
      </c>
      <c r="D2009">
        <v>16</v>
      </c>
      <c r="E2009">
        <f t="shared" si="194"/>
        <v>1.091423415503459</v>
      </c>
      <c r="F2009">
        <v>20</v>
      </c>
      <c r="G2009">
        <f t="shared" si="195"/>
        <v>1.3642792693793238</v>
      </c>
      <c r="H2009">
        <f t="shared" si="198"/>
        <v>36</v>
      </c>
      <c r="I2009">
        <f t="shared" si="196"/>
        <v>2.455702684882783</v>
      </c>
      <c r="J2009">
        <v>6.61</v>
      </c>
      <c r="K2009">
        <f t="shared" si="197"/>
        <v>0.98571438375898812</v>
      </c>
      <c r="L2009">
        <v>5.67</v>
      </c>
    </row>
    <row r="2010" spans="1:13" ht="15" x14ac:dyDescent="0.25">
      <c r="A2010" t="s">
        <v>2175</v>
      </c>
      <c r="B2010" t="s">
        <v>288</v>
      </c>
      <c r="C2010">
        <v>81.7</v>
      </c>
      <c r="D2010">
        <v>95</v>
      </c>
      <c r="E2010">
        <f t="shared" si="194"/>
        <v>3.86165862374733</v>
      </c>
      <c r="F2010">
        <v>105</v>
      </c>
      <c r="G2010">
        <f t="shared" si="195"/>
        <v>4.2681490051944175</v>
      </c>
      <c r="H2010">
        <f t="shared" si="198"/>
        <v>200</v>
      </c>
      <c r="I2010">
        <f t="shared" si="196"/>
        <v>8.129807628941748</v>
      </c>
      <c r="J2010">
        <v>11.36</v>
      </c>
      <c r="K2010">
        <f t="shared" si="197"/>
        <v>1.1737963199492645</v>
      </c>
      <c r="L2010">
        <v>7.59</v>
      </c>
      <c r="M2010">
        <v>14.145395838694</v>
      </c>
    </row>
    <row r="2011" spans="1:13" x14ac:dyDescent="0.3">
      <c r="A2011" t="s">
        <v>582</v>
      </c>
      <c r="B2011" t="s">
        <v>230</v>
      </c>
      <c r="C2011">
        <v>37.4</v>
      </c>
      <c r="D2011">
        <v>21</v>
      </c>
      <c r="E2011">
        <f t="shared" si="194"/>
        <v>1.5069990646638529</v>
      </c>
      <c r="F2011">
        <v>29</v>
      </c>
      <c r="G2011">
        <f t="shared" si="195"/>
        <v>2.0810939464405589</v>
      </c>
      <c r="H2011">
        <f t="shared" si="198"/>
        <v>50</v>
      </c>
      <c r="I2011">
        <f t="shared" si="196"/>
        <v>3.5880930111044118</v>
      </c>
      <c r="J2011">
        <v>6.4</v>
      </c>
      <c r="K2011">
        <f t="shared" si="197"/>
        <v>0.98931769627207455</v>
      </c>
      <c r="L2011">
        <v>5.12</v>
      </c>
      <c r="M2011">
        <v>14.94</v>
      </c>
    </row>
    <row r="2012" spans="1:13" ht="15" x14ac:dyDescent="0.25">
      <c r="A2012" t="s">
        <v>2134</v>
      </c>
      <c r="B2012" t="s">
        <v>466</v>
      </c>
      <c r="C2012">
        <v>84.7</v>
      </c>
      <c r="D2012">
        <v>102</v>
      </c>
      <c r="E2012">
        <f t="shared" si="194"/>
        <v>4.0388561137425141</v>
      </c>
      <c r="F2012">
        <v>115</v>
      </c>
      <c r="G2012">
        <f t="shared" si="195"/>
        <v>4.5536122851018543</v>
      </c>
      <c r="H2012">
        <f t="shared" si="198"/>
        <v>217</v>
      </c>
      <c r="I2012">
        <f t="shared" si="196"/>
        <v>8.5924683988443675</v>
      </c>
      <c r="J2012">
        <v>10.6</v>
      </c>
      <c r="K2012">
        <f t="shared" si="197"/>
        <v>1.0750943066457781</v>
      </c>
      <c r="L2012">
        <v>6.8</v>
      </c>
    </row>
    <row r="2013" spans="1:13" ht="15" x14ac:dyDescent="0.25">
      <c r="A2013" t="s">
        <v>1627</v>
      </c>
      <c r="B2013" t="s">
        <v>61</v>
      </c>
      <c r="C2013">
        <v>57.7</v>
      </c>
      <c r="D2013">
        <v>42</v>
      </c>
      <c r="E2013">
        <f t="shared" si="194"/>
        <v>2.1987231761536803</v>
      </c>
      <c r="F2013">
        <v>60</v>
      </c>
      <c r="G2013">
        <f t="shared" si="195"/>
        <v>3.1410331087909715</v>
      </c>
      <c r="H2013">
        <f t="shared" si="198"/>
        <v>102</v>
      </c>
      <c r="I2013">
        <f t="shared" si="196"/>
        <v>5.3397562849446523</v>
      </c>
      <c r="J2013">
        <v>11.83</v>
      </c>
      <c r="K2013">
        <f t="shared" si="197"/>
        <v>1.4624003059385786</v>
      </c>
      <c r="L2013">
        <v>8.35</v>
      </c>
      <c r="M2013">
        <v>11.38</v>
      </c>
    </row>
    <row r="2014" spans="1:13" ht="15" x14ac:dyDescent="0.25">
      <c r="A2014" t="s">
        <v>1627</v>
      </c>
      <c r="B2014" t="s">
        <v>61</v>
      </c>
      <c r="C2014">
        <v>69.3</v>
      </c>
      <c r="D2014">
        <v>77</v>
      </c>
      <c r="E2014">
        <f t="shared" si="194"/>
        <v>3.5281086052227772</v>
      </c>
      <c r="F2014">
        <v>94</v>
      </c>
      <c r="G2014">
        <f t="shared" si="195"/>
        <v>4.3070416739083255</v>
      </c>
      <c r="H2014">
        <f t="shared" si="198"/>
        <v>171</v>
      </c>
      <c r="I2014">
        <f t="shared" si="196"/>
        <v>7.8351502791311027</v>
      </c>
      <c r="J2014">
        <v>13.1</v>
      </c>
      <c r="K2014">
        <f t="shared" si="197"/>
        <v>1.4734639284723876</v>
      </c>
      <c r="L2014">
        <v>9.0399999999999991</v>
      </c>
    </row>
    <row r="2015" spans="1:13" ht="15" x14ac:dyDescent="0.25">
      <c r="A2015" s="1" t="s">
        <v>160</v>
      </c>
      <c r="B2015" s="1" t="s">
        <v>161</v>
      </c>
      <c r="C2015" s="1">
        <v>56.3</v>
      </c>
      <c r="D2015" s="1">
        <v>28</v>
      </c>
      <c r="E2015">
        <f t="shared" si="194"/>
        <v>1.4922403253352563</v>
      </c>
      <c r="F2015" s="1">
        <v>36</v>
      </c>
      <c r="G2015">
        <f t="shared" si="195"/>
        <v>1.9185947040024722</v>
      </c>
      <c r="H2015">
        <f t="shared" si="198"/>
        <v>64</v>
      </c>
      <c r="I2015">
        <f t="shared" si="196"/>
        <v>3.4108350293377288</v>
      </c>
      <c r="J2015" s="1">
        <v>6.8</v>
      </c>
      <c r="K2015">
        <f t="shared" si="197"/>
        <v>0.85131382724389537</v>
      </c>
      <c r="L2015" s="1">
        <v>4.0999999999999996</v>
      </c>
    </row>
    <row r="2016" spans="1:13" ht="15" x14ac:dyDescent="0.25">
      <c r="A2016" t="s">
        <v>160</v>
      </c>
      <c r="B2016" t="s">
        <v>480</v>
      </c>
      <c r="C2016">
        <v>59.7</v>
      </c>
      <c r="D2016">
        <v>29</v>
      </c>
      <c r="E2016">
        <f t="shared" si="194"/>
        <v>1.4809992015148583</v>
      </c>
      <c r="F2016">
        <v>40</v>
      </c>
      <c r="G2016">
        <f t="shared" si="195"/>
        <v>2.0427575193308387</v>
      </c>
      <c r="H2016">
        <f t="shared" si="198"/>
        <v>69</v>
      </c>
      <c r="I2016">
        <f t="shared" si="196"/>
        <v>3.523756720845697</v>
      </c>
      <c r="J2016">
        <v>6.4</v>
      </c>
      <c r="K2016">
        <f t="shared" si="197"/>
        <v>0.77737861752792747</v>
      </c>
      <c r="L2016">
        <v>4.28</v>
      </c>
    </row>
    <row r="2017" spans="1:13" ht="15" x14ac:dyDescent="0.25">
      <c r="A2017" t="s">
        <v>160</v>
      </c>
      <c r="B2017" t="s">
        <v>161</v>
      </c>
      <c r="C2017">
        <v>67.400000000000006</v>
      </c>
      <c r="D2017">
        <v>33</v>
      </c>
      <c r="E2017">
        <f t="shared" si="194"/>
        <v>1.5429338340951526</v>
      </c>
      <c r="F2017">
        <v>47</v>
      </c>
      <c r="G2017">
        <f t="shared" si="195"/>
        <v>2.1975118243173384</v>
      </c>
      <c r="H2017">
        <f t="shared" si="198"/>
        <v>80</v>
      </c>
      <c r="I2017">
        <f t="shared" si="196"/>
        <v>3.740445658412491</v>
      </c>
      <c r="J2017">
        <v>5.74</v>
      </c>
      <c r="K2017">
        <f t="shared" si="197"/>
        <v>0.6549439469395919</v>
      </c>
      <c r="L2017">
        <v>4.71</v>
      </c>
    </row>
    <row r="2018" spans="1:13" ht="15" x14ac:dyDescent="0.25">
      <c r="A2018" t="s">
        <v>1254</v>
      </c>
      <c r="B2018" t="s">
        <v>1255</v>
      </c>
      <c r="C2018">
        <v>87.3</v>
      </c>
      <c r="D2018">
        <v>58</v>
      </c>
      <c r="E2018">
        <f t="shared" si="194"/>
        <v>2.2466469952634425</v>
      </c>
      <c r="F2018">
        <v>65</v>
      </c>
      <c r="G2018">
        <f t="shared" si="195"/>
        <v>2.517794046415927</v>
      </c>
      <c r="H2018">
        <f t="shared" si="198"/>
        <v>123</v>
      </c>
      <c r="I2018">
        <f t="shared" si="196"/>
        <v>4.7644410416793699</v>
      </c>
      <c r="J2018">
        <v>9.9700000000000006</v>
      </c>
      <c r="K2018">
        <f t="shared" si="197"/>
        <v>0.99555823544430122</v>
      </c>
      <c r="L2018">
        <v>6.25</v>
      </c>
      <c r="M2018">
        <v>15.17</v>
      </c>
    </row>
    <row r="2019" spans="1:13" ht="15" x14ac:dyDescent="0.25">
      <c r="A2019" t="s">
        <v>212</v>
      </c>
      <c r="B2019" t="s">
        <v>114</v>
      </c>
      <c r="C2019">
        <v>70.900000000000006</v>
      </c>
      <c r="D2019">
        <v>80</v>
      </c>
      <c r="E2019">
        <f t="shared" si="194"/>
        <v>3.6052093920183448</v>
      </c>
      <c r="F2019">
        <v>95</v>
      </c>
      <c r="G2019">
        <f t="shared" si="195"/>
        <v>4.2811861530217845</v>
      </c>
      <c r="H2019">
        <f t="shared" si="198"/>
        <v>175</v>
      </c>
      <c r="I2019">
        <f t="shared" si="196"/>
        <v>7.8863955450401289</v>
      </c>
      <c r="J2019">
        <v>12.05</v>
      </c>
      <c r="K2019">
        <f t="shared" si="197"/>
        <v>1.3395068099322081</v>
      </c>
      <c r="L2019">
        <v>7.8</v>
      </c>
    </row>
    <row r="2020" spans="1:13" ht="15" x14ac:dyDescent="0.25">
      <c r="A2020" t="s">
        <v>212</v>
      </c>
      <c r="B2020" t="s">
        <v>114</v>
      </c>
      <c r="C2020">
        <v>47.3</v>
      </c>
      <c r="D2020">
        <v>38</v>
      </c>
      <c r="E2020">
        <f t="shared" si="194"/>
        <v>2.298741446090883</v>
      </c>
      <c r="F2020">
        <v>46</v>
      </c>
      <c r="G2020">
        <f t="shared" si="195"/>
        <v>2.7826870136889634</v>
      </c>
      <c r="H2020">
        <f t="shared" si="198"/>
        <v>84</v>
      </c>
      <c r="I2020">
        <f t="shared" si="196"/>
        <v>5.081428459779846</v>
      </c>
      <c r="J2020">
        <v>7.7</v>
      </c>
      <c r="K2020">
        <f t="shared" si="197"/>
        <v>1.054554546924982</v>
      </c>
      <c r="L2020">
        <v>6.21</v>
      </c>
      <c r="M2020">
        <v>13.3</v>
      </c>
    </row>
    <row r="2021" spans="1:13" ht="15" x14ac:dyDescent="0.25">
      <c r="A2021" t="s">
        <v>212</v>
      </c>
      <c r="B2021" t="s">
        <v>114</v>
      </c>
      <c r="C2021">
        <v>58.5</v>
      </c>
      <c r="D2021">
        <v>56</v>
      </c>
      <c r="E2021">
        <f t="shared" si="194"/>
        <v>2.9024142804334843</v>
      </c>
      <c r="F2021">
        <v>71</v>
      </c>
      <c r="G2021">
        <f t="shared" si="195"/>
        <v>3.6798466769781677</v>
      </c>
      <c r="H2021">
        <f t="shared" si="198"/>
        <v>127</v>
      </c>
      <c r="I2021">
        <f t="shared" si="196"/>
        <v>6.582260957411652</v>
      </c>
      <c r="J2021">
        <v>11.25</v>
      </c>
      <c r="K2021">
        <f t="shared" si="197"/>
        <v>1.380864993707124</v>
      </c>
      <c r="L2021">
        <v>7.48</v>
      </c>
      <c r="M2021">
        <v>12.78</v>
      </c>
    </row>
    <row r="2022" spans="1:13" ht="15" x14ac:dyDescent="0.25">
      <c r="A2022" t="s">
        <v>212</v>
      </c>
      <c r="B2022" t="s">
        <v>114</v>
      </c>
      <c r="C2022">
        <v>63</v>
      </c>
      <c r="D2022">
        <v>64</v>
      </c>
      <c r="E2022">
        <f t="shared" si="194"/>
        <v>3.1429698907162358</v>
      </c>
      <c r="F2022">
        <v>82</v>
      </c>
      <c r="G2022">
        <f t="shared" si="195"/>
        <v>4.0269301724801769</v>
      </c>
      <c r="H2022">
        <f t="shared" si="198"/>
        <v>146</v>
      </c>
      <c r="I2022">
        <f t="shared" si="196"/>
        <v>7.1699000631964127</v>
      </c>
      <c r="J2022">
        <v>10.54</v>
      </c>
      <c r="K2022">
        <f t="shared" si="197"/>
        <v>1.2452240874981209</v>
      </c>
      <c r="L2022">
        <v>7.85</v>
      </c>
      <c r="M2022">
        <v>11.8</v>
      </c>
    </row>
    <row r="2023" spans="1:13" ht="15" x14ac:dyDescent="0.25">
      <c r="A2023" t="s">
        <v>835</v>
      </c>
      <c r="B2023" t="s">
        <v>3</v>
      </c>
      <c r="C2023">
        <v>60.3</v>
      </c>
      <c r="D2023">
        <v>66</v>
      </c>
      <c r="E2023">
        <f t="shared" si="194"/>
        <v>3.3461212883919091</v>
      </c>
      <c r="F2023">
        <v>73</v>
      </c>
      <c r="G2023">
        <f t="shared" si="195"/>
        <v>3.7010129401910512</v>
      </c>
      <c r="H2023">
        <f t="shared" si="198"/>
        <v>139</v>
      </c>
      <c r="I2023">
        <f t="shared" si="196"/>
        <v>7.0471342285829603</v>
      </c>
      <c r="J2023">
        <v>11.47</v>
      </c>
      <c r="K2023">
        <f t="shared" si="197"/>
        <v>1.3860444183352083</v>
      </c>
      <c r="L2023">
        <v>7.66</v>
      </c>
      <c r="M2023">
        <v>12.4</v>
      </c>
    </row>
    <row r="2024" spans="1:13" ht="15" x14ac:dyDescent="0.25">
      <c r="A2024" t="s">
        <v>1657</v>
      </c>
      <c r="B2024" t="s">
        <v>3</v>
      </c>
      <c r="C2024">
        <v>60.9</v>
      </c>
      <c r="D2024">
        <v>57</v>
      </c>
      <c r="E2024">
        <f t="shared" si="194"/>
        <v>2.8690941149278397</v>
      </c>
      <c r="F2024">
        <v>71</v>
      </c>
      <c r="G2024">
        <f t="shared" si="195"/>
        <v>3.5737838975416949</v>
      </c>
      <c r="H2024">
        <f t="shared" si="198"/>
        <v>128</v>
      </c>
      <c r="I2024">
        <f t="shared" si="196"/>
        <v>6.4428780124695342</v>
      </c>
      <c r="J2024">
        <v>11.15</v>
      </c>
      <c r="K2024">
        <f t="shared" si="197"/>
        <v>1.3405156199494932</v>
      </c>
      <c r="L2024">
        <v>7.95</v>
      </c>
      <c r="M2024">
        <v>12.4</v>
      </c>
    </row>
    <row r="2025" spans="1:13" ht="15" x14ac:dyDescent="0.25">
      <c r="A2025" t="s">
        <v>1657</v>
      </c>
      <c r="B2025" t="s">
        <v>3</v>
      </c>
      <c r="C2025">
        <v>69.5</v>
      </c>
      <c r="D2025">
        <v>68</v>
      </c>
      <c r="E2025">
        <f t="shared" si="194"/>
        <v>3.1092077489442076</v>
      </c>
      <c r="F2025">
        <v>97</v>
      </c>
      <c r="G2025">
        <f t="shared" si="195"/>
        <v>4.4351934065821785</v>
      </c>
      <c r="H2025">
        <f t="shared" si="198"/>
        <v>165</v>
      </c>
      <c r="I2025">
        <f t="shared" si="196"/>
        <v>7.5444011555263861</v>
      </c>
      <c r="J2025">
        <v>13</v>
      </c>
      <c r="K2025">
        <f t="shared" si="197"/>
        <v>1.4600453914211848</v>
      </c>
      <c r="L2025">
        <v>8.2200000000000006</v>
      </c>
      <c r="M2025">
        <v>12.2</v>
      </c>
    </row>
    <row r="2026" spans="1:13" ht="15" x14ac:dyDescent="0.25">
      <c r="A2026" t="s">
        <v>7</v>
      </c>
      <c r="B2026" t="s">
        <v>75</v>
      </c>
      <c r="C2026">
        <v>52.7</v>
      </c>
      <c r="D2026">
        <v>46</v>
      </c>
      <c r="E2026">
        <f t="shared" si="194"/>
        <v>2.5722509019970481</v>
      </c>
      <c r="F2026">
        <v>54</v>
      </c>
      <c r="G2026">
        <f t="shared" si="195"/>
        <v>3.0195988849530564</v>
      </c>
      <c r="H2026">
        <f t="shared" si="198"/>
        <v>100</v>
      </c>
      <c r="I2026">
        <f t="shared" si="196"/>
        <v>5.591849786950104</v>
      </c>
      <c r="J2026">
        <v>8.82</v>
      </c>
      <c r="K2026">
        <f t="shared" si="197"/>
        <v>1.1424668101657689</v>
      </c>
      <c r="L2026">
        <v>6.7</v>
      </c>
      <c r="M2026">
        <v>13.65</v>
      </c>
    </row>
    <row r="2027" spans="1:13" ht="15" x14ac:dyDescent="0.25">
      <c r="A2027" t="s">
        <v>7</v>
      </c>
      <c r="B2027" t="s">
        <v>356</v>
      </c>
      <c r="C2027">
        <v>44</v>
      </c>
      <c r="D2027">
        <v>34</v>
      </c>
      <c r="E2027">
        <f t="shared" si="194"/>
        <v>2.1678636018906379</v>
      </c>
      <c r="F2027">
        <v>44</v>
      </c>
      <c r="G2027">
        <f t="shared" si="195"/>
        <v>2.8054705436231786</v>
      </c>
      <c r="H2027">
        <f t="shared" si="198"/>
        <v>78</v>
      </c>
      <c r="I2027">
        <f t="shared" si="196"/>
        <v>4.9733341455138165</v>
      </c>
      <c r="J2027">
        <v>7.86</v>
      </c>
      <c r="K2027">
        <f t="shared" si="197"/>
        <v>1.1173584291361012</v>
      </c>
      <c r="L2027">
        <v>7.18</v>
      </c>
      <c r="M2027">
        <v>12.81</v>
      </c>
    </row>
    <row r="2028" spans="1:13" ht="15" x14ac:dyDescent="0.25">
      <c r="A2028" t="s">
        <v>7</v>
      </c>
      <c r="B2028" t="s">
        <v>2030</v>
      </c>
      <c r="C2028">
        <v>73.400000000000006</v>
      </c>
      <c r="D2028">
        <v>95</v>
      </c>
      <c r="E2028">
        <f t="shared" si="194"/>
        <v>4.1746192776714581</v>
      </c>
      <c r="F2028">
        <v>122</v>
      </c>
      <c r="G2028">
        <f t="shared" si="195"/>
        <v>5.3610900197465039</v>
      </c>
      <c r="H2028">
        <f t="shared" si="198"/>
        <v>217</v>
      </c>
      <c r="I2028">
        <f t="shared" si="196"/>
        <v>9.5357092974179629</v>
      </c>
      <c r="J2028">
        <v>11.04</v>
      </c>
      <c r="K2028">
        <f t="shared" si="197"/>
        <v>1.2055035435356696</v>
      </c>
      <c r="L2028">
        <v>8.15</v>
      </c>
      <c r="M2028">
        <v>12.8</v>
      </c>
    </row>
    <row r="2029" spans="1:13" x14ac:dyDescent="0.3">
      <c r="A2029" t="s">
        <v>1914</v>
      </c>
      <c r="B2029" t="s">
        <v>1915</v>
      </c>
      <c r="C2029">
        <v>55.6</v>
      </c>
      <c r="D2029">
        <v>47</v>
      </c>
      <c r="E2029">
        <f t="shared" si="194"/>
        <v>2.527731844953871</v>
      </c>
      <c r="F2029">
        <v>60</v>
      </c>
      <c r="G2029">
        <f t="shared" si="195"/>
        <v>3.2268917169623887</v>
      </c>
      <c r="H2029">
        <f t="shared" si="198"/>
        <v>107</v>
      </c>
      <c r="I2029">
        <f t="shared" si="196"/>
        <v>5.7546235619162598</v>
      </c>
      <c r="J2029">
        <v>6.68</v>
      </c>
      <c r="K2029">
        <f t="shared" si="197"/>
        <v>0.84170200055472555</v>
      </c>
      <c r="L2029">
        <v>6.9</v>
      </c>
      <c r="M2029">
        <v>12.94</v>
      </c>
    </row>
    <row r="2030" spans="1:13" ht="15" x14ac:dyDescent="0.25">
      <c r="A2030" t="s">
        <v>547</v>
      </c>
      <c r="B2030" t="s">
        <v>230</v>
      </c>
      <c r="C2030">
        <v>62.3</v>
      </c>
      <c r="D2030">
        <v>53</v>
      </c>
      <c r="E2030">
        <f t="shared" si="194"/>
        <v>2.6240120506236209</v>
      </c>
      <c r="F2030">
        <v>63</v>
      </c>
      <c r="G2030">
        <f t="shared" si="195"/>
        <v>3.1191086639488321</v>
      </c>
      <c r="H2030">
        <f t="shared" si="198"/>
        <v>116</v>
      </c>
      <c r="I2030">
        <f t="shared" si="196"/>
        <v>5.743120714572453</v>
      </c>
      <c r="J2030">
        <v>10.56</v>
      </c>
      <c r="K2030">
        <f t="shared" si="197"/>
        <v>1.254793830368607</v>
      </c>
      <c r="L2030">
        <v>7.24</v>
      </c>
    </row>
    <row r="2031" spans="1:13" ht="15" x14ac:dyDescent="0.25">
      <c r="A2031" t="s">
        <v>547</v>
      </c>
      <c r="B2031" t="s">
        <v>230</v>
      </c>
      <c r="C2031">
        <v>68.7</v>
      </c>
      <c r="D2031">
        <v>62</v>
      </c>
      <c r="E2031">
        <f t="shared" si="194"/>
        <v>2.8588405461414323</v>
      </c>
      <c r="F2031">
        <v>77</v>
      </c>
      <c r="G2031">
        <f t="shared" si="195"/>
        <v>3.5504955169821018</v>
      </c>
      <c r="H2031">
        <f t="shared" si="198"/>
        <v>139</v>
      </c>
      <c r="I2031">
        <f t="shared" si="196"/>
        <v>6.4093360631235345</v>
      </c>
      <c r="J2031">
        <v>12.89</v>
      </c>
      <c r="K2031">
        <f t="shared" si="197"/>
        <v>1.4563574574147669</v>
      </c>
      <c r="L2031">
        <v>7.83</v>
      </c>
    </row>
    <row r="2032" spans="1:13" ht="15" x14ac:dyDescent="0.25">
      <c r="A2032" t="s">
        <v>691</v>
      </c>
      <c r="B2032" t="s">
        <v>692</v>
      </c>
      <c r="C2032">
        <v>41.4</v>
      </c>
      <c r="D2032">
        <v>25</v>
      </c>
      <c r="E2032">
        <f t="shared" si="194"/>
        <v>1.666228144018483</v>
      </c>
      <c r="F2032">
        <v>29</v>
      </c>
      <c r="G2032">
        <f t="shared" si="195"/>
        <v>1.9328246470614403</v>
      </c>
      <c r="H2032">
        <f t="shared" si="198"/>
        <v>54</v>
      </c>
      <c r="I2032">
        <f t="shared" si="196"/>
        <v>3.5990527910799233</v>
      </c>
      <c r="J2032">
        <v>6.53</v>
      </c>
      <c r="K2032">
        <f t="shared" si="197"/>
        <v>0.95789919764363196</v>
      </c>
      <c r="L2032">
        <v>5.18</v>
      </c>
      <c r="M2032">
        <v>14.65</v>
      </c>
    </row>
    <row r="2033" spans="1:13" ht="15" x14ac:dyDescent="0.25">
      <c r="A2033" t="s">
        <v>691</v>
      </c>
      <c r="B2033" t="s">
        <v>692</v>
      </c>
      <c r="C2033">
        <v>49.4</v>
      </c>
      <c r="D2033">
        <v>36</v>
      </c>
      <c r="E2033">
        <f t="shared" si="194"/>
        <v>2.110017451920426</v>
      </c>
      <c r="F2033">
        <v>40</v>
      </c>
      <c r="G2033">
        <f t="shared" si="195"/>
        <v>2.3444638354671401</v>
      </c>
      <c r="H2033">
        <f t="shared" si="198"/>
        <v>76</v>
      </c>
      <c r="I2033">
        <f t="shared" si="196"/>
        <v>4.4544812873875665</v>
      </c>
      <c r="J2033">
        <v>7.3</v>
      </c>
      <c r="K2033">
        <f t="shared" si="197"/>
        <v>0.9776322350406601</v>
      </c>
      <c r="L2033">
        <v>6.35</v>
      </c>
    </row>
    <row r="2034" spans="1:13" ht="15" x14ac:dyDescent="0.25">
      <c r="A2034" t="s">
        <v>27</v>
      </c>
      <c r="B2034" t="s">
        <v>26</v>
      </c>
      <c r="C2034">
        <v>48.8</v>
      </c>
      <c r="D2034">
        <v>18</v>
      </c>
      <c r="E2034">
        <f t="shared" si="194"/>
        <v>1.0644284017548469</v>
      </c>
      <c r="F2034">
        <v>24</v>
      </c>
      <c r="G2034">
        <f t="shared" si="195"/>
        <v>1.4192378690064624</v>
      </c>
      <c r="H2034">
        <f t="shared" si="198"/>
        <v>42</v>
      </c>
      <c r="I2034">
        <f t="shared" si="196"/>
        <v>2.4836662707613093</v>
      </c>
      <c r="J2034">
        <v>5.75</v>
      </c>
      <c r="K2034">
        <f t="shared" si="197"/>
        <v>0.77491919545809129</v>
      </c>
      <c r="L2034">
        <v>4.6399999999999997</v>
      </c>
      <c r="M2034">
        <v>14.93</v>
      </c>
    </row>
    <row r="2035" spans="1:13" ht="15" x14ac:dyDescent="0.25">
      <c r="A2035" t="s">
        <v>27</v>
      </c>
      <c r="B2035" t="s">
        <v>26</v>
      </c>
      <c r="C2035">
        <v>56.1</v>
      </c>
      <c r="D2035">
        <v>21</v>
      </c>
      <c r="E2035">
        <f t="shared" si="194"/>
        <v>1.1220811223426437</v>
      </c>
      <c r="F2035">
        <v>30</v>
      </c>
      <c r="G2035">
        <f t="shared" si="195"/>
        <v>1.6029730319180624</v>
      </c>
      <c r="H2035">
        <f t="shared" ref="H2035:H2042" si="199">D2035+F2035</f>
        <v>51</v>
      </c>
      <c r="I2035">
        <f t="shared" si="196"/>
        <v>2.7250541542607061</v>
      </c>
      <c r="J2035">
        <v>5.64</v>
      </c>
      <c r="K2035">
        <f t="shared" si="197"/>
        <v>0.70738627564171663</v>
      </c>
      <c r="L2035">
        <v>4.55</v>
      </c>
      <c r="M2035">
        <v>14.65</v>
      </c>
    </row>
    <row r="2036" spans="1:13" ht="15" x14ac:dyDescent="0.25">
      <c r="A2036" t="s">
        <v>1489</v>
      </c>
      <c r="B2036" t="s">
        <v>1490</v>
      </c>
      <c r="C2036">
        <v>67.3</v>
      </c>
      <c r="D2036">
        <v>34</v>
      </c>
      <c r="E2036">
        <f t="shared" si="194"/>
        <v>1.5914072436584885</v>
      </c>
      <c r="F2036">
        <v>51</v>
      </c>
      <c r="G2036">
        <f t="shared" si="195"/>
        <v>2.3871108654877329</v>
      </c>
      <c r="H2036">
        <f t="shared" si="199"/>
        <v>85</v>
      </c>
      <c r="I2036">
        <f t="shared" si="196"/>
        <v>3.9785181091462212</v>
      </c>
      <c r="J2036">
        <v>6.52</v>
      </c>
      <c r="K2036">
        <f t="shared" si="197"/>
        <v>0.74451295461824307</v>
      </c>
      <c r="L2036">
        <v>5.38</v>
      </c>
      <c r="M2036">
        <v>15.4</v>
      </c>
    </row>
    <row r="2037" spans="1:13" ht="15" x14ac:dyDescent="0.25">
      <c r="A2037" t="s">
        <v>1489</v>
      </c>
      <c r="B2037" t="s">
        <v>1490</v>
      </c>
      <c r="C2037">
        <v>73.400000000000006</v>
      </c>
      <c r="D2037">
        <v>64</v>
      </c>
      <c r="E2037">
        <f t="shared" si="194"/>
        <v>2.8123750923260351</v>
      </c>
      <c r="F2037">
        <v>85</v>
      </c>
      <c r="G2037">
        <f t="shared" si="195"/>
        <v>3.735185669495515</v>
      </c>
      <c r="H2037">
        <f t="shared" si="199"/>
        <v>149</v>
      </c>
      <c r="I2037">
        <f t="shared" si="196"/>
        <v>6.5475607618215506</v>
      </c>
      <c r="J2037">
        <v>9.7200000000000006</v>
      </c>
      <c r="K2037">
        <f t="shared" si="197"/>
        <v>1.0613672502868396</v>
      </c>
      <c r="L2037">
        <v>7.28</v>
      </c>
      <c r="M2037">
        <v>12.82</v>
      </c>
    </row>
    <row r="2038" spans="1:13" ht="15" x14ac:dyDescent="0.25">
      <c r="A2038" t="s">
        <v>2139</v>
      </c>
      <c r="B2038" t="s">
        <v>145</v>
      </c>
      <c r="C2038">
        <v>84</v>
      </c>
      <c r="D2038">
        <v>63</v>
      </c>
      <c r="E2038">
        <f t="shared" si="194"/>
        <v>2.5096918367424657</v>
      </c>
      <c r="F2038">
        <v>84</v>
      </c>
      <c r="G2038">
        <f t="shared" si="195"/>
        <v>3.3462557823232872</v>
      </c>
      <c r="H2038">
        <f t="shared" si="199"/>
        <v>147</v>
      </c>
      <c r="I2038">
        <f t="shared" si="196"/>
        <v>5.8559476190657529</v>
      </c>
      <c r="J2038">
        <v>12.6</v>
      </c>
      <c r="K2038">
        <f t="shared" si="197"/>
        <v>1.2834212745930105</v>
      </c>
      <c r="L2038">
        <v>8.42</v>
      </c>
    </row>
    <row r="2039" spans="1:13" ht="15" x14ac:dyDescent="0.25">
      <c r="A2039" t="s">
        <v>2044</v>
      </c>
      <c r="B2039" t="s">
        <v>152</v>
      </c>
      <c r="C2039">
        <v>104.5</v>
      </c>
      <c r="D2039">
        <v>98</v>
      </c>
      <c r="E2039">
        <f t="shared" si="194"/>
        <v>3.3305926317535035</v>
      </c>
      <c r="F2039">
        <v>130</v>
      </c>
      <c r="G2039">
        <f t="shared" si="195"/>
        <v>4.4181330829383203</v>
      </c>
      <c r="H2039">
        <f t="shared" si="199"/>
        <v>228</v>
      </c>
      <c r="I2039">
        <f t="shared" si="196"/>
        <v>7.7487257146918243</v>
      </c>
      <c r="J2039" s="3">
        <v>12.51</v>
      </c>
      <c r="K2039">
        <f t="shared" si="197"/>
        <v>1.1385858473902157</v>
      </c>
      <c r="L2039" s="3">
        <v>8.4499999999999993</v>
      </c>
    </row>
    <row r="2040" spans="1:13" ht="15" x14ac:dyDescent="0.25">
      <c r="A2040" t="s">
        <v>233</v>
      </c>
      <c r="B2040" t="s">
        <v>118</v>
      </c>
      <c r="C2040">
        <v>70.8</v>
      </c>
      <c r="D2040">
        <v>45</v>
      </c>
      <c r="E2040">
        <f t="shared" si="194"/>
        <v>2.0300133791166011</v>
      </c>
      <c r="F2040">
        <v>55</v>
      </c>
      <c r="G2040">
        <f t="shared" si="195"/>
        <v>2.4811274633647349</v>
      </c>
      <c r="H2040">
        <f t="shared" si="199"/>
        <v>100</v>
      </c>
      <c r="I2040">
        <f t="shared" si="196"/>
        <v>4.5111408424813355</v>
      </c>
      <c r="J2040">
        <v>9.67</v>
      </c>
      <c r="K2040">
        <f t="shared" si="197"/>
        <v>1.0757227518842296</v>
      </c>
      <c r="L2040">
        <v>6.25</v>
      </c>
      <c r="M2040">
        <v>13.18</v>
      </c>
    </row>
    <row r="2041" spans="1:13" ht="15" x14ac:dyDescent="0.25">
      <c r="A2041" t="s">
        <v>1068</v>
      </c>
      <c r="B2041" t="s">
        <v>51</v>
      </c>
      <c r="C2041">
        <v>67.3</v>
      </c>
      <c r="D2041">
        <v>42</v>
      </c>
      <c r="E2041">
        <f t="shared" si="194"/>
        <v>1.9658560068722506</v>
      </c>
      <c r="F2041">
        <v>50</v>
      </c>
      <c r="G2041">
        <f t="shared" si="195"/>
        <v>2.3403047700860125</v>
      </c>
      <c r="H2041">
        <f t="shared" si="199"/>
        <v>92</v>
      </c>
      <c r="I2041">
        <f t="shared" si="196"/>
        <v>4.3061607769582633</v>
      </c>
      <c r="J2041">
        <v>6.57</v>
      </c>
      <c r="K2041">
        <f t="shared" si="197"/>
        <v>0.75022240979169597</v>
      </c>
      <c r="L2041">
        <v>5.28</v>
      </c>
    </row>
    <row r="2042" spans="1:13" ht="15" x14ac:dyDescent="0.25">
      <c r="A2042" t="s">
        <v>1068</v>
      </c>
      <c r="B2042" t="s">
        <v>572</v>
      </c>
      <c r="C2042">
        <v>71.5</v>
      </c>
      <c r="D2042">
        <v>48</v>
      </c>
      <c r="E2042">
        <f t="shared" si="194"/>
        <v>2.1499066447251285</v>
      </c>
      <c r="F2042">
        <v>60</v>
      </c>
      <c r="G2042">
        <f t="shared" si="195"/>
        <v>2.6873833059064105</v>
      </c>
      <c r="H2042">
        <f t="shared" si="199"/>
        <v>108</v>
      </c>
      <c r="I2042">
        <f t="shared" si="196"/>
        <v>4.837289950631539</v>
      </c>
      <c r="J2042">
        <v>7.41</v>
      </c>
      <c r="K2042">
        <f t="shared" si="197"/>
        <v>0.82014263535534682</v>
      </c>
      <c r="L2042">
        <v>5.41</v>
      </c>
      <c r="M2042">
        <v>14.32</v>
      </c>
    </row>
    <row r="2043" spans="1:13" ht="15" x14ac:dyDescent="0.25">
      <c r="A2043" t="s">
        <v>1906</v>
      </c>
      <c r="B2043" t="s">
        <v>3</v>
      </c>
      <c r="C2043">
        <v>95.4</v>
      </c>
      <c r="E2043" t="str">
        <f t="shared" si="194"/>
        <v/>
      </c>
      <c r="G2043" t="str">
        <f t="shared" si="195"/>
        <v/>
      </c>
      <c r="I2043" t="str">
        <f t="shared" si="196"/>
        <v/>
      </c>
      <c r="J2043">
        <v>13.52</v>
      </c>
      <c r="K2043">
        <f t="shared" si="197"/>
        <v>1.2896835201626922</v>
      </c>
      <c r="L2043">
        <v>7.45</v>
      </c>
    </row>
    <row r="2044" spans="1:13" ht="15" x14ac:dyDescent="0.25">
      <c r="A2044" t="s">
        <v>1120</v>
      </c>
      <c r="B2044" t="s">
        <v>3</v>
      </c>
      <c r="C2044">
        <v>84</v>
      </c>
      <c r="D2044">
        <v>41</v>
      </c>
      <c r="E2044">
        <f t="shared" si="194"/>
        <v>1.6332915128006522</v>
      </c>
      <c r="F2044">
        <v>48</v>
      </c>
      <c r="G2044">
        <f t="shared" si="195"/>
        <v>1.9121461613275927</v>
      </c>
      <c r="H2044">
        <f t="shared" ref="H2044:H2055" si="200">D2044+F2044</f>
        <v>89</v>
      </c>
      <c r="I2044">
        <f t="shared" si="196"/>
        <v>3.545437674128245</v>
      </c>
      <c r="J2044">
        <v>8.5</v>
      </c>
      <c r="K2044">
        <f t="shared" si="197"/>
        <v>0.86580006619369754</v>
      </c>
      <c r="L2044">
        <v>6.13</v>
      </c>
    </row>
    <row r="2045" spans="1:13" x14ac:dyDescent="0.3">
      <c r="A2045" t="s">
        <v>697</v>
      </c>
      <c r="B2045" t="s">
        <v>184</v>
      </c>
      <c r="C2045">
        <v>54</v>
      </c>
      <c r="D2045">
        <v>22</v>
      </c>
      <c r="E2045">
        <f t="shared" si="194"/>
        <v>1.2085927960051344</v>
      </c>
      <c r="F2045">
        <v>29</v>
      </c>
      <c r="G2045">
        <f t="shared" si="195"/>
        <v>1.5931450492794954</v>
      </c>
      <c r="H2045">
        <f t="shared" si="200"/>
        <v>51</v>
      </c>
      <c r="I2045">
        <f t="shared" si="196"/>
        <v>2.8017378452846295</v>
      </c>
      <c r="J2045">
        <v>6.22</v>
      </c>
      <c r="K2045">
        <f t="shared" si="197"/>
        <v>0.79562713497472937</v>
      </c>
      <c r="L2045">
        <v>4.76</v>
      </c>
      <c r="M2045">
        <v>15.6</v>
      </c>
    </row>
    <row r="2046" spans="1:13" ht="15" x14ac:dyDescent="0.25">
      <c r="A2046" t="s">
        <v>548</v>
      </c>
      <c r="B2046" t="s">
        <v>549</v>
      </c>
      <c r="C2046">
        <v>46.6</v>
      </c>
      <c r="D2046">
        <v>27</v>
      </c>
      <c r="E2046">
        <f t="shared" si="194"/>
        <v>1.6511265834287732</v>
      </c>
      <c r="F2046">
        <v>35</v>
      </c>
      <c r="G2046">
        <f t="shared" si="195"/>
        <v>2.1403492748150761</v>
      </c>
      <c r="H2046">
        <f t="shared" si="200"/>
        <v>62</v>
      </c>
      <c r="I2046">
        <f t="shared" si="196"/>
        <v>3.7914758582438495</v>
      </c>
      <c r="J2046">
        <v>7.8500000000000005</v>
      </c>
      <c r="K2046">
        <f t="shared" si="197"/>
        <v>1.0833931293642116</v>
      </c>
      <c r="L2046">
        <v>6.59</v>
      </c>
    </row>
    <row r="2047" spans="1:13" ht="15" x14ac:dyDescent="0.25">
      <c r="A2047" t="s">
        <v>548</v>
      </c>
      <c r="B2047" t="s">
        <v>550</v>
      </c>
      <c r="C2047">
        <v>40.200000000000003</v>
      </c>
      <c r="D2047">
        <v>21</v>
      </c>
      <c r="E2047">
        <f t="shared" si="194"/>
        <v>1.4299003253928753</v>
      </c>
      <c r="F2047">
        <v>31</v>
      </c>
      <c r="G2047">
        <f t="shared" si="195"/>
        <v>2.1108052422466255</v>
      </c>
      <c r="H2047">
        <f t="shared" si="200"/>
        <v>52</v>
      </c>
      <c r="I2047">
        <f t="shared" si="196"/>
        <v>3.5407055676395007</v>
      </c>
      <c r="J2047">
        <v>7.42</v>
      </c>
      <c r="K2047">
        <f t="shared" si="197"/>
        <v>1.1050855841413101</v>
      </c>
      <c r="L2047">
        <v>6.45</v>
      </c>
    </row>
    <row r="2048" spans="1:13" ht="15" x14ac:dyDescent="0.25">
      <c r="A2048" t="s">
        <v>1579</v>
      </c>
      <c r="B2048" t="s">
        <v>47</v>
      </c>
      <c r="C2048">
        <v>44.3</v>
      </c>
      <c r="D2048">
        <v>38</v>
      </c>
      <c r="E2048">
        <f t="shared" si="194"/>
        <v>2.4109601971313168</v>
      </c>
      <c r="F2048">
        <v>45</v>
      </c>
      <c r="G2048">
        <f t="shared" si="195"/>
        <v>2.8550844439712963</v>
      </c>
      <c r="H2048">
        <f t="shared" si="200"/>
        <v>83</v>
      </c>
      <c r="I2048">
        <f t="shared" si="196"/>
        <v>5.2660446411026136</v>
      </c>
      <c r="J2048">
        <v>6.7</v>
      </c>
      <c r="K2048">
        <f t="shared" si="197"/>
        <v>0.9491250721555553</v>
      </c>
      <c r="L2048">
        <v>6.05</v>
      </c>
      <c r="M2048">
        <v>13.25</v>
      </c>
    </row>
    <row r="2049" spans="1:13" ht="15" x14ac:dyDescent="0.25">
      <c r="A2049" t="s">
        <v>592</v>
      </c>
      <c r="B2049" t="s">
        <v>593</v>
      </c>
      <c r="C2049">
        <v>30.2</v>
      </c>
      <c r="D2049">
        <v>13</v>
      </c>
      <c r="E2049">
        <f t="shared" si="194"/>
        <v>1.0899002807521687</v>
      </c>
      <c r="F2049">
        <v>22</v>
      </c>
      <c r="G2049">
        <f t="shared" si="195"/>
        <v>1.8444466289652086</v>
      </c>
      <c r="H2049">
        <f t="shared" si="200"/>
        <v>35</v>
      </c>
      <c r="I2049">
        <f t="shared" si="196"/>
        <v>2.9343469097173771</v>
      </c>
      <c r="J2049">
        <v>4.34</v>
      </c>
      <c r="K2049">
        <f t="shared" si="197"/>
        <v>0.74906407752558057</v>
      </c>
      <c r="L2049">
        <v>5.59</v>
      </c>
    </row>
    <row r="2050" spans="1:13" ht="15" x14ac:dyDescent="0.25">
      <c r="A2050" t="s">
        <v>302</v>
      </c>
      <c r="B2050" t="s">
        <v>280</v>
      </c>
      <c r="C2050">
        <v>65.5</v>
      </c>
      <c r="D2050">
        <v>57</v>
      </c>
      <c r="E2050">
        <f t="shared" ref="E2050:E2113" si="201">IF(AND($C2050&gt;0,D2050&gt;0),D2050/($C2050^0.727399687532279),"")</f>
        <v>2.7210811986593311</v>
      </c>
      <c r="G2050" t="str">
        <f t="shared" ref="G2050:G2113" si="202">IF(AND($C2050&gt;0,F2050&gt;0),F2050/($C2050^0.727399687532279),"")</f>
        <v/>
      </c>
      <c r="H2050">
        <f t="shared" si="200"/>
        <v>57</v>
      </c>
      <c r="I2050">
        <f t="shared" ref="I2050:I2113" si="203">IF(AND($C2050&gt;0,H2050&gt;0),H2050/($C2050^0.727399687532279),"")</f>
        <v>2.7210811986593311</v>
      </c>
      <c r="J2050">
        <v>10.99</v>
      </c>
      <c r="K2050">
        <f t="shared" ref="K2050:K2113" si="204">IF(AND($C2050&gt;0,J2050&gt;0),J2050/($C2050^0.515518364833551),"")</f>
        <v>1.2726000832441564</v>
      </c>
      <c r="L2050">
        <v>7.07</v>
      </c>
    </row>
    <row r="2051" spans="1:13" ht="15" x14ac:dyDescent="0.25">
      <c r="A2051" t="s">
        <v>302</v>
      </c>
      <c r="B2051" t="s">
        <v>280</v>
      </c>
      <c r="C2051">
        <v>45.1</v>
      </c>
      <c r="D2051">
        <v>18</v>
      </c>
      <c r="E2051">
        <f t="shared" si="201"/>
        <v>1.1272623588078119</v>
      </c>
      <c r="F2051">
        <v>19</v>
      </c>
      <c r="G2051">
        <f t="shared" si="202"/>
        <v>1.1898880454082459</v>
      </c>
      <c r="H2051">
        <f t="shared" si="200"/>
        <v>37</v>
      </c>
      <c r="I2051">
        <f t="shared" si="203"/>
        <v>2.3171504042160578</v>
      </c>
      <c r="J2051">
        <v>6.26</v>
      </c>
      <c r="K2051">
        <f t="shared" si="204"/>
        <v>0.87865006843771409</v>
      </c>
      <c r="L2051">
        <v>5.23</v>
      </c>
    </row>
    <row r="2052" spans="1:13" ht="15" x14ac:dyDescent="0.25">
      <c r="A2052" t="s">
        <v>302</v>
      </c>
      <c r="B2052" t="s">
        <v>280</v>
      </c>
      <c r="C2052">
        <v>79.5</v>
      </c>
      <c r="D2052">
        <v>97</v>
      </c>
      <c r="E2052">
        <f t="shared" si="201"/>
        <v>4.02202975036161</v>
      </c>
      <c r="F2052">
        <v>115</v>
      </c>
      <c r="G2052">
        <f t="shared" si="202"/>
        <v>4.7683857865111872</v>
      </c>
      <c r="H2052">
        <f t="shared" si="200"/>
        <v>212</v>
      </c>
      <c r="I2052">
        <f t="shared" si="203"/>
        <v>8.7904155368727963</v>
      </c>
      <c r="J2052">
        <v>13.05</v>
      </c>
      <c r="K2052">
        <f t="shared" si="204"/>
        <v>1.3675284083837898</v>
      </c>
      <c r="L2052">
        <v>8.01</v>
      </c>
      <c r="M2052">
        <v>14.281018703240401</v>
      </c>
    </row>
    <row r="2053" spans="1:13" ht="15" x14ac:dyDescent="0.25">
      <c r="A2053" t="s">
        <v>302</v>
      </c>
      <c r="B2053" t="s">
        <v>280</v>
      </c>
      <c r="C2053">
        <v>67.7</v>
      </c>
      <c r="D2053">
        <v>80</v>
      </c>
      <c r="E2053">
        <f t="shared" si="201"/>
        <v>3.7283816461567985</v>
      </c>
      <c r="F2053">
        <v>95</v>
      </c>
      <c r="G2053">
        <f t="shared" si="202"/>
        <v>4.4274532048111981</v>
      </c>
      <c r="H2053">
        <f t="shared" si="200"/>
        <v>175</v>
      </c>
      <c r="I2053">
        <f t="shared" si="203"/>
        <v>8.155834850967997</v>
      </c>
      <c r="J2053">
        <v>12.9</v>
      </c>
      <c r="K2053">
        <f t="shared" si="204"/>
        <v>1.4685462652443717</v>
      </c>
      <c r="L2053">
        <v>8.1300000000000008</v>
      </c>
      <c r="M2053">
        <v>11.8</v>
      </c>
    </row>
    <row r="2054" spans="1:13" ht="15" x14ac:dyDescent="0.25">
      <c r="A2054" t="s">
        <v>302</v>
      </c>
      <c r="B2054" t="s">
        <v>280</v>
      </c>
      <c r="C2054">
        <v>72.3</v>
      </c>
      <c r="D2054">
        <v>92</v>
      </c>
      <c r="E2054">
        <f t="shared" si="201"/>
        <v>4.0874383073809435</v>
      </c>
      <c r="F2054">
        <v>110</v>
      </c>
      <c r="G2054">
        <f t="shared" si="202"/>
        <v>4.8871544979554757</v>
      </c>
      <c r="H2054">
        <f t="shared" si="200"/>
        <v>202</v>
      </c>
      <c r="I2054">
        <f t="shared" si="203"/>
        <v>8.9745928053364192</v>
      </c>
      <c r="J2054">
        <v>12.3</v>
      </c>
      <c r="K2054">
        <f t="shared" si="204"/>
        <v>1.3535838886032554</v>
      </c>
      <c r="L2054">
        <v>7.93</v>
      </c>
    </row>
    <row r="2055" spans="1:13" ht="15" x14ac:dyDescent="0.25">
      <c r="A2055" t="s">
        <v>1163</v>
      </c>
      <c r="C2055">
        <v>57.5</v>
      </c>
      <c r="D2055">
        <v>37</v>
      </c>
      <c r="E2055">
        <f t="shared" si="201"/>
        <v>1.9418687986300198</v>
      </c>
      <c r="F2055">
        <v>50</v>
      </c>
      <c r="G2055">
        <f t="shared" si="202"/>
        <v>2.6241470251757026</v>
      </c>
      <c r="H2055">
        <f t="shared" si="200"/>
        <v>87</v>
      </c>
      <c r="I2055">
        <f t="shared" si="203"/>
        <v>4.5660158238057225</v>
      </c>
      <c r="J2055">
        <v>9.9</v>
      </c>
      <c r="K2055">
        <f t="shared" si="204"/>
        <v>1.2260102600418781</v>
      </c>
      <c r="L2055">
        <v>6.67</v>
      </c>
    </row>
    <row r="2056" spans="1:13" ht="15" x14ac:dyDescent="0.25">
      <c r="A2056" t="s">
        <v>1414</v>
      </c>
      <c r="B2056" t="s">
        <v>453</v>
      </c>
      <c r="C2056">
        <v>51</v>
      </c>
      <c r="E2056" t="str">
        <f t="shared" si="201"/>
        <v/>
      </c>
      <c r="G2056" t="str">
        <f t="shared" si="202"/>
        <v/>
      </c>
      <c r="I2056" t="str">
        <f t="shared" si="203"/>
        <v/>
      </c>
      <c r="J2056">
        <v>5.19</v>
      </c>
      <c r="K2056">
        <f t="shared" si="204"/>
        <v>0.68372832644699733</v>
      </c>
      <c r="L2056">
        <v>5.72</v>
      </c>
    </row>
    <row r="2057" spans="1:13" ht="15" x14ac:dyDescent="0.25">
      <c r="A2057" t="s">
        <v>328</v>
      </c>
      <c r="B2057" t="s">
        <v>114</v>
      </c>
      <c r="C2057">
        <v>51</v>
      </c>
      <c r="D2057">
        <v>22</v>
      </c>
      <c r="E2057">
        <f t="shared" si="201"/>
        <v>1.2599017184402515</v>
      </c>
      <c r="F2057">
        <v>26</v>
      </c>
      <c r="G2057">
        <f t="shared" si="202"/>
        <v>1.4889747581566608</v>
      </c>
      <c r="H2057">
        <f t="shared" ref="H2057:H2081" si="205">D2057+F2057</f>
        <v>48</v>
      </c>
      <c r="I2057">
        <f t="shared" si="203"/>
        <v>2.7488764765969123</v>
      </c>
      <c r="J2057">
        <v>5.52</v>
      </c>
      <c r="K2057">
        <f t="shared" si="204"/>
        <v>0.72720238188582353</v>
      </c>
      <c r="L2057">
        <v>4.2</v>
      </c>
      <c r="M2057">
        <v>15.6</v>
      </c>
    </row>
    <row r="2058" spans="1:13" ht="15" x14ac:dyDescent="0.25">
      <c r="A2058" t="s">
        <v>2176</v>
      </c>
      <c r="B2058" t="s">
        <v>360</v>
      </c>
      <c r="C2058">
        <v>66.099999999999994</v>
      </c>
      <c r="D2058">
        <v>67</v>
      </c>
      <c r="E2058">
        <f t="shared" si="201"/>
        <v>3.177319073376657</v>
      </c>
      <c r="F2058">
        <v>82</v>
      </c>
      <c r="G2058">
        <f t="shared" si="202"/>
        <v>3.8886591644311324</v>
      </c>
      <c r="H2058">
        <f t="shared" si="205"/>
        <v>149</v>
      </c>
      <c r="I2058">
        <f t="shared" si="203"/>
        <v>7.0659782378077898</v>
      </c>
      <c r="J2058">
        <v>11.42</v>
      </c>
      <c r="K2058">
        <f t="shared" si="204"/>
        <v>1.3161907182777866</v>
      </c>
      <c r="L2058">
        <v>8.35</v>
      </c>
      <c r="M2058">
        <v>14.143208373136799</v>
      </c>
    </row>
    <row r="2059" spans="1:13" ht="15" x14ac:dyDescent="0.25">
      <c r="A2059" t="s">
        <v>55</v>
      </c>
      <c r="B2059" t="s">
        <v>56</v>
      </c>
      <c r="C2059">
        <v>73.8</v>
      </c>
      <c r="D2059">
        <v>24</v>
      </c>
      <c r="E2059">
        <f t="shared" si="201"/>
        <v>1.0504796117894923</v>
      </c>
      <c r="F2059">
        <v>36</v>
      </c>
      <c r="G2059">
        <f t="shared" si="202"/>
        <v>1.5757194176842386</v>
      </c>
      <c r="H2059">
        <f t="shared" si="205"/>
        <v>60</v>
      </c>
      <c r="I2059">
        <f t="shared" si="203"/>
        <v>2.6261990294737307</v>
      </c>
      <c r="J2059">
        <v>6.9</v>
      </c>
      <c r="K2059">
        <f t="shared" si="204"/>
        <v>0.75133172906818524</v>
      </c>
      <c r="L2059">
        <v>4.3499999999999996</v>
      </c>
      <c r="M2059">
        <v>17</v>
      </c>
    </row>
    <row r="2060" spans="1:13" ht="15" x14ac:dyDescent="0.25">
      <c r="A2060" t="s">
        <v>55</v>
      </c>
      <c r="B2060" t="s">
        <v>79</v>
      </c>
      <c r="C2060">
        <v>24.9</v>
      </c>
      <c r="D2060">
        <v>10</v>
      </c>
      <c r="E2060">
        <f t="shared" si="201"/>
        <v>0.96472832796079888</v>
      </c>
      <c r="F2060">
        <v>15</v>
      </c>
      <c r="G2060">
        <f t="shared" si="202"/>
        <v>1.4470924919411983</v>
      </c>
      <c r="H2060">
        <f t="shared" si="205"/>
        <v>25</v>
      </c>
      <c r="I2060">
        <f t="shared" si="203"/>
        <v>2.411820819901997</v>
      </c>
      <c r="J2060">
        <v>3.65</v>
      </c>
      <c r="K2060">
        <f t="shared" si="204"/>
        <v>0.69586735019885027</v>
      </c>
      <c r="L2060">
        <v>4.5</v>
      </c>
      <c r="M2060">
        <v>16.399999999999999</v>
      </c>
    </row>
    <row r="2061" spans="1:13" ht="15" x14ac:dyDescent="0.25">
      <c r="A2061" t="s">
        <v>55</v>
      </c>
      <c r="B2061" t="s">
        <v>237</v>
      </c>
      <c r="C2061">
        <v>51</v>
      </c>
      <c r="D2061">
        <v>24</v>
      </c>
      <c r="E2061">
        <f t="shared" si="201"/>
        <v>1.3744382382984561</v>
      </c>
      <c r="F2061">
        <v>33</v>
      </c>
      <c r="G2061">
        <f t="shared" si="202"/>
        <v>1.889852577660377</v>
      </c>
      <c r="H2061">
        <f t="shared" si="205"/>
        <v>57</v>
      </c>
      <c r="I2061">
        <f t="shared" si="203"/>
        <v>3.2642908159588329</v>
      </c>
      <c r="J2061">
        <v>5.42</v>
      </c>
      <c r="K2061">
        <f t="shared" si="204"/>
        <v>0.7140284256922399</v>
      </c>
      <c r="L2061">
        <v>4.55</v>
      </c>
      <c r="M2061">
        <v>15.31</v>
      </c>
    </row>
    <row r="2062" spans="1:13" ht="15" x14ac:dyDescent="0.25">
      <c r="A2062" t="s">
        <v>55</v>
      </c>
      <c r="B2062" t="s">
        <v>64</v>
      </c>
      <c r="C2062">
        <v>62.7</v>
      </c>
      <c r="D2062">
        <v>17</v>
      </c>
      <c r="E2062">
        <f t="shared" si="201"/>
        <v>0.83775508726303272</v>
      </c>
      <c r="F2062">
        <v>27</v>
      </c>
      <c r="G2062">
        <f t="shared" si="202"/>
        <v>1.3305521974177579</v>
      </c>
      <c r="H2062">
        <f t="shared" si="205"/>
        <v>44</v>
      </c>
      <c r="I2062">
        <f t="shared" si="203"/>
        <v>2.1683072846807905</v>
      </c>
      <c r="J2062">
        <v>5.03</v>
      </c>
      <c r="K2062">
        <f t="shared" si="204"/>
        <v>0.59572189349850402</v>
      </c>
      <c r="L2062">
        <v>5.24</v>
      </c>
      <c r="M2062">
        <v>15.31</v>
      </c>
    </row>
    <row r="2063" spans="1:13" ht="15" x14ac:dyDescent="0.25">
      <c r="A2063" t="s">
        <v>55</v>
      </c>
      <c r="B2063" t="s">
        <v>214</v>
      </c>
      <c r="C2063">
        <v>33.799999999999997</v>
      </c>
      <c r="D2063">
        <v>21</v>
      </c>
      <c r="E2063">
        <f t="shared" si="201"/>
        <v>1.6221304048452352</v>
      </c>
      <c r="F2063">
        <v>30</v>
      </c>
      <c r="G2063">
        <f t="shared" si="202"/>
        <v>2.3173291497789075</v>
      </c>
      <c r="H2063">
        <f t="shared" si="205"/>
        <v>51</v>
      </c>
      <c r="I2063">
        <f t="shared" si="203"/>
        <v>3.9394595546241424</v>
      </c>
      <c r="J2063">
        <v>5</v>
      </c>
      <c r="K2063">
        <f t="shared" si="204"/>
        <v>0.81430174796475963</v>
      </c>
      <c r="L2063">
        <v>5.28</v>
      </c>
      <c r="M2063">
        <v>14.7</v>
      </c>
    </row>
    <row r="2064" spans="1:13" ht="15" x14ac:dyDescent="0.25">
      <c r="A2064" t="s">
        <v>55</v>
      </c>
      <c r="B2064" t="s">
        <v>214</v>
      </c>
      <c r="C2064">
        <v>36.6</v>
      </c>
      <c r="D2064">
        <v>27</v>
      </c>
      <c r="E2064">
        <f t="shared" si="201"/>
        <v>1.9682855818500526</v>
      </c>
      <c r="F2064">
        <v>35</v>
      </c>
      <c r="G2064">
        <f t="shared" si="202"/>
        <v>2.5514813098056237</v>
      </c>
      <c r="H2064">
        <f t="shared" si="205"/>
        <v>62</v>
      </c>
      <c r="I2064">
        <f t="shared" si="203"/>
        <v>4.5197668916556761</v>
      </c>
      <c r="J2064">
        <v>7.19</v>
      </c>
      <c r="K2064">
        <f t="shared" si="204"/>
        <v>1.1238948412818279</v>
      </c>
      <c r="L2064">
        <v>5.65</v>
      </c>
      <c r="M2064">
        <v>14.28</v>
      </c>
    </row>
    <row r="2065" spans="1:13" ht="15" x14ac:dyDescent="0.25">
      <c r="A2065" t="s">
        <v>55</v>
      </c>
      <c r="B2065" t="s">
        <v>520</v>
      </c>
      <c r="C2065">
        <v>44.3</v>
      </c>
      <c r="D2065">
        <v>46</v>
      </c>
      <c r="E2065">
        <f t="shared" si="201"/>
        <v>2.9185307649484362</v>
      </c>
      <c r="F2065">
        <v>61</v>
      </c>
      <c r="G2065">
        <f t="shared" si="202"/>
        <v>3.8702255796055351</v>
      </c>
      <c r="H2065">
        <f t="shared" si="205"/>
        <v>107</v>
      </c>
      <c r="I2065">
        <f t="shared" si="203"/>
        <v>6.7887563445539714</v>
      </c>
      <c r="J2065">
        <v>10.18</v>
      </c>
      <c r="K2065">
        <f t="shared" si="204"/>
        <v>1.4421034678423212</v>
      </c>
      <c r="L2065">
        <v>7.3</v>
      </c>
      <c r="M2065">
        <v>12.53</v>
      </c>
    </row>
    <row r="2066" spans="1:13" ht="15" x14ac:dyDescent="0.25">
      <c r="A2066" t="s">
        <v>96</v>
      </c>
      <c r="B2066" t="s">
        <v>535</v>
      </c>
      <c r="C2066">
        <v>45.2</v>
      </c>
      <c r="D2066">
        <v>33</v>
      </c>
      <c r="E2066">
        <f t="shared" si="201"/>
        <v>2.0633208157816552</v>
      </c>
      <c r="F2066">
        <v>41</v>
      </c>
      <c r="G2066">
        <f t="shared" si="202"/>
        <v>2.5635198014256928</v>
      </c>
      <c r="H2066">
        <f t="shared" si="205"/>
        <v>74</v>
      </c>
      <c r="I2066">
        <f t="shared" si="203"/>
        <v>4.626840617207348</v>
      </c>
      <c r="J2066">
        <v>7.7</v>
      </c>
      <c r="K2066">
        <f t="shared" si="204"/>
        <v>1.0795343496515986</v>
      </c>
      <c r="L2066">
        <v>6.4</v>
      </c>
      <c r="M2066">
        <v>14.5</v>
      </c>
    </row>
    <row r="2067" spans="1:13" ht="15" x14ac:dyDescent="0.25">
      <c r="A2067" t="s">
        <v>908</v>
      </c>
      <c r="B2067" t="s">
        <v>909</v>
      </c>
      <c r="C2067">
        <v>57.6</v>
      </c>
      <c r="D2067">
        <v>30</v>
      </c>
      <c r="E2067">
        <f t="shared" si="201"/>
        <v>1.5724994070391904</v>
      </c>
      <c r="F2067">
        <v>37</v>
      </c>
      <c r="G2067">
        <f t="shared" si="202"/>
        <v>1.9394159353483349</v>
      </c>
      <c r="H2067">
        <f t="shared" si="205"/>
        <v>67</v>
      </c>
      <c r="I2067">
        <f t="shared" si="203"/>
        <v>3.5119153423875251</v>
      </c>
      <c r="J2067">
        <v>6.25</v>
      </c>
      <c r="K2067">
        <f t="shared" si="204"/>
        <v>0.77330336014884038</v>
      </c>
      <c r="L2067">
        <v>5.43</v>
      </c>
      <c r="M2067">
        <v>13.9</v>
      </c>
    </row>
    <row r="2068" spans="1:13" ht="15" x14ac:dyDescent="0.25">
      <c r="A2068" t="s">
        <v>255</v>
      </c>
      <c r="B2068" t="s">
        <v>256</v>
      </c>
      <c r="C2068">
        <v>34.799999999999997</v>
      </c>
      <c r="D2068">
        <v>13</v>
      </c>
      <c r="E2068">
        <f t="shared" si="201"/>
        <v>0.98310315975490259</v>
      </c>
      <c r="F2068">
        <v>16</v>
      </c>
      <c r="G2068">
        <f t="shared" si="202"/>
        <v>1.2099731196983416</v>
      </c>
      <c r="H2068">
        <f t="shared" si="205"/>
        <v>29</v>
      </c>
      <c r="I2068">
        <f t="shared" si="203"/>
        <v>2.1930762794532441</v>
      </c>
      <c r="J2068">
        <v>5.9</v>
      </c>
      <c r="K2068">
        <f t="shared" si="204"/>
        <v>0.94654137074063327</v>
      </c>
      <c r="L2068">
        <v>5.28</v>
      </c>
    </row>
    <row r="2069" spans="1:13" ht="15" x14ac:dyDescent="0.25">
      <c r="A2069" t="s">
        <v>187</v>
      </c>
      <c r="B2069" t="s">
        <v>46</v>
      </c>
      <c r="C2069">
        <v>49.1</v>
      </c>
      <c r="D2069">
        <v>22</v>
      </c>
      <c r="E2069">
        <f t="shared" si="201"/>
        <v>1.2951812000085017</v>
      </c>
      <c r="F2069">
        <v>28</v>
      </c>
      <c r="G2069">
        <f t="shared" si="202"/>
        <v>1.6484124363744568</v>
      </c>
      <c r="H2069">
        <f t="shared" si="205"/>
        <v>50</v>
      </c>
      <c r="I2069">
        <f t="shared" si="203"/>
        <v>2.9435936363829587</v>
      </c>
      <c r="J2069">
        <v>6.09</v>
      </c>
      <c r="K2069">
        <f t="shared" si="204"/>
        <v>0.81815149256578179</v>
      </c>
      <c r="L2069">
        <v>4.4000000000000004</v>
      </c>
    </row>
    <row r="2070" spans="1:13" ht="15" x14ac:dyDescent="0.25">
      <c r="A2070" t="s">
        <v>1885</v>
      </c>
      <c r="B2070" t="s">
        <v>24</v>
      </c>
      <c r="C2070">
        <v>54.2</v>
      </c>
      <c r="D2070">
        <v>43</v>
      </c>
      <c r="E2070">
        <f t="shared" si="201"/>
        <v>2.3559057729217141</v>
      </c>
      <c r="F2070">
        <v>54</v>
      </c>
      <c r="G2070">
        <f t="shared" si="202"/>
        <v>2.9585793427388967</v>
      </c>
      <c r="H2070">
        <f t="shared" si="205"/>
        <v>97</v>
      </c>
      <c r="I2070">
        <f t="shared" si="203"/>
        <v>5.3144851156606112</v>
      </c>
      <c r="J2070">
        <v>5.19</v>
      </c>
      <c r="K2070">
        <f t="shared" si="204"/>
        <v>0.66261136572174373</v>
      </c>
      <c r="L2070">
        <v>6.85</v>
      </c>
    </row>
    <row r="2071" spans="1:13" ht="15" x14ac:dyDescent="0.25">
      <c r="A2071" t="s">
        <v>1885</v>
      </c>
      <c r="B2071" t="s">
        <v>24</v>
      </c>
      <c r="C2071">
        <v>61.9</v>
      </c>
      <c r="D2071">
        <v>53</v>
      </c>
      <c r="E2071">
        <f t="shared" si="201"/>
        <v>2.6363353397628582</v>
      </c>
      <c r="F2071">
        <v>70</v>
      </c>
      <c r="G2071">
        <f t="shared" si="202"/>
        <v>3.4819523355358508</v>
      </c>
      <c r="H2071">
        <f t="shared" si="205"/>
        <v>123</v>
      </c>
      <c r="I2071">
        <f t="shared" si="203"/>
        <v>6.118287675298709</v>
      </c>
      <c r="J2071">
        <v>9.1999999999999993</v>
      </c>
      <c r="K2071">
        <f t="shared" si="204"/>
        <v>1.0968276590860635</v>
      </c>
      <c r="L2071">
        <v>7.75</v>
      </c>
    </row>
    <row r="2072" spans="1:13" ht="15" x14ac:dyDescent="0.25">
      <c r="A2072" t="s">
        <v>2177</v>
      </c>
      <c r="B2072" t="s">
        <v>305</v>
      </c>
      <c r="C2072">
        <v>68.099999999999994</v>
      </c>
      <c r="D2072">
        <v>80</v>
      </c>
      <c r="E2072">
        <f t="shared" si="201"/>
        <v>3.7124392068805987</v>
      </c>
      <c r="F2072">
        <v>101</v>
      </c>
      <c r="G2072">
        <f t="shared" si="202"/>
        <v>4.686954498686756</v>
      </c>
      <c r="H2072">
        <f t="shared" si="205"/>
        <v>181</v>
      </c>
      <c r="I2072">
        <f t="shared" si="203"/>
        <v>8.3993937055673538</v>
      </c>
      <c r="J2072">
        <v>12.49</v>
      </c>
      <c r="K2072">
        <f t="shared" si="204"/>
        <v>1.4175599566873185</v>
      </c>
      <c r="L2072">
        <v>8.82</v>
      </c>
      <c r="M2072">
        <v>14.1410209075796</v>
      </c>
    </row>
    <row r="2073" spans="1:13" ht="15" x14ac:dyDescent="0.25">
      <c r="A2073" t="s">
        <v>743</v>
      </c>
      <c r="B2073" t="s">
        <v>744</v>
      </c>
      <c r="C2073">
        <v>73.099999999999994</v>
      </c>
      <c r="D2073">
        <v>38</v>
      </c>
      <c r="E2073">
        <f t="shared" si="201"/>
        <v>1.6748297977091779</v>
      </c>
      <c r="F2073">
        <v>50</v>
      </c>
      <c r="G2073">
        <f t="shared" si="202"/>
        <v>2.203723418038392</v>
      </c>
      <c r="H2073">
        <f t="shared" si="205"/>
        <v>88</v>
      </c>
      <c r="I2073">
        <f t="shared" si="203"/>
        <v>3.8785532157475697</v>
      </c>
      <c r="J2073">
        <v>10.200000000000001</v>
      </c>
      <c r="K2073">
        <f t="shared" si="204"/>
        <v>1.1161345023478968</v>
      </c>
      <c r="L2073">
        <v>7.28</v>
      </c>
    </row>
    <row r="2074" spans="1:13" ht="15" x14ac:dyDescent="0.25">
      <c r="A2074" t="s">
        <v>1307</v>
      </c>
      <c r="B2074" t="s">
        <v>1308</v>
      </c>
      <c r="C2074">
        <v>41.4</v>
      </c>
      <c r="D2074">
        <v>16</v>
      </c>
      <c r="E2074">
        <f t="shared" si="201"/>
        <v>1.0663860121718292</v>
      </c>
      <c r="F2074">
        <v>20</v>
      </c>
      <c r="G2074">
        <f t="shared" si="202"/>
        <v>1.3329825152147865</v>
      </c>
      <c r="H2074">
        <f t="shared" si="205"/>
        <v>36</v>
      </c>
      <c r="I2074">
        <f t="shared" si="203"/>
        <v>2.3993685273866157</v>
      </c>
      <c r="J2074">
        <v>5.25</v>
      </c>
      <c r="K2074">
        <f t="shared" si="204"/>
        <v>0.7701333518574377</v>
      </c>
      <c r="L2074">
        <v>5.33</v>
      </c>
      <c r="M2074">
        <v>15.4</v>
      </c>
    </row>
    <row r="2075" spans="1:13" ht="15" x14ac:dyDescent="0.25">
      <c r="A2075" t="s">
        <v>1623</v>
      </c>
      <c r="B2075" t="s">
        <v>1028</v>
      </c>
      <c r="C2075">
        <v>46.2</v>
      </c>
      <c r="D2075">
        <v>37</v>
      </c>
      <c r="E2075">
        <f t="shared" si="201"/>
        <v>2.2768880156041749</v>
      </c>
      <c r="F2075">
        <v>47</v>
      </c>
      <c r="G2075">
        <f t="shared" si="202"/>
        <v>2.8922631549566549</v>
      </c>
      <c r="H2075">
        <f t="shared" si="205"/>
        <v>84</v>
      </c>
      <c r="I2075">
        <f t="shared" si="203"/>
        <v>5.1691511705608297</v>
      </c>
      <c r="J2075">
        <v>6.8900000000000006</v>
      </c>
      <c r="K2075">
        <f t="shared" si="204"/>
        <v>0.95513709586533446</v>
      </c>
      <c r="L2075">
        <v>6.62</v>
      </c>
      <c r="M2075">
        <v>13</v>
      </c>
    </row>
    <row r="2076" spans="1:13" ht="15" x14ac:dyDescent="0.25">
      <c r="A2076" t="s">
        <v>1092</v>
      </c>
      <c r="B2076" t="s">
        <v>1028</v>
      </c>
      <c r="C2076">
        <v>41.8</v>
      </c>
      <c r="D2076">
        <v>25</v>
      </c>
      <c r="E2076">
        <f t="shared" si="201"/>
        <v>1.654614736147042</v>
      </c>
      <c r="F2076">
        <v>32</v>
      </c>
      <c r="G2076">
        <f t="shared" si="202"/>
        <v>2.1179068622682138</v>
      </c>
      <c r="H2076">
        <f t="shared" si="205"/>
        <v>57</v>
      </c>
      <c r="I2076">
        <f t="shared" si="203"/>
        <v>3.7725215984152558</v>
      </c>
      <c r="K2076" t="str">
        <f t="shared" si="204"/>
        <v/>
      </c>
      <c r="L2076">
        <v>6.3</v>
      </c>
      <c r="M2076">
        <v>12.8</v>
      </c>
    </row>
    <row r="2077" spans="1:13" ht="15" x14ac:dyDescent="0.25">
      <c r="A2077" t="s">
        <v>125</v>
      </c>
      <c r="B2077" t="s">
        <v>126</v>
      </c>
      <c r="C2077">
        <v>30.5</v>
      </c>
      <c r="D2077">
        <v>11</v>
      </c>
      <c r="E2077">
        <f t="shared" si="201"/>
        <v>0.91561615313113487</v>
      </c>
      <c r="F2077">
        <v>13</v>
      </c>
      <c r="G2077">
        <f t="shared" si="202"/>
        <v>1.0820918173367957</v>
      </c>
      <c r="H2077">
        <f t="shared" si="205"/>
        <v>24</v>
      </c>
      <c r="I2077">
        <f t="shared" si="203"/>
        <v>1.9977079704679308</v>
      </c>
      <c r="J2077">
        <v>4.58</v>
      </c>
      <c r="K2077">
        <f t="shared" si="204"/>
        <v>0.78646907796476906</v>
      </c>
      <c r="L2077">
        <v>4.82</v>
      </c>
      <c r="M2077">
        <v>16.899999999999999</v>
      </c>
    </row>
    <row r="2078" spans="1:13" ht="15" x14ac:dyDescent="0.25">
      <c r="A2078" t="s">
        <v>125</v>
      </c>
      <c r="B2078" t="s">
        <v>126</v>
      </c>
      <c r="C2078">
        <v>34.200000000000003</v>
      </c>
      <c r="D2078">
        <v>19</v>
      </c>
      <c r="E2078">
        <f t="shared" si="201"/>
        <v>1.4551356832631357</v>
      </c>
      <c r="F2078">
        <v>26</v>
      </c>
      <c r="G2078">
        <f t="shared" si="202"/>
        <v>1.9912383034127119</v>
      </c>
      <c r="H2078">
        <f t="shared" si="205"/>
        <v>45</v>
      </c>
      <c r="I2078">
        <f t="shared" si="203"/>
        <v>3.4463739866758476</v>
      </c>
      <c r="J2078">
        <v>6.1</v>
      </c>
      <c r="K2078">
        <f t="shared" si="204"/>
        <v>0.9874411123245026</v>
      </c>
      <c r="L2078">
        <v>5.2</v>
      </c>
      <c r="M2078">
        <v>14.25</v>
      </c>
    </row>
    <row r="2079" spans="1:13" ht="15" x14ac:dyDescent="0.25">
      <c r="A2079" t="s">
        <v>125</v>
      </c>
      <c r="B2079" t="s">
        <v>126</v>
      </c>
      <c r="C2079">
        <v>59.2</v>
      </c>
      <c r="D2079">
        <v>67</v>
      </c>
      <c r="E2079">
        <f t="shared" si="201"/>
        <v>3.4426157159220949</v>
      </c>
      <c r="F2079">
        <v>86</v>
      </c>
      <c r="G2079">
        <f t="shared" si="202"/>
        <v>4.4188798741686588</v>
      </c>
      <c r="H2079">
        <f t="shared" si="205"/>
        <v>153</v>
      </c>
      <c r="I2079">
        <f t="shared" si="203"/>
        <v>7.8614955900907537</v>
      </c>
      <c r="J2079">
        <v>10.8</v>
      </c>
      <c r="K2079">
        <f t="shared" si="204"/>
        <v>1.3175265247141046</v>
      </c>
      <c r="L2079">
        <v>8</v>
      </c>
      <c r="M2079">
        <v>13.1</v>
      </c>
    </row>
    <row r="2080" spans="1:13" ht="15" x14ac:dyDescent="0.25">
      <c r="A2080" t="s">
        <v>125</v>
      </c>
      <c r="B2080" t="s">
        <v>126</v>
      </c>
      <c r="C2080">
        <v>52.4</v>
      </c>
      <c r="D2080">
        <v>48</v>
      </c>
      <c r="E2080">
        <f t="shared" si="201"/>
        <v>2.6952570857408786</v>
      </c>
      <c r="F2080">
        <v>60</v>
      </c>
      <c r="G2080">
        <f t="shared" si="202"/>
        <v>3.3690713571760984</v>
      </c>
      <c r="H2080">
        <f t="shared" si="205"/>
        <v>108</v>
      </c>
      <c r="I2080">
        <f t="shared" si="203"/>
        <v>6.0643284429169766</v>
      </c>
      <c r="J2080">
        <v>9.6</v>
      </c>
      <c r="K2080">
        <f t="shared" si="204"/>
        <v>1.2471663350625095</v>
      </c>
      <c r="L2080">
        <v>7.62</v>
      </c>
      <c r="M2080">
        <v>11.97</v>
      </c>
    </row>
    <row r="2081" spans="1:13" ht="15" x14ac:dyDescent="0.25">
      <c r="A2081" t="s">
        <v>1214</v>
      </c>
      <c r="B2081" t="s">
        <v>126</v>
      </c>
      <c r="C2081">
        <v>49.5</v>
      </c>
      <c r="D2081">
        <v>49</v>
      </c>
      <c r="E2081">
        <f t="shared" si="201"/>
        <v>2.8677466944132917</v>
      </c>
      <c r="F2081">
        <v>63</v>
      </c>
      <c r="G2081">
        <f t="shared" si="202"/>
        <v>3.687102892817089</v>
      </c>
      <c r="H2081">
        <f t="shared" si="205"/>
        <v>112</v>
      </c>
      <c r="I2081">
        <f t="shared" si="203"/>
        <v>6.5548495872303807</v>
      </c>
      <c r="J2081">
        <v>9.1</v>
      </c>
      <c r="K2081">
        <f t="shared" si="204"/>
        <v>1.2174224079150642</v>
      </c>
      <c r="L2081">
        <v>7.09</v>
      </c>
      <c r="M2081">
        <v>11.9</v>
      </c>
    </row>
    <row r="2082" spans="1:13" ht="15" x14ac:dyDescent="0.25">
      <c r="A2082" t="s">
        <v>1628</v>
      </c>
      <c r="B2082">
        <v>54.1</v>
      </c>
      <c r="C2082">
        <v>56</v>
      </c>
      <c r="D2082">
        <v>70</v>
      </c>
      <c r="E2082">
        <f t="shared" si="201"/>
        <v>3.7451275682271228</v>
      </c>
      <c r="G2082" t="str">
        <f t="shared" si="202"/>
        <v/>
      </c>
      <c r="I2082" t="str">
        <f t="shared" si="203"/>
        <v/>
      </c>
      <c r="J2082">
        <v>9.08</v>
      </c>
      <c r="K2082">
        <f t="shared" si="204"/>
        <v>1.1398896632796125</v>
      </c>
      <c r="L2082">
        <v>7.21</v>
      </c>
    </row>
    <row r="2083" spans="1:13" ht="15" x14ac:dyDescent="0.25">
      <c r="A2083" t="s">
        <v>1628</v>
      </c>
      <c r="B2083" t="s">
        <v>1629</v>
      </c>
      <c r="C2083">
        <v>52.5</v>
      </c>
      <c r="D2083">
        <v>49</v>
      </c>
      <c r="E2083">
        <f t="shared" si="201"/>
        <v>2.7475951444840998</v>
      </c>
      <c r="F2083">
        <v>61</v>
      </c>
      <c r="G2083">
        <f t="shared" si="202"/>
        <v>3.4204755880312265</v>
      </c>
      <c r="H2083">
        <f t="shared" ref="H2083:H2114" si="206">D2083+F2083</f>
        <v>110</v>
      </c>
      <c r="I2083">
        <f t="shared" si="203"/>
        <v>6.1680707325153268</v>
      </c>
      <c r="J2083">
        <v>8.9700000000000006</v>
      </c>
      <c r="K2083">
        <f t="shared" si="204"/>
        <v>1.1641762407983796</v>
      </c>
      <c r="L2083">
        <v>7</v>
      </c>
      <c r="M2083">
        <v>12.5</v>
      </c>
    </row>
    <row r="2084" spans="1:13" ht="15" x14ac:dyDescent="0.25">
      <c r="A2084" t="s">
        <v>1628</v>
      </c>
      <c r="B2084" t="s">
        <v>1629</v>
      </c>
      <c r="C2084">
        <v>66.8</v>
      </c>
      <c r="D2084">
        <v>94</v>
      </c>
      <c r="E2084">
        <f t="shared" si="201"/>
        <v>4.4237036468736939</v>
      </c>
      <c r="F2084">
        <v>112</v>
      </c>
      <c r="G2084">
        <f t="shared" si="202"/>
        <v>5.2707958345729118</v>
      </c>
      <c r="H2084">
        <f t="shared" si="206"/>
        <v>206</v>
      </c>
      <c r="I2084">
        <f t="shared" si="203"/>
        <v>9.6944994814466057</v>
      </c>
      <c r="J2084">
        <v>11.5</v>
      </c>
      <c r="K2084">
        <f t="shared" si="204"/>
        <v>1.3182326444873662</v>
      </c>
      <c r="L2084">
        <v>8.52</v>
      </c>
    </row>
    <row r="2085" spans="1:13" ht="15" x14ac:dyDescent="0.25">
      <c r="A2085" t="s">
        <v>1788</v>
      </c>
      <c r="B2085" t="s">
        <v>141</v>
      </c>
      <c r="C2085">
        <v>42.1</v>
      </c>
      <c r="D2085">
        <v>48</v>
      </c>
      <c r="E2085">
        <f t="shared" si="201"/>
        <v>3.1603774067254791</v>
      </c>
      <c r="F2085">
        <v>60</v>
      </c>
      <c r="G2085">
        <f t="shared" si="202"/>
        <v>3.9504717584068487</v>
      </c>
      <c r="H2085">
        <f t="shared" si="206"/>
        <v>108</v>
      </c>
      <c r="I2085">
        <f t="shared" si="203"/>
        <v>7.1108491651323273</v>
      </c>
      <c r="J2085">
        <v>9.06</v>
      </c>
      <c r="K2085">
        <f t="shared" si="204"/>
        <v>1.3175919949383066</v>
      </c>
      <c r="L2085">
        <v>6.98</v>
      </c>
    </row>
    <row r="2086" spans="1:13" ht="15" x14ac:dyDescent="0.25">
      <c r="A2086" t="s">
        <v>1391</v>
      </c>
      <c r="B2086" t="s">
        <v>141</v>
      </c>
      <c r="C2086">
        <v>37.299999999999997</v>
      </c>
      <c r="D2086">
        <v>35</v>
      </c>
      <c r="E2086">
        <f t="shared" si="201"/>
        <v>2.5165614015087332</v>
      </c>
      <c r="F2086">
        <v>43</v>
      </c>
      <c r="G2086">
        <f t="shared" si="202"/>
        <v>3.0917754361393004</v>
      </c>
      <c r="H2086">
        <f t="shared" si="206"/>
        <v>78</v>
      </c>
      <c r="I2086">
        <f t="shared" si="203"/>
        <v>5.6083368376480331</v>
      </c>
      <c r="J2086">
        <v>6.44</v>
      </c>
      <c r="K2086">
        <f t="shared" si="204"/>
        <v>0.99687590818062155</v>
      </c>
      <c r="L2086">
        <v>6.8100000000000005</v>
      </c>
    </row>
    <row r="2087" spans="1:13" ht="15" x14ac:dyDescent="0.25">
      <c r="A2087" t="s">
        <v>1713</v>
      </c>
      <c r="B2087" t="s">
        <v>820</v>
      </c>
      <c r="C2087">
        <v>60.5</v>
      </c>
      <c r="D2087">
        <v>56</v>
      </c>
      <c r="E2087">
        <f t="shared" si="201"/>
        <v>2.8323030773708546</v>
      </c>
      <c r="F2087">
        <v>72</v>
      </c>
      <c r="G2087">
        <f t="shared" si="202"/>
        <v>3.6415325280482418</v>
      </c>
      <c r="H2087">
        <f t="shared" si="206"/>
        <v>128</v>
      </c>
      <c r="I2087">
        <f t="shared" si="203"/>
        <v>6.4738356054190964</v>
      </c>
      <c r="J2087">
        <v>11.36</v>
      </c>
      <c r="K2087">
        <f t="shared" si="204"/>
        <v>1.3704106154695626</v>
      </c>
    </row>
    <row r="2088" spans="1:13" ht="15" x14ac:dyDescent="0.25">
      <c r="A2088" t="s">
        <v>600</v>
      </c>
      <c r="B2088" t="s">
        <v>820</v>
      </c>
      <c r="C2088">
        <v>44.1</v>
      </c>
      <c r="D2088">
        <v>31</v>
      </c>
      <c r="E2088">
        <f t="shared" si="201"/>
        <v>1.9733202731612158</v>
      </c>
      <c r="F2088">
        <v>38</v>
      </c>
      <c r="G2088">
        <f t="shared" si="202"/>
        <v>2.4189087219395549</v>
      </c>
      <c r="H2088">
        <f t="shared" si="206"/>
        <v>69</v>
      </c>
      <c r="I2088">
        <f t="shared" si="203"/>
        <v>4.3922289951007709</v>
      </c>
      <c r="J2088">
        <v>6.98</v>
      </c>
      <c r="K2088">
        <f t="shared" si="204"/>
        <v>0.99109920988120725</v>
      </c>
      <c r="L2088">
        <v>6</v>
      </c>
      <c r="M2088">
        <v>13.4</v>
      </c>
    </row>
    <row r="2089" spans="1:13" ht="15" x14ac:dyDescent="0.25">
      <c r="A2089" t="s">
        <v>1713</v>
      </c>
      <c r="B2089" t="s">
        <v>820</v>
      </c>
      <c r="C2089">
        <v>49.9</v>
      </c>
      <c r="D2089">
        <v>39</v>
      </c>
      <c r="E2089">
        <f t="shared" si="201"/>
        <v>2.2691687851197768</v>
      </c>
      <c r="F2089">
        <v>49</v>
      </c>
      <c r="G2089">
        <f t="shared" si="202"/>
        <v>2.851006935150489</v>
      </c>
      <c r="H2089">
        <f t="shared" si="206"/>
        <v>88</v>
      </c>
      <c r="I2089">
        <f t="shared" si="203"/>
        <v>5.1201757202702654</v>
      </c>
      <c r="J2089">
        <v>8.9500000000000011</v>
      </c>
      <c r="K2089">
        <f t="shared" si="204"/>
        <v>1.1923973953941724</v>
      </c>
      <c r="L2089">
        <v>6.72</v>
      </c>
    </row>
    <row r="2090" spans="1:13" ht="15" x14ac:dyDescent="0.25">
      <c r="A2090" t="s">
        <v>1492</v>
      </c>
      <c r="B2090" t="s">
        <v>523</v>
      </c>
      <c r="C2090">
        <v>42</v>
      </c>
      <c r="D2090">
        <v>40</v>
      </c>
      <c r="E2090">
        <f t="shared" si="201"/>
        <v>2.6382075854770912</v>
      </c>
      <c r="F2090">
        <v>52</v>
      </c>
      <c r="G2090">
        <f t="shared" si="202"/>
        <v>3.4296698611202183</v>
      </c>
      <c r="H2090">
        <f t="shared" si="206"/>
        <v>92</v>
      </c>
      <c r="I2090">
        <f t="shared" si="203"/>
        <v>6.0678774465973095</v>
      </c>
      <c r="J2090">
        <v>6.48</v>
      </c>
      <c r="K2090">
        <f t="shared" si="204"/>
        <v>0.9435397171214428</v>
      </c>
      <c r="L2090">
        <v>7.69</v>
      </c>
      <c r="M2090">
        <v>12.9</v>
      </c>
    </row>
    <row r="2091" spans="1:13" ht="15" x14ac:dyDescent="0.25">
      <c r="A2091" t="s">
        <v>1790</v>
      </c>
      <c r="B2091" t="s">
        <v>31</v>
      </c>
      <c r="C2091">
        <v>66.400000000000006</v>
      </c>
      <c r="D2091">
        <v>48</v>
      </c>
      <c r="E2091">
        <f t="shared" si="201"/>
        <v>2.2688027808399784</v>
      </c>
      <c r="F2091">
        <v>64</v>
      </c>
      <c r="G2091">
        <f t="shared" si="202"/>
        <v>3.0250703744533043</v>
      </c>
      <c r="H2091">
        <f t="shared" si="206"/>
        <v>112</v>
      </c>
      <c r="I2091">
        <f t="shared" si="203"/>
        <v>5.2938731552932827</v>
      </c>
      <c r="J2091">
        <v>11.370000000000001</v>
      </c>
      <c r="K2091">
        <f t="shared" si="204"/>
        <v>1.3073725313847016</v>
      </c>
      <c r="L2091">
        <v>6.75</v>
      </c>
    </row>
    <row r="2092" spans="1:13" ht="15" x14ac:dyDescent="0.25">
      <c r="A2092" t="s">
        <v>2004</v>
      </c>
      <c r="B2092" t="s">
        <v>31</v>
      </c>
      <c r="C2092">
        <v>73.7</v>
      </c>
      <c r="D2092">
        <v>65</v>
      </c>
      <c r="E2092">
        <f t="shared" si="201"/>
        <v>2.8478564183482873</v>
      </c>
      <c r="F2092">
        <v>80</v>
      </c>
      <c r="G2092">
        <f t="shared" si="202"/>
        <v>3.505054053351738</v>
      </c>
      <c r="H2092">
        <f t="shared" si="206"/>
        <v>145</v>
      </c>
      <c r="I2092">
        <f t="shared" si="203"/>
        <v>6.3529104717000253</v>
      </c>
      <c r="J2092">
        <v>9.74</v>
      </c>
      <c r="K2092">
        <f t="shared" si="204"/>
        <v>1.0613171232032279</v>
      </c>
      <c r="L2092">
        <v>6.87</v>
      </c>
    </row>
    <row r="2093" spans="1:13" ht="15" x14ac:dyDescent="0.25">
      <c r="A2093" t="s">
        <v>173</v>
      </c>
      <c r="B2093" t="s">
        <v>174</v>
      </c>
      <c r="C2093">
        <v>31</v>
      </c>
      <c r="D2093">
        <v>10</v>
      </c>
      <c r="E2093">
        <f t="shared" si="201"/>
        <v>0.82259103095114572</v>
      </c>
      <c r="F2093">
        <v>20</v>
      </c>
      <c r="G2093">
        <f t="shared" si="202"/>
        <v>1.6451820619022914</v>
      </c>
      <c r="H2093">
        <f t="shared" si="206"/>
        <v>30</v>
      </c>
      <c r="I2093">
        <f t="shared" si="203"/>
        <v>2.4677730928534372</v>
      </c>
      <c r="J2093">
        <v>5.33</v>
      </c>
      <c r="K2093">
        <f t="shared" si="204"/>
        <v>0.90761751298139226</v>
      </c>
      <c r="L2093">
        <v>5.36</v>
      </c>
    </row>
    <row r="2094" spans="1:13" ht="15" x14ac:dyDescent="0.25">
      <c r="A2094" t="s">
        <v>173</v>
      </c>
      <c r="B2094" t="s">
        <v>782</v>
      </c>
      <c r="C2094">
        <v>74.099999999999994</v>
      </c>
      <c r="D2094">
        <v>36</v>
      </c>
      <c r="E2094">
        <f t="shared" si="201"/>
        <v>1.571076456601219</v>
      </c>
      <c r="F2094">
        <v>45</v>
      </c>
      <c r="G2094">
        <f t="shared" si="202"/>
        <v>1.9638455707515239</v>
      </c>
      <c r="H2094">
        <f t="shared" si="206"/>
        <v>81</v>
      </c>
      <c r="I2094">
        <f t="shared" si="203"/>
        <v>3.5349220273527431</v>
      </c>
      <c r="J2094">
        <v>9.26</v>
      </c>
      <c r="K2094">
        <f t="shared" si="204"/>
        <v>1.0062024294141569</v>
      </c>
      <c r="L2094">
        <v>6.32</v>
      </c>
    </row>
    <row r="2095" spans="1:13" ht="15" x14ac:dyDescent="0.25">
      <c r="A2095" t="s">
        <v>502</v>
      </c>
      <c r="B2095" t="s">
        <v>503</v>
      </c>
      <c r="C2095">
        <v>34.9</v>
      </c>
      <c r="D2095">
        <v>21</v>
      </c>
      <c r="E2095">
        <f t="shared" si="201"/>
        <v>1.5847784655550701</v>
      </c>
      <c r="F2095">
        <v>30</v>
      </c>
      <c r="G2095">
        <f t="shared" si="202"/>
        <v>2.263969236507243</v>
      </c>
      <c r="H2095">
        <f t="shared" si="206"/>
        <v>51</v>
      </c>
      <c r="I2095">
        <f t="shared" si="203"/>
        <v>3.8487477020623131</v>
      </c>
      <c r="J2095">
        <v>6.62</v>
      </c>
      <c r="K2095">
        <f t="shared" si="204"/>
        <v>1.0604816255544927</v>
      </c>
      <c r="L2095">
        <v>5.86</v>
      </c>
    </row>
    <row r="2096" spans="1:13" x14ac:dyDescent="0.3">
      <c r="A2096" t="s">
        <v>395</v>
      </c>
      <c r="B2096" t="s">
        <v>225</v>
      </c>
      <c r="C2096">
        <v>46.7</v>
      </c>
      <c r="D2096">
        <v>30</v>
      </c>
      <c r="E2096">
        <f t="shared" si="201"/>
        <v>1.8317267062700773</v>
      </c>
      <c r="F2096">
        <v>40</v>
      </c>
      <c r="G2096">
        <f t="shared" si="202"/>
        <v>2.4423022750267696</v>
      </c>
      <c r="H2096">
        <f t="shared" si="206"/>
        <v>70</v>
      </c>
      <c r="I2096">
        <f t="shared" si="203"/>
        <v>4.2740289812968468</v>
      </c>
      <c r="J2096">
        <v>8.1</v>
      </c>
      <c r="K2096">
        <f t="shared" si="204"/>
        <v>1.1166614159982715</v>
      </c>
      <c r="L2096">
        <v>6.5</v>
      </c>
      <c r="M2096">
        <v>14.25</v>
      </c>
    </row>
    <row r="2097" spans="1:13" x14ac:dyDescent="0.3">
      <c r="A2097" t="s">
        <v>395</v>
      </c>
      <c r="B2097" t="s">
        <v>225</v>
      </c>
      <c r="C2097">
        <v>49.9</v>
      </c>
      <c r="D2097">
        <v>39</v>
      </c>
      <c r="E2097">
        <f t="shared" si="201"/>
        <v>2.2691687851197768</v>
      </c>
      <c r="F2097">
        <v>53</v>
      </c>
      <c r="G2097">
        <f t="shared" si="202"/>
        <v>3.0837421951627735</v>
      </c>
      <c r="H2097">
        <f t="shared" si="206"/>
        <v>92</v>
      </c>
      <c r="I2097">
        <f t="shared" si="203"/>
        <v>5.3529109802825507</v>
      </c>
      <c r="J2097">
        <v>8.31</v>
      </c>
      <c r="K2097">
        <f t="shared" si="204"/>
        <v>1.1071309894665444</v>
      </c>
      <c r="L2097">
        <v>6.95</v>
      </c>
      <c r="M2097">
        <v>13.93</v>
      </c>
    </row>
    <row r="2098" spans="1:13" x14ac:dyDescent="0.3">
      <c r="A2098" t="s">
        <v>395</v>
      </c>
      <c r="B2098" t="s">
        <v>225</v>
      </c>
      <c r="C2098">
        <v>61.9</v>
      </c>
      <c r="D2098">
        <v>53</v>
      </c>
      <c r="E2098">
        <f t="shared" si="201"/>
        <v>2.6363353397628582</v>
      </c>
      <c r="F2098">
        <v>66</v>
      </c>
      <c r="G2098">
        <f t="shared" si="202"/>
        <v>3.2829836306480877</v>
      </c>
      <c r="H2098">
        <f t="shared" si="206"/>
        <v>119</v>
      </c>
      <c r="I2098">
        <f t="shared" si="203"/>
        <v>5.9193189704109459</v>
      </c>
      <c r="J2098">
        <v>10.7</v>
      </c>
      <c r="K2098">
        <f t="shared" si="204"/>
        <v>1.2756582556761826</v>
      </c>
      <c r="L2098">
        <v>6.7</v>
      </c>
      <c r="M2098">
        <v>13.3</v>
      </c>
    </row>
    <row r="2099" spans="1:13" x14ac:dyDescent="0.3">
      <c r="A2099" t="s">
        <v>1277</v>
      </c>
      <c r="B2099" t="s">
        <v>225</v>
      </c>
      <c r="C2099">
        <v>51.5</v>
      </c>
      <c r="D2099">
        <v>41</v>
      </c>
      <c r="E2099">
        <f t="shared" si="201"/>
        <v>2.3313947448411638</v>
      </c>
      <c r="F2099">
        <v>52</v>
      </c>
      <c r="G2099">
        <f t="shared" si="202"/>
        <v>2.9568908958961102</v>
      </c>
      <c r="H2099">
        <f t="shared" si="206"/>
        <v>93</v>
      </c>
      <c r="I2099">
        <f t="shared" si="203"/>
        <v>5.288285640737274</v>
      </c>
      <c r="J2099">
        <v>7.97</v>
      </c>
      <c r="K2099">
        <f t="shared" si="204"/>
        <v>1.0446967839934158</v>
      </c>
      <c r="L2099">
        <v>6.88</v>
      </c>
      <c r="M2099">
        <v>13.31</v>
      </c>
    </row>
    <row r="2100" spans="1:13" ht="15" x14ac:dyDescent="0.25">
      <c r="A2100" t="s">
        <v>407</v>
      </c>
      <c r="B2100" t="s">
        <v>408</v>
      </c>
      <c r="C2100">
        <v>28.8</v>
      </c>
      <c r="D2100">
        <v>15</v>
      </c>
      <c r="E2100">
        <f t="shared" si="201"/>
        <v>1.3017560940828974</v>
      </c>
      <c r="F2100">
        <v>17</v>
      </c>
      <c r="G2100">
        <f t="shared" si="202"/>
        <v>1.4753235732939503</v>
      </c>
      <c r="H2100">
        <f t="shared" si="206"/>
        <v>32</v>
      </c>
      <c r="I2100">
        <f t="shared" si="203"/>
        <v>2.7770796673768476</v>
      </c>
      <c r="J2100">
        <v>4.84</v>
      </c>
      <c r="K2100">
        <f t="shared" si="204"/>
        <v>0.85605512711585308</v>
      </c>
      <c r="L2100">
        <v>5.4</v>
      </c>
    </row>
    <row r="2101" spans="1:13" ht="15" x14ac:dyDescent="0.25">
      <c r="A2101" t="s">
        <v>1261</v>
      </c>
      <c r="B2101" t="s">
        <v>1262</v>
      </c>
      <c r="C2101">
        <v>37.200000000000003</v>
      </c>
      <c r="D2101">
        <v>27</v>
      </c>
      <c r="E2101">
        <f t="shared" si="201"/>
        <v>1.9451420406770223</v>
      </c>
      <c r="F2101">
        <v>38</v>
      </c>
      <c r="G2101">
        <f t="shared" si="202"/>
        <v>2.7376073165084018</v>
      </c>
      <c r="H2101">
        <f t="shared" si="206"/>
        <v>65</v>
      </c>
      <c r="I2101">
        <f t="shared" si="203"/>
        <v>4.6827493571854246</v>
      </c>
      <c r="J2101">
        <v>6.95</v>
      </c>
      <c r="K2101">
        <f t="shared" si="204"/>
        <v>1.0773109554542775</v>
      </c>
      <c r="L2101">
        <v>7.23</v>
      </c>
      <c r="M2101">
        <v>12.4</v>
      </c>
    </row>
    <row r="2102" spans="1:13" ht="15" x14ac:dyDescent="0.25">
      <c r="A2102" t="s">
        <v>1717</v>
      </c>
      <c r="B2102" t="s">
        <v>1262</v>
      </c>
      <c r="C2102">
        <v>42.8</v>
      </c>
      <c r="D2102">
        <v>40</v>
      </c>
      <c r="E2102">
        <f t="shared" si="201"/>
        <v>2.6022457236612015</v>
      </c>
      <c r="F2102">
        <v>51</v>
      </c>
      <c r="G2102">
        <f t="shared" si="202"/>
        <v>3.317863297668032</v>
      </c>
      <c r="H2102">
        <f t="shared" si="206"/>
        <v>91</v>
      </c>
      <c r="I2102">
        <f t="shared" si="203"/>
        <v>5.9201090213292336</v>
      </c>
      <c r="J2102">
        <v>9.49</v>
      </c>
      <c r="K2102">
        <f t="shared" si="204"/>
        <v>1.3684438694445098</v>
      </c>
    </row>
    <row r="2103" spans="1:13" ht="15" x14ac:dyDescent="0.25">
      <c r="A2103" t="s">
        <v>2014</v>
      </c>
      <c r="B2103" t="s">
        <v>2015</v>
      </c>
      <c r="C2103">
        <v>63.9</v>
      </c>
      <c r="D2103">
        <v>63</v>
      </c>
      <c r="E2103">
        <f t="shared" si="201"/>
        <v>3.0621029606046477</v>
      </c>
      <c r="F2103">
        <v>83</v>
      </c>
      <c r="G2103">
        <f t="shared" si="202"/>
        <v>4.034199138574377</v>
      </c>
      <c r="H2103">
        <f t="shared" si="206"/>
        <v>146</v>
      </c>
      <c r="I2103">
        <f t="shared" si="203"/>
        <v>7.0963020991790247</v>
      </c>
      <c r="J2103">
        <v>8.82</v>
      </c>
      <c r="K2103">
        <f t="shared" si="204"/>
        <v>1.0344267315914657</v>
      </c>
      <c r="L2103">
        <v>7.31</v>
      </c>
    </row>
    <row r="2104" spans="1:13" ht="15" x14ac:dyDescent="0.25">
      <c r="A2104" t="s">
        <v>51</v>
      </c>
      <c r="B2104" t="s">
        <v>74</v>
      </c>
      <c r="C2104">
        <v>56.4</v>
      </c>
      <c r="D2104">
        <v>29</v>
      </c>
      <c r="E2104">
        <f t="shared" si="201"/>
        <v>1.5435408402337305</v>
      </c>
      <c r="F2104">
        <v>38</v>
      </c>
      <c r="G2104">
        <f t="shared" si="202"/>
        <v>2.0225707561683364</v>
      </c>
      <c r="H2104">
        <f t="shared" si="206"/>
        <v>67</v>
      </c>
      <c r="I2104">
        <f t="shared" si="203"/>
        <v>3.5661115964020667</v>
      </c>
      <c r="J2104">
        <v>6.18</v>
      </c>
      <c r="K2104">
        <f t="shared" si="204"/>
        <v>0.7729865460757368</v>
      </c>
      <c r="L2104">
        <v>4.2</v>
      </c>
      <c r="M2104">
        <v>15.97</v>
      </c>
    </row>
    <row r="2105" spans="1:13" ht="15" x14ac:dyDescent="0.25">
      <c r="A2105" t="s">
        <v>51</v>
      </c>
      <c r="B2105" t="s">
        <v>305</v>
      </c>
      <c r="C2105">
        <v>39.799999999999997</v>
      </c>
      <c r="D2105">
        <v>19</v>
      </c>
      <c r="E2105">
        <f t="shared" si="201"/>
        <v>1.3031642406177348</v>
      </c>
      <c r="F2105">
        <v>25</v>
      </c>
      <c r="G2105">
        <f t="shared" si="202"/>
        <v>1.7146897902864933</v>
      </c>
      <c r="H2105">
        <f t="shared" si="206"/>
        <v>44</v>
      </c>
      <c r="I2105">
        <f t="shared" si="203"/>
        <v>3.0178540309042283</v>
      </c>
      <c r="J2105">
        <v>4.8</v>
      </c>
      <c r="K2105">
        <f t="shared" si="204"/>
        <v>0.71857504728408361</v>
      </c>
      <c r="L2105">
        <v>5.3</v>
      </c>
      <c r="M2105">
        <v>15.2</v>
      </c>
    </row>
    <row r="2106" spans="1:13" ht="15" x14ac:dyDescent="0.25">
      <c r="A2106" t="s">
        <v>51</v>
      </c>
      <c r="B2106" t="s">
        <v>47</v>
      </c>
      <c r="C2106">
        <v>42.2</v>
      </c>
      <c r="D2106">
        <v>23</v>
      </c>
      <c r="E2106">
        <f t="shared" si="201"/>
        <v>1.5117363888048101</v>
      </c>
      <c r="F2106">
        <v>33</v>
      </c>
      <c r="G2106">
        <f t="shared" si="202"/>
        <v>2.1690130795895102</v>
      </c>
      <c r="H2106">
        <f t="shared" si="206"/>
        <v>56</v>
      </c>
      <c r="I2106">
        <f t="shared" si="203"/>
        <v>3.6807494683943198</v>
      </c>
      <c r="J2106">
        <v>5.03</v>
      </c>
      <c r="K2106">
        <f t="shared" si="204"/>
        <v>0.7306166548459001</v>
      </c>
      <c r="L2106">
        <v>4.74</v>
      </c>
      <c r="M2106">
        <v>15</v>
      </c>
    </row>
    <row r="2107" spans="1:13" x14ac:dyDescent="0.3">
      <c r="A2107" t="s">
        <v>51</v>
      </c>
      <c r="B2107" t="s">
        <v>218</v>
      </c>
      <c r="C2107">
        <v>37.200000000000003</v>
      </c>
      <c r="D2107">
        <v>29</v>
      </c>
      <c r="E2107">
        <f t="shared" si="201"/>
        <v>2.0892266362827279</v>
      </c>
      <c r="F2107">
        <v>40</v>
      </c>
      <c r="G2107">
        <f t="shared" si="202"/>
        <v>2.8816919121141074</v>
      </c>
      <c r="H2107">
        <f t="shared" si="206"/>
        <v>69</v>
      </c>
      <c r="I2107">
        <f t="shared" si="203"/>
        <v>4.9709185483968348</v>
      </c>
      <c r="J2107">
        <v>5.5</v>
      </c>
      <c r="K2107">
        <f t="shared" si="204"/>
        <v>0.85254823812928426</v>
      </c>
      <c r="L2107">
        <v>5.77</v>
      </c>
      <c r="M2107">
        <v>13.94</v>
      </c>
    </row>
    <row r="2108" spans="1:13" ht="15" x14ac:dyDescent="0.25">
      <c r="A2108" t="s">
        <v>51</v>
      </c>
      <c r="B2108" t="s">
        <v>305</v>
      </c>
      <c r="C2108">
        <v>64.400000000000006</v>
      </c>
      <c r="D2108">
        <v>57</v>
      </c>
      <c r="E2108">
        <f t="shared" si="201"/>
        <v>2.754811206233136</v>
      </c>
      <c r="F2108">
        <v>72</v>
      </c>
      <c r="G2108">
        <f t="shared" si="202"/>
        <v>3.4797615236629085</v>
      </c>
      <c r="H2108">
        <f t="shared" si="206"/>
        <v>129</v>
      </c>
      <c r="I2108">
        <f t="shared" si="203"/>
        <v>6.2345727298960441</v>
      </c>
      <c r="J2108">
        <v>10.040000000000001</v>
      </c>
      <c r="K2108">
        <f t="shared" si="204"/>
        <v>1.172788849805219</v>
      </c>
      <c r="L2108">
        <v>7.37</v>
      </c>
      <c r="M2108">
        <v>13.7</v>
      </c>
    </row>
    <row r="2109" spans="1:13" ht="15" x14ac:dyDescent="0.25">
      <c r="A2109" t="s">
        <v>51</v>
      </c>
      <c r="B2109" t="s">
        <v>517</v>
      </c>
      <c r="C2109">
        <v>47.2</v>
      </c>
      <c r="D2109">
        <v>34</v>
      </c>
      <c r="E2109">
        <f t="shared" si="201"/>
        <v>2.0599374361076803</v>
      </c>
      <c r="F2109">
        <v>45</v>
      </c>
      <c r="G2109">
        <f t="shared" si="202"/>
        <v>2.7263877830836942</v>
      </c>
      <c r="H2109">
        <f t="shared" si="206"/>
        <v>79</v>
      </c>
      <c r="I2109">
        <f t="shared" si="203"/>
        <v>4.7863252191913741</v>
      </c>
      <c r="J2109">
        <v>7.5</v>
      </c>
      <c r="K2109">
        <f t="shared" si="204"/>
        <v>1.0282848124872903</v>
      </c>
      <c r="L2109">
        <v>6.5</v>
      </c>
      <c r="M2109">
        <v>13.4</v>
      </c>
    </row>
    <row r="2110" spans="1:13" ht="15" x14ac:dyDescent="0.25">
      <c r="A2110" t="s">
        <v>51</v>
      </c>
      <c r="B2110" t="s">
        <v>305</v>
      </c>
      <c r="C2110">
        <v>66.099999999999994</v>
      </c>
      <c r="D2110">
        <v>60</v>
      </c>
      <c r="E2110">
        <f t="shared" si="201"/>
        <v>2.8453603642179019</v>
      </c>
      <c r="F2110">
        <v>75</v>
      </c>
      <c r="G2110">
        <f t="shared" si="202"/>
        <v>3.5567004552723773</v>
      </c>
      <c r="H2110">
        <f t="shared" si="206"/>
        <v>135</v>
      </c>
      <c r="I2110">
        <f t="shared" si="203"/>
        <v>6.4020608194902788</v>
      </c>
      <c r="J2110">
        <v>8.06</v>
      </c>
      <c r="K2110">
        <f t="shared" si="204"/>
        <v>0.9289402092223259</v>
      </c>
      <c r="L2110">
        <v>7.96</v>
      </c>
      <c r="M2110">
        <v>13.17</v>
      </c>
    </row>
    <row r="2111" spans="1:13" ht="15" x14ac:dyDescent="0.25">
      <c r="A2111" t="s">
        <v>51</v>
      </c>
      <c r="B2111" t="s">
        <v>52</v>
      </c>
      <c r="C2111">
        <v>35.4</v>
      </c>
      <c r="D2111">
        <v>34</v>
      </c>
      <c r="E2111">
        <f t="shared" si="201"/>
        <v>2.539419371824021</v>
      </c>
      <c r="F2111">
        <v>42</v>
      </c>
      <c r="G2111">
        <f t="shared" si="202"/>
        <v>3.1369298122532023</v>
      </c>
      <c r="H2111">
        <f t="shared" si="206"/>
        <v>76</v>
      </c>
      <c r="I2111">
        <f t="shared" si="203"/>
        <v>5.6763491840772238</v>
      </c>
      <c r="J2111">
        <v>6.8</v>
      </c>
      <c r="K2111">
        <f t="shared" si="204"/>
        <v>1.0813574681474212</v>
      </c>
      <c r="L2111">
        <v>6.4</v>
      </c>
      <c r="M2111">
        <v>12.9</v>
      </c>
    </row>
    <row r="2112" spans="1:13" ht="15" x14ac:dyDescent="0.25">
      <c r="A2112" t="s">
        <v>51</v>
      </c>
      <c r="B2112" t="s">
        <v>52</v>
      </c>
      <c r="C2112">
        <v>76.2</v>
      </c>
      <c r="D2112">
        <v>95</v>
      </c>
      <c r="E2112">
        <f t="shared" si="201"/>
        <v>4.0624698158089094</v>
      </c>
      <c r="F2112">
        <v>120</v>
      </c>
      <c r="G2112">
        <f t="shared" si="202"/>
        <v>5.1315408199691488</v>
      </c>
      <c r="H2112">
        <f t="shared" si="206"/>
        <v>215</v>
      </c>
      <c r="I2112">
        <f t="shared" si="203"/>
        <v>9.1940106357780582</v>
      </c>
      <c r="J2112" s="3">
        <v>13.450000000000001</v>
      </c>
      <c r="K2112">
        <f t="shared" si="204"/>
        <v>1.4405884710607699</v>
      </c>
      <c r="L2112" s="3">
        <v>8.68</v>
      </c>
      <c r="M2112">
        <v>11.16</v>
      </c>
    </row>
    <row r="2113" spans="1:13" ht="15" x14ac:dyDescent="0.25">
      <c r="A2113" t="s">
        <v>1087</v>
      </c>
      <c r="B2113" t="s">
        <v>1635</v>
      </c>
      <c r="C2113">
        <v>81.8</v>
      </c>
      <c r="D2113">
        <v>70</v>
      </c>
      <c r="E2113">
        <f t="shared" si="201"/>
        <v>2.8429019709959804</v>
      </c>
      <c r="F2113">
        <v>90</v>
      </c>
      <c r="G2113">
        <f t="shared" si="202"/>
        <v>3.655159676994832</v>
      </c>
      <c r="H2113">
        <f t="shared" si="206"/>
        <v>160</v>
      </c>
      <c r="I2113">
        <f t="shared" si="203"/>
        <v>6.498061647990812</v>
      </c>
      <c r="J2113">
        <v>11.99</v>
      </c>
      <c r="K2113">
        <f t="shared" si="204"/>
        <v>1.2381114149584089</v>
      </c>
      <c r="L2113">
        <v>7.96</v>
      </c>
      <c r="M2113">
        <v>12.53</v>
      </c>
    </row>
    <row r="2114" spans="1:13" x14ac:dyDescent="0.3">
      <c r="A2114" t="s">
        <v>217</v>
      </c>
      <c r="B2114" t="s">
        <v>218</v>
      </c>
      <c r="C2114">
        <v>31.7</v>
      </c>
      <c r="D2114">
        <v>21</v>
      </c>
      <c r="E2114">
        <f t="shared" ref="E2114:E2177" si="207">IF(AND($C2114&gt;0,D2114&gt;0),D2114/($C2114^0.727399687532279),"")</f>
        <v>1.6996099168173389</v>
      </c>
      <c r="F2114">
        <v>27</v>
      </c>
      <c r="G2114">
        <f t="shared" ref="G2114:G2177" si="208">IF(AND($C2114&gt;0,F2114&gt;0),F2114/($C2114^0.727399687532279),"")</f>
        <v>2.1852127501937213</v>
      </c>
      <c r="H2114">
        <f t="shared" si="206"/>
        <v>48</v>
      </c>
      <c r="I2114">
        <f t="shared" ref="I2114:I2177" si="209">IF(AND($C2114&gt;0,H2114&gt;0),H2114/($C2114^0.727399687532279),"")</f>
        <v>3.8848226670110604</v>
      </c>
      <c r="J2114">
        <v>4.9400000000000004</v>
      </c>
      <c r="K2114">
        <f t="shared" ref="K2114:K2177" si="210">IF(AND($C2114&gt;0,J2114&gt;0),J2114/($C2114^0.515518364833551),"")</f>
        <v>0.83157865353628813</v>
      </c>
      <c r="L2114">
        <v>5.2</v>
      </c>
      <c r="M2114">
        <v>13.3</v>
      </c>
    </row>
    <row r="2115" spans="1:13" ht="15" x14ac:dyDescent="0.25">
      <c r="A2115" t="s">
        <v>217</v>
      </c>
      <c r="B2115" t="s">
        <v>1868</v>
      </c>
      <c r="C2115">
        <v>82.7</v>
      </c>
      <c r="D2115">
        <v>87</v>
      </c>
      <c r="E2115">
        <f t="shared" si="207"/>
        <v>3.505309292270443</v>
      </c>
      <c r="F2115">
        <v>106</v>
      </c>
      <c r="G2115">
        <f t="shared" si="208"/>
        <v>4.2708366089731831</v>
      </c>
      <c r="H2115">
        <f t="shared" ref="H2115:H2146" si="211">D2115+F2115</f>
        <v>193</v>
      </c>
      <c r="I2115">
        <f t="shared" si="209"/>
        <v>7.776145901243626</v>
      </c>
      <c r="J2115">
        <v>8.11</v>
      </c>
      <c r="K2115">
        <f t="shared" si="210"/>
        <v>0.8327440711877836</v>
      </c>
      <c r="L2115">
        <v>7.61</v>
      </c>
      <c r="M2115">
        <v>13.01</v>
      </c>
    </row>
    <row r="2116" spans="1:13" ht="15" x14ac:dyDescent="0.25">
      <c r="A2116" t="s">
        <v>1845</v>
      </c>
      <c r="B2116" t="s">
        <v>1500</v>
      </c>
      <c r="D2116">
        <v>63</v>
      </c>
      <c r="E2116" t="str">
        <f t="shared" si="207"/>
        <v/>
      </c>
      <c r="F2116">
        <v>85</v>
      </c>
      <c r="G2116" t="str">
        <f t="shared" si="208"/>
        <v/>
      </c>
      <c r="H2116">
        <f t="shared" si="211"/>
        <v>148</v>
      </c>
      <c r="I2116" t="str">
        <f t="shared" si="209"/>
        <v/>
      </c>
      <c r="J2116">
        <v>7.74</v>
      </c>
      <c r="K2116" t="str">
        <f t="shared" si="210"/>
        <v/>
      </c>
      <c r="L2116">
        <v>5.45</v>
      </c>
    </row>
    <row r="2117" spans="1:13" ht="15" x14ac:dyDescent="0.25">
      <c r="A2117" t="s">
        <v>572</v>
      </c>
      <c r="B2117" t="s">
        <v>120</v>
      </c>
      <c r="C2117">
        <v>42.9</v>
      </c>
      <c r="D2117">
        <v>18</v>
      </c>
      <c r="E2117">
        <f t="shared" si="207"/>
        <v>1.1690244133563041</v>
      </c>
      <c r="F2117">
        <v>20</v>
      </c>
      <c r="G2117">
        <f t="shared" si="208"/>
        <v>1.2989160148403378</v>
      </c>
      <c r="H2117">
        <f t="shared" si="211"/>
        <v>38</v>
      </c>
      <c r="I2117">
        <f t="shared" si="209"/>
        <v>2.4679404281966422</v>
      </c>
      <c r="J2117">
        <v>4.62</v>
      </c>
      <c r="K2117">
        <f t="shared" si="210"/>
        <v>0.66539611618267192</v>
      </c>
      <c r="L2117">
        <v>3.84</v>
      </c>
      <c r="M2117">
        <v>16.66</v>
      </c>
    </row>
    <row r="2118" spans="1:13" ht="15" x14ac:dyDescent="0.25">
      <c r="A2118" t="s">
        <v>232</v>
      </c>
      <c r="B2118" t="s">
        <v>233</v>
      </c>
      <c r="C2118">
        <v>54.1</v>
      </c>
      <c r="D2118">
        <v>18</v>
      </c>
      <c r="E2118">
        <f t="shared" si="207"/>
        <v>0.98751876299506669</v>
      </c>
      <c r="F2118">
        <v>22</v>
      </c>
      <c r="G2118">
        <f t="shared" si="208"/>
        <v>1.2069673769939704</v>
      </c>
      <c r="H2118">
        <f t="shared" si="211"/>
        <v>40</v>
      </c>
      <c r="I2118">
        <f t="shared" si="209"/>
        <v>2.1944861399890372</v>
      </c>
      <c r="J2118">
        <v>5.5600000000000005</v>
      </c>
      <c r="K2118">
        <f t="shared" si="210"/>
        <v>0.71052566791202543</v>
      </c>
      <c r="L2118">
        <v>3.97</v>
      </c>
    </row>
    <row r="2119" spans="1:13" ht="15" x14ac:dyDescent="0.25">
      <c r="A2119" t="s">
        <v>303</v>
      </c>
      <c r="B2119" t="s">
        <v>141</v>
      </c>
      <c r="C2119">
        <v>44.9</v>
      </c>
      <c r="D2119">
        <v>20</v>
      </c>
      <c r="E2119">
        <f t="shared" si="207"/>
        <v>1.2565695271050439</v>
      </c>
      <c r="F2119">
        <v>22</v>
      </c>
      <c r="G2119">
        <f t="shared" si="208"/>
        <v>1.3822264798155481</v>
      </c>
      <c r="H2119">
        <f t="shared" si="211"/>
        <v>42</v>
      </c>
      <c r="I2119">
        <f t="shared" si="209"/>
        <v>2.6387960069205922</v>
      </c>
      <c r="J2119">
        <v>6.24</v>
      </c>
      <c r="K2119">
        <f t="shared" si="210"/>
        <v>0.87785190852583883</v>
      </c>
      <c r="L2119">
        <v>6.3</v>
      </c>
    </row>
    <row r="2120" spans="1:13" ht="15" x14ac:dyDescent="0.25">
      <c r="A2120" t="s">
        <v>303</v>
      </c>
      <c r="B2120" t="s">
        <v>141</v>
      </c>
      <c r="C2120">
        <v>71</v>
      </c>
      <c r="D2120">
        <v>78</v>
      </c>
      <c r="E2120">
        <f t="shared" si="207"/>
        <v>3.5114772436668922</v>
      </c>
      <c r="G2120" t="str">
        <f t="shared" si="208"/>
        <v/>
      </c>
      <c r="H2120">
        <f t="shared" si="211"/>
        <v>78</v>
      </c>
      <c r="I2120">
        <f t="shared" si="209"/>
        <v>3.5114772436668922</v>
      </c>
      <c r="J2120">
        <v>10.69</v>
      </c>
      <c r="K2120">
        <f t="shared" si="210"/>
        <v>1.1874628414371591</v>
      </c>
      <c r="L2120">
        <v>8.35</v>
      </c>
    </row>
    <row r="2121" spans="1:13" ht="15" x14ac:dyDescent="0.25">
      <c r="A2121" t="s">
        <v>303</v>
      </c>
      <c r="B2121" t="s">
        <v>141</v>
      </c>
      <c r="C2121">
        <v>77.900000000000006</v>
      </c>
      <c r="D2121">
        <v>105</v>
      </c>
      <c r="E2121">
        <f t="shared" si="207"/>
        <v>4.4186087008074493</v>
      </c>
      <c r="F2121">
        <v>135</v>
      </c>
      <c r="G2121">
        <f t="shared" si="208"/>
        <v>5.6810683296095768</v>
      </c>
      <c r="H2121">
        <f t="shared" si="211"/>
        <v>240</v>
      </c>
      <c r="I2121">
        <f t="shared" si="209"/>
        <v>10.099677030417025</v>
      </c>
      <c r="J2121">
        <v>11.46</v>
      </c>
      <c r="K2121">
        <f t="shared" si="210"/>
        <v>1.213562981946358</v>
      </c>
      <c r="L2121">
        <v>9.0299999999999994</v>
      </c>
      <c r="M2121">
        <v>11.5</v>
      </c>
    </row>
    <row r="2122" spans="1:13" ht="15" x14ac:dyDescent="0.25">
      <c r="A2122" t="s">
        <v>303</v>
      </c>
      <c r="B2122" t="s">
        <v>141</v>
      </c>
      <c r="C2122">
        <v>78.8</v>
      </c>
      <c r="D2122">
        <v>112</v>
      </c>
      <c r="E2122">
        <f t="shared" si="207"/>
        <v>4.6739648786631323</v>
      </c>
      <c r="F2122">
        <v>143</v>
      </c>
      <c r="G2122">
        <f t="shared" si="208"/>
        <v>5.9676515861502484</v>
      </c>
      <c r="H2122">
        <f t="shared" si="211"/>
        <v>255</v>
      </c>
      <c r="I2122">
        <f t="shared" si="209"/>
        <v>10.641616464813382</v>
      </c>
      <c r="J2122">
        <v>12.45</v>
      </c>
      <c r="K2122">
        <f t="shared" si="210"/>
        <v>1.3106153705105152</v>
      </c>
      <c r="L2122">
        <v>9.58</v>
      </c>
    </row>
    <row r="2123" spans="1:13" ht="15" x14ac:dyDescent="0.25">
      <c r="A2123" t="s">
        <v>1160</v>
      </c>
      <c r="C2123">
        <v>62.4</v>
      </c>
      <c r="D2123">
        <v>58</v>
      </c>
      <c r="E2123">
        <f t="shared" si="207"/>
        <v>2.8682122344224306</v>
      </c>
      <c r="F2123">
        <v>70</v>
      </c>
      <c r="G2123">
        <f t="shared" si="208"/>
        <v>3.4616354553374165</v>
      </c>
      <c r="H2123">
        <f t="shared" si="211"/>
        <v>128</v>
      </c>
      <c r="I2123">
        <f t="shared" si="209"/>
        <v>6.3298476897598466</v>
      </c>
      <c r="J2123">
        <v>9.56</v>
      </c>
      <c r="K2123">
        <f t="shared" si="210"/>
        <v>1.1350298105259737</v>
      </c>
      <c r="L2123">
        <v>7.28</v>
      </c>
    </row>
    <row r="2124" spans="1:13" ht="15" x14ac:dyDescent="0.25">
      <c r="A2124" t="s">
        <v>1532</v>
      </c>
      <c r="B2124" t="s">
        <v>802</v>
      </c>
      <c r="C2124">
        <v>44.2</v>
      </c>
      <c r="D2124">
        <v>52</v>
      </c>
      <c r="E2124">
        <f t="shared" si="207"/>
        <v>3.3046365279992451</v>
      </c>
      <c r="F2124">
        <v>70</v>
      </c>
      <c r="G2124">
        <f t="shared" si="208"/>
        <v>4.4485491723066763</v>
      </c>
      <c r="H2124">
        <f t="shared" si="211"/>
        <v>122</v>
      </c>
      <c r="I2124">
        <f t="shared" si="209"/>
        <v>7.753185700305921</v>
      </c>
      <c r="J2124">
        <v>9.9600000000000009</v>
      </c>
      <c r="K2124">
        <f t="shared" si="210"/>
        <v>1.4125828872048565</v>
      </c>
      <c r="L2124">
        <v>7.25</v>
      </c>
    </row>
    <row r="2125" spans="1:13" ht="15" x14ac:dyDescent="0.25">
      <c r="A2125" t="s">
        <v>1532</v>
      </c>
      <c r="B2125" t="s">
        <v>1533</v>
      </c>
      <c r="C2125">
        <v>43.4</v>
      </c>
      <c r="D2125">
        <v>48</v>
      </c>
      <c r="E2125">
        <f t="shared" si="207"/>
        <v>3.0912328489904151</v>
      </c>
      <c r="F2125">
        <v>63</v>
      </c>
      <c r="G2125">
        <f t="shared" si="208"/>
        <v>4.0572431142999204</v>
      </c>
      <c r="H2125">
        <f t="shared" si="211"/>
        <v>111</v>
      </c>
      <c r="I2125">
        <f t="shared" si="209"/>
        <v>7.148475963290335</v>
      </c>
      <c r="J2125">
        <v>8.83</v>
      </c>
      <c r="K2125">
        <f t="shared" si="210"/>
        <v>1.2641676594083582</v>
      </c>
      <c r="L2125">
        <v>7.1400000000000006</v>
      </c>
    </row>
    <row r="2126" spans="1:13" ht="15" x14ac:dyDescent="0.25">
      <c r="A2126" t="s">
        <v>1532</v>
      </c>
      <c r="B2126" t="s">
        <v>802</v>
      </c>
      <c r="C2126">
        <v>54.3</v>
      </c>
      <c r="D2126">
        <v>77</v>
      </c>
      <c r="E2126">
        <f t="shared" si="207"/>
        <v>4.2130622026261806</v>
      </c>
      <c r="F2126">
        <v>97</v>
      </c>
      <c r="G2126">
        <f t="shared" si="208"/>
        <v>5.3073640734381753</v>
      </c>
      <c r="H2126">
        <f t="shared" si="211"/>
        <v>174</v>
      </c>
      <c r="I2126">
        <f t="shared" si="209"/>
        <v>9.5204262760643559</v>
      </c>
      <c r="J2126">
        <v>11.46</v>
      </c>
      <c r="K2126">
        <f t="shared" si="210"/>
        <v>1.4617174990120925</v>
      </c>
      <c r="L2126">
        <v>8.4600000000000009</v>
      </c>
    </row>
    <row r="2127" spans="1:13" ht="15" x14ac:dyDescent="0.25">
      <c r="A2127" t="s">
        <v>1532</v>
      </c>
      <c r="B2127" t="s">
        <v>802</v>
      </c>
      <c r="C2127">
        <v>58.1</v>
      </c>
      <c r="D2127">
        <v>93</v>
      </c>
      <c r="E2127">
        <f t="shared" si="207"/>
        <v>4.8441968296106923</v>
      </c>
      <c r="F2127">
        <v>115</v>
      </c>
      <c r="G2127">
        <f t="shared" si="208"/>
        <v>5.9901358645723617</v>
      </c>
      <c r="H2127">
        <f t="shared" si="211"/>
        <v>208</v>
      </c>
      <c r="I2127">
        <f t="shared" si="209"/>
        <v>10.834332694183054</v>
      </c>
      <c r="J2127">
        <v>12.1</v>
      </c>
      <c r="K2127">
        <f t="shared" si="210"/>
        <v>1.4904594854095548</v>
      </c>
      <c r="L2127">
        <v>9.16</v>
      </c>
    </row>
    <row r="2128" spans="1:13" ht="15" x14ac:dyDescent="0.25">
      <c r="A2128" t="s">
        <v>1532</v>
      </c>
      <c r="B2128" t="s">
        <v>802</v>
      </c>
      <c r="C2128">
        <v>49.9</v>
      </c>
      <c r="D2128">
        <v>60</v>
      </c>
      <c r="E2128">
        <f t="shared" si="207"/>
        <v>3.491028900184272</v>
      </c>
      <c r="F2128">
        <v>80</v>
      </c>
      <c r="G2128">
        <f t="shared" si="208"/>
        <v>4.6547052002456963</v>
      </c>
      <c r="H2128">
        <f t="shared" si="211"/>
        <v>140</v>
      </c>
      <c r="I2128">
        <f t="shared" si="209"/>
        <v>8.1457341004299675</v>
      </c>
      <c r="J2128">
        <v>9.57</v>
      </c>
      <c r="K2128">
        <f t="shared" si="210"/>
        <v>1.2749992261365619</v>
      </c>
      <c r="L2128">
        <v>7.93</v>
      </c>
    </row>
    <row r="2129" spans="1:13" ht="15" x14ac:dyDescent="0.25">
      <c r="A2129" t="s">
        <v>893</v>
      </c>
      <c r="B2129" t="s">
        <v>802</v>
      </c>
      <c r="C2129">
        <v>37.9</v>
      </c>
      <c r="D2129">
        <v>39</v>
      </c>
      <c r="E2129">
        <f t="shared" si="207"/>
        <v>2.7718066921003119</v>
      </c>
      <c r="F2129">
        <v>47</v>
      </c>
      <c r="G2129">
        <f t="shared" si="208"/>
        <v>3.3403824238131965</v>
      </c>
      <c r="H2129">
        <f t="shared" si="211"/>
        <v>86</v>
      </c>
      <c r="I2129">
        <f t="shared" si="209"/>
        <v>6.1121891159135089</v>
      </c>
      <c r="J2129">
        <v>7</v>
      </c>
      <c r="K2129">
        <f t="shared" si="210"/>
        <v>1.0746833880999884</v>
      </c>
      <c r="L2129">
        <v>6.55</v>
      </c>
      <c r="M2129">
        <v>13.45</v>
      </c>
    </row>
    <row r="2130" spans="1:13" ht="15" x14ac:dyDescent="0.25">
      <c r="A2130" t="s">
        <v>1868</v>
      </c>
      <c r="B2130" t="s">
        <v>217</v>
      </c>
      <c r="C2130">
        <v>73.599999999999994</v>
      </c>
      <c r="D2130">
        <v>53</v>
      </c>
      <c r="E2130">
        <f t="shared" si="207"/>
        <v>2.3243928496954531</v>
      </c>
      <c r="F2130">
        <v>70</v>
      </c>
      <c r="G2130">
        <f t="shared" si="208"/>
        <v>3.0699528203524853</v>
      </c>
      <c r="H2130">
        <f t="shared" si="211"/>
        <v>123</v>
      </c>
      <c r="I2130">
        <f t="shared" si="209"/>
        <v>5.3943456700479384</v>
      </c>
      <c r="J2130">
        <v>8.39</v>
      </c>
      <c r="K2130">
        <f t="shared" si="210"/>
        <v>0.91485478228473305</v>
      </c>
      <c r="L2130">
        <v>7.6</v>
      </c>
      <c r="M2130">
        <v>13</v>
      </c>
    </row>
    <row r="2131" spans="1:13" ht="15" x14ac:dyDescent="0.25">
      <c r="A2131" t="s">
        <v>1868</v>
      </c>
      <c r="B2131" t="s">
        <v>217</v>
      </c>
      <c r="C2131">
        <v>73.099999999999994</v>
      </c>
      <c r="D2131">
        <v>70</v>
      </c>
      <c r="E2131">
        <f t="shared" si="207"/>
        <v>3.0852127852537485</v>
      </c>
      <c r="F2131">
        <v>90</v>
      </c>
      <c r="G2131">
        <f t="shared" si="208"/>
        <v>3.9667021524691055</v>
      </c>
      <c r="H2131">
        <f t="shared" si="211"/>
        <v>160</v>
      </c>
      <c r="I2131">
        <f t="shared" si="209"/>
        <v>7.051914937722854</v>
      </c>
      <c r="J2131">
        <v>9.9499999999999993</v>
      </c>
      <c r="K2131">
        <f t="shared" si="210"/>
        <v>1.0887782645452522</v>
      </c>
      <c r="L2131">
        <v>7.45</v>
      </c>
      <c r="M2131">
        <v>12.79</v>
      </c>
    </row>
    <row r="2132" spans="1:13" ht="15" x14ac:dyDescent="0.25">
      <c r="A2132" t="s">
        <v>1973</v>
      </c>
      <c r="B2132" t="s">
        <v>114</v>
      </c>
      <c r="C2132">
        <v>75.599999999999994</v>
      </c>
      <c r="D2132">
        <v>74</v>
      </c>
      <c r="E2132">
        <f t="shared" si="207"/>
        <v>3.182698889967734</v>
      </c>
      <c r="F2132">
        <v>100</v>
      </c>
      <c r="G2132">
        <f t="shared" si="208"/>
        <v>4.3009444459023429</v>
      </c>
      <c r="H2132">
        <f t="shared" si="211"/>
        <v>174</v>
      </c>
      <c r="I2132">
        <f t="shared" si="209"/>
        <v>7.4836433358700774</v>
      </c>
      <c r="J2132">
        <v>9.42</v>
      </c>
      <c r="K2132">
        <f t="shared" si="210"/>
        <v>1.013067582578943</v>
      </c>
    </row>
    <row r="2133" spans="1:13" ht="15" x14ac:dyDescent="0.25">
      <c r="A2133" t="s">
        <v>1295</v>
      </c>
      <c r="B2133" t="s">
        <v>114</v>
      </c>
      <c r="C2133">
        <v>50</v>
      </c>
      <c r="D2133">
        <v>50</v>
      </c>
      <c r="E2133">
        <f t="shared" si="207"/>
        <v>2.9049573065650875</v>
      </c>
      <c r="F2133">
        <v>50</v>
      </c>
      <c r="G2133">
        <f t="shared" si="208"/>
        <v>2.9049573065650875</v>
      </c>
      <c r="H2133">
        <f t="shared" si="211"/>
        <v>100</v>
      </c>
      <c r="I2133">
        <f t="shared" si="209"/>
        <v>5.8099146131301751</v>
      </c>
      <c r="J2133">
        <v>7.42</v>
      </c>
      <c r="K2133">
        <f t="shared" si="210"/>
        <v>0.98753766044925329</v>
      </c>
      <c r="L2133">
        <v>6.74</v>
      </c>
      <c r="M2133">
        <v>14.6</v>
      </c>
    </row>
    <row r="2134" spans="1:13" ht="15" x14ac:dyDescent="0.25">
      <c r="A2134" t="s">
        <v>1295</v>
      </c>
      <c r="B2134" t="s">
        <v>114</v>
      </c>
      <c r="C2134">
        <v>69.599999999999994</v>
      </c>
      <c r="D2134">
        <v>70</v>
      </c>
      <c r="E2134">
        <f t="shared" si="207"/>
        <v>3.197309329238307</v>
      </c>
      <c r="F2134">
        <v>85</v>
      </c>
      <c r="G2134">
        <f t="shared" si="208"/>
        <v>3.8824470426465156</v>
      </c>
      <c r="H2134">
        <f t="shared" si="211"/>
        <v>155</v>
      </c>
      <c r="I2134">
        <f t="shared" si="209"/>
        <v>7.0797563718848231</v>
      </c>
      <c r="J2134">
        <v>7.72</v>
      </c>
      <c r="K2134">
        <f t="shared" si="210"/>
        <v>0.86639990920388665</v>
      </c>
      <c r="L2134">
        <v>7.3</v>
      </c>
      <c r="M2134">
        <v>12.7</v>
      </c>
    </row>
    <row r="2135" spans="1:13" ht="15" x14ac:dyDescent="0.25">
      <c r="A2135" t="s">
        <v>1285</v>
      </c>
      <c r="B2135" t="s">
        <v>114</v>
      </c>
      <c r="C2135">
        <v>59.2</v>
      </c>
      <c r="D2135">
        <v>48</v>
      </c>
      <c r="E2135">
        <f t="shared" si="207"/>
        <v>2.4663515576755306</v>
      </c>
      <c r="F2135">
        <v>60</v>
      </c>
      <c r="G2135">
        <f t="shared" si="208"/>
        <v>3.0829394470944131</v>
      </c>
      <c r="H2135">
        <f t="shared" si="211"/>
        <v>108</v>
      </c>
      <c r="I2135">
        <f t="shared" si="209"/>
        <v>5.5492910047699437</v>
      </c>
      <c r="J2135">
        <v>7.23</v>
      </c>
      <c r="K2135">
        <f t="shared" si="210"/>
        <v>0.88201081237805334</v>
      </c>
      <c r="L2135">
        <v>6.64</v>
      </c>
      <c r="M2135">
        <v>13.8</v>
      </c>
    </row>
    <row r="2136" spans="1:13" ht="15" x14ac:dyDescent="0.25">
      <c r="A2136" t="s">
        <v>2066</v>
      </c>
      <c r="B2136" t="s">
        <v>840</v>
      </c>
      <c r="C2136">
        <v>91.3</v>
      </c>
      <c r="D2136">
        <v>72</v>
      </c>
      <c r="E2136">
        <f t="shared" si="207"/>
        <v>2.6995207213479846</v>
      </c>
      <c r="F2136">
        <v>77</v>
      </c>
      <c r="G2136">
        <f t="shared" si="208"/>
        <v>2.8869874381082616</v>
      </c>
      <c r="H2136">
        <f t="shared" si="211"/>
        <v>149</v>
      </c>
      <c r="I2136">
        <f t="shared" si="209"/>
        <v>5.5865081594562458</v>
      </c>
      <c r="J2136">
        <v>9.98</v>
      </c>
      <c r="K2136">
        <f t="shared" si="210"/>
        <v>0.97380466735745541</v>
      </c>
      <c r="L2136">
        <v>6.87</v>
      </c>
    </row>
    <row r="2137" spans="1:13" ht="15" x14ac:dyDescent="0.25">
      <c r="A2137" t="s">
        <v>2066</v>
      </c>
      <c r="B2137" t="s">
        <v>72</v>
      </c>
      <c r="C2137">
        <v>67.5</v>
      </c>
      <c r="D2137">
        <v>83</v>
      </c>
      <c r="E2137">
        <f t="shared" si="207"/>
        <v>3.8765295567847331</v>
      </c>
      <c r="F2137">
        <v>107</v>
      </c>
      <c r="G2137">
        <f t="shared" si="208"/>
        <v>4.9974537659754992</v>
      </c>
      <c r="H2137">
        <f t="shared" si="211"/>
        <v>190</v>
      </c>
      <c r="I2137">
        <f t="shared" si="209"/>
        <v>8.8739833227602318</v>
      </c>
      <c r="J2137">
        <v>11.6</v>
      </c>
      <c r="K2137">
        <f t="shared" si="210"/>
        <v>1.3225688797538573</v>
      </c>
      <c r="L2137">
        <v>7.96</v>
      </c>
    </row>
    <row r="2138" spans="1:13" ht="15" x14ac:dyDescent="0.25">
      <c r="A2138" t="s">
        <v>1105</v>
      </c>
      <c r="B2138" t="s">
        <v>72</v>
      </c>
      <c r="C2138">
        <v>47</v>
      </c>
      <c r="D2138">
        <v>44</v>
      </c>
      <c r="E2138">
        <f t="shared" si="207"/>
        <v>2.6740481131839475</v>
      </c>
      <c r="F2138">
        <v>60</v>
      </c>
      <c r="G2138">
        <f t="shared" si="208"/>
        <v>3.6464292452508373</v>
      </c>
      <c r="H2138">
        <f t="shared" si="211"/>
        <v>104</v>
      </c>
      <c r="I2138">
        <f t="shared" si="209"/>
        <v>6.3204773584347853</v>
      </c>
      <c r="J2138">
        <v>6.97</v>
      </c>
      <c r="K2138">
        <f t="shared" si="210"/>
        <v>0.95771353357038824</v>
      </c>
      <c r="L2138">
        <v>6</v>
      </c>
      <c r="M2138">
        <v>13.4</v>
      </c>
    </row>
    <row r="2139" spans="1:13" ht="15" x14ac:dyDescent="0.25">
      <c r="A2139" t="s">
        <v>76</v>
      </c>
      <c r="B2139" t="s">
        <v>72</v>
      </c>
      <c r="C2139">
        <v>44.8</v>
      </c>
      <c r="D2139">
        <v>21</v>
      </c>
      <c r="E2139">
        <f t="shared" si="207"/>
        <v>1.3215396060987998</v>
      </c>
      <c r="F2139">
        <v>31</v>
      </c>
      <c r="G2139">
        <f t="shared" si="208"/>
        <v>1.9508441804315617</v>
      </c>
      <c r="H2139">
        <f t="shared" si="211"/>
        <v>52</v>
      </c>
      <c r="I2139">
        <f t="shared" si="209"/>
        <v>3.2723837865303618</v>
      </c>
      <c r="J2139">
        <v>6.25</v>
      </c>
      <c r="K2139">
        <f t="shared" si="210"/>
        <v>0.88026994836719152</v>
      </c>
      <c r="L2139">
        <v>5.0999999999999996</v>
      </c>
      <c r="M2139">
        <v>14.91</v>
      </c>
    </row>
    <row r="2140" spans="1:13" ht="15" x14ac:dyDescent="0.25">
      <c r="A2140" t="s">
        <v>804</v>
      </c>
      <c r="B2140" t="s">
        <v>805</v>
      </c>
      <c r="C2140">
        <v>56.1</v>
      </c>
      <c r="D2140">
        <v>58</v>
      </c>
      <c r="E2140">
        <f t="shared" si="207"/>
        <v>3.0990811950415873</v>
      </c>
      <c r="F2140">
        <v>73</v>
      </c>
      <c r="G2140">
        <f t="shared" si="208"/>
        <v>3.9005677110006185</v>
      </c>
      <c r="H2140">
        <f t="shared" si="211"/>
        <v>131</v>
      </c>
      <c r="I2140">
        <f t="shared" si="209"/>
        <v>6.9996489060422062</v>
      </c>
      <c r="J2140">
        <v>10.3</v>
      </c>
      <c r="K2140">
        <f t="shared" si="210"/>
        <v>1.2918579147357592</v>
      </c>
      <c r="L2140">
        <v>7.87</v>
      </c>
      <c r="M2140">
        <v>11.92</v>
      </c>
    </row>
    <row r="2141" spans="1:13" ht="15" x14ac:dyDescent="0.25">
      <c r="A2141" t="s">
        <v>825</v>
      </c>
      <c r="B2141" t="s">
        <v>21</v>
      </c>
      <c r="C2141">
        <v>38.6</v>
      </c>
      <c r="D2141">
        <v>33</v>
      </c>
      <c r="E2141">
        <f t="shared" si="207"/>
        <v>2.3143595502082075</v>
      </c>
      <c r="F2141">
        <v>45</v>
      </c>
      <c r="G2141">
        <f t="shared" si="208"/>
        <v>3.1559448411930102</v>
      </c>
      <c r="H2141">
        <f t="shared" si="211"/>
        <v>78</v>
      </c>
      <c r="I2141">
        <f t="shared" si="209"/>
        <v>5.4703043914012177</v>
      </c>
      <c r="J2141">
        <v>7.95</v>
      </c>
      <c r="K2141">
        <f t="shared" si="210"/>
        <v>1.209072200181561</v>
      </c>
      <c r="L2141">
        <v>6.93</v>
      </c>
      <c r="M2141">
        <v>13</v>
      </c>
    </row>
    <row r="2142" spans="1:13" ht="15" x14ac:dyDescent="0.25">
      <c r="A2142" t="s">
        <v>1506</v>
      </c>
      <c r="B2142" t="s">
        <v>3</v>
      </c>
      <c r="C2142">
        <v>67.2</v>
      </c>
      <c r="D2142">
        <v>106</v>
      </c>
      <c r="E2142">
        <f t="shared" si="207"/>
        <v>4.9668154917759253</v>
      </c>
      <c r="F2142">
        <v>137</v>
      </c>
      <c r="G2142">
        <f t="shared" si="208"/>
        <v>6.4193747393707712</v>
      </c>
      <c r="H2142">
        <f t="shared" si="211"/>
        <v>243</v>
      </c>
      <c r="I2142">
        <f t="shared" si="209"/>
        <v>11.386190231146696</v>
      </c>
      <c r="J2142">
        <v>12.15</v>
      </c>
      <c r="K2142">
        <f t="shared" si="210"/>
        <v>1.3884615525532065</v>
      </c>
      <c r="L2142">
        <v>8.83</v>
      </c>
    </row>
    <row r="2143" spans="1:13" ht="15" x14ac:dyDescent="0.25">
      <c r="A2143" t="s">
        <v>1506</v>
      </c>
      <c r="B2143" t="s">
        <v>3</v>
      </c>
      <c r="C2143">
        <v>68.3</v>
      </c>
      <c r="D2143">
        <v>110</v>
      </c>
      <c r="E2143">
        <f t="shared" si="207"/>
        <v>5.0937266880628815</v>
      </c>
      <c r="F2143">
        <v>135</v>
      </c>
      <c r="G2143">
        <f t="shared" si="208"/>
        <v>6.2513918444408096</v>
      </c>
      <c r="H2143">
        <f t="shared" si="211"/>
        <v>245</v>
      </c>
      <c r="I2143">
        <f t="shared" si="209"/>
        <v>11.345118532503692</v>
      </c>
      <c r="J2143">
        <v>11.4</v>
      </c>
      <c r="K2143">
        <f t="shared" si="210"/>
        <v>1.291895215258545</v>
      </c>
      <c r="L2143">
        <v>8.8800000000000008</v>
      </c>
      <c r="M2143">
        <v>14.095084130878501</v>
      </c>
    </row>
    <row r="2144" spans="1:13" ht="15" x14ac:dyDescent="0.25">
      <c r="A2144" t="s">
        <v>1506</v>
      </c>
      <c r="B2144" t="s">
        <v>3</v>
      </c>
      <c r="C2144">
        <v>54.6</v>
      </c>
      <c r="D2144">
        <v>70</v>
      </c>
      <c r="E2144">
        <f t="shared" si="207"/>
        <v>3.8147374640965217</v>
      </c>
      <c r="F2144">
        <v>90</v>
      </c>
      <c r="G2144">
        <f t="shared" si="208"/>
        <v>4.9046624538383847</v>
      </c>
      <c r="H2144">
        <f t="shared" si="211"/>
        <v>160</v>
      </c>
      <c r="I2144">
        <f t="shared" si="209"/>
        <v>8.7193999179349078</v>
      </c>
      <c r="J2144">
        <v>10.99</v>
      </c>
      <c r="K2144">
        <f t="shared" si="210"/>
        <v>1.397793388198151</v>
      </c>
      <c r="L2144">
        <v>7.65</v>
      </c>
      <c r="M2144">
        <v>12.3</v>
      </c>
    </row>
    <row r="2145" spans="1:13" ht="15" x14ac:dyDescent="0.25">
      <c r="A2145" t="s">
        <v>445</v>
      </c>
      <c r="B2145" t="s">
        <v>9</v>
      </c>
      <c r="C2145">
        <v>49.2</v>
      </c>
      <c r="D2145">
        <v>18</v>
      </c>
      <c r="E2145">
        <f t="shared" si="207"/>
        <v>1.0581265656021333</v>
      </c>
      <c r="F2145">
        <v>21</v>
      </c>
      <c r="G2145">
        <f t="shared" si="208"/>
        <v>1.2344809932024887</v>
      </c>
      <c r="H2145">
        <f t="shared" si="211"/>
        <v>39</v>
      </c>
      <c r="I2145">
        <f t="shared" si="209"/>
        <v>2.292607558804622</v>
      </c>
      <c r="J2145">
        <v>5.1000000000000005</v>
      </c>
      <c r="K2145">
        <f t="shared" si="210"/>
        <v>0.68443323961237224</v>
      </c>
      <c r="L2145">
        <v>5.08</v>
      </c>
    </row>
    <row r="2146" spans="1:13" ht="15" x14ac:dyDescent="0.25">
      <c r="A2146" t="s">
        <v>445</v>
      </c>
      <c r="B2146" t="s">
        <v>503</v>
      </c>
      <c r="C2146">
        <v>61.6</v>
      </c>
      <c r="D2146">
        <v>25</v>
      </c>
      <c r="E2146">
        <f t="shared" si="207"/>
        <v>1.2479568172818511</v>
      </c>
      <c r="F2146">
        <v>32</v>
      </c>
      <c r="G2146">
        <f t="shared" si="208"/>
        <v>1.5973847261207694</v>
      </c>
      <c r="H2146">
        <f t="shared" si="211"/>
        <v>57</v>
      </c>
      <c r="I2146">
        <f t="shared" si="209"/>
        <v>2.8453415434026206</v>
      </c>
      <c r="J2146">
        <v>7.08</v>
      </c>
      <c r="K2146">
        <f t="shared" si="210"/>
        <v>0.84619710504417645</v>
      </c>
      <c r="L2146">
        <v>5.33</v>
      </c>
    </row>
    <row r="2147" spans="1:13" ht="15" x14ac:dyDescent="0.25">
      <c r="A2147" t="s">
        <v>2023</v>
      </c>
      <c r="B2147" t="s">
        <v>2024</v>
      </c>
      <c r="C2147">
        <v>43.6</v>
      </c>
      <c r="D2147">
        <v>33</v>
      </c>
      <c r="E2147">
        <f t="shared" si="207"/>
        <v>2.1181269200866626</v>
      </c>
      <c r="F2147">
        <v>41</v>
      </c>
      <c r="G2147">
        <f t="shared" si="208"/>
        <v>2.6316122340470653</v>
      </c>
      <c r="H2147">
        <f t="shared" ref="H2147:H2170" si="212">D2147+F2147</f>
        <v>74</v>
      </c>
      <c r="I2147">
        <f t="shared" si="209"/>
        <v>4.7497391541337279</v>
      </c>
      <c r="J2147">
        <v>4.7</v>
      </c>
      <c r="K2147">
        <f t="shared" si="210"/>
        <v>0.67129353369981559</v>
      </c>
      <c r="L2147">
        <v>5.88</v>
      </c>
    </row>
    <row r="2148" spans="1:13" ht="15" x14ac:dyDescent="0.25">
      <c r="A2148" t="s">
        <v>73</v>
      </c>
      <c r="B2148" t="s">
        <v>72</v>
      </c>
      <c r="C2148">
        <v>56</v>
      </c>
      <c r="D2148">
        <v>66</v>
      </c>
      <c r="E2148">
        <f t="shared" si="207"/>
        <v>3.5311202786141442</v>
      </c>
      <c r="F2148">
        <v>84</v>
      </c>
      <c r="G2148">
        <f t="shared" si="208"/>
        <v>4.4941530818725477</v>
      </c>
      <c r="H2148">
        <f t="shared" si="212"/>
        <v>150</v>
      </c>
      <c r="I2148">
        <f t="shared" si="209"/>
        <v>8.0252733604866915</v>
      </c>
      <c r="J2148">
        <v>10.199999999999999</v>
      </c>
      <c r="K2148">
        <f t="shared" si="210"/>
        <v>1.2804927935519874</v>
      </c>
      <c r="L2148">
        <v>7.65</v>
      </c>
    </row>
    <row r="2149" spans="1:13" ht="15" x14ac:dyDescent="0.25">
      <c r="A2149" t="s">
        <v>73</v>
      </c>
      <c r="B2149" t="s">
        <v>72</v>
      </c>
      <c r="C2149">
        <v>40</v>
      </c>
      <c r="D2149">
        <v>38</v>
      </c>
      <c r="E2149">
        <f t="shared" si="207"/>
        <v>2.5968427947894757</v>
      </c>
      <c r="F2149">
        <v>46</v>
      </c>
      <c r="G2149">
        <f t="shared" si="208"/>
        <v>3.1435465410609438</v>
      </c>
      <c r="H2149">
        <f t="shared" si="212"/>
        <v>84</v>
      </c>
      <c r="I2149">
        <f t="shared" si="209"/>
        <v>5.740389335850419</v>
      </c>
      <c r="J2149">
        <v>6.4</v>
      </c>
      <c r="K2149">
        <f t="shared" si="210"/>
        <v>0.95562747355397748</v>
      </c>
      <c r="L2149">
        <v>6.1</v>
      </c>
      <c r="M2149">
        <v>13.72</v>
      </c>
    </row>
    <row r="2150" spans="1:13" ht="15" x14ac:dyDescent="0.25">
      <c r="A2150" t="s">
        <v>752</v>
      </c>
      <c r="B2150" t="s">
        <v>753</v>
      </c>
      <c r="C2150">
        <v>39.799999999999997</v>
      </c>
      <c r="D2150">
        <v>15</v>
      </c>
      <c r="E2150">
        <f t="shared" si="207"/>
        <v>1.028813874171896</v>
      </c>
      <c r="F2150">
        <v>17</v>
      </c>
      <c r="G2150">
        <f t="shared" si="208"/>
        <v>1.1659890573948155</v>
      </c>
      <c r="H2150">
        <f t="shared" si="212"/>
        <v>32</v>
      </c>
      <c r="I2150">
        <f t="shared" si="209"/>
        <v>2.1948029315667115</v>
      </c>
      <c r="J2150">
        <v>6.9</v>
      </c>
      <c r="K2150">
        <f t="shared" si="210"/>
        <v>1.0329516304708704</v>
      </c>
      <c r="L2150">
        <v>5.9</v>
      </c>
    </row>
    <row r="2151" spans="1:13" ht="15" x14ac:dyDescent="0.25">
      <c r="A2151" t="s">
        <v>1971</v>
      </c>
      <c r="B2151" t="s">
        <v>1306</v>
      </c>
      <c r="C2151">
        <v>76.8</v>
      </c>
      <c r="D2151">
        <v>64</v>
      </c>
      <c r="E2151">
        <f t="shared" si="207"/>
        <v>2.721252315870792</v>
      </c>
      <c r="F2151">
        <v>79</v>
      </c>
      <c r="G2151">
        <f t="shared" si="208"/>
        <v>3.3590458274030088</v>
      </c>
      <c r="H2151">
        <f t="shared" si="212"/>
        <v>143</v>
      </c>
      <c r="I2151">
        <f t="shared" si="209"/>
        <v>6.0802981432738008</v>
      </c>
      <c r="J2151">
        <v>9.49</v>
      </c>
      <c r="K2151">
        <f t="shared" si="210"/>
        <v>1.0123434544157337</v>
      </c>
    </row>
    <row r="2152" spans="1:13" ht="15" x14ac:dyDescent="0.25">
      <c r="A2152" t="s">
        <v>1310</v>
      </c>
      <c r="B2152" t="s">
        <v>1306</v>
      </c>
      <c r="C2152">
        <v>65.5</v>
      </c>
      <c r="D2152">
        <v>38</v>
      </c>
      <c r="E2152">
        <f t="shared" si="207"/>
        <v>1.814054132439554</v>
      </c>
      <c r="F2152">
        <v>45</v>
      </c>
      <c r="G2152">
        <f t="shared" si="208"/>
        <v>2.1482219989415774</v>
      </c>
      <c r="H2152">
        <f t="shared" si="212"/>
        <v>83</v>
      </c>
      <c r="I2152">
        <f t="shared" si="209"/>
        <v>3.9622761313811314</v>
      </c>
      <c r="J2152">
        <v>6.92</v>
      </c>
      <c r="K2152">
        <f t="shared" si="210"/>
        <v>0.8013096065559201</v>
      </c>
      <c r="L2152">
        <v>5.36</v>
      </c>
      <c r="M2152">
        <v>15.6</v>
      </c>
    </row>
    <row r="2153" spans="1:13" ht="15" x14ac:dyDescent="0.25">
      <c r="A2153" t="s">
        <v>1310</v>
      </c>
      <c r="B2153" t="s">
        <v>1306</v>
      </c>
      <c r="C2153">
        <v>70.8</v>
      </c>
      <c r="D2153">
        <v>50</v>
      </c>
      <c r="E2153">
        <f t="shared" si="207"/>
        <v>2.2555704212406678</v>
      </c>
      <c r="F2153">
        <v>58</v>
      </c>
      <c r="G2153">
        <f t="shared" si="208"/>
        <v>2.6164616886391747</v>
      </c>
      <c r="H2153">
        <f t="shared" si="212"/>
        <v>108</v>
      </c>
      <c r="I2153">
        <f t="shared" si="209"/>
        <v>4.8720321098798429</v>
      </c>
      <c r="J2153">
        <v>9.52</v>
      </c>
      <c r="K2153">
        <f t="shared" si="210"/>
        <v>1.0590362562500379</v>
      </c>
      <c r="L2153">
        <v>6.28</v>
      </c>
      <c r="M2153">
        <v>13.6</v>
      </c>
    </row>
    <row r="2154" spans="1:13" ht="15" x14ac:dyDescent="0.25">
      <c r="A2154" t="s">
        <v>1305</v>
      </c>
      <c r="B2154" t="s">
        <v>1306</v>
      </c>
      <c r="C2154">
        <v>65.599999999999994</v>
      </c>
      <c r="D2154">
        <v>39</v>
      </c>
      <c r="E2154">
        <f t="shared" si="207"/>
        <v>1.8597275381469973</v>
      </c>
      <c r="F2154">
        <v>45</v>
      </c>
      <c r="G2154">
        <f t="shared" si="208"/>
        <v>2.145839467092689</v>
      </c>
      <c r="H2154">
        <f t="shared" si="212"/>
        <v>84</v>
      </c>
      <c r="I2154">
        <f t="shared" si="209"/>
        <v>4.0055670052396861</v>
      </c>
      <c r="J2154">
        <v>5.77</v>
      </c>
      <c r="K2154">
        <f t="shared" si="210"/>
        <v>0.6676187369782709</v>
      </c>
      <c r="L2154">
        <v>5.32</v>
      </c>
      <c r="M2154">
        <v>15.4</v>
      </c>
    </row>
    <row r="2155" spans="1:13" ht="15" x14ac:dyDescent="0.25">
      <c r="A2155" t="s">
        <v>1112</v>
      </c>
      <c r="B2155" t="s">
        <v>677</v>
      </c>
      <c r="C2155">
        <v>50.2</v>
      </c>
      <c r="D2155">
        <v>32</v>
      </c>
      <c r="E2155">
        <f t="shared" si="207"/>
        <v>1.8537818505499051</v>
      </c>
      <c r="F2155">
        <v>35</v>
      </c>
      <c r="G2155">
        <f t="shared" si="208"/>
        <v>2.0275738990389587</v>
      </c>
      <c r="H2155">
        <f t="shared" si="212"/>
        <v>67</v>
      </c>
      <c r="I2155">
        <f t="shared" si="209"/>
        <v>3.881355749588864</v>
      </c>
      <c r="J2155">
        <v>5.51</v>
      </c>
      <c r="K2155">
        <f t="shared" si="210"/>
        <v>0.73182560344787195</v>
      </c>
      <c r="L2155">
        <v>5.5</v>
      </c>
      <c r="M2155">
        <v>14.2</v>
      </c>
    </row>
    <row r="2156" spans="1:13" ht="15" x14ac:dyDescent="0.25">
      <c r="A2156" t="s">
        <v>2067</v>
      </c>
      <c r="B2156" t="s">
        <v>800</v>
      </c>
      <c r="C2156">
        <v>59.5</v>
      </c>
      <c r="D2156">
        <v>75</v>
      </c>
      <c r="E2156">
        <f t="shared" si="207"/>
        <v>3.8395309877064481</v>
      </c>
      <c r="F2156">
        <v>95</v>
      </c>
      <c r="G2156">
        <f t="shared" si="208"/>
        <v>4.8634059177615008</v>
      </c>
      <c r="H2156">
        <f t="shared" si="212"/>
        <v>170</v>
      </c>
      <c r="I2156">
        <f t="shared" si="209"/>
        <v>8.7029369054679488</v>
      </c>
      <c r="J2156">
        <v>9.58</v>
      </c>
      <c r="K2156">
        <f t="shared" si="210"/>
        <v>1.1656533725174636</v>
      </c>
      <c r="L2156">
        <v>8.4700000000000006</v>
      </c>
    </row>
    <row r="2157" spans="1:13" ht="15" x14ac:dyDescent="0.25">
      <c r="A2157" t="s">
        <v>2067</v>
      </c>
      <c r="B2157" t="s">
        <v>800</v>
      </c>
      <c r="C2157">
        <v>66.2</v>
      </c>
      <c r="D2157">
        <v>90</v>
      </c>
      <c r="E2157">
        <f t="shared" si="207"/>
        <v>4.2633498953079805</v>
      </c>
      <c r="F2157">
        <v>115</v>
      </c>
      <c r="G2157">
        <f t="shared" si="208"/>
        <v>5.4476137551157526</v>
      </c>
      <c r="H2157">
        <f t="shared" si="212"/>
        <v>205</v>
      </c>
      <c r="I2157">
        <f t="shared" si="209"/>
        <v>9.710963650423734</v>
      </c>
      <c r="J2157">
        <v>10.6</v>
      </c>
      <c r="K2157">
        <f t="shared" si="210"/>
        <v>1.2207314455130809</v>
      </c>
      <c r="L2157">
        <v>8.5</v>
      </c>
    </row>
    <row r="2158" spans="1:13" ht="15" x14ac:dyDescent="0.25">
      <c r="A2158" t="s">
        <v>1938</v>
      </c>
      <c r="B2158" t="s">
        <v>330</v>
      </c>
      <c r="C2158">
        <v>58.6</v>
      </c>
      <c r="D2158">
        <v>42</v>
      </c>
      <c r="E2158">
        <f t="shared" si="207"/>
        <v>2.1741080140971905</v>
      </c>
      <c r="F2158">
        <v>58</v>
      </c>
      <c r="G2158">
        <f t="shared" si="208"/>
        <v>3.0023396385151675</v>
      </c>
      <c r="H2158">
        <f t="shared" si="212"/>
        <v>100</v>
      </c>
      <c r="I2158">
        <f t="shared" si="209"/>
        <v>5.1764476526123575</v>
      </c>
      <c r="J2158">
        <v>7.63</v>
      </c>
      <c r="K2158">
        <f t="shared" si="210"/>
        <v>0.93570909274914893</v>
      </c>
      <c r="L2158">
        <v>7.46</v>
      </c>
      <c r="M2158">
        <v>13</v>
      </c>
    </row>
    <row r="2159" spans="1:13" x14ac:dyDescent="0.3">
      <c r="A2159" t="s">
        <v>1046</v>
      </c>
      <c r="B2159" t="s">
        <v>428</v>
      </c>
      <c r="C2159">
        <v>73.3</v>
      </c>
      <c r="D2159">
        <v>72</v>
      </c>
      <c r="E2159">
        <f t="shared" si="207"/>
        <v>3.1670611441574099</v>
      </c>
      <c r="F2159">
        <v>90</v>
      </c>
      <c r="G2159">
        <f t="shared" si="208"/>
        <v>3.9588264301967624</v>
      </c>
      <c r="H2159">
        <f t="shared" si="212"/>
        <v>162</v>
      </c>
      <c r="I2159">
        <f t="shared" si="209"/>
        <v>7.1258875743541719</v>
      </c>
      <c r="J2159">
        <v>9.8800000000000008</v>
      </c>
      <c r="K2159">
        <f t="shared" si="210"/>
        <v>1.0795968117550008</v>
      </c>
      <c r="L2159">
        <v>7.11</v>
      </c>
    </row>
    <row r="2160" spans="1:13" x14ac:dyDescent="0.3">
      <c r="A2160" t="s">
        <v>1046</v>
      </c>
      <c r="B2160" t="s">
        <v>11</v>
      </c>
      <c r="C2160">
        <v>39.700000000000003</v>
      </c>
      <c r="D2160">
        <v>25</v>
      </c>
      <c r="E2160">
        <f t="shared" si="207"/>
        <v>1.7178304377851485</v>
      </c>
      <c r="F2160">
        <v>32</v>
      </c>
      <c r="G2160">
        <f t="shared" si="208"/>
        <v>2.19882296036499</v>
      </c>
      <c r="H2160">
        <f t="shared" si="212"/>
        <v>57</v>
      </c>
      <c r="I2160">
        <f t="shared" si="209"/>
        <v>3.9166533981501388</v>
      </c>
      <c r="J2160">
        <v>5.48</v>
      </c>
      <c r="K2160">
        <f t="shared" si="210"/>
        <v>0.82143781300242291</v>
      </c>
      <c r="L2160">
        <v>5.93</v>
      </c>
    </row>
    <row r="2161" spans="1:13" x14ac:dyDescent="0.3">
      <c r="A2161" t="s">
        <v>1046</v>
      </c>
      <c r="B2161" t="s">
        <v>428</v>
      </c>
      <c r="C2161">
        <v>83.4</v>
      </c>
      <c r="D2161">
        <v>93</v>
      </c>
      <c r="E2161">
        <f t="shared" si="207"/>
        <v>3.7241517030372124</v>
      </c>
      <c r="F2161">
        <v>113</v>
      </c>
      <c r="G2161">
        <f t="shared" si="208"/>
        <v>4.525044542400054</v>
      </c>
      <c r="H2161">
        <f t="shared" si="212"/>
        <v>206</v>
      </c>
      <c r="I2161">
        <f t="shared" si="209"/>
        <v>8.2491962454372665</v>
      </c>
      <c r="J2161">
        <v>12.97</v>
      </c>
      <c r="K2161">
        <f t="shared" si="210"/>
        <v>1.3260002168305729</v>
      </c>
      <c r="L2161">
        <v>7.8</v>
      </c>
    </row>
    <row r="2162" spans="1:13" x14ac:dyDescent="0.3">
      <c r="A2162" t="s">
        <v>1046</v>
      </c>
      <c r="B2162" t="s">
        <v>1884</v>
      </c>
      <c r="C2162">
        <v>56.1</v>
      </c>
      <c r="D2162">
        <v>41</v>
      </c>
      <c r="E2162">
        <f t="shared" si="207"/>
        <v>2.1907298102880186</v>
      </c>
      <c r="F2162">
        <v>51</v>
      </c>
      <c r="G2162">
        <f t="shared" si="208"/>
        <v>2.7250541542607061</v>
      </c>
      <c r="H2162">
        <f t="shared" si="212"/>
        <v>92</v>
      </c>
      <c r="I2162">
        <f t="shared" si="209"/>
        <v>4.9157839645487247</v>
      </c>
      <c r="J2162">
        <v>7.8</v>
      </c>
      <c r="K2162">
        <f t="shared" si="210"/>
        <v>0.97830016844067191</v>
      </c>
      <c r="L2162">
        <v>6.88</v>
      </c>
    </row>
    <row r="2163" spans="1:13" x14ac:dyDescent="0.3">
      <c r="A2163" t="s">
        <v>1046</v>
      </c>
      <c r="B2163" t="s">
        <v>428</v>
      </c>
      <c r="C2163">
        <v>86.8</v>
      </c>
      <c r="D2163">
        <v>105</v>
      </c>
      <c r="E2163">
        <f t="shared" si="207"/>
        <v>4.0842343792682971</v>
      </c>
      <c r="F2163">
        <v>131</v>
      </c>
      <c r="G2163">
        <f t="shared" si="208"/>
        <v>5.0955686065156858</v>
      </c>
      <c r="H2163">
        <f t="shared" si="212"/>
        <v>236</v>
      </c>
      <c r="I2163">
        <f t="shared" si="209"/>
        <v>9.1798029857839829</v>
      </c>
      <c r="J2163">
        <v>13.4</v>
      </c>
      <c r="K2163">
        <f t="shared" si="210"/>
        <v>1.3420301705735382</v>
      </c>
      <c r="L2163">
        <v>8.18</v>
      </c>
    </row>
    <row r="2164" spans="1:13" x14ac:dyDescent="0.3">
      <c r="A2164" t="s">
        <v>1046</v>
      </c>
      <c r="B2164" t="s">
        <v>955</v>
      </c>
      <c r="C2164">
        <v>70.5</v>
      </c>
      <c r="D2164">
        <v>63</v>
      </c>
      <c r="E2164">
        <f t="shared" si="207"/>
        <v>2.8508105889336415</v>
      </c>
      <c r="F2164">
        <v>84</v>
      </c>
      <c r="G2164">
        <f t="shared" si="208"/>
        <v>3.8010807852448556</v>
      </c>
      <c r="H2164">
        <f t="shared" si="212"/>
        <v>147</v>
      </c>
      <c r="I2164">
        <f t="shared" si="209"/>
        <v>6.6518913741784971</v>
      </c>
      <c r="J2164">
        <v>9.83</v>
      </c>
      <c r="K2164">
        <f t="shared" si="210"/>
        <v>1.0959180662154799</v>
      </c>
      <c r="L2164">
        <v>6.92</v>
      </c>
    </row>
    <row r="2165" spans="1:13" x14ac:dyDescent="0.3">
      <c r="A2165" t="s">
        <v>1046</v>
      </c>
      <c r="B2165" t="s">
        <v>428</v>
      </c>
      <c r="C2165">
        <v>80.099999999999994</v>
      </c>
      <c r="D2165">
        <v>82</v>
      </c>
      <c r="E2165">
        <f t="shared" si="207"/>
        <v>3.3815215152340139</v>
      </c>
      <c r="F2165">
        <v>100</v>
      </c>
      <c r="G2165">
        <f t="shared" si="208"/>
        <v>4.1238067258951387</v>
      </c>
      <c r="H2165">
        <f t="shared" si="212"/>
        <v>182</v>
      </c>
      <c r="I2165">
        <f t="shared" si="209"/>
        <v>7.5053282411291526</v>
      </c>
      <c r="J2165">
        <v>10.47</v>
      </c>
      <c r="K2165">
        <f t="shared" si="210"/>
        <v>1.0929219787407409</v>
      </c>
      <c r="L2165">
        <v>7.17</v>
      </c>
    </row>
    <row r="2166" spans="1:13" x14ac:dyDescent="0.3">
      <c r="A2166" t="s">
        <v>1046</v>
      </c>
      <c r="B2166" t="s">
        <v>428</v>
      </c>
      <c r="C2166">
        <v>89.2</v>
      </c>
      <c r="D2166">
        <v>112</v>
      </c>
      <c r="E2166">
        <f t="shared" si="207"/>
        <v>4.2709377057679907</v>
      </c>
      <c r="F2166">
        <v>139</v>
      </c>
      <c r="G2166">
        <f t="shared" si="208"/>
        <v>5.3005387598370595</v>
      </c>
      <c r="H2166">
        <f t="shared" si="212"/>
        <v>251</v>
      </c>
      <c r="I2166">
        <f t="shared" si="209"/>
        <v>9.5714764656050502</v>
      </c>
      <c r="J2166">
        <v>13.05</v>
      </c>
      <c r="K2166">
        <f t="shared" si="210"/>
        <v>1.2887290286387016</v>
      </c>
      <c r="L2166">
        <v>8.0500000000000007</v>
      </c>
      <c r="M2166">
        <v>14.0644596130777</v>
      </c>
    </row>
    <row r="2167" spans="1:13" x14ac:dyDescent="0.3">
      <c r="A2167" t="s">
        <v>911</v>
      </c>
      <c r="B2167" t="s">
        <v>428</v>
      </c>
      <c r="C2167">
        <v>63.4</v>
      </c>
      <c r="D2167">
        <v>48</v>
      </c>
      <c r="E2167">
        <f t="shared" si="207"/>
        <v>2.3464001313668073</v>
      </c>
      <c r="F2167">
        <v>61</v>
      </c>
      <c r="G2167">
        <f t="shared" si="208"/>
        <v>2.9818835002786508</v>
      </c>
      <c r="H2167">
        <f t="shared" si="212"/>
        <v>109</v>
      </c>
      <c r="I2167">
        <f t="shared" si="209"/>
        <v>5.3282836316454576</v>
      </c>
      <c r="J2167">
        <v>8.7900000000000009</v>
      </c>
      <c r="K2167">
        <f t="shared" si="210"/>
        <v>1.0350915603490594</v>
      </c>
      <c r="L2167">
        <v>6.63</v>
      </c>
      <c r="M2167">
        <v>13.96</v>
      </c>
    </row>
    <row r="2168" spans="1:13" ht="15" x14ac:dyDescent="0.25">
      <c r="A2168" t="s">
        <v>2091</v>
      </c>
      <c r="B2168" t="s">
        <v>152</v>
      </c>
      <c r="C2168">
        <v>77.2</v>
      </c>
      <c r="D2168">
        <v>70</v>
      </c>
      <c r="E2168">
        <f t="shared" si="207"/>
        <v>2.9651441104039193</v>
      </c>
      <c r="F2168">
        <v>90</v>
      </c>
      <c r="G2168">
        <f t="shared" si="208"/>
        <v>3.8123281419478965</v>
      </c>
      <c r="H2168">
        <f t="shared" si="212"/>
        <v>160</v>
      </c>
      <c r="I2168">
        <f t="shared" si="209"/>
        <v>6.7774722523518154</v>
      </c>
      <c r="J2168">
        <v>10.199999999999999</v>
      </c>
      <c r="K2168">
        <f t="shared" si="210"/>
        <v>1.085172520355377</v>
      </c>
      <c r="L2168">
        <v>7.75</v>
      </c>
    </row>
    <row r="2169" spans="1:13" ht="15" x14ac:dyDescent="0.25">
      <c r="A2169" t="s">
        <v>1110</v>
      </c>
      <c r="B2169" t="s">
        <v>152</v>
      </c>
      <c r="C2169">
        <v>52.2</v>
      </c>
      <c r="D2169">
        <v>26</v>
      </c>
      <c r="E2169">
        <f t="shared" si="207"/>
        <v>1.463997586650712</v>
      </c>
      <c r="F2169">
        <v>37</v>
      </c>
      <c r="G2169">
        <f t="shared" si="208"/>
        <v>2.0833811810029363</v>
      </c>
      <c r="H2169">
        <f t="shared" si="212"/>
        <v>63</v>
      </c>
      <c r="I2169">
        <f t="shared" si="209"/>
        <v>3.5473787676536479</v>
      </c>
      <c r="J2169">
        <v>5.83</v>
      </c>
      <c r="K2169">
        <f t="shared" si="210"/>
        <v>0.75888831484214081</v>
      </c>
      <c r="L2169">
        <v>5.6</v>
      </c>
      <c r="M2169">
        <v>13.9</v>
      </c>
    </row>
    <row r="2170" spans="1:13" ht="15" x14ac:dyDescent="0.25">
      <c r="A2170" t="s">
        <v>738</v>
      </c>
      <c r="B2170" t="s">
        <v>739</v>
      </c>
      <c r="C2170">
        <v>35.700000000000003</v>
      </c>
      <c r="D2170">
        <v>20</v>
      </c>
      <c r="E2170">
        <f t="shared" si="207"/>
        <v>1.4846347459096194</v>
      </c>
      <c r="F2170">
        <v>22</v>
      </c>
      <c r="G2170">
        <f t="shared" si="208"/>
        <v>1.6330982205005815</v>
      </c>
      <c r="H2170">
        <f t="shared" si="212"/>
        <v>42</v>
      </c>
      <c r="I2170">
        <f t="shared" si="209"/>
        <v>3.1177329664102009</v>
      </c>
      <c r="J2170">
        <v>5.01</v>
      </c>
      <c r="K2170">
        <f t="shared" si="210"/>
        <v>0.79324756194932677</v>
      </c>
      <c r="L2170">
        <v>5.0200000000000005</v>
      </c>
    </row>
    <row r="2171" spans="1:13" ht="15" x14ac:dyDescent="0.25">
      <c r="A2171" t="s">
        <v>1654</v>
      </c>
      <c r="B2171" t="s">
        <v>285</v>
      </c>
      <c r="C2171">
        <v>49.3</v>
      </c>
      <c r="E2171" t="str">
        <f t="shared" si="207"/>
        <v/>
      </c>
      <c r="G2171" t="str">
        <f t="shared" si="208"/>
        <v/>
      </c>
      <c r="I2171" t="str">
        <f t="shared" si="209"/>
        <v/>
      </c>
      <c r="J2171">
        <v>6.06</v>
      </c>
      <c r="K2171">
        <f t="shared" si="210"/>
        <v>0.81241689878597823</v>
      </c>
      <c r="L2171">
        <v>5.28</v>
      </c>
    </row>
    <row r="2172" spans="1:13" ht="15" x14ac:dyDescent="0.25">
      <c r="A2172" t="s">
        <v>1888</v>
      </c>
      <c r="B2172" t="s">
        <v>72</v>
      </c>
      <c r="C2172">
        <v>98.3</v>
      </c>
      <c r="D2172">
        <v>60</v>
      </c>
      <c r="E2172">
        <f t="shared" si="207"/>
        <v>2.1319079255490596</v>
      </c>
      <c r="F2172">
        <v>72</v>
      </c>
      <c r="G2172">
        <f t="shared" si="208"/>
        <v>2.5582895106588714</v>
      </c>
      <c r="H2172">
        <f t="shared" ref="H2172:H2184" si="213">D2172+F2172</f>
        <v>132</v>
      </c>
      <c r="I2172">
        <f t="shared" si="209"/>
        <v>4.6901974362079315</v>
      </c>
      <c r="J2172">
        <v>10.199999999999999</v>
      </c>
      <c r="K2172">
        <f t="shared" si="210"/>
        <v>0.95808102819872221</v>
      </c>
      <c r="L2172">
        <v>6.5</v>
      </c>
    </row>
    <row r="2173" spans="1:13" ht="15" x14ac:dyDescent="0.25">
      <c r="A2173" t="s">
        <v>2073</v>
      </c>
      <c r="B2173" t="s">
        <v>360</v>
      </c>
      <c r="C2173">
        <v>58.5</v>
      </c>
      <c r="D2173">
        <v>43</v>
      </c>
      <c r="E2173">
        <f t="shared" si="207"/>
        <v>2.2286395367614253</v>
      </c>
      <c r="F2173">
        <v>45</v>
      </c>
      <c r="G2173">
        <f t="shared" si="208"/>
        <v>2.3322971896340499</v>
      </c>
      <c r="H2173">
        <f t="shared" si="213"/>
        <v>88</v>
      </c>
      <c r="I2173">
        <f t="shared" si="209"/>
        <v>4.5609367263954752</v>
      </c>
      <c r="J2173">
        <v>6.93</v>
      </c>
      <c r="K2173">
        <f t="shared" si="210"/>
        <v>0.85061283612358829</v>
      </c>
      <c r="L2173">
        <v>6.54</v>
      </c>
    </row>
    <row r="2174" spans="1:13" ht="15" x14ac:dyDescent="0.25">
      <c r="A2174" t="s">
        <v>562</v>
      </c>
      <c r="B2174" t="s">
        <v>294</v>
      </c>
      <c r="C2174">
        <v>55.7</v>
      </c>
      <c r="D2174">
        <v>58</v>
      </c>
      <c r="E2174">
        <f t="shared" si="207"/>
        <v>3.115254055872398</v>
      </c>
      <c r="F2174">
        <v>72</v>
      </c>
      <c r="G2174">
        <f t="shared" si="208"/>
        <v>3.8672119314278048</v>
      </c>
      <c r="H2174">
        <f t="shared" si="213"/>
        <v>130</v>
      </c>
      <c r="I2174">
        <f t="shared" si="209"/>
        <v>6.9824659873002028</v>
      </c>
      <c r="J2174">
        <v>8.64</v>
      </c>
      <c r="K2174">
        <f t="shared" si="210"/>
        <v>1.0876604255037174</v>
      </c>
      <c r="L2174">
        <v>7.12</v>
      </c>
    </row>
    <row r="2175" spans="1:13" ht="15" x14ac:dyDescent="0.25">
      <c r="A2175" t="s">
        <v>562</v>
      </c>
      <c r="B2175" t="s">
        <v>294</v>
      </c>
      <c r="C2175">
        <v>51.7</v>
      </c>
      <c r="D2175">
        <v>48</v>
      </c>
      <c r="E2175">
        <f t="shared" si="207"/>
        <v>2.7217532597966843</v>
      </c>
      <c r="F2175">
        <v>57</v>
      </c>
      <c r="G2175">
        <f t="shared" si="208"/>
        <v>3.2320819960085627</v>
      </c>
      <c r="H2175">
        <f t="shared" si="213"/>
        <v>105</v>
      </c>
      <c r="I2175">
        <f t="shared" si="209"/>
        <v>5.953835255805247</v>
      </c>
      <c r="J2175">
        <v>7.88</v>
      </c>
      <c r="K2175">
        <f t="shared" si="210"/>
        <v>1.0308378929329289</v>
      </c>
      <c r="L2175">
        <v>6.42</v>
      </c>
    </row>
    <row r="2176" spans="1:13" ht="15" x14ac:dyDescent="0.25">
      <c r="A2176" t="s">
        <v>1044</v>
      </c>
      <c r="B2176" t="s">
        <v>294</v>
      </c>
      <c r="C2176">
        <v>44.8</v>
      </c>
      <c r="D2176">
        <v>35</v>
      </c>
      <c r="E2176">
        <f t="shared" si="207"/>
        <v>2.2025660101646665</v>
      </c>
      <c r="F2176">
        <v>40</v>
      </c>
      <c r="G2176">
        <f t="shared" si="208"/>
        <v>2.5172182973310475</v>
      </c>
      <c r="H2176">
        <f t="shared" si="213"/>
        <v>75</v>
      </c>
      <c r="I2176">
        <f t="shared" si="209"/>
        <v>4.719784307495714</v>
      </c>
      <c r="J2176">
        <v>4.76</v>
      </c>
      <c r="K2176">
        <f t="shared" si="210"/>
        <v>0.67041359267645295</v>
      </c>
      <c r="L2176">
        <v>5.53</v>
      </c>
    </row>
    <row r="2177" spans="1:13" ht="15" x14ac:dyDescent="0.25">
      <c r="A2177" t="s">
        <v>2040</v>
      </c>
      <c r="B2177" t="s">
        <v>2041</v>
      </c>
      <c r="C2177">
        <v>46.6</v>
      </c>
      <c r="D2177">
        <v>45</v>
      </c>
      <c r="E2177">
        <f t="shared" si="207"/>
        <v>2.7518776390479549</v>
      </c>
      <c r="F2177">
        <v>63</v>
      </c>
      <c r="G2177">
        <f t="shared" si="208"/>
        <v>3.8526286946671373</v>
      </c>
      <c r="H2177">
        <f t="shared" si="213"/>
        <v>108</v>
      </c>
      <c r="I2177">
        <f t="shared" si="209"/>
        <v>6.6045063337150927</v>
      </c>
      <c r="J2177">
        <v>8.3000000000000007</v>
      </c>
      <c r="K2177">
        <f t="shared" si="210"/>
        <v>1.1454984679901856</v>
      </c>
      <c r="L2177">
        <v>7.9</v>
      </c>
      <c r="M2177">
        <v>12.1</v>
      </c>
    </row>
    <row r="2178" spans="1:13" ht="15" x14ac:dyDescent="0.25">
      <c r="A2178" t="s">
        <v>901</v>
      </c>
      <c r="B2178" t="s">
        <v>257</v>
      </c>
      <c r="C2178">
        <v>83.9</v>
      </c>
      <c r="D2178">
        <v>81</v>
      </c>
      <c r="E2178">
        <f t="shared" ref="E2178:E2241" si="214">IF(AND($C2178&gt;0,D2178&gt;0),D2178/($C2178^0.727399687532279),"")</f>
        <v>3.2295437311386679</v>
      </c>
      <c r="F2178">
        <v>94</v>
      </c>
      <c r="G2178">
        <f t="shared" ref="G2178:G2241" si="215">IF(AND($C2178&gt;0,F2178&gt;0),F2178/($C2178^0.727399687532279),"")</f>
        <v>3.7478655645312937</v>
      </c>
      <c r="H2178">
        <f t="shared" si="213"/>
        <v>175</v>
      </c>
      <c r="I2178">
        <f t="shared" ref="I2178:I2241" si="216">IF(AND($C2178&gt;0,H2178&gt;0),H2178/($C2178^0.727399687532279),"")</f>
        <v>6.9774092956699612</v>
      </c>
      <c r="J2178">
        <v>13.8</v>
      </c>
      <c r="K2178">
        <f t="shared" ref="K2178:K2241" si="217">IF(AND($C2178&gt;0,J2178&gt;0),J2178/($C2178^0.515518364833551),"")</f>
        <v>1.4065153170553062</v>
      </c>
      <c r="L2178">
        <v>7.76</v>
      </c>
    </row>
    <row r="2179" spans="1:13" ht="15" x14ac:dyDescent="0.25">
      <c r="A2179" t="s">
        <v>2110</v>
      </c>
      <c r="B2179" t="s">
        <v>2111</v>
      </c>
      <c r="C2179">
        <v>60.1</v>
      </c>
      <c r="D2179">
        <v>78</v>
      </c>
      <c r="E2179">
        <f t="shared" si="214"/>
        <v>3.9640750446042201</v>
      </c>
      <c r="F2179">
        <v>98</v>
      </c>
      <c r="G2179">
        <f t="shared" si="215"/>
        <v>4.9805045432206869</v>
      </c>
      <c r="H2179">
        <f t="shared" si="213"/>
        <v>176</v>
      </c>
      <c r="I2179">
        <f t="shared" si="216"/>
        <v>8.9445795878249061</v>
      </c>
      <c r="J2179">
        <v>7.6</v>
      </c>
      <c r="K2179">
        <f t="shared" si="217"/>
        <v>0.91996463622736169</v>
      </c>
      <c r="L2179">
        <v>7.65</v>
      </c>
    </row>
    <row r="2180" spans="1:13" ht="15" x14ac:dyDescent="0.25">
      <c r="A2180" t="s">
        <v>2034</v>
      </c>
      <c r="B2180" t="s">
        <v>1090</v>
      </c>
      <c r="C2180">
        <v>86.4</v>
      </c>
      <c r="D2180">
        <v>72</v>
      </c>
      <c r="E2180">
        <f t="shared" si="214"/>
        <v>2.8100432562812583</v>
      </c>
      <c r="F2180">
        <v>82</v>
      </c>
      <c r="G2180">
        <f t="shared" si="215"/>
        <v>3.2003270418758776</v>
      </c>
      <c r="H2180">
        <f t="shared" si="213"/>
        <v>154</v>
      </c>
      <c r="I2180">
        <f t="shared" si="216"/>
        <v>6.0103702981571354</v>
      </c>
      <c r="J2180">
        <v>9.34</v>
      </c>
      <c r="K2180">
        <f t="shared" si="217"/>
        <v>0.93764507803530106</v>
      </c>
      <c r="L2180">
        <v>6.47</v>
      </c>
      <c r="M2180">
        <v>13.7</v>
      </c>
    </row>
    <row r="2181" spans="1:13" ht="15" x14ac:dyDescent="0.25">
      <c r="A2181" t="s">
        <v>609</v>
      </c>
      <c r="B2181" t="s">
        <v>92</v>
      </c>
      <c r="C2181">
        <v>45.6</v>
      </c>
      <c r="D2181">
        <v>26</v>
      </c>
      <c r="E2181">
        <f t="shared" si="214"/>
        <v>1.6152614928132638</v>
      </c>
      <c r="F2181">
        <v>35</v>
      </c>
      <c r="G2181">
        <f t="shared" si="215"/>
        <v>2.1743904710947781</v>
      </c>
      <c r="H2181">
        <f t="shared" si="213"/>
        <v>61</v>
      </c>
      <c r="I2181">
        <f t="shared" si="216"/>
        <v>3.7896519639080424</v>
      </c>
      <c r="J2181">
        <v>5.79</v>
      </c>
      <c r="K2181">
        <f t="shared" si="217"/>
        <v>0.80807509271514744</v>
      </c>
      <c r="L2181">
        <v>5.5</v>
      </c>
      <c r="M2181">
        <v>14.6</v>
      </c>
    </row>
    <row r="2182" spans="1:13" ht="15" x14ac:dyDescent="0.25">
      <c r="A2182" t="s">
        <v>1549</v>
      </c>
      <c r="B2182" t="s">
        <v>242</v>
      </c>
      <c r="C2182">
        <v>78.599999999999994</v>
      </c>
      <c r="D2182">
        <v>65</v>
      </c>
      <c r="E2182">
        <f t="shared" si="214"/>
        <v>2.7175878294935583</v>
      </c>
      <c r="F2182">
        <v>80</v>
      </c>
      <c r="G2182">
        <f t="shared" si="215"/>
        <v>3.3447234824536105</v>
      </c>
      <c r="H2182">
        <f t="shared" si="213"/>
        <v>145</v>
      </c>
      <c r="I2182">
        <f t="shared" si="216"/>
        <v>6.0623113119471688</v>
      </c>
      <c r="J2182">
        <v>8.1</v>
      </c>
      <c r="K2182">
        <f t="shared" si="217"/>
        <v>0.853807346398338</v>
      </c>
      <c r="L2182">
        <v>6.6</v>
      </c>
    </row>
    <row r="2183" spans="1:13" ht="15" x14ac:dyDescent="0.25">
      <c r="A2183" t="s">
        <v>1549</v>
      </c>
      <c r="B2183" t="s">
        <v>242</v>
      </c>
      <c r="C2183">
        <v>92.6</v>
      </c>
      <c r="D2183">
        <v>82</v>
      </c>
      <c r="E2183">
        <f t="shared" si="214"/>
        <v>3.0429977775635484</v>
      </c>
      <c r="F2183">
        <v>100</v>
      </c>
      <c r="G2183">
        <f t="shared" si="215"/>
        <v>3.710972899467742</v>
      </c>
      <c r="H2183">
        <f t="shared" si="213"/>
        <v>182</v>
      </c>
      <c r="I2183">
        <f t="shared" si="216"/>
        <v>6.7539706770312904</v>
      </c>
      <c r="J2183">
        <v>10.85</v>
      </c>
      <c r="K2183">
        <f t="shared" si="217"/>
        <v>1.0510071198067132</v>
      </c>
      <c r="L2183">
        <v>7.24</v>
      </c>
    </row>
    <row r="2184" spans="1:13" ht="15" x14ac:dyDescent="0.25">
      <c r="A2184" t="s">
        <v>923</v>
      </c>
      <c r="B2184" t="s">
        <v>242</v>
      </c>
      <c r="C2184">
        <v>69</v>
      </c>
      <c r="D2184">
        <v>48</v>
      </c>
      <c r="E2184">
        <f t="shared" si="214"/>
        <v>2.2062919650081807</v>
      </c>
      <c r="F2184">
        <v>65</v>
      </c>
      <c r="G2184">
        <f t="shared" si="215"/>
        <v>2.9876870359485781</v>
      </c>
      <c r="H2184">
        <f t="shared" si="213"/>
        <v>113</v>
      </c>
      <c r="I2184">
        <f t="shared" si="216"/>
        <v>5.1939790009567588</v>
      </c>
      <c r="J2184">
        <v>8.4600000000000009</v>
      </c>
      <c r="K2184">
        <f t="shared" si="217"/>
        <v>0.95369583637836064</v>
      </c>
      <c r="L2184">
        <v>6.2</v>
      </c>
      <c r="M2184">
        <v>14.25</v>
      </c>
    </row>
    <row r="2185" spans="1:13" ht="15" x14ac:dyDescent="0.25">
      <c r="A2185" t="s">
        <v>127</v>
      </c>
      <c r="B2185" t="s">
        <v>103</v>
      </c>
      <c r="E2185" t="str">
        <f t="shared" si="214"/>
        <v/>
      </c>
      <c r="F2185">
        <v>25</v>
      </c>
      <c r="G2185" t="str">
        <f t="shared" si="215"/>
        <v/>
      </c>
      <c r="I2185" t="str">
        <f t="shared" si="216"/>
        <v/>
      </c>
      <c r="J2185">
        <v>5.64</v>
      </c>
      <c r="K2185" t="str">
        <f t="shared" si="217"/>
        <v/>
      </c>
      <c r="L2185">
        <v>5</v>
      </c>
      <c r="M2185">
        <v>14.6</v>
      </c>
    </row>
    <row r="2186" spans="1:13" ht="15" x14ac:dyDescent="0.25">
      <c r="A2186" t="s">
        <v>783</v>
      </c>
      <c r="B2186" t="s">
        <v>784</v>
      </c>
      <c r="C2186">
        <v>51.9</v>
      </c>
      <c r="D2186">
        <v>30</v>
      </c>
      <c r="E2186">
        <f t="shared" si="214"/>
        <v>1.6963249683733335</v>
      </c>
      <c r="F2186">
        <v>35</v>
      </c>
      <c r="G2186">
        <f t="shared" si="215"/>
        <v>1.9790457964355559</v>
      </c>
      <c r="H2186">
        <f>D2186+F2186</f>
        <v>65</v>
      </c>
      <c r="I2186">
        <f t="shared" si="216"/>
        <v>3.6753707648088891</v>
      </c>
      <c r="J2186">
        <v>6.46</v>
      </c>
      <c r="K2186">
        <f t="shared" si="217"/>
        <v>0.84339737749258259</v>
      </c>
      <c r="L2186">
        <v>5.7700000000000005</v>
      </c>
    </row>
    <row r="2187" spans="1:13" ht="15" x14ac:dyDescent="0.25">
      <c r="A2187" t="s">
        <v>1683</v>
      </c>
      <c r="B2187" t="s">
        <v>360</v>
      </c>
      <c r="C2187">
        <v>51.3</v>
      </c>
      <c r="D2187">
        <v>19</v>
      </c>
      <c r="E2187">
        <f t="shared" si="214"/>
        <v>1.08346469412105</v>
      </c>
      <c r="F2187">
        <v>27</v>
      </c>
      <c r="G2187">
        <f t="shared" si="215"/>
        <v>1.5396603548035972</v>
      </c>
      <c r="H2187">
        <f>D2187+F2187</f>
        <v>46</v>
      </c>
      <c r="I2187">
        <f t="shared" si="216"/>
        <v>2.6231250489246469</v>
      </c>
      <c r="J2187">
        <v>4.91</v>
      </c>
      <c r="K2187">
        <f t="shared" si="217"/>
        <v>0.64488842865659557</v>
      </c>
      <c r="L2187">
        <v>5.0999999999999996</v>
      </c>
      <c r="M2187">
        <v>14.6</v>
      </c>
    </row>
    <row r="2188" spans="1:13" ht="15" x14ac:dyDescent="0.25">
      <c r="A2188" t="s">
        <v>177</v>
      </c>
      <c r="B2188" t="s">
        <v>178</v>
      </c>
      <c r="C2188">
        <v>32.4</v>
      </c>
      <c r="D2188">
        <v>8</v>
      </c>
      <c r="E2188">
        <f t="shared" si="214"/>
        <v>0.63726492933301049</v>
      </c>
      <c r="F2188">
        <v>10</v>
      </c>
      <c r="G2188">
        <f t="shared" si="215"/>
        <v>0.79658116166626303</v>
      </c>
      <c r="H2188">
        <f>D2188+F2188</f>
        <v>18</v>
      </c>
      <c r="I2188">
        <f t="shared" si="216"/>
        <v>1.4338460909992736</v>
      </c>
      <c r="J2188">
        <v>5.66</v>
      </c>
      <c r="K2188">
        <f t="shared" si="217"/>
        <v>0.94211243805334111</v>
      </c>
      <c r="L2188">
        <v>4.99</v>
      </c>
    </row>
    <row r="2189" spans="1:13" ht="15" x14ac:dyDescent="0.25">
      <c r="A2189" t="s">
        <v>1625</v>
      </c>
      <c r="B2189">
        <v>44.4</v>
      </c>
      <c r="C2189">
        <v>43</v>
      </c>
      <c r="D2189">
        <v>55</v>
      </c>
      <c r="E2189">
        <f t="shared" si="214"/>
        <v>3.5659745990789706</v>
      </c>
      <c r="G2189" t="str">
        <f t="shared" si="215"/>
        <v/>
      </c>
      <c r="I2189" t="str">
        <f t="shared" si="216"/>
        <v/>
      </c>
      <c r="J2189">
        <v>9.24</v>
      </c>
      <c r="K2189">
        <f t="shared" si="217"/>
        <v>1.3291958724432205</v>
      </c>
      <c r="L2189">
        <v>6.84</v>
      </c>
    </row>
    <row r="2190" spans="1:13" ht="15" x14ac:dyDescent="0.25">
      <c r="A2190" t="s">
        <v>1625</v>
      </c>
      <c r="B2190" t="s">
        <v>1137</v>
      </c>
      <c r="C2190">
        <v>52.3</v>
      </c>
      <c r="E2190" t="str">
        <f t="shared" si="214"/>
        <v/>
      </c>
      <c r="G2190" t="str">
        <f t="shared" si="215"/>
        <v/>
      </c>
      <c r="I2190" t="str">
        <f t="shared" si="216"/>
        <v/>
      </c>
      <c r="J2190">
        <v>9.5299999999999994</v>
      </c>
      <c r="K2190">
        <f t="shared" si="217"/>
        <v>1.2392922106654072</v>
      </c>
      <c r="L2190">
        <v>7.9</v>
      </c>
    </row>
    <row r="2191" spans="1:13" ht="15" x14ac:dyDescent="0.25">
      <c r="A2191" t="s">
        <v>1625</v>
      </c>
      <c r="B2191" t="s">
        <v>1137</v>
      </c>
      <c r="C2191">
        <v>41.9</v>
      </c>
      <c r="D2191">
        <v>40</v>
      </c>
      <c r="E2191">
        <f t="shared" si="214"/>
        <v>2.6427861242504949</v>
      </c>
      <c r="F2191">
        <v>50</v>
      </c>
      <c r="G2191">
        <f t="shared" si="215"/>
        <v>3.3034826553131187</v>
      </c>
      <c r="H2191">
        <f t="shared" ref="H2191:H2209" si="218">D2191+F2191</f>
        <v>90</v>
      </c>
      <c r="I2191">
        <f t="shared" si="216"/>
        <v>5.9462687795636135</v>
      </c>
      <c r="J2191">
        <v>8.58</v>
      </c>
      <c r="K2191">
        <f t="shared" si="217"/>
        <v>1.2508526913279976</v>
      </c>
      <c r="L2191">
        <v>6.78</v>
      </c>
      <c r="M2191">
        <v>13.7</v>
      </c>
    </row>
    <row r="2192" spans="1:13" ht="15" x14ac:dyDescent="0.25">
      <c r="A2192" t="s">
        <v>1136</v>
      </c>
      <c r="B2192" t="s">
        <v>1137</v>
      </c>
      <c r="C2192">
        <v>39.200000000000003</v>
      </c>
      <c r="D2192">
        <v>29</v>
      </c>
      <c r="E2192">
        <f t="shared" si="214"/>
        <v>2.0111395680806781</v>
      </c>
      <c r="F2192">
        <v>36</v>
      </c>
      <c r="G2192">
        <f t="shared" si="215"/>
        <v>2.4965870500311866</v>
      </c>
      <c r="H2192">
        <f t="shared" si="218"/>
        <v>65</v>
      </c>
      <c r="I2192">
        <f t="shared" si="216"/>
        <v>4.5077266181118647</v>
      </c>
      <c r="J2192">
        <v>6.38</v>
      </c>
      <c r="K2192">
        <f t="shared" si="217"/>
        <v>0.96261461416789484</v>
      </c>
      <c r="L2192">
        <v>6</v>
      </c>
    </row>
    <row r="2193" spans="1:13" ht="15" x14ac:dyDescent="0.25">
      <c r="A2193" t="s">
        <v>842</v>
      </c>
      <c r="B2193" t="s">
        <v>196</v>
      </c>
      <c r="C2193">
        <v>79.5</v>
      </c>
      <c r="D2193">
        <v>86</v>
      </c>
      <c r="E2193">
        <f t="shared" si="214"/>
        <v>3.5659232838257573</v>
      </c>
      <c r="F2193">
        <v>107</v>
      </c>
      <c r="G2193">
        <f t="shared" si="215"/>
        <v>4.4366719926669305</v>
      </c>
      <c r="H2193">
        <f t="shared" si="218"/>
        <v>193</v>
      </c>
      <c r="I2193">
        <f t="shared" si="216"/>
        <v>8.0025952764926878</v>
      </c>
      <c r="J2193">
        <v>11.76</v>
      </c>
      <c r="K2193">
        <f t="shared" si="217"/>
        <v>1.2323474392791851</v>
      </c>
      <c r="L2193">
        <v>7.96</v>
      </c>
    </row>
    <row r="2194" spans="1:13" ht="15" x14ac:dyDescent="0.25">
      <c r="A2194" t="s">
        <v>842</v>
      </c>
      <c r="B2194" t="s">
        <v>1562</v>
      </c>
      <c r="C2194">
        <v>61</v>
      </c>
      <c r="D2194">
        <v>40</v>
      </c>
      <c r="E2194">
        <f t="shared" si="214"/>
        <v>2.0109979468487635</v>
      </c>
      <c r="F2194">
        <v>48</v>
      </c>
      <c r="G2194">
        <f t="shared" si="215"/>
        <v>2.4131975362185161</v>
      </c>
      <c r="H2194">
        <f t="shared" si="218"/>
        <v>88</v>
      </c>
      <c r="I2194">
        <f t="shared" si="216"/>
        <v>4.4241954830672796</v>
      </c>
      <c r="J2194">
        <v>7.1</v>
      </c>
      <c r="K2194">
        <f t="shared" si="217"/>
        <v>0.85288019862859421</v>
      </c>
      <c r="L2194">
        <v>5.4</v>
      </c>
      <c r="M2194">
        <v>14.35</v>
      </c>
    </row>
    <row r="2195" spans="1:13" ht="15" x14ac:dyDescent="0.25">
      <c r="A2195" t="s">
        <v>842</v>
      </c>
      <c r="B2195" t="s">
        <v>196</v>
      </c>
      <c r="C2195">
        <v>67.7</v>
      </c>
      <c r="D2195">
        <v>51</v>
      </c>
      <c r="E2195">
        <f t="shared" si="214"/>
        <v>2.3768432994249591</v>
      </c>
      <c r="F2195">
        <v>60</v>
      </c>
      <c r="G2195">
        <f t="shared" si="215"/>
        <v>2.796286234617599</v>
      </c>
      <c r="H2195">
        <f t="shared" si="218"/>
        <v>111</v>
      </c>
      <c r="I2195">
        <f t="shared" si="216"/>
        <v>5.173129534042558</v>
      </c>
      <c r="J2195">
        <v>8.66</v>
      </c>
      <c r="K2195">
        <f t="shared" si="217"/>
        <v>0.98586129124157051</v>
      </c>
      <c r="L2195">
        <v>6.25</v>
      </c>
      <c r="M2195">
        <v>13.33</v>
      </c>
    </row>
    <row r="2196" spans="1:13" ht="15" x14ac:dyDescent="0.25">
      <c r="A2196" t="s">
        <v>842</v>
      </c>
      <c r="B2196" t="s">
        <v>196</v>
      </c>
      <c r="C2196">
        <v>78.8</v>
      </c>
      <c r="D2196">
        <v>85</v>
      </c>
      <c r="E2196">
        <f t="shared" si="214"/>
        <v>3.547205488271127</v>
      </c>
      <c r="F2196">
        <v>105</v>
      </c>
      <c r="G2196">
        <f t="shared" si="215"/>
        <v>4.3818420737466859</v>
      </c>
      <c r="H2196">
        <f t="shared" si="218"/>
        <v>190</v>
      </c>
      <c r="I2196">
        <f t="shared" si="216"/>
        <v>7.9290475620178134</v>
      </c>
      <c r="J2196">
        <v>11.73</v>
      </c>
      <c r="K2196">
        <f t="shared" si="217"/>
        <v>1.2348207466737626</v>
      </c>
      <c r="L2196">
        <v>7.98</v>
      </c>
      <c r="M2196">
        <v>13</v>
      </c>
    </row>
    <row r="2197" spans="1:13" ht="15" x14ac:dyDescent="0.25">
      <c r="A2197" t="s">
        <v>842</v>
      </c>
      <c r="B2197" t="s">
        <v>196</v>
      </c>
      <c r="C2197">
        <v>68.7</v>
      </c>
      <c r="D2197">
        <v>62</v>
      </c>
      <c r="E2197">
        <f t="shared" si="214"/>
        <v>2.8588405461414323</v>
      </c>
      <c r="F2197">
        <v>72</v>
      </c>
      <c r="G2197">
        <f t="shared" si="215"/>
        <v>3.3199438600352118</v>
      </c>
      <c r="H2197">
        <f t="shared" si="218"/>
        <v>134</v>
      </c>
      <c r="I2197">
        <f t="shared" si="216"/>
        <v>6.1787844061766446</v>
      </c>
      <c r="J2197">
        <v>8.6</v>
      </c>
      <c r="K2197">
        <f t="shared" si="217"/>
        <v>0.97165819501683426</v>
      </c>
      <c r="L2197">
        <v>6.88</v>
      </c>
      <c r="M2197">
        <v>12.9</v>
      </c>
    </row>
    <row r="2198" spans="1:13" ht="15" x14ac:dyDescent="0.25">
      <c r="A2198" t="s">
        <v>759</v>
      </c>
      <c r="B2198" t="s">
        <v>760</v>
      </c>
      <c r="C2198">
        <v>56.3</v>
      </c>
      <c r="D2198">
        <v>22</v>
      </c>
      <c r="E2198">
        <f t="shared" si="214"/>
        <v>1.1724745413348441</v>
      </c>
      <c r="F2198">
        <v>27</v>
      </c>
      <c r="G2198">
        <f t="shared" si="215"/>
        <v>1.4389460280018542</v>
      </c>
      <c r="H2198">
        <f t="shared" si="218"/>
        <v>49</v>
      </c>
      <c r="I2198">
        <f t="shared" si="216"/>
        <v>2.6114205693366985</v>
      </c>
      <c r="J2198">
        <v>7.2700000000000005</v>
      </c>
      <c r="K2198">
        <f t="shared" si="217"/>
        <v>0.91015463589163526</v>
      </c>
      <c r="L2198">
        <v>5.73</v>
      </c>
    </row>
    <row r="2199" spans="1:13" ht="15" x14ac:dyDescent="0.25">
      <c r="A2199" t="s">
        <v>819</v>
      </c>
      <c r="B2199" t="s">
        <v>272</v>
      </c>
      <c r="C2199">
        <v>66.8</v>
      </c>
      <c r="D2199">
        <v>88</v>
      </c>
      <c r="E2199">
        <f t="shared" si="214"/>
        <v>4.1413395843072882</v>
      </c>
      <c r="F2199">
        <v>115</v>
      </c>
      <c r="G2199">
        <f t="shared" si="215"/>
        <v>5.4119778658561151</v>
      </c>
      <c r="H2199">
        <f t="shared" si="218"/>
        <v>203</v>
      </c>
      <c r="I2199">
        <f t="shared" si="216"/>
        <v>9.5533174501634033</v>
      </c>
      <c r="J2199">
        <v>12.65</v>
      </c>
      <c r="K2199">
        <f t="shared" si="217"/>
        <v>1.4500559089361029</v>
      </c>
      <c r="L2199">
        <v>8.1999999999999993</v>
      </c>
    </row>
    <row r="2200" spans="1:13" ht="15" x14ac:dyDescent="0.25">
      <c r="A2200" t="s">
        <v>819</v>
      </c>
      <c r="B2200" t="s">
        <v>272</v>
      </c>
      <c r="C2200">
        <v>59.7</v>
      </c>
      <c r="D2200">
        <v>73</v>
      </c>
      <c r="E2200">
        <f t="shared" si="214"/>
        <v>3.7280324727787808</v>
      </c>
      <c r="F2200">
        <v>100</v>
      </c>
      <c r="G2200">
        <f t="shared" si="215"/>
        <v>5.1068937983270972</v>
      </c>
      <c r="H2200">
        <f t="shared" si="218"/>
        <v>173</v>
      </c>
      <c r="I2200">
        <f t="shared" si="216"/>
        <v>8.8349262711058785</v>
      </c>
      <c r="J2200">
        <v>11.24</v>
      </c>
      <c r="K2200">
        <f t="shared" si="217"/>
        <v>1.3652711970334226</v>
      </c>
      <c r="L2200">
        <v>8.1</v>
      </c>
    </row>
    <row r="2201" spans="1:13" ht="15" x14ac:dyDescent="0.25">
      <c r="A2201" t="s">
        <v>819</v>
      </c>
      <c r="B2201" t="s">
        <v>272</v>
      </c>
      <c r="C2201">
        <v>66.2</v>
      </c>
      <c r="D2201">
        <v>96</v>
      </c>
      <c r="E2201">
        <f t="shared" si="214"/>
        <v>4.5475732216618461</v>
      </c>
      <c r="F2201">
        <v>120</v>
      </c>
      <c r="G2201">
        <f t="shared" si="215"/>
        <v>5.6844665270773076</v>
      </c>
      <c r="H2201">
        <f t="shared" si="218"/>
        <v>216</v>
      </c>
      <c r="I2201">
        <f t="shared" si="216"/>
        <v>10.232039748739153</v>
      </c>
      <c r="J2201">
        <v>12.9</v>
      </c>
      <c r="K2201">
        <f t="shared" si="217"/>
        <v>1.4856071365206363</v>
      </c>
      <c r="L2201">
        <v>8.25</v>
      </c>
      <c r="M2201">
        <v>14.0928966653213</v>
      </c>
    </row>
    <row r="2202" spans="1:13" x14ac:dyDescent="0.3">
      <c r="A2202" t="s">
        <v>819</v>
      </c>
      <c r="B2202" t="s">
        <v>301</v>
      </c>
      <c r="C2202">
        <v>57.7</v>
      </c>
      <c r="D2202">
        <v>47</v>
      </c>
      <c r="E2202">
        <f t="shared" si="214"/>
        <v>2.4604759352195944</v>
      </c>
      <c r="F2202">
        <v>62</v>
      </c>
      <c r="G2202">
        <f t="shared" si="215"/>
        <v>3.2457342124173376</v>
      </c>
      <c r="H2202">
        <f t="shared" si="218"/>
        <v>109</v>
      </c>
      <c r="I2202">
        <f t="shared" si="216"/>
        <v>5.7062101476369316</v>
      </c>
      <c r="J2202">
        <v>9.1</v>
      </c>
      <c r="K2202">
        <f t="shared" si="217"/>
        <v>1.1249233122604452</v>
      </c>
      <c r="L2202">
        <v>7.43</v>
      </c>
    </row>
    <row r="2203" spans="1:13" ht="15" x14ac:dyDescent="0.25">
      <c r="A2203" t="s">
        <v>819</v>
      </c>
      <c r="B2203" t="s">
        <v>272</v>
      </c>
      <c r="C2203">
        <v>46.6</v>
      </c>
      <c r="D2203">
        <v>46</v>
      </c>
      <c r="E2203">
        <f t="shared" si="214"/>
        <v>2.8130304754712432</v>
      </c>
      <c r="F2203">
        <v>61</v>
      </c>
      <c r="G2203">
        <f t="shared" si="215"/>
        <v>3.7303230218205612</v>
      </c>
      <c r="H2203">
        <f t="shared" si="218"/>
        <v>107</v>
      </c>
      <c r="I2203">
        <f t="shared" si="216"/>
        <v>6.5433534972918048</v>
      </c>
      <c r="J2203">
        <v>9.68</v>
      </c>
      <c r="K2203">
        <f t="shared" si="217"/>
        <v>1.3359548397765055</v>
      </c>
      <c r="L2203">
        <v>7</v>
      </c>
      <c r="M2203">
        <v>13.23</v>
      </c>
    </row>
    <row r="2204" spans="1:13" ht="15" x14ac:dyDescent="0.25">
      <c r="A2204" t="s">
        <v>819</v>
      </c>
      <c r="B2204" t="s">
        <v>272</v>
      </c>
      <c r="C2204">
        <v>39</v>
      </c>
      <c r="D2204">
        <v>36</v>
      </c>
      <c r="E2204">
        <f t="shared" si="214"/>
        <v>2.505893460507473</v>
      </c>
      <c r="F2204">
        <v>50</v>
      </c>
      <c r="G2204">
        <f t="shared" si="215"/>
        <v>3.480407584038157</v>
      </c>
      <c r="H2204">
        <f t="shared" si="218"/>
        <v>86</v>
      </c>
      <c r="I2204">
        <f t="shared" si="216"/>
        <v>5.9863010445456295</v>
      </c>
      <c r="J2204">
        <v>7.5</v>
      </c>
      <c r="K2204">
        <f t="shared" si="217"/>
        <v>1.1345881382186882</v>
      </c>
      <c r="L2204">
        <v>6.7</v>
      </c>
      <c r="M2204">
        <v>12.6</v>
      </c>
    </row>
    <row r="2205" spans="1:13" ht="15" x14ac:dyDescent="0.25">
      <c r="A2205" t="s">
        <v>444</v>
      </c>
      <c r="B2205" t="s">
        <v>39</v>
      </c>
      <c r="C2205">
        <v>49.9</v>
      </c>
      <c r="D2205">
        <v>37</v>
      </c>
      <c r="E2205">
        <f t="shared" si="214"/>
        <v>2.1528011551136346</v>
      </c>
      <c r="F2205">
        <v>45</v>
      </c>
      <c r="G2205">
        <f t="shared" si="215"/>
        <v>2.618271675138204</v>
      </c>
      <c r="H2205">
        <f t="shared" si="218"/>
        <v>82</v>
      </c>
      <c r="I2205">
        <f t="shared" si="216"/>
        <v>4.7710728302518381</v>
      </c>
      <c r="J2205">
        <v>7.8900000000000006</v>
      </c>
      <c r="K2205">
        <f t="shared" si="217"/>
        <v>1.0511749105765384</v>
      </c>
      <c r="L2205">
        <v>6.59</v>
      </c>
    </row>
    <row r="2206" spans="1:13" ht="15" x14ac:dyDescent="0.25">
      <c r="A2206" t="s">
        <v>444</v>
      </c>
      <c r="B2206" t="s">
        <v>39</v>
      </c>
      <c r="C2206">
        <v>57</v>
      </c>
      <c r="D2206">
        <v>42</v>
      </c>
      <c r="E2206">
        <f t="shared" si="214"/>
        <v>2.2183316167977947</v>
      </c>
      <c r="F2206">
        <v>56</v>
      </c>
      <c r="G2206">
        <f t="shared" si="215"/>
        <v>2.9577754890637262</v>
      </c>
      <c r="H2206">
        <f t="shared" si="218"/>
        <v>98</v>
      </c>
      <c r="I2206">
        <f t="shared" si="216"/>
        <v>5.1761071058615213</v>
      </c>
      <c r="J2206">
        <v>8.7799999999999994</v>
      </c>
      <c r="K2206">
        <f t="shared" si="217"/>
        <v>1.0922166216398312</v>
      </c>
      <c r="L2206">
        <v>6.57</v>
      </c>
    </row>
    <row r="2207" spans="1:13" ht="15" x14ac:dyDescent="0.25">
      <c r="A2207" t="s">
        <v>819</v>
      </c>
      <c r="B2207" t="s">
        <v>1400</v>
      </c>
      <c r="C2207">
        <v>70.7</v>
      </c>
      <c r="D2207">
        <v>72</v>
      </c>
      <c r="E2207">
        <f t="shared" si="214"/>
        <v>3.2513625021307138</v>
      </c>
      <c r="F2207">
        <v>90</v>
      </c>
      <c r="G2207">
        <f t="shared" si="215"/>
        <v>4.0642031276633928</v>
      </c>
      <c r="H2207">
        <f t="shared" si="218"/>
        <v>162</v>
      </c>
      <c r="I2207">
        <f t="shared" si="216"/>
        <v>7.3155656297941061</v>
      </c>
      <c r="J2207">
        <v>11.48</v>
      </c>
      <c r="K2207">
        <f t="shared" si="217"/>
        <v>1.2780040084030511</v>
      </c>
      <c r="L2207">
        <v>7.96</v>
      </c>
    </row>
    <row r="2208" spans="1:13" ht="15" x14ac:dyDescent="0.25">
      <c r="A2208" t="s">
        <v>819</v>
      </c>
      <c r="B2208" t="s">
        <v>1400</v>
      </c>
      <c r="C2208">
        <v>73.599999999999994</v>
      </c>
      <c r="D2208">
        <v>85</v>
      </c>
      <c r="E2208">
        <f t="shared" si="214"/>
        <v>3.7277998532851608</v>
      </c>
      <c r="F2208">
        <v>100</v>
      </c>
      <c r="G2208">
        <f t="shared" si="215"/>
        <v>4.3856468862178364</v>
      </c>
      <c r="H2208">
        <f t="shared" si="218"/>
        <v>185</v>
      </c>
      <c r="I2208">
        <f t="shared" si="216"/>
        <v>8.1134467395029972</v>
      </c>
      <c r="J2208">
        <v>12.99</v>
      </c>
      <c r="K2208">
        <f t="shared" si="217"/>
        <v>1.4164438166720716</v>
      </c>
      <c r="L2208">
        <v>8.620000000000001</v>
      </c>
    </row>
    <row r="2209" spans="1:13" x14ac:dyDescent="0.3">
      <c r="A2209" t="s">
        <v>819</v>
      </c>
      <c r="B2209" t="s">
        <v>301</v>
      </c>
      <c r="C2209">
        <v>64.400000000000006</v>
      </c>
      <c r="D2209">
        <v>67</v>
      </c>
      <c r="E2209">
        <f t="shared" si="214"/>
        <v>3.2381114178529842</v>
      </c>
      <c r="F2209">
        <v>83</v>
      </c>
      <c r="G2209">
        <f t="shared" si="215"/>
        <v>4.0113917564447412</v>
      </c>
      <c r="H2209">
        <f t="shared" si="218"/>
        <v>150</v>
      </c>
      <c r="I2209">
        <f t="shared" si="216"/>
        <v>7.2495031742977263</v>
      </c>
      <c r="J2209">
        <v>10.1</v>
      </c>
      <c r="K2209">
        <f t="shared" si="217"/>
        <v>1.1797975481108278</v>
      </c>
      <c r="L2209">
        <v>7.97</v>
      </c>
    </row>
    <row r="2210" spans="1:13" ht="15" x14ac:dyDescent="0.25">
      <c r="A2210" t="s">
        <v>1212</v>
      </c>
      <c r="B2210" t="s">
        <v>1213</v>
      </c>
      <c r="C2210">
        <v>55</v>
      </c>
      <c r="E2210" t="str">
        <f t="shared" si="214"/>
        <v/>
      </c>
      <c r="G2210" t="str">
        <f t="shared" si="215"/>
        <v/>
      </c>
      <c r="I2210" t="str">
        <f t="shared" si="216"/>
        <v/>
      </c>
      <c r="J2210">
        <v>8.2900000000000009</v>
      </c>
      <c r="K2210">
        <f t="shared" si="217"/>
        <v>1.0504263382136709</v>
      </c>
      <c r="L2210">
        <v>7.1400000000000006</v>
      </c>
    </row>
    <row r="2211" spans="1:13" ht="15" x14ac:dyDescent="0.25">
      <c r="A2211" t="s">
        <v>1212</v>
      </c>
      <c r="B2211" t="s">
        <v>39</v>
      </c>
      <c r="C2211">
        <v>61.6</v>
      </c>
      <c r="D2211">
        <v>55</v>
      </c>
      <c r="E2211">
        <f t="shared" si="214"/>
        <v>2.7455049980200723</v>
      </c>
      <c r="F2211">
        <v>70</v>
      </c>
      <c r="G2211">
        <f t="shared" si="215"/>
        <v>3.4942790883891828</v>
      </c>
      <c r="H2211">
        <f t="shared" ref="H2211:H2238" si="219">D2211+F2211</f>
        <v>125</v>
      </c>
      <c r="I2211">
        <f t="shared" si="216"/>
        <v>6.2397840864092551</v>
      </c>
      <c r="J2211">
        <v>10.52</v>
      </c>
      <c r="K2211">
        <f t="shared" si="217"/>
        <v>1.2573437210543412</v>
      </c>
      <c r="L2211">
        <v>7.45</v>
      </c>
    </row>
    <row r="2212" spans="1:13" ht="15" x14ac:dyDescent="0.25">
      <c r="A2212" t="s">
        <v>422</v>
      </c>
      <c r="B2212" t="s">
        <v>26</v>
      </c>
      <c r="C2212">
        <v>41.9</v>
      </c>
      <c r="D2212">
        <v>27</v>
      </c>
      <c r="E2212">
        <f t="shared" si="214"/>
        <v>1.783880633869084</v>
      </c>
      <c r="F2212">
        <v>31</v>
      </c>
      <c r="G2212">
        <f t="shared" si="215"/>
        <v>2.0481592462941336</v>
      </c>
      <c r="H2212">
        <f t="shared" si="219"/>
        <v>58</v>
      </c>
      <c r="I2212">
        <f t="shared" si="216"/>
        <v>3.8320398801632178</v>
      </c>
      <c r="J2212">
        <v>6.73</v>
      </c>
      <c r="K2212">
        <f t="shared" si="217"/>
        <v>0.98114669144958322</v>
      </c>
      <c r="L2212">
        <v>5.98</v>
      </c>
      <c r="M2212">
        <v>14.1</v>
      </c>
    </row>
    <row r="2213" spans="1:13" ht="15" x14ac:dyDescent="0.25">
      <c r="A2213" t="s">
        <v>422</v>
      </c>
      <c r="B2213" t="s">
        <v>26</v>
      </c>
      <c r="C2213">
        <v>72.7</v>
      </c>
      <c r="D2213">
        <v>63</v>
      </c>
      <c r="E2213">
        <f t="shared" si="214"/>
        <v>2.7877960644855757</v>
      </c>
      <c r="F2213">
        <v>75</v>
      </c>
      <c r="G2213">
        <f t="shared" si="215"/>
        <v>3.3188048386733042</v>
      </c>
      <c r="H2213">
        <f t="shared" si="219"/>
        <v>138</v>
      </c>
      <c r="I2213">
        <f t="shared" si="216"/>
        <v>6.1066009031588795</v>
      </c>
      <c r="J2213">
        <v>11.03</v>
      </c>
      <c r="K2213">
        <f t="shared" si="217"/>
        <v>1.2103760925330016</v>
      </c>
      <c r="L2213">
        <v>7.58</v>
      </c>
    </row>
    <row r="2214" spans="1:13" ht="15" x14ac:dyDescent="0.25">
      <c r="A2214" t="s">
        <v>1370</v>
      </c>
      <c r="B2214" t="s">
        <v>26</v>
      </c>
      <c r="C2214">
        <v>52.2</v>
      </c>
      <c r="D2214">
        <v>41</v>
      </c>
      <c r="E2214">
        <f t="shared" si="214"/>
        <v>2.3086115789491997</v>
      </c>
      <c r="F2214">
        <v>51</v>
      </c>
      <c r="G2214">
        <f t="shared" si="215"/>
        <v>2.871687573814858</v>
      </c>
      <c r="H2214">
        <f t="shared" si="219"/>
        <v>92</v>
      </c>
      <c r="I2214">
        <f t="shared" si="216"/>
        <v>5.1802991527640572</v>
      </c>
      <c r="J2214">
        <v>7.33</v>
      </c>
      <c r="K2214">
        <f t="shared" si="217"/>
        <v>0.95414259824920966</v>
      </c>
    </row>
    <row r="2215" spans="1:13" x14ac:dyDescent="0.3">
      <c r="A2215" t="s">
        <v>1847</v>
      </c>
      <c r="B2215" t="s">
        <v>226</v>
      </c>
      <c r="C2215">
        <v>81.3</v>
      </c>
      <c r="D2215">
        <v>60</v>
      </c>
      <c r="E2215">
        <f t="shared" si="214"/>
        <v>2.4476650371531736</v>
      </c>
      <c r="F2215">
        <v>76</v>
      </c>
      <c r="G2215">
        <f t="shared" si="215"/>
        <v>3.1003757137273533</v>
      </c>
      <c r="H2215">
        <f t="shared" si="219"/>
        <v>136</v>
      </c>
      <c r="I2215">
        <f t="shared" si="216"/>
        <v>5.548040750880527</v>
      </c>
      <c r="J2215">
        <v>8.9</v>
      </c>
      <c r="K2215">
        <f t="shared" si="217"/>
        <v>0.92194126070779181</v>
      </c>
      <c r="L2215">
        <v>7.06</v>
      </c>
    </row>
    <row r="2216" spans="1:13" x14ac:dyDescent="0.3">
      <c r="A2216" t="s">
        <v>1847</v>
      </c>
      <c r="B2216" t="s">
        <v>226</v>
      </c>
      <c r="C2216">
        <v>85.1</v>
      </c>
      <c r="D2216">
        <v>60</v>
      </c>
      <c r="E2216">
        <f t="shared" si="214"/>
        <v>2.367669564092568</v>
      </c>
      <c r="F2216">
        <v>75</v>
      </c>
      <c r="G2216">
        <f t="shared" si="215"/>
        <v>2.9595869551157099</v>
      </c>
      <c r="H2216">
        <f t="shared" si="219"/>
        <v>135</v>
      </c>
      <c r="I2216">
        <f t="shared" si="216"/>
        <v>5.3272565192082775</v>
      </c>
      <c r="J2216">
        <v>11</v>
      </c>
      <c r="K2216">
        <f t="shared" si="217"/>
        <v>1.112957432481773</v>
      </c>
      <c r="L2216">
        <v>7.2</v>
      </c>
    </row>
    <row r="2217" spans="1:13" x14ac:dyDescent="0.3">
      <c r="A2217" t="s">
        <v>1847</v>
      </c>
      <c r="B2217" t="s">
        <v>226</v>
      </c>
      <c r="C2217">
        <v>81</v>
      </c>
      <c r="D2217">
        <v>31</v>
      </c>
      <c r="E2217">
        <f t="shared" si="214"/>
        <v>1.2680322158320867</v>
      </c>
      <c r="F2217">
        <v>48</v>
      </c>
      <c r="G2217">
        <f t="shared" si="215"/>
        <v>1.9634047212883925</v>
      </c>
      <c r="H2217">
        <f t="shared" si="219"/>
        <v>79</v>
      </c>
      <c r="I2217">
        <f t="shared" si="216"/>
        <v>3.2314369371204794</v>
      </c>
      <c r="J2217">
        <v>9.5</v>
      </c>
      <c r="K2217">
        <f t="shared" si="217"/>
        <v>0.98597188010011538</v>
      </c>
      <c r="L2217">
        <v>6.65</v>
      </c>
      <c r="M2217">
        <v>12.87</v>
      </c>
    </row>
    <row r="2218" spans="1:13" ht="15" x14ac:dyDescent="0.25">
      <c r="A2218" t="s">
        <v>870</v>
      </c>
      <c r="B2218" t="s">
        <v>288</v>
      </c>
      <c r="C2218">
        <v>66.8</v>
      </c>
      <c r="D2218">
        <v>62</v>
      </c>
      <c r="E2218">
        <f t="shared" si="214"/>
        <v>2.917761979852862</v>
      </c>
      <c r="F2218">
        <v>77</v>
      </c>
      <c r="G2218">
        <f t="shared" si="215"/>
        <v>3.6236721362688771</v>
      </c>
      <c r="H2218">
        <f t="shared" si="219"/>
        <v>139</v>
      </c>
      <c r="I2218">
        <f t="shared" si="216"/>
        <v>6.5414341161217395</v>
      </c>
      <c r="J2218">
        <v>11.6</v>
      </c>
      <c r="K2218">
        <f t="shared" si="217"/>
        <v>1.3296955370481258</v>
      </c>
      <c r="L2218">
        <v>8</v>
      </c>
    </row>
    <row r="2219" spans="1:13" ht="15" x14ac:dyDescent="0.25">
      <c r="A2219" t="s">
        <v>870</v>
      </c>
      <c r="B2219" t="s">
        <v>288</v>
      </c>
      <c r="C2219">
        <v>77.8</v>
      </c>
      <c r="D2219">
        <v>86</v>
      </c>
      <c r="E2219">
        <f t="shared" si="214"/>
        <v>3.6224340150462795</v>
      </c>
      <c r="F2219">
        <v>110</v>
      </c>
      <c r="G2219">
        <f t="shared" si="215"/>
        <v>4.6333458331987298</v>
      </c>
      <c r="H2219">
        <f t="shared" si="219"/>
        <v>196</v>
      </c>
      <c r="I2219">
        <f t="shared" si="216"/>
        <v>8.2557798482450089</v>
      </c>
      <c r="J2219">
        <v>13.07</v>
      </c>
      <c r="K2219">
        <f t="shared" si="217"/>
        <v>1.3849716315275749</v>
      </c>
      <c r="L2219">
        <v>9.0500000000000007</v>
      </c>
    </row>
    <row r="2220" spans="1:13" ht="15" x14ac:dyDescent="0.25">
      <c r="A2220" t="s">
        <v>870</v>
      </c>
      <c r="B2220" t="s">
        <v>288</v>
      </c>
      <c r="C2220">
        <v>58.5</v>
      </c>
      <c r="D2220">
        <v>48</v>
      </c>
      <c r="E2220">
        <f t="shared" si="214"/>
        <v>2.4877836689429866</v>
      </c>
      <c r="F2220">
        <v>55</v>
      </c>
      <c r="G2220">
        <f t="shared" si="215"/>
        <v>2.850585453997172</v>
      </c>
      <c r="H2220">
        <f t="shared" si="219"/>
        <v>103</v>
      </c>
      <c r="I2220">
        <f t="shared" si="216"/>
        <v>5.3383691229401586</v>
      </c>
      <c r="J2220">
        <v>10</v>
      </c>
      <c r="K2220">
        <f t="shared" si="217"/>
        <v>1.2274355499618879</v>
      </c>
      <c r="L2220">
        <v>7.65</v>
      </c>
      <c r="M2220">
        <v>12.6</v>
      </c>
    </row>
    <row r="2221" spans="1:13" ht="15" x14ac:dyDescent="0.25">
      <c r="A2221" t="s">
        <v>870</v>
      </c>
      <c r="B2221" t="s">
        <v>288</v>
      </c>
      <c r="C2221">
        <v>73.8</v>
      </c>
      <c r="D2221">
        <v>71</v>
      </c>
      <c r="E2221">
        <f t="shared" si="214"/>
        <v>3.1076688515439148</v>
      </c>
      <c r="F2221">
        <v>92</v>
      </c>
      <c r="G2221">
        <f t="shared" si="215"/>
        <v>4.0268385118597205</v>
      </c>
      <c r="H2221">
        <f t="shared" si="219"/>
        <v>163</v>
      </c>
      <c r="I2221">
        <f t="shared" si="216"/>
        <v>7.1345073634036353</v>
      </c>
      <c r="J2221">
        <v>12.3</v>
      </c>
      <c r="K2221">
        <f t="shared" si="217"/>
        <v>1.3393304735563301</v>
      </c>
      <c r="L2221">
        <v>8.6999999999999993</v>
      </c>
      <c r="M2221">
        <v>12.06</v>
      </c>
    </row>
    <row r="2222" spans="1:13" ht="15" x14ac:dyDescent="0.25">
      <c r="A2222" t="s">
        <v>868</v>
      </c>
      <c r="B2222" t="s">
        <v>288</v>
      </c>
      <c r="C2222">
        <v>63.5</v>
      </c>
      <c r="D2222">
        <v>52</v>
      </c>
      <c r="E2222">
        <f t="shared" si="214"/>
        <v>2.5390210366522168</v>
      </c>
      <c r="F2222">
        <v>61</v>
      </c>
      <c r="G2222">
        <f t="shared" si="215"/>
        <v>2.9784669853035619</v>
      </c>
      <c r="H2222">
        <f t="shared" si="219"/>
        <v>113</v>
      </c>
      <c r="I2222">
        <f t="shared" si="216"/>
        <v>5.5174880219557787</v>
      </c>
      <c r="J2222">
        <v>10.43</v>
      </c>
      <c r="K2222">
        <f t="shared" si="217"/>
        <v>1.2272169511044058</v>
      </c>
      <c r="L2222">
        <v>7.3900000000000006</v>
      </c>
      <c r="M2222">
        <v>12.53</v>
      </c>
    </row>
    <row r="2223" spans="1:13" ht="15" x14ac:dyDescent="0.25">
      <c r="A2223" t="s">
        <v>854</v>
      </c>
      <c r="B2223" t="s">
        <v>314</v>
      </c>
      <c r="C2223">
        <v>42.8</v>
      </c>
      <c r="D2223">
        <v>40</v>
      </c>
      <c r="E2223">
        <f t="shared" si="214"/>
        <v>2.6022457236612015</v>
      </c>
      <c r="F2223">
        <v>52</v>
      </c>
      <c r="G2223">
        <f t="shared" si="215"/>
        <v>3.382919440759562</v>
      </c>
      <c r="H2223">
        <f t="shared" si="219"/>
        <v>92</v>
      </c>
      <c r="I2223">
        <f t="shared" si="216"/>
        <v>5.9851651644207635</v>
      </c>
      <c r="J2223">
        <v>7.34</v>
      </c>
      <c r="K2223">
        <f t="shared" si="217"/>
        <v>1.0584170707821603</v>
      </c>
      <c r="L2223">
        <v>6.3500000000000005</v>
      </c>
      <c r="M2223">
        <v>14.1</v>
      </c>
    </row>
    <row r="2224" spans="1:13" ht="15" x14ac:dyDescent="0.25">
      <c r="A2224" t="s">
        <v>136</v>
      </c>
      <c r="B2224" t="s">
        <v>135</v>
      </c>
      <c r="C2224">
        <v>44.8</v>
      </c>
      <c r="D2224">
        <v>29</v>
      </c>
      <c r="E2224">
        <f t="shared" si="214"/>
        <v>1.8249832655650093</v>
      </c>
      <c r="F2224">
        <v>40</v>
      </c>
      <c r="G2224">
        <f t="shared" si="215"/>
        <v>2.5172182973310475</v>
      </c>
      <c r="H2224">
        <f t="shared" si="219"/>
        <v>69</v>
      </c>
      <c r="I2224">
        <f t="shared" si="216"/>
        <v>4.3422015628960571</v>
      </c>
      <c r="K2224" t="str">
        <f t="shared" si="217"/>
        <v/>
      </c>
      <c r="L2224">
        <v>5.4</v>
      </c>
      <c r="M2224">
        <v>13.45</v>
      </c>
    </row>
    <row r="2225" spans="1:13" ht="15" x14ac:dyDescent="0.25">
      <c r="A2225" t="s">
        <v>136</v>
      </c>
      <c r="B2225" t="s">
        <v>135</v>
      </c>
      <c r="C2225">
        <v>52.4</v>
      </c>
      <c r="D2225">
        <v>37</v>
      </c>
      <c r="E2225">
        <f t="shared" si="214"/>
        <v>2.0775940035919271</v>
      </c>
      <c r="F2225">
        <v>51</v>
      </c>
      <c r="G2225">
        <f t="shared" si="215"/>
        <v>2.8637106535996835</v>
      </c>
      <c r="H2225">
        <f t="shared" si="219"/>
        <v>88</v>
      </c>
      <c r="I2225">
        <f t="shared" si="216"/>
        <v>4.941304657191611</v>
      </c>
      <c r="J2225">
        <v>8.5</v>
      </c>
      <c r="K2225">
        <f t="shared" si="217"/>
        <v>1.1042618591699302</v>
      </c>
      <c r="L2225">
        <v>5.95</v>
      </c>
      <c r="M2225">
        <v>13.23</v>
      </c>
    </row>
    <row r="2226" spans="1:13" ht="15" x14ac:dyDescent="0.25">
      <c r="A2226" t="s">
        <v>136</v>
      </c>
      <c r="B2226" t="s">
        <v>135</v>
      </c>
      <c r="C2226">
        <v>52.6</v>
      </c>
      <c r="D2226">
        <v>46</v>
      </c>
      <c r="E2226">
        <f t="shared" si="214"/>
        <v>2.5758071188307117</v>
      </c>
      <c r="F2226">
        <v>58</v>
      </c>
      <c r="G2226">
        <f t="shared" si="215"/>
        <v>3.2477568020039405</v>
      </c>
      <c r="H2226">
        <f t="shared" si="219"/>
        <v>104</v>
      </c>
      <c r="I2226">
        <f t="shared" si="216"/>
        <v>5.8235639208346521</v>
      </c>
      <c r="J2226">
        <v>8.42</v>
      </c>
      <c r="K2226">
        <f t="shared" si="217"/>
        <v>1.0917226853253874</v>
      </c>
      <c r="L2226">
        <v>6.38</v>
      </c>
    </row>
    <row r="2227" spans="1:13" ht="15" x14ac:dyDescent="0.25">
      <c r="A2227" s="1" t="s">
        <v>136</v>
      </c>
      <c r="B2227" s="1" t="s">
        <v>135</v>
      </c>
      <c r="C2227" s="1">
        <v>55.25</v>
      </c>
      <c r="D2227" s="1">
        <v>53</v>
      </c>
      <c r="E2227">
        <f t="shared" si="214"/>
        <v>2.8635443372719016</v>
      </c>
      <c r="F2227" s="1">
        <v>70</v>
      </c>
      <c r="G2227">
        <f t="shared" si="215"/>
        <v>3.7820396907364739</v>
      </c>
      <c r="H2227">
        <f t="shared" si="219"/>
        <v>123</v>
      </c>
      <c r="I2227">
        <f t="shared" si="216"/>
        <v>6.6455840280083756</v>
      </c>
      <c r="J2227" s="1">
        <v>10.4</v>
      </c>
      <c r="K2227">
        <f t="shared" si="217"/>
        <v>1.3147072264754858</v>
      </c>
      <c r="L2227" s="1">
        <v>6.6000000000000005</v>
      </c>
    </row>
    <row r="2228" spans="1:13" ht="15" x14ac:dyDescent="0.25">
      <c r="A2228" t="s">
        <v>136</v>
      </c>
      <c r="B2228" t="s">
        <v>135</v>
      </c>
      <c r="C2228">
        <v>63.7</v>
      </c>
      <c r="D2228">
        <v>63</v>
      </c>
      <c r="E2228">
        <f t="shared" si="214"/>
        <v>3.0690932928283718</v>
      </c>
      <c r="F2228">
        <v>80</v>
      </c>
      <c r="G2228">
        <f t="shared" si="215"/>
        <v>3.8972613242265042</v>
      </c>
      <c r="H2228">
        <f t="shared" si="219"/>
        <v>143</v>
      </c>
      <c r="I2228">
        <f t="shared" si="216"/>
        <v>6.9663546170548765</v>
      </c>
      <c r="K2228" t="str">
        <f t="shared" si="217"/>
        <v/>
      </c>
      <c r="L2228">
        <v>7.7</v>
      </c>
    </row>
    <row r="2229" spans="1:13" ht="15" x14ac:dyDescent="0.25">
      <c r="A2229" t="s">
        <v>2114</v>
      </c>
      <c r="B2229" t="s">
        <v>135</v>
      </c>
      <c r="C2229">
        <v>81.7</v>
      </c>
      <c r="D2229">
        <v>93</v>
      </c>
      <c r="E2229">
        <f t="shared" si="214"/>
        <v>3.7803605474579127</v>
      </c>
      <c r="F2229">
        <v>120</v>
      </c>
      <c r="G2229">
        <f t="shared" si="215"/>
        <v>4.8778845773650481</v>
      </c>
      <c r="H2229">
        <f t="shared" si="219"/>
        <v>213</v>
      </c>
      <c r="I2229">
        <f t="shared" si="216"/>
        <v>8.6582451248229617</v>
      </c>
      <c r="J2229">
        <v>13.56</v>
      </c>
      <c r="K2229">
        <f t="shared" si="217"/>
        <v>1.4011160297985941</v>
      </c>
      <c r="L2229">
        <v>7.61</v>
      </c>
    </row>
    <row r="2230" spans="1:13" ht="15" x14ac:dyDescent="0.25">
      <c r="A2230" t="s">
        <v>1099</v>
      </c>
      <c r="B2230" t="s">
        <v>85</v>
      </c>
      <c r="C2230">
        <v>46.2</v>
      </c>
      <c r="D2230">
        <v>44</v>
      </c>
      <c r="E2230">
        <f t="shared" si="214"/>
        <v>2.7076506131509106</v>
      </c>
      <c r="F2230">
        <v>54</v>
      </c>
      <c r="G2230">
        <f t="shared" si="215"/>
        <v>3.3230257525033906</v>
      </c>
      <c r="H2230">
        <f t="shared" si="219"/>
        <v>98</v>
      </c>
      <c r="I2230">
        <f t="shared" si="216"/>
        <v>6.0306763656543012</v>
      </c>
      <c r="J2230">
        <v>8.4499999999999993</v>
      </c>
      <c r="K2230">
        <f t="shared" si="217"/>
        <v>1.1713945515329571</v>
      </c>
      <c r="L2230">
        <v>6.2</v>
      </c>
      <c r="M2230">
        <v>13</v>
      </c>
    </row>
    <row r="2231" spans="1:13" ht="15" x14ac:dyDescent="0.25">
      <c r="A2231" t="s">
        <v>1345</v>
      </c>
      <c r="B2231" t="s">
        <v>135</v>
      </c>
      <c r="C2231">
        <v>54</v>
      </c>
      <c r="D2231">
        <v>48</v>
      </c>
      <c r="E2231">
        <f t="shared" si="214"/>
        <v>2.636929736738475</v>
      </c>
      <c r="F2231">
        <v>64</v>
      </c>
      <c r="G2231">
        <f t="shared" si="215"/>
        <v>3.5159063156513</v>
      </c>
      <c r="H2231">
        <f t="shared" si="219"/>
        <v>112</v>
      </c>
      <c r="I2231">
        <f t="shared" si="216"/>
        <v>6.1528360523897749</v>
      </c>
      <c r="J2231">
        <v>9.4</v>
      </c>
      <c r="K2231">
        <f t="shared" si="217"/>
        <v>1.2023947055888196</v>
      </c>
    </row>
    <row r="2232" spans="1:13" x14ac:dyDescent="0.3">
      <c r="A2232" t="s">
        <v>608</v>
      </c>
      <c r="B2232" t="s">
        <v>90</v>
      </c>
      <c r="C2232">
        <v>39.1</v>
      </c>
      <c r="D2232">
        <v>24</v>
      </c>
      <c r="E2232">
        <f t="shared" si="214"/>
        <v>1.6674866510418453</v>
      </c>
      <c r="F2232">
        <v>34</v>
      </c>
      <c r="G2232">
        <f t="shared" si="215"/>
        <v>2.3622727556426142</v>
      </c>
      <c r="H2232">
        <f t="shared" si="219"/>
        <v>58</v>
      </c>
      <c r="I2232">
        <f t="shared" si="216"/>
        <v>4.0297594066844598</v>
      </c>
      <c r="J2232">
        <v>5.65</v>
      </c>
      <c r="K2232">
        <f t="shared" si="217"/>
        <v>0.8535954457915621</v>
      </c>
      <c r="L2232">
        <v>5.52</v>
      </c>
      <c r="M2232">
        <v>14</v>
      </c>
    </row>
    <row r="2233" spans="1:13" x14ac:dyDescent="0.3">
      <c r="A2233" t="s">
        <v>1146</v>
      </c>
      <c r="B2233" t="s">
        <v>90</v>
      </c>
      <c r="C2233">
        <v>45.5</v>
      </c>
      <c r="D2233">
        <v>43</v>
      </c>
      <c r="E2233">
        <f t="shared" si="214"/>
        <v>2.6756634350600916</v>
      </c>
      <c r="F2233">
        <v>54</v>
      </c>
      <c r="G2233">
        <f t="shared" si="215"/>
        <v>3.3601354765870917</v>
      </c>
      <c r="H2233">
        <f t="shared" si="219"/>
        <v>97</v>
      </c>
      <c r="I2233">
        <f t="shared" si="216"/>
        <v>6.0357989116471833</v>
      </c>
      <c r="J2233">
        <v>7.9</v>
      </c>
      <c r="K2233">
        <f t="shared" si="217"/>
        <v>1.1038035010025364</v>
      </c>
      <c r="L2233">
        <v>6.5</v>
      </c>
      <c r="M2233">
        <v>13</v>
      </c>
    </row>
    <row r="2234" spans="1:13" ht="15" x14ac:dyDescent="0.25">
      <c r="A2234" t="s">
        <v>148</v>
      </c>
      <c r="B2234" t="s">
        <v>33</v>
      </c>
      <c r="C2234">
        <v>48.3</v>
      </c>
      <c r="D2234">
        <v>28</v>
      </c>
      <c r="E2234">
        <f t="shared" si="214"/>
        <v>1.6682280321662266</v>
      </c>
      <c r="F2234">
        <v>36</v>
      </c>
      <c r="G2234">
        <f t="shared" si="215"/>
        <v>2.1448646127851485</v>
      </c>
      <c r="H2234">
        <f t="shared" si="219"/>
        <v>64</v>
      </c>
      <c r="I2234">
        <f t="shared" si="216"/>
        <v>3.8130926449513751</v>
      </c>
      <c r="J2234">
        <v>7.05</v>
      </c>
      <c r="K2234">
        <f t="shared" si="217"/>
        <v>0.95517609667058256</v>
      </c>
      <c r="L2234">
        <v>5.7</v>
      </c>
      <c r="M2234">
        <v>15.71</v>
      </c>
    </row>
    <row r="2235" spans="1:13" ht="15" x14ac:dyDescent="0.25">
      <c r="A2235" s="1" t="s">
        <v>148</v>
      </c>
      <c r="B2235" s="1" t="s">
        <v>719</v>
      </c>
      <c r="C2235" s="1">
        <v>58.3</v>
      </c>
      <c r="D2235" s="1">
        <v>37</v>
      </c>
      <c r="E2235">
        <f t="shared" si="214"/>
        <v>1.9224496271390388</v>
      </c>
      <c r="F2235" s="1">
        <v>47</v>
      </c>
      <c r="G2235">
        <f t="shared" si="215"/>
        <v>2.4420306074468869</v>
      </c>
      <c r="H2235">
        <f t="shared" si="219"/>
        <v>84</v>
      </c>
      <c r="I2235">
        <f t="shared" si="216"/>
        <v>4.3644802345859262</v>
      </c>
      <c r="J2235" s="1">
        <v>8.620000000000001</v>
      </c>
      <c r="K2235">
        <f t="shared" si="217"/>
        <v>1.0599190544107</v>
      </c>
      <c r="L2235" s="1">
        <v>6.1000000000000005</v>
      </c>
    </row>
    <row r="2236" spans="1:13" ht="15" x14ac:dyDescent="0.25">
      <c r="A2236" t="s">
        <v>32</v>
      </c>
      <c r="B2236" t="s">
        <v>33</v>
      </c>
      <c r="C2236">
        <v>41.1</v>
      </c>
      <c r="D2236">
        <v>15</v>
      </c>
      <c r="E2236">
        <f t="shared" si="214"/>
        <v>1.0050397114933407</v>
      </c>
      <c r="F2236">
        <v>20</v>
      </c>
      <c r="G2236">
        <f t="shared" si="215"/>
        <v>1.3400529486577877</v>
      </c>
      <c r="H2236">
        <f t="shared" si="219"/>
        <v>35</v>
      </c>
      <c r="I2236">
        <f t="shared" si="216"/>
        <v>2.3450926601511286</v>
      </c>
      <c r="J2236">
        <v>4.1100000000000003</v>
      </c>
      <c r="K2236">
        <f t="shared" si="217"/>
        <v>0.60516907208730608</v>
      </c>
      <c r="L2236">
        <v>5.03</v>
      </c>
      <c r="M2236">
        <v>15.5</v>
      </c>
    </row>
    <row r="2237" spans="1:13" ht="15" x14ac:dyDescent="0.25">
      <c r="A2237" t="s">
        <v>32</v>
      </c>
      <c r="B2237" t="s">
        <v>719</v>
      </c>
      <c r="C2237">
        <v>65.400000000000006</v>
      </c>
      <c r="D2237">
        <v>40</v>
      </c>
      <c r="E2237">
        <f t="shared" si="214"/>
        <v>1.9116540643761897</v>
      </c>
      <c r="F2237">
        <v>50</v>
      </c>
      <c r="G2237">
        <f t="shared" si="215"/>
        <v>2.3895675804702368</v>
      </c>
      <c r="H2237">
        <f t="shared" si="219"/>
        <v>90</v>
      </c>
      <c r="I2237">
        <f t="shared" si="216"/>
        <v>4.3012216448464269</v>
      </c>
      <c r="J2237">
        <v>7.5200000000000005</v>
      </c>
      <c r="K2237">
        <f t="shared" si="217"/>
        <v>0.87147346597470765</v>
      </c>
      <c r="L2237">
        <v>5.93</v>
      </c>
    </row>
    <row r="2238" spans="1:13" ht="15" x14ac:dyDescent="0.25">
      <c r="A2238" t="s">
        <v>637</v>
      </c>
      <c r="C2238">
        <v>63.9</v>
      </c>
      <c r="D2238">
        <v>30</v>
      </c>
      <c r="E2238">
        <f t="shared" si="214"/>
        <v>1.4581442669545941</v>
      </c>
      <c r="F2238">
        <v>37</v>
      </c>
      <c r="G2238">
        <f t="shared" si="215"/>
        <v>1.7983779292439994</v>
      </c>
      <c r="H2238">
        <f t="shared" si="219"/>
        <v>67</v>
      </c>
      <c r="I2238">
        <f t="shared" si="216"/>
        <v>3.2565221961985937</v>
      </c>
      <c r="J2238">
        <v>6.28</v>
      </c>
      <c r="K2238">
        <f t="shared" si="217"/>
        <v>0.73653059800390075</v>
      </c>
      <c r="L2238">
        <v>4.84</v>
      </c>
    </row>
    <row r="2239" spans="1:13" ht="15" x14ac:dyDescent="0.25">
      <c r="A2239" t="s">
        <v>1193</v>
      </c>
      <c r="B2239" t="s">
        <v>1194</v>
      </c>
      <c r="C2239">
        <v>72.7</v>
      </c>
      <c r="E2239" t="str">
        <f t="shared" si="214"/>
        <v/>
      </c>
      <c r="G2239" t="str">
        <f t="shared" si="215"/>
        <v/>
      </c>
      <c r="I2239" t="str">
        <f t="shared" si="216"/>
        <v/>
      </c>
      <c r="J2239">
        <v>6.38</v>
      </c>
      <c r="K2239">
        <f t="shared" si="217"/>
        <v>0.70010874617956032</v>
      </c>
      <c r="L2239">
        <v>5.05</v>
      </c>
    </row>
    <row r="2240" spans="1:13" ht="15" x14ac:dyDescent="0.25">
      <c r="A2240" t="s">
        <v>1870</v>
      </c>
      <c r="B2240" t="s">
        <v>123</v>
      </c>
      <c r="C2240">
        <v>70.099999999999994</v>
      </c>
      <c r="D2240">
        <v>53</v>
      </c>
      <c r="E2240">
        <f t="shared" si="214"/>
        <v>2.4082477325737841</v>
      </c>
      <c r="F2240">
        <v>76</v>
      </c>
      <c r="G2240">
        <f t="shared" si="215"/>
        <v>3.4533363712378788</v>
      </c>
      <c r="H2240">
        <f>D2240+F2240</f>
        <v>129</v>
      </c>
      <c r="I2240">
        <f t="shared" si="216"/>
        <v>5.8615841038116629</v>
      </c>
      <c r="J2240">
        <v>9.43</v>
      </c>
      <c r="K2240">
        <f t="shared" si="217"/>
        <v>1.054411558846009</v>
      </c>
      <c r="L2240">
        <v>8.06</v>
      </c>
    </row>
    <row r="2241" spans="1:13" ht="15" x14ac:dyDescent="0.25">
      <c r="A2241" t="s">
        <v>638</v>
      </c>
      <c r="B2241" t="s">
        <v>639</v>
      </c>
      <c r="C2241">
        <v>38.299999999999997</v>
      </c>
      <c r="D2241">
        <v>13</v>
      </c>
      <c r="E2241">
        <f t="shared" si="214"/>
        <v>0.91690651550272773</v>
      </c>
      <c r="F2241">
        <v>20</v>
      </c>
      <c r="G2241">
        <f t="shared" si="215"/>
        <v>1.410625408465735</v>
      </c>
      <c r="H2241">
        <f>D2241+F2241</f>
        <v>33</v>
      </c>
      <c r="I2241">
        <f t="shared" si="216"/>
        <v>2.3275319239684626</v>
      </c>
      <c r="J2241">
        <v>6.05</v>
      </c>
      <c r="K2241">
        <f t="shared" si="217"/>
        <v>0.92381993901887516</v>
      </c>
      <c r="L2241">
        <v>6.12</v>
      </c>
      <c r="M2241">
        <v>13.64</v>
      </c>
    </row>
    <row r="2242" spans="1:13" ht="15" x14ac:dyDescent="0.25">
      <c r="A2242" t="s">
        <v>590</v>
      </c>
      <c r="B2242" t="s">
        <v>1587</v>
      </c>
      <c r="C2242">
        <v>93</v>
      </c>
      <c r="E2242" t="str">
        <f t="shared" ref="E2242:E2305" si="220">IF(AND($C2242&gt;0,D2242&gt;0),D2242/($C2242^0.727399687532279),"")</f>
        <v/>
      </c>
      <c r="G2242" t="str">
        <f t="shared" ref="G2242:G2305" si="221">IF(AND($C2242&gt;0,F2242&gt;0),F2242/($C2242^0.727399687532279),"")</f>
        <v/>
      </c>
      <c r="I2242" t="str">
        <f t="shared" ref="I2242:I2305" si="222">IF(AND($C2242&gt;0,H2242&gt;0),H2242/($C2242^0.727399687532279),"")</f>
        <v/>
      </c>
      <c r="J2242">
        <v>15.17</v>
      </c>
      <c r="K2242">
        <f t="shared" ref="K2242:K2305" si="223">IF(AND($C2242&gt;0,J2242&gt;0),J2242/($C2242^0.515518364833551),"")</f>
        <v>1.4662109883265602</v>
      </c>
      <c r="L2242">
        <v>8</v>
      </c>
    </row>
    <row r="2243" spans="1:13" ht="15" x14ac:dyDescent="0.25">
      <c r="A2243" t="s">
        <v>1631</v>
      </c>
      <c r="B2243" t="s">
        <v>1712</v>
      </c>
      <c r="C2243">
        <v>60.5</v>
      </c>
      <c r="D2243">
        <v>38</v>
      </c>
      <c r="E2243">
        <f t="shared" si="220"/>
        <v>1.9219199453587943</v>
      </c>
      <c r="F2243">
        <v>47</v>
      </c>
      <c r="G2243">
        <f t="shared" si="221"/>
        <v>2.3771115113648245</v>
      </c>
      <c r="H2243">
        <f t="shared" ref="H2243:H2288" si="224">D2243+F2243</f>
        <v>85</v>
      </c>
      <c r="I2243">
        <f t="shared" si="222"/>
        <v>4.2990314567236192</v>
      </c>
      <c r="J2243">
        <v>9.76</v>
      </c>
      <c r="K2243">
        <f t="shared" si="223"/>
        <v>1.1773950358259622</v>
      </c>
      <c r="L2243">
        <v>6.15</v>
      </c>
      <c r="M2243">
        <v>12.7</v>
      </c>
    </row>
    <row r="2244" spans="1:13" ht="15" x14ac:dyDescent="0.25">
      <c r="A2244" t="s">
        <v>1631</v>
      </c>
      <c r="B2244" t="s">
        <v>540</v>
      </c>
      <c r="C2244">
        <v>64</v>
      </c>
      <c r="D2244">
        <v>56</v>
      </c>
      <c r="E2244">
        <f t="shared" si="220"/>
        <v>2.718775065797522</v>
      </c>
      <c r="F2244">
        <v>72</v>
      </c>
      <c r="G2244">
        <f t="shared" si="221"/>
        <v>3.4955679417396714</v>
      </c>
      <c r="H2244">
        <f t="shared" si="224"/>
        <v>128</v>
      </c>
      <c r="I2244">
        <f t="shared" si="222"/>
        <v>6.2143430075371935</v>
      </c>
      <c r="J2244">
        <v>10.290000000000001</v>
      </c>
      <c r="K2244">
        <f t="shared" si="223"/>
        <v>1.205858719193452</v>
      </c>
      <c r="L2244">
        <v>7.6000000000000005</v>
      </c>
      <c r="M2244">
        <v>12.1</v>
      </c>
    </row>
    <row r="2245" spans="1:13" ht="15" x14ac:dyDescent="0.25">
      <c r="A2245" t="s">
        <v>1081</v>
      </c>
      <c r="B2245" t="s">
        <v>540</v>
      </c>
      <c r="C2245">
        <v>58.5</v>
      </c>
      <c r="D2245">
        <v>43</v>
      </c>
      <c r="E2245">
        <f t="shared" si="220"/>
        <v>2.2286395367614253</v>
      </c>
      <c r="F2245">
        <v>55</v>
      </c>
      <c r="G2245">
        <f t="shared" si="221"/>
        <v>2.850585453997172</v>
      </c>
      <c r="H2245">
        <f t="shared" si="224"/>
        <v>98</v>
      </c>
      <c r="I2245">
        <f t="shared" si="222"/>
        <v>5.0792249907585978</v>
      </c>
      <c r="J2245">
        <v>7.97</v>
      </c>
      <c r="K2245">
        <f t="shared" si="223"/>
        <v>0.97826613331962464</v>
      </c>
      <c r="L2245">
        <v>6.9</v>
      </c>
      <c r="M2245">
        <v>12.1</v>
      </c>
    </row>
    <row r="2246" spans="1:13" ht="15" x14ac:dyDescent="0.25">
      <c r="A2246" t="s">
        <v>805</v>
      </c>
      <c r="B2246" t="s">
        <v>804</v>
      </c>
      <c r="C2246">
        <v>61.4</v>
      </c>
      <c r="D2246">
        <v>69</v>
      </c>
      <c r="E2246">
        <f t="shared" si="220"/>
        <v>3.4525181973580934</v>
      </c>
      <c r="F2246">
        <v>85</v>
      </c>
      <c r="G2246">
        <f t="shared" si="221"/>
        <v>4.2531021271802594</v>
      </c>
      <c r="H2246">
        <f t="shared" si="224"/>
        <v>154</v>
      </c>
      <c r="I2246">
        <f t="shared" si="222"/>
        <v>7.7056203245383532</v>
      </c>
      <c r="J2246">
        <v>9.61</v>
      </c>
      <c r="K2246">
        <f t="shared" si="223"/>
        <v>1.1505082915927338</v>
      </c>
      <c r="L2246">
        <v>7.53</v>
      </c>
      <c r="M2246">
        <v>13.3</v>
      </c>
    </row>
    <row r="2247" spans="1:13" ht="15" x14ac:dyDescent="0.25">
      <c r="A2247" t="s">
        <v>805</v>
      </c>
      <c r="B2247" t="s">
        <v>804</v>
      </c>
      <c r="C2247">
        <v>59</v>
      </c>
      <c r="D2247">
        <v>70</v>
      </c>
      <c r="E2247">
        <f t="shared" si="220"/>
        <v>3.6056273559960235</v>
      </c>
      <c r="F2247">
        <v>86</v>
      </c>
      <c r="G2247">
        <f t="shared" si="221"/>
        <v>4.4297707516522573</v>
      </c>
      <c r="H2247">
        <f t="shared" si="224"/>
        <v>156</v>
      </c>
      <c r="I2247">
        <f t="shared" si="222"/>
        <v>8.0353981076482803</v>
      </c>
      <c r="J2247">
        <v>10.4</v>
      </c>
      <c r="K2247">
        <f t="shared" si="223"/>
        <v>1.2709445580414538</v>
      </c>
      <c r="L2247">
        <v>8.07</v>
      </c>
      <c r="M2247">
        <v>11.78</v>
      </c>
    </row>
    <row r="2248" spans="1:13" ht="15" x14ac:dyDescent="0.25">
      <c r="A2248" t="s">
        <v>1889</v>
      </c>
      <c r="B2248" t="s">
        <v>312</v>
      </c>
      <c r="C2248">
        <v>90.8</v>
      </c>
      <c r="D2248">
        <v>60</v>
      </c>
      <c r="E2248">
        <f t="shared" si="220"/>
        <v>2.2586046400148936</v>
      </c>
      <c r="F2248">
        <v>80</v>
      </c>
      <c r="G2248">
        <f t="shared" si="221"/>
        <v>3.0114728533531911</v>
      </c>
      <c r="H2248">
        <f t="shared" si="224"/>
        <v>140</v>
      </c>
      <c r="I2248">
        <f t="shared" si="222"/>
        <v>5.2700774933680847</v>
      </c>
      <c r="J2248">
        <v>10.199999999999999</v>
      </c>
      <c r="K2248">
        <f t="shared" si="223"/>
        <v>0.99809287865373575</v>
      </c>
      <c r="L2248">
        <v>6</v>
      </c>
    </row>
    <row r="2249" spans="1:13" ht="15" x14ac:dyDescent="0.25">
      <c r="A2249" t="s">
        <v>824</v>
      </c>
      <c r="B2249" t="s">
        <v>64</v>
      </c>
      <c r="C2249">
        <v>44.7</v>
      </c>
      <c r="D2249">
        <v>39</v>
      </c>
      <c r="E2249">
        <f t="shared" si="220"/>
        <v>2.4582804671063911</v>
      </c>
      <c r="F2249">
        <v>45</v>
      </c>
      <c r="G2249">
        <f t="shared" si="221"/>
        <v>2.8364774620458357</v>
      </c>
      <c r="H2249">
        <f t="shared" si="224"/>
        <v>84</v>
      </c>
      <c r="I2249">
        <f t="shared" si="222"/>
        <v>5.2947579291522269</v>
      </c>
      <c r="J2249">
        <v>6.78</v>
      </c>
      <c r="K2249">
        <f t="shared" si="223"/>
        <v>0.95601753503377096</v>
      </c>
      <c r="L2249">
        <v>6.34</v>
      </c>
      <c r="M2249">
        <v>12.95</v>
      </c>
    </row>
    <row r="2250" spans="1:13" ht="15" x14ac:dyDescent="0.25">
      <c r="A2250" t="s">
        <v>824</v>
      </c>
      <c r="B2250" t="s">
        <v>64</v>
      </c>
      <c r="C2250">
        <v>55.5</v>
      </c>
      <c r="D2250">
        <v>40</v>
      </c>
      <c r="E2250">
        <f t="shared" si="220"/>
        <v>2.1540799602785725</v>
      </c>
      <c r="F2250">
        <v>55</v>
      </c>
      <c r="G2250">
        <f t="shared" si="221"/>
        <v>2.9618599453830372</v>
      </c>
      <c r="H2250">
        <f t="shared" si="224"/>
        <v>95</v>
      </c>
      <c r="I2250">
        <f t="shared" si="222"/>
        <v>5.1159399056616097</v>
      </c>
      <c r="J2250">
        <v>7</v>
      </c>
      <c r="K2250">
        <f t="shared" si="223"/>
        <v>0.88284197482856519</v>
      </c>
      <c r="L2250">
        <v>5.95</v>
      </c>
      <c r="M2250">
        <v>12.8</v>
      </c>
    </row>
    <row r="2251" spans="1:13" ht="15" x14ac:dyDescent="0.25">
      <c r="A2251" t="s">
        <v>787</v>
      </c>
      <c r="B2251" t="s">
        <v>280</v>
      </c>
      <c r="C2251">
        <v>33.5</v>
      </c>
      <c r="D2251">
        <v>19</v>
      </c>
      <c r="E2251">
        <f t="shared" si="220"/>
        <v>1.4771904280838728</v>
      </c>
      <c r="F2251">
        <v>24</v>
      </c>
      <c r="G2251">
        <f t="shared" si="221"/>
        <v>1.8659247512638393</v>
      </c>
      <c r="H2251">
        <f t="shared" si="224"/>
        <v>43</v>
      </c>
      <c r="I2251">
        <f t="shared" si="222"/>
        <v>3.3431151793477119</v>
      </c>
      <c r="J2251">
        <v>7.2</v>
      </c>
      <c r="K2251">
        <f t="shared" si="223"/>
        <v>1.1779962046405834</v>
      </c>
      <c r="L2251">
        <v>5.45</v>
      </c>
    </row>
    <row r="2252" spans="1:13" ht="15" x14ac:dyDescent="0.25">
      <c r="A2252" t="s">
        <v>787</v>
      </c>
      <c r="B2252" t="s">
        <v>19</v>
      </c>
      <c r="C2252">
        <v>36.700000000000003</v>
      </c>
      <c r="D2252">
        <v>10</v>
      </c>
      <c r="E2252">
        <f t="shared" si="220"/>
        <v>0.72754924399613863</v>
      </c>
      <c r="F2252">
        <v>15</v>
      </c>
      <c r="G2252">
        <f t="shared" si="221"/>
        <v>1.0913238659942079</v>
      </c>
      <c r="H2252">
        <f t="shared" si="224"/>
        <v>25</v>
      </c>
      <c r="I2252">
        <f t="shared" si="222"/>
        <v>1.8188731099903468</v>
      </c>
      <c r="J2252">
        <v>5.83</v>
      </c>
      <c r="K2252">
        <f t="shared" si="223"/>
        <v>0.91002738977829722</v>
      </c>
      <c r="L2252">
        <v>5.75</v>
      </c>
    </row>
    <row r="2253" spans="1:13" ht="15" x14ac:dyDescent="0.25">
      <c r="A2253" t="s">
        <v>1438</v>
      </c>
      <c r="B2253" t="s">
        <v>760</v>
      </c>
      <c r="C2253">
        <v>59</v>
      </c>
      <c r="D2253">
        <v>37</v>
      </c>
      <c r="E2253">
        <f t="shared" si="220"/>
        <v>1.905831602455041</v>
      </c>
      <c r="F2253">
        <v>45</v>
      </c>
      <c r="G2253">
        <f t="shared" si="221"/>
        <v>2.3179033002831582</v>
      </c>
      <c r="H2253">
        <f t="shared" si="224"/>
        <v>82</v>
      </c>
      <c r="I2253">
        <f t="shared" si="222"/>
        <v>4.2237349027381992</v>
      </c>
      <c r="J2253">
        <v>7.47</v>
      </c>
      <c r="K2253">
        <f t="shared" si="223"/>
        <v>0.91288037005477496</v>
      </c>
      <c r="L2253">
        <v>6.76</v>
      </c>
    </row>
    <row r="2254" spans="1:13" ht="15" x14ac:dyDescent="0.25">
      <c r="A2254" t="s">
        <v>1703</v>
      </c>
      <c r="B2254" t="s">
        <v>46</v>
      </c>
      <c r="C2254">
        <v>75.7</v>
      </c>
      <c r="D2254">
        <v>67</v>
      </c>
      <c r="E2254">
        <f t="shared" si="220"/>
        <v>2.8788633251172264</v>
      </c>
      <c r="F2254">
        <v>88</v>
      </c>
      <c r="G2254">
        <f t="shared" si="221"/>
        <v>3.7811936210494914</v>
      </c>
      <c r="H2254">
        <f t="shared" si="224"/>
        <v>155</v>
      </c>
      <c r="I2254">
        <f t="shared" si="222"/>
        <v>6.6600569461667183</v>
      </c>
      <c r="J2254">
        <v>10.61</v>
      </c>
      <c r="K2254">
        <f t="shared" si="223"/>
        <v>1.1402680317674958</v>
      </c>
      <c r="L2254">
        <v>7.17</v>
      </c>
      <c r="M2254">
        <v>12.8</v>
      </c>
    </row>
    <row r="2255" spans="1:13" ht="15" x14ac:dyDescent="0.25">
      <c r="A2255" t="s">
        <v>1703</v>
      </c>
      <c r="B2255" t="s">
        <v>46</v>
      </c>
      <c r="C2255">
        <v>88.5</v>
      </c>
      <c r="D2255">
        <v>100</v>
      </c>
      <c r="E2255">
        <f t="shared" si="220"/>
        <v>3.8352534851087432</v>
      </c>
      <c r="F2255">
        <v>130</v>
      </c>
      <c r="G2255">
        <f t="shared" si="221"/>
        <v>4.9858295306413662</v>
      </c>
      <c r="H2255">
        <f t="shared" si="224"/>
        <v>230</v>
      </c>
      <c r="I2255">
        <f t="shared" si="222"/>
        <v>8.8210830157501103</v>
      </c>
      <c r="J2255">
        <v>13.85</v>
      </c>
      <c r="K2255">
        <f t="shared" si="223"/>
        <v>1.3732979193427821</v>
      </c>
      <c r="L2255">
        <v>7.75</v>
      </c>
    </row>
    <row r="2256" spans="1:13" ht="15" x14ac:dyDescent="0.25">
      <c r="A2256" t="s">
        <v>1703</v>
      </c>
      <c r="B2256" t="s">
        <v>46</v>
      </c>
      <c r="C2256">
        <v>94.6</v>
      </c>
      <c r="D2256">
        <v>100</v>
      </c>
      <c r="E2256">
        <f t="shared" si="220"/>
        <v>3.6537380233245758</v>
      </c>
      <c r="F2256">
        <v>127</v>
      </c>
      <c r="G2256">
        <f t="shared" si="221"/>
        <v>4.6402472896222111</v>
      </c>
      <c r="H2256">
        <f t="shared" si="224"/>
        <v>227</v>
      </c>
      <c r="I2256">
        <f t="shared" si="222"/>
        <v>8.293985312946786</v>
      </c>
      <c r="J2256">
        <v>14.86</v>
      </c>
      <c r="K2256">
        <f t="shared" si="223"/>
        <v>1.423674288269938</v>
      </c>
      <c r="L2256">
        <v>7.25</v>
      </c>
    </row>
    <row r="2257" spans="1:13" ht="15" x14ac:dyDescent="0.25">
      <c r="A2257" t="s">
        <v>1242</v>
      </c>
      <c r="B2257" t="s">
        <v>46</v>
      </c>
      <c r="C2257">
        <v>77.400000000000006</v>
      </c>
      <c r="D2257">
        <v>50</v>
      </c>
      <c r="E2257">
        <f t="shared" si="220"/>
        <v>2.1139777876692531</v>
      </c>
      <c r="F2257">
        <v>70</v>
      </c>
      <c r="G2257">
        <f t="shared" si="221"/>
        <v>2.9595689027369545</v>
      </c>
      <c r="H2257">
        <f t="shared" si="224"/>
        <v>120</v>
      </c>
      <c r="I2257">
        <f t="shared" si="222"/>
        <v>5.0735466904062081</v>
      </c>
      <c r="J2257">
        <v>8.3000000000000007</v>
      </c>
      <c r="K2257">
        <f t="shared" si="223"/>
        <v>0.88185552608880535</v>
      </c>
      <c r="L2257">
        <v>6.15</v>
      </c>
      <c r="M2257">
        <v>14</v>
      </c>
    </row>
    <row r="2258" spans="1:13" ht="15" x14ac:dyDescent="0.25">
      <c r="A2258" t="s">
        <v>1518</v>
      </c>
      <c r="B2258" t="s">
        <v>1519</v>
      </c>
      <c r="C2258">
        <v>56.7</v>
      </c>
      <c r="D2258">
        <v>34</v>
      </c>
      <c r="E2258">
        <f t="shared" si="220"/>
        <v>1.8026987099463632</v>
      </c>
      <c r="F2258">
        <v>42</v>
      </c>
      <c r="G2258">
        <f t="shared" si="221"/>
        <v>2.2268631122866838</v>
      </c>
      <c r="H2258">
        <f t="shared" si="224"/>
        <v>76</v>
      </c>
      <c r="I2258">
        <f t="shared" si="222"/>
        <v>4.0295618222330472</v>
      </c>
      <c r="J2258">
        <v>6.25</v>
      </c>
      <c r="K2258">
        <f t="shared" si="223"/>
        <v>0.77960702922688918</v>
      </c>
      <c r="L2258">
        <v>5.7</v>
      </c>
    </row>
    <row r="2259" spans="1:13" ht="15" x14ac:dyDescent="0.25">
      <c r="A2259" t="s">
        <v>1518</v>
      </c>
      <c r="B2259" t="s">
        <v>94</v>
      </c>
      <c r="C2259">
        <v>52.1</v>
      </c>
      <c r="D2259">
        <v>47</v>
      </c>
      <c r="E2259">
        <f t="shared" si="220"/>
        <v>2.6501510893422284</v>
      </c>
      <c r="F2259">
        <v>53</v>
      </c>
      <c r="G2259">
        <f t="shared" si="221"/>
        <v>2.9884682496837898</v>
      </c>
      <c r="H2259">
        <f t="shared" si="224"/>
        <v>100</v>
      </c>
      <c r="I2259">
        <f t="shared" si="222"/>
        <v>5.6386193390260182</v>
      </c>
      <c r="J2259">
        <v>7.18</v>
      </c>
      <c r="K2259">
        <f t="shared" si="223"/>
        <v>0.93554152404924529</v>
      </c>
      <c r="L2259">
        <v>6.47</v>
      </c>
    </row>
    <row r="2260" spans="1:13" ht="15" x14ac:dyDescent="0.25">
      <c r="A2260" t="s">
        <v>1518</v>
      </c>
      <c r="B2260" t="s">
        <v>294</v>
      </c>
      <c r="C2260">
        <v>47.4</v>
      </c>
      <c r="D2260">
        <v>53</v>
      </c>
      <c r="E2260">
        <f t="shared" si="220"/>
        <v>3.2012178325875857</v>
      </c>
      <c r="F2260">
        <v>65</v>
      </c>
      <c r="G2260">
        <f t="shared" si="221"/>
        <v>3.9260218701545866</v>
      </c>
      <c r="H2260">
        <f t="shared" si="224"/>
        <v>118</v>
      </c>
      <c r="I2260">
        <f t="shared" si="222"/>
        <v>7.1272397027421723</v>
      </c>
      <c r="J2260">
        <v>8.15</v>
      </c>
      <c r="K2260">
        <f t="shared" si="223"/>
        <v>1.1149697844561461</v>
      </c>
      <c r="L2260">
        <v>6.79</v>
      </c>
    </row>
    <row r="2261" spans="1:13" ht="15" x14ac:dyDescent="0.25">
      <c r="A2261" t="s">
        <v>1518</v>
      </c>
      <c r="B2261" t="s">
        <v>94</v>
      </c>
      <c r="C2261">
        <v>60.3</v>
      </c>
      <c r="D2261">
        <v>54</v>
      </c>
      <c r="E2261">
        <f t="shared" si="220"/>
        <v>2.7377355995933801</v>
      </c>
      <c r="F2261">
        <v>66</v>
      </c>
      <c r="G2261">
        <f t="shared" si="221"/>
        <v>3.3461212883919091</v>
      </c>
      <c r="H2261">
        <f t="shared" si="224"/>
        <v>120</v>
      </c>
      <c r="I2261">
        <f t="shared" si="222"/>
        <v>6.0838568879852897</v>
      </c>
      <c r="J2261">
        <v>8.4499999999999993</v>
      </c>
      <c r="K2261">
        <f t="shared" si="223"/>
        <v>1.0211050858703146</v>
      </c>
      <c r="L2261">
        <v>7.07</v>
      </c>
    </row>
    <row r="2262" spans="1:13" ht="15" x14ac:dyDescent="0.25">
      <c r="A2262" t="s">
        <v>1518</v>
      </c>
      <c r="B2262" t="s">
        <v>294</v>
      </c>
      <c r="C2262">
        <v>53.4</v>
      </c>
      <c r="D2262">
        <v>73</v>
      </c>
      <c r="E2262">
        <f t="shared" si="220"/>
        <v>4.0430572363937891</v>
      </c>
      <c r="F2262">
        <v>92</v>
      </c>
      <c r="G2262">
        <f t="shared" si="221"/>
        <v>5.0953598047702542</v>
      </c>
      <c r="H2262">
        <f t="shared" si="224"/>
        <v>165</v>
      </c>
      <c r="I2262">
        <f t="shared" si="222"/>
        <v>9.1384170411640433</v>
      </c>
      <c r="J2262">
        <v>8.8000000000000007</v>
      </c>
      <c r="K2262">
        <f t="shared" si="223"/>
        <v>1.1321485851190314</v>
      </c>
      <c r="L2262">
        <v>7.6</v>
      </c>
    </row>
    <row r="2263" spans="1:13" ht="15" x14ac:dyDescent="0.25">
      <c r="A2263" t="s">
        <v>1518</v>
      </c>
      <c r="B2263" t="s">
        <v>294</v>
      </c>
      <c r="C2263">
        <v>55.6</v>
      </c>
      <c r="D2263">
        <v>80</v>
      </c>
      <c r="E2263">
        <f t="shared" si="220"/>
        <v>4.3025222892831847</v>
      </c>
      <c r="F2263">
        <v>105</v>
      </c>
      <c r="G2263">
        <f t="shared" si="221"/>
        <v>5.6470605046841804</v>
      </c>
      <c r="H2263">
        <f t="shared" si="224"/>
        <v>185</v>
      </c>
      <c r="I2263">
        <f t="shared" si="222"/>
        <v>9.949582793967366</v>
      </c>
      <c r="J2263">
        <v>8.99</v>
      </c>
      <c r="K2263">
        <f t="shared" si="223"/>
        <v>1.1327696085309855</v>
      </c>
      <c r="L2263">
        <v>7.84</v>
      </c>
    </row>
    <row r="2264" spans="1:13" ht="15" x14ac:dyDescent="0.25">
      <c r="A2264" t="s">
        <v>1224</v>
      </c>
      <c r="B2264" t="s">
        <v>294</v>
      </c>
      <c r="C2264">
        <v>44.4</v>
      </c>
      <c r="D2264">
        <v>45</v>
      </c>
      <c r="E2264">
        <f t="shared" si="220"/>
        <v>2.850405557305995</v>
      </c>
      <c r="F2264">
        <v>53</v>
      </c>
      <c r="G2264">
        <f t="shared" si="221"/>
        <v>3.3571443230492832</v>
      </c>
      <c r="H2264">
        <f t="shared" si="224"/>
        <v>98</v>
      </c>
      <c r="I2264">
        <f t="shared" si="222"/>
        <v>6.2075498803552787</v>
      </c>
      <c r="J2264">
        <v>6.3500000000000005</v>
      </c>
      <c r="K2264">
        <f t="shared" si="223"/>
        <v>0.89849890109587816</v>
      </c>
      <c r="L2264">
        <v>6.38</v>
      </c>
      <c r="M2264">
        <v>12.7</v>
      </c>
    </row>
    <row r="2265" spans="1:13" ht="15" x14ac:dyDescent="0.25">
      <c r="A2265" t="s">
        <v>428</v>
      </c>
      <c r="B2265" t="s">
        <v>1181</v>
      </c>
      <c r="C2265">
        <v>30.9</v>
      </c>
      <c r="D2265">
        <v>12</v>
      </c>
      <c r="E2265">
        <f t="shared" si="220"/>
        <v>0.98943191242985129</v>
      </c>
      <c r="F2265">
        <v>16</v>
      </c>
      <c r="G2265">
        <f t="shared" si="221"/>
        <v>1.3192425499064684</v>
      </c>
      <c r="H2265">
        <f t="shared" si="224"/>
        <v>28</v>
      </c>
      <c r="I2265">
        <f t="shared" si="222"/>
        <v>2.3086744623363198</v>
      </c>
      <c r="J2265">
        <v>3.76</v>
      </c>
      <c r="K2265">
        <f t="shared" si="223"/>
        <v>0.64133787126870412</v>
      </c>
      <c r="L2265">
        <v>5.53</v>
      </c>
      <c r="M2265">
        <v>13.55</v>
      </c>
    </row>
    <row r="2266" spans="1:13" x14ac:dyDescent="0.3">
      <c r="A2266" t="s">
        <v>428</v>
      </c>
      <c r="B2266" t="s">
        <v>1469</v>
      </c>
      <c r="C2266">
        <v>68.400000000000006</v>
      </c>
      <c r="D2266">
        <v>57</v>
      </c>
      <c r="E2266">
        <f t="shared" si="220"/>
        <v>2.6366690459454833</v>
      </c>
      <c r="F2266">
        <v>70</v>
      </c>
      <c r="G2266">
        <f t="shared" si="221"/>
        <v>3.2380146178277864</v>
      </c>
      <c r="H2266">
        <f t="shared" si="224"/>
        <v>127</v>
      </c>
      <c r="I2266">
        <f t="shared" si="222"/>
        <v>5.8746836637732693</v>
      </c>
      <c r="J2266">
        <v>10.47</v>
      </c>
      <c r="K2266">
        <f t="shared" si="223"/>
        <v>1.1856092002420802</v>
      </c>
      <c r="L2266">
        <v>7.17</v>
      </c>
      <c r="M2266">
        <v>12.75</v>
      </c>
    </row>
    <row r="2267" spans="1:13" ht="15" x14ac:dyDescent="0.25">
      <c r="A2267" t="s">
        <v>955</v>
      </c>
      <c r="B2267" t="s">
        <v>956</v>
      </c>
      <c r="C2267">
        <v>83.6</v>
      </c>
      <c r="D2267">
        <v>56</v>
      </c>
      <c r="E2267">
        <f t="shared" si="220"/>
        <v>2.2385962990239716</v>
      </c>
      <c r="F2267">
        <v>66</v>
      </c>
      <c r="G2267">
        <f t="shared" si="221"/>
        <v>2.6383456381353949</v>
      </c>
      <c r="H2267">
        <f t="shared" si="224"/>
        <v>122</v>
      </c>
      <c r="I2267">
        <f t="shared" si="222"/>
        <v>4.8769419371593665</v>
      </c>
      <c r="J2267">
        <v>10.73</v>
      </c>
      <c r="K2267">
        <f t="shared" si="223"/>
        <v>1.0956379961507217</v>
      </c>
      <c r="L2267">
        <v>6.7</v>
      </c>
    </row>
    <row r="2268" spans="1:13" ht="15" x14ac:dyDescent="0.25">
      <c r="A2268" t="s">
        <v>72</v>
      </c>
      <c r="B2268" t="s">
        <v>80</v>
      </c>
      <c r="C2268">
        <v>29.9</v>
      </c>
      <c r="D2268">
        <v>11</v>
      </c>
      <c r="E2268">
        <f t="shared" si="220"/>
        <v>0.92894483394589888</v>
      </c>
      <c r="F2268">
        <v>11</v>
      </c>
      <c r="G2268">
        <f t="shared" si="221"/>
        <v>0.92894483394589888</v>
      </c>
      <c r="H2268">
        <f t="shared" si="224"/>
        <v>22</v>
      </c>
      <c r="I2268">
        <f t="shared" si="222"/>
        <v>1.8578896678917978</v>
      </c>
      <c r="J2268">
        <v>3.62</v>
      </c>
      <c r="K2268">
        <f t="shared" si="223"/>
        <v>0.62801927399364865</v>
      </c>
      <c r="L2268">
        <v>4.7300000000000004</v>
      </c>
      <c r="M2268">
        <v>15.78</v>
      </c>
    </row>
    <row r="2269" spans="1:13" ht="15" x14ac:dyDescent="0.25">
      <c r="A2269" t="s">
        <v>72</v>
      </c>
      <c r="B2269" t="s">
        <v>73</v>
      </c>
      <c r="C2269">
        <v>35</v>
      </c>
      <c r="D2269">
        <v>26</v>
      </c>
      <c r="E2269">
        <f t="shared" si="220"/>
        <v>1.958027265177847</v>
      </c>
      <c r="F2269">
        <v>35</v>
      </c>
      <c r="G2269">
        <f t="shared" si="221"/>
        <v>2.6358059338932556</v>
      </c>
      <c r="H2269">
        <f t="shared" si="224"/>
        <v>61</v>
      </c>
      <c r="I2269">
        <f t="shared" si="222"/>
        <v>4.5938331990711028</v>
      </c>
      <c r="J2269">
        <v>6.04</v>
      </c>
      <c r="K2269">
        <f t="shared" si="223"/>
        <v>0.96614320817747579</v>
      </c>
      <c r="L2269">
        <v>5.29</v>
      </c>
      <c r="M2269">
        <v>15.41</v>
      </c>
    </row>
    <row r="2270" spans="1:13" ht="15" x14ac:dyDescent="0.25">
      <c r="A2270" t="s">
        <v>72</v>
      </c>
      <c r="B2270" t="s">
        <v>76</v>
      </c>
      <c r="C2270">
        <v>38.700000000000003</v>
      </c>
      <c r="D2270">
        <v>19</v>
      </c>
      <c r="E2270">
        <f t="shared" si="220"/>
        <v>1.3300045940921412</v>
      </c>
      <c r="F2270">
        <v>25</v>
      </c>
      <c r="G2270">
        <f t="shared" si="221"/>
        <v>1.7500060448580805</v>
      </c>
      <c r="H2270">
        <f t="shared" si="224"/>
        <v>44</v>
      </c>
      <c r="I2270">
        <f t="shared" si="222"/>
        <v>3.0800106389502218</v>
      </c>
      <c r="J2270">
        <v>5.03</v>
      </c>
      <c r="K2270">
        <f t="shared" si="223"/>
        <v>0.7639656369872565</v>
      </c>
      <c r="L2270">
        <v>4.9000000000000004</v>
      </c>
      <c r="M2270">
        <v>15.06</v>
      </c>
    </row>
    <row r="2271" spans="1:13" ht="15" x14ac:dyDescent="0.25">
      <c r="A2271" t="s">
        <v>72</v>
      </c>
      <c r="B2271" t="s">
        <v>73</v>
      </c>
      <c r="C2271">
        <v>33</v>
      </c>
      <c r="D2271">
        <v>13</v>
      </c>
      <c r="E2271">
        <f t="shared" si="220"/>
        <v>1.0218256187701893</v>
      </c>
      <c r="F2271">
        <v>17</v>
      </c>
      <c r="G2271">
        <f t="shared" si="221"/>
        <v>1.336233501468709</v>
      </c>
      <c r="H2271">
        <f t="shared" si="224"/>
        <v>30</v>
      </c>
      <c r="I2271">
        <f t="shared" si="222"/>
        <v>2.3580591202388983</v>
      </c>
      <c r="J2271">
        <v>4.1100000000000003</v>
      </c>
      <c r="K2271">
        <f t="shared" si="223"/>
        <v>0.67767271271006368</v>
      </c>
      <c r="L2271">
        <v>4.93</v>
      </c>
      <c r="M2271">
        <v>14.9</v>
      </c>
    </row>
    <row r="2272" spans="1:13" x14ac:dyDescent="0.3">
      <c r="A2272" t="s">
        <v>72</v>
      </c>
      <c r="B2272" t="s">
        <v>140</v>
      </c>
      <c r="C2272">
        <v>68.2</v>
      </c>
      <c r="D2272">
        <v>75</v>
      </c>
      <c r="E2272">
        <f t="shared" si="220"/>
        <v>3.4766989167166225</v>
      </c>
      <c r="F2272">
        <v>87</v>
      </c>
      <c r="G2272">
        <f t="shared" si="221"/>
        <v>4.0329707433912816</v>
      </c>
      <c r="H2272">
        <f t="shared" si="224"/>
        <v>162</v>
      </c>
      <c r="I2272">
        <f t="shared" si="222"/>
        <v>7.509669660107904</v>
      </c>
      <c r="J2272">
        <v>8.69</v>
      </c>
      <c r="K2272">
        <f t="shared" si="223"/>
        <v>0.98553091955727967</v>
      </c>
      <c r="L2272">
        <v>7.43</v>
      </c>
      <c r="M2272">
        <v>12.9</v>
      </c>
    </row>
    <row r="2273" spans="1:13" x14ac:dyDescent="0.3">
      <c r="A2273" t="s">
        <v>72</v>
      </c>
      <c r="B2273" t="s">
        <v>1890</v>
      </c>
      <c r="C2273">
        <v>92.1</v>
      </c>
      <c r="D2273">
        <v>62</v>
      </c>
      <c r="E2273">
        <f t="shared" si="220"/>
        <v>2.309882285481565</v>
      </c>
      <c r="F2273">
        <v>90</v>
      </c>
      <c r="G2273">
        <f t="shared" si="221"/>
        <v>3.3530549305377559</v>
      </c>
      <c r="H2273">
        <f t="shared" si="224"/>
        <v>152</v>
      </c>
      <c r="I2273">
        <f t="shared" si="222"/>
        <v>5.662937216019321</v>
      </c>
      <c r="J2273" s="3">
        <v>8.85</v>
      </c>
      <c r="K2273">
        <f t="shared" si="223"/>
        <v>0.85966918179028295</v>
      </c>
      <c r="L2273" s="3">
        <v>6.08</v>
      </c>
      <c r="M2273">
        <v>12.84</v>
      </c>
    </row>
    <row r="2274" spans="1:13" x14ac:dyDescent="0.3">
      <c r="A2274" t="s">
        <v>72</v>
      </c>
      <c r="B2274" t="s">
        <v>140</v>
      </c>
      <c r="C2274">
        <v>64.099999999999994</v>
      </c>
      <c r="D2274">
        <v>70</v>
      </c>
      <c r="E2274">
        <f t="shared" si="220"/>
        <v>3.3946114669388154</v>
      </c>
      <c r="F2274">
        <v>83</v>
      </c>
      <c r="G2274">
        <f t="shared" si="221"/>
        <v>4.0250393107988813</v>
      </c>
      <c r="H2274">
        <f t="shared" si="224"/>
        <v>153</v>
      </c>
      <c r="I2274">
        <f t="shared" si="222"/>
        <v>7.4196507777376963</v>
      </c>
      <c r="J2274">
        <v>9.77</v>
      </c>
      <c r="K2274">
        <f t="shared" si="223"/>
        <v>1.1440001116826268</v>
      </c>
      <c r="L2274">
        <v>6.63</v>
      </c>
      <c r="M2274">
        <v>12.69</v>
      </c>
    </row>
    <row r="2275" spans="1:13" x14ac:dyDescent="0.3">
      <c r="A2275" t="s">
        <v>72</v>
      </c>
      <c r="B2275" t="s">
        <v>140</v>
      </c>
      <c r="C2275">
        <v>71.8</v>
      </c>
      <c r="D2275">
        <v>93</v>
      </c>
      <c r="E2275">
        <f t="shared" si="220"/>
        <v>4.1527769735831273</v>
      </c>
      <c r="F2275">
        <v>105</v>
      </c>
      <c r="G2275">
        <f t="shared" si="221"/>
        <v>4.688619163722886</v>
      </c>
      <c r="H2275">
        <f t="shared" si="224"/>
        <v>198</v>
      </c>
      <c r="I2275">
        <f t="shared" si="222"/>
        <v>8.8413961373060133</v>
      </c>
      <c r="J2275">
        <v>8.1999999999999993</v>
      </c>
      <c r="K2275">
        <f t="shared" si="223"/>
        <v>0.90562335501921765</v>
      </c>
      <c r="L2275">
        <v>7.48</v>
      </c>
      <c r="M2275">
        <v>12.09</v>
      </c>
    </row>
    <row r="2276" spans="1:13" x14ac:dyDescent="0.3">
      <c r="A2276" t="s">
        <v>978</v>
      </c>
      <c r="B2276" t="s">
        <v>979</v>
      </c>
      <c r="C2276">
        <v>55.4</v>
      </c>
      <c r="D2276">
        <v>55</v>
      </c>
      <c r="E2276">
        <f t="shared" si="220"/>
        <v>2.9657478990747923</v>
      </c>
      <c r="F2276">
        <v>69</v>
      </c>
      <c r="G2276">
        <f t="shared" si="221"/>
        <v>3.7206655461120124</v>
      </c>
      <c r="H2276">
        <f t="shared" si="224"/>
        <v>124</v>
      </c>
      <c r="I2276">
        <f t="shared" si="222"/>
        <v>6.6864134451868047</v>
      </c>
      <c r="J2276">
        <v>8.66</v>
      </c>
      <c r="K2276">
        <f t="shared" si="223"/>
        <v>1.0932175348901714</v>
      </c>
      <c r="L2276">
        <v>7.08</v>
      </c>
    </row>
    <row r="2277" spans="1:13" ht="15" x14ac:dyDescent="0.25">
      <c r="A2277" t="s">
        <v>935</v>
      </c>
      <c r="B2277" t="s">
        <v>152</v>
      </c>
      <c r="C2277">
        <v>61.4</v>
      </c>
      <c r="D2277">
        <v>44</v>
      </c>
      <c r="E2277">
        <f t="shared" si="220"/>
        <v>2.2016058070109579</v>
      </c>
      <c r="F2277">
        <v>49</v>
      </c>
      <c r="G2277">
        <f t="shared" si="221"/>
        <v>2.4517882850803852</v>
      </c>
      <c r="H2277">
        <f t="shared" si="224"/>
        <v>93</v>
      </c>
      <c r="I2277">
        <f t="shared" si="222"/>
        <v>4.653394092091343</v>
      </c>
      <c r="J2277">
        <v>7.1</v>
      </c>
      <c r="K2277">
        <f t="shared" si="223"/>
        <v>0.85001132885623409</v>
      </c>
      <c r="L2277">
        <v>5.4</v>
      </c>
      <c r="M2277">
        <v>15.1</v>
      </c>
    </row>
    <row r="2278" spans="1:13" ht="15" x14ac:dyDescent="0.25">
      <c r="A2278" t="s">
        <v>941</v>
      </c>
      <c r="B2278" t="s">
        <v>152</v>
      </c>
      <c r="C2278">
        <v>64.7</v>
      </c>
      <c r="D2278">
        <v>38</v>
      </c>
      <c r="E2278">
        <f t="shared" si="220"/>
        <v>1.8303426040636965</v>
      </c>
      <c r="F2278">
        <v>54</v>
      </c>
      <c r="G2278">
        <f t="shared" si="221"/>
        <v>2.6010131741957792</v>
      </c>
      <c r="H2278">
        <f t="shared" si="224"/>
        <v>92</v>
      </c>
      <c r="I2278">
        <f t="shared" si="222"/>
        <v>4.4313557782594755</v>
      </c>
      <c r="J2278">
        <v>6.28</v>
      </c>
      <c r="K2278">
        <f t="shared" si="223"/>
        <v>0.73182161076089791</v>
      </c>
      <c r="L2278">
        <v>5.25</v>
      </c>
      <c r="M2278">
        <v>16.34</v>
      </c>
    </row>
    <row r="2279" spans="1:13" ht="15" x14ac:dyDescent="0.25">
      <c r="A2279" t="s">
        <v>378</v>
      </c>
      <c r="C2279">
        <v>25.5</v>
      </c>
      <c r="D2279">
        <v>22</v>
      </c>
      <c r="E2279">
        <f t="shared" si="220"/>
        <v>2.0859591203448211</v>
      </c>
      <c r="F2279">
        <v>26</v>
      </c>
      <c r="G2279">
        <f t="shared" si="221"/>
        <v>2.4652244149529703</v>
      </c>
      <c r="H2279">
        <f t="shared" si="224"/>
        <v>48</v>
      </c>
      <c r="I2279">
        <f t="shared" si="222"/>
        <v>4.5511835352977918</v>
      </c>
      <c r="J2279">
        <v>5.13</v>
      </c>
      <c r="K2279">
        <f t="shared" si="223"/>
        <v>0.9660955267354091</v>
      </c>
      <c r="L2279">
        <v>5.97</v>
      </c>
    </row>
    <row r="2280" spans="1:13" ht="15" x14ac:dyDescent="0.25">
      <c r="A2280" t="s">
        <v>378</v>
      </c>
      <c r="B2280" t="s">
        <v>312</v>
      </c>
      <c r="C2280">
        <v>58.6</v>
      </c>
      <c r="D2280">
        <v>61</v>
      </c>
      <c r="E2280">
        <f t="shared" si="220"/>
        <v>3.1576330680935381</v>
      </c>
      <c r="F2280">
        <v>75</v>
      </c>
      <c r="G2280">
        <f t="shared" si="221"/>
        <v>3.8823357394592684</v>
      </c>
      <c r="H2280">
        <f t="shared" si="224"/>
        <v>136</v>
      </c>
      <c r="I2280">
        <f t="shared" si="222"/>
        <v>7.0399688075528069</v>
      </c>
      <c r="J2280">
        <v>8.6300000000000008</v>
      </c>
      <c r="K2280">
        <f t="shared" si="223"/>
        <v>1.0583446225983166</v>
      </c>
      <c r="L2280">
        <v>7.65</v>
      </c>
    </row>
    <row r="2281" spans="1:13" x14ac:dyDescent="0.3">
      <c r="A2281" t="s">
        <v>378</v>
      </c>
      <c r="B2281" t="s">
        <v>542</v>
      </c>
      <c r="C2281">
        <v>65.8</v>
      </c>
      <c r="D2281">
        <v>72</v>
      </c>
      <c r="E2281">
        <f t="shared" si="220"/>
        <v>3.4257490783133049</v>
      </c>
      <c r="F2281">
        <v>88</v>
      </c>
      <c r="G2281">
        <f t="shared" si="221"/>
        <v>4.1870266512718173</v>
      </c>
      <c r="H2281">
        <f t="shared" si="224"/>
        <v>160</v>
      </c>
      <c r="I2281">
        <f t="shared" si="222"/>
        <v>7.6127757295851222</v>
      </c>
      <c r="J2281">
        <v>11.35</v>
      </c>
      <c r="K2281">
        <f t="shared" si="223"/>
        <v>1.3111942074507166</v>
      </c>
      <c r="L2281">
        <v>7.41</v>
      </c>
      <c r="M2281">
        <v>14.2503941854396</v>
      </c>
    </row>
    <row r="2282" spans="1:13" ht="15" x14ac:dyDescent="0.25">
      <c r="A2282" t="s">
        <v>476</v>
      </c>
      <c r="B2282" t="s">
        <v>3</v>
      </c>
      <c r="C2282">
        <v>72.900000000000006</v>
      </c>
      <c r="D2282">
        <v>64</v>
      </c>
      <c r="E2282">
        <f t="shared" si="220"/>
        <v>2.8263930201555842</v>
      </c>
      <c r="F2282">
        <v>75</v>
      </c>
      <c r="G2282">
        <f t="shared" si="221"/>
        <v>3.3121793204948253</v>
      </c>
      <c r="H2282">
        <f t="shared" si="224"/>
        <v>139</v>
      </c>
      <c r="I2282">
        <f t="shared" si="222"/>
        <v>6.13857234065041</v>
      </c>
      <c r="J2282">
        <v>8.7200000000000006</v>
      </c>
      <c r="K2282">
        <f t="shared" si="223"/>
        <v>0.95553419930591943</v>
      </c>
      <c r="L2282">
        <v>7.45</v>
      </c>
      <c r="M2282">
        <v>14.2153947365244</v>
      </c>
    </row>
    <row r="2283" spans="1:13" ht="15" x14ac:dyDescent="0.25">
      <c r="A2283" t="s">
        <v>378</v>
      </c>
      <c r="B2283" t="s">
        <v>35</v>
      </c>
      <c r="C2283">
        <v>57.9</v>
      </c>
      <c r="D2283">
        <v>54</v>
      </c>
      <c r="E2283">
        <f t="shared" si="220"/>
        <v>2.8198234856215194</v>
      </c>
      <c r="F2283">
        <v>65</v>
      </c>
      <c r="G2283">
        <f t="shared" si="221"/>
        <v>3.3942319734333104</v>
      </c>
      <c r="H2283">
        <f t="shared" si="224"/>
        <v>119</v>
      </c>
      <c r="I2283">
        <f t="shared" si="222"/>
        <v>6.2140554590548298</v>
      </c>
      <c r="J2283">
        <v>9.92</v>
      </c>
      <c r="K2283">
        <f t="shared" si="223"/>
        <v>1.2241045191135529</v>
      </c>
      <c r="L2283">
        <v>6.73</v>
      </c>
      <c r="M2283">
        <v>12.95</v>
      </c>
    </row>
    <row r="2284" spans="1:13" ht="15" x14ac:dyDescent="0.25">
      <c r="A2284" t="s">
        <v>378</v>
      </c>
      <c r="B2284" t="s">
        <v>35</v>
      </c>
      <c r="C2284">
        <v>60.4</v>
      </c>
      <c r="D2284">
        <v>58</v>
      </c>
      <c r="E2284">
        <f t="shared" si="220"/>
        <v>2.9369887361059872</v>
      </c>
      <c r="F2284">
        <v>74</v>
      </c>
      <c r="G2284">
        <f t="shared" si="221"/>
        <v>3.7471925253766045</v>
      </c>
      <c r="H2284">
        <f t="shared" si="224"/>
        <v>132</v>
      </c>
      <c r="I2284">
        <f t="shared" si="222"/>
        <v>6.6841812614825917</v>
      </c>
      <c r="J2284">
        <v>10.36</v>
      </c>
      <c r="K2284">
        <f t="shared" si="223"/>
        <v>1.2508421434772228</v>
      </c>
      <c r="L2284">
        <v>7.01</v>
      </c>
      <c r="M2284">
        <v>12.6</v>
      </c>
    </row>
    <row r="2285" spans="1:13" ht="15" x14ac:dyDescent="0.25">
      <c r="A2285" t="s">
        <v>476</v>
      </c>
      <c r="B2285" t="s">
        <v>242</v>
      </c>
      <c r="C2285">
        <v>29.9</v>
      </c>
      <c r="D2285">
        <v>20</v>
      </c>
      <c r="E2285">
        <f t="shared" si="220"/>
        <v>1.6889906071743617</v>
      </c>
      <c r="F2285">
        <v>25</v>
      </c>
      <c r="G2285">
        <f t="shared" si="221"/>
        <v>2.1112382589679521</v>
      </c>
      <c r="H2285">
        <f t="shared" si="224"/>
        <v>45</v>
      </c>
      <c r="I2285">
        <f t="shared" si="222"/>
        <v>3.8002288661423136</v>
      </c>
      <c r="J2285">
        <v>3.8000000000000003</v>
      </c>
      <c r="K2285">
        <f t="shared" si="223"/>
        <v>0.65924675170604008</v>
      </c>
      <c r="L2285">
        <v>4.96</v>
      </c>
    </row>
    <row r="2286" spans="1:13" ht="15" x14ac:dyDescent="0.25">
      <c r="A2286" t="s">
        <v>378</v>
      </c>
      <c r="B2286" t="s">
        <v>242</v>
      </c>
      <c r="C2286">
        <v>36.700000000000003</v>
      </c>
      <c r="D2286">
        <v>26</v>
      </c>
      <c r="E2286">
        <f t="shared" si="220"/>
        <v>1.8916280343899605</v>
      </c>
      <c r="F2286">
        <v>33</v>
      </c>
      <c r="G2286">
        <f t="shared" si="221"/>
        <v>2.4009125051872577</v>
      </c>
      <c r="H2286">
        <f t="shared" si="224"/>
        <v>59</v>
      </c>
      <c r="I2286">
        <f t="shared" si="222"/>
        <v>4.2925405395772183</v>
      </c>
      <c r="J2286">
        <v>5.64</v>
      </c>
      <c r="K2286">
        <f t="shared" si="223"/>
        <v>0.88036955031725495</v>
      </c>
      <c r="L2286">
        <v>4.76</v>
      </c>
    </row>
    <row r="2287" spans="1:13" ht="15" x14ac:dyDescent="0.25">
      <c r="A2287" t="s">
        <v>378</v>
      </c>
      <c r="B2287" t="s">
        <v>3</v>
      </c>
      <c r="C2287">
        <v>48.6</v>
      </c>
      <c r="D2287">
        <v>37</v>
      </c>
      <c r="E2287">
        <f t="shared" si="220"/>
        <v>2.1945376132265819</v>
      </c>
      <c r="F2287">
        <v>45</v>
      </c>
      <c r="G2287">
        <f t="shared" si="221"/>
        <v>2.6690322323025999</v>
      </c>
      <c r="H2287">
        <f t="shared" si="224"/>
        <v>82</v>
      </c>
      <c r="I2287">
        <f t="shared" si="222"/>
        <v>4.8635698455291818</v>
      </c>
      <c r="J2287">
        <v>5.8</v>
      </c>
      <c r="K2287">
        <f t="shared" si="223"/>
        <v>0.78331424042891884</v>
      </c>
      <c r="L2287">
        <v>6.02</v>
      </c>
    </row>
    <row r="2288" spans="1:13" ht="15" x14ac:dyDescent="0.25">
      <c r="A2288" t="s">
        <v>378</v>
      </c>
      <c r="B2288" t="s">
        <v>35</v>
      </c>
      <c r="C2288">
        <v>63.4</v>
      </c>
      <c r="D2288">
        <v>65</v>
      </c>
      <c r="E2288">
        <f t="shared" si="220"/>
        <v>3.1774168445592181</v>
      </c>
      <c r="F2288">
        <v>90</v>
      </c>
      <c r="G2288">
        <f t="shared" si="221"/>
        <v>4.3995002463127637</v>
      </c>
      <c r="H2288">
        <f t="shared" si="224"/>
        <v>155</v>
      </c>
      <c r="I2288">
        <f t="shared" si="222"/>
        <v>7.5769170908719818</v>
      </c>
      <c r="J2288">
        <v>11.45</v>
      </c>
      <c r="K2288">
        <f t="shared" si="223"/>
        <v>1.3483274591577621</v>
      </c>
      <c r="L2288">
        <v>7.17</v>
      </c>
    </row>
    <row r="2289" spans="1:13" ht="15" x14ac:dyDescent="0.25">
      <c r="A2289" t="s">
        <v>1206</v>
      </c>
      <c r="B2289" t="s">
        <v>35</v>
      </c>
      <c r="C2289">
        <v>48</v>
      </c>
      <c r="E2289" t="str">
        <f t="shared" si="220"/>
        <v/>
      </c>
      <c r="G2289" t="str">
        <f t="shared" si="221"/>
        <v/>
      </c>
      <c r="I2289" t="str">
        <f t="shared" si="222"/>
        <v/>
      </c>
      <c r="J2289">
        <v>6.3</v>
      </c>
      <c r="K2289">
        <f t="shared" si="223"/>
        <v>0.85630763417309674</v>
      </c>
      <c r="L2289">
        <v>5.86</v>
      </c>
    </row>
    <row r="2290" spans="1:13" ht="15" x14ac:dyDescent="0.25">
      <c r="A2290" t="s">
        <v>1206</v>
      </c>
      <c r="B2290" t="s">
        <v>409</v>
      </c>
      <c r="C2290">
        <v>31.5</v>
      </c>
      <c r="D2290">
        <v>34</v>
      </c>
      <c r="E2290">
        <f t="shared" si="220"/>
        <v>2.764447129421403</v>
      </c>
      <c r="F2290">
        <v>43</v>
      </c>
      <c r="G2290">
        <f t="shared" si="221"/>
        <v>3.4962125460329507</v>
      </c>
      <c r="H2290">
        <f t="shared" ref="H2290:H2324" si="225">D2290+F2290</f>
        <v>77</v>
      </c>
      <c r="I2290">
        <f t="shared" si="222"/>
        <v>6.2606596754543533</v>
      </c>
      <c r="J2290">
        <v>5.38</v>
      </c>
      <c r="K2290">
        <f t="shared" si="223"/>
        <v>0.9086061435263133</v>
      </c>
      <c r="L2290">
        <v>6.55</v>
      </c>
      <c r="M2290">
        <v>12.07</v>
      </c>
    </row>
    <row r="2291" spans="1:13" ht="15" x14ac:dyDescent="0.25">
      <c r="A2291" t="s">
        <v>1206</v>
      </c>
      <c r="B2291" t="s">
        <v>242</v>
      </c>
      <c r="C2291">
        <v>39.6</v>
      </c>
      <c r="D2291">
        <v>41</v>
      </c>
      <c r="E2291">
        <f t="shared" si="220"/>
        <v>2.8224150399511583</v>
      </c>
      <c r="F2291">
        <v>49</v>
      </c>
      <c r="G2291">
        <f t="shared" si="221"/>
        <v>3.3731301696977258</v>
      </c>
      <c r="H2291">
        <f t="shared" si="225"/>
        <v>90</v>
      </c>
      <c r="I2291">
        <f t="shared" si="222"/>
        <v>6.1955452096488841</v>
      </c>
      <c r="J2291">
        <v>6.53</v>
      </c>
      <c r="K2291">
        <f t="shared" si="223"/>
        <v>0.98010357094956613</v>
      </c>
      <c r="L2291">
        <v>5.96</v>
      </c>
    </row>
    <row r="2292" spans="1:13" x14ac:dyDescent="0.3">
      <c r="A2292" t="s">
        <v>497</v>
      </c>
      <c r="B2292" t="s">
        <v>161</v>
      </c>
      <c r="C2292">
        <v>51.2</v>
      </c>
      <c r="D2292">
        <v>24</v>
      </c>
      <c r="E2292">
        <f t="shared" si="220"/>
        <v>1.370530819833859</v>
      </c>
      <c r="F2292">
        <v>32</v>
      </c>
      <c r="G2292">
        <f t="shared" si="221"/>
        <v>1.8273744264451455</v>
      </c>
      <c r="H2292">
        <f t="shared" si="225"/>
        <v>56</v>
      </c>
      <c r="I2292">
        <f t="shared" si="222"/>
        <v>3.1979052462790043</v>
      </c>
      <c r="J2292">
        <v>4.6399999999999997</v>
      </c>
      <c r="K2292">
        <f t="shared" si="223"/>
        <v>0.61003945612608135</v>
      </c>
      <c r="L2292">
        <v>5.04</v>
      </c>
      <c r="M2292">
        <v>15.9</v>
      </c>
    </row>
    <row r="2293" spans="1:13" x14ac:dyDescent="0.3">
      <c r="A2293" t="s">
        <v>497</v>
      </c>
      <c r="B2293" t="s">
        <v>498</v>
      </c>
      <c r="C2293">
        <v>40</v>
      </c>
      <c r="D2293">
        <v>29</v>
      </c>
      <c r="E2293">
        <f t="shared" si="220"/>
        <v>1.9818010802340733</v>
      </c>
      <c r="F2293">
        <v>36</v>
      </c>
      <c r="G2293">
        <f t="shared" si="221"/>
        <v>2.4601668582216085</v>
      </c>
      <c r="H2293">
        <f t="shared" si="225"/>
        <v>65</v>
      </c>
      <c r="I2293">
        <f t="shared" si="222"/>
        <v>4.4419679384556821</v>
      </c>
      <c r="J2293">
        <v>7.1</v>
      </c>
      <c r="K2293">
        <f t="shared" si="223"/>
        <v>1.0601492284739436</v>
      </c>
      <c r="L2293">
        <v>5.53</v>
      </c>
    </row>
    <row r="2294" spans="1:13" ht="15" x14ac:dyDescent="0.25">
      <c r="A2294" t="s">
        <v>66</v>
      </c>
      <c r="B2294" t="s">
        <v>67</v>
      </c>
      <c r="C2294">
        <v>37.4</v>
      </c>
      <c r="D2294">
        <v>18</v>
      </c>
      <c r="E2294">
        <f t="shared" si="220"/>
        <v>1.2917134839975883</v>
      </c>
      <c r="F2294">
        <v>23</v>
      </c>
      <c r="G2294">
        <f t="shared" si="221"/>
        <v>1.6505227851080295</v>
      </c>
      <c r="H2294">
        <f t="shared" si="225"/>
        <v>41</v>
      </c>
      <c r="I2294">
        <f t="shared" si="222"/>
        <v>2.9422362691056176</v>
      </c>
      <c r="J2294">
        <v>6.1</v>
      </c>
      <c r="K2294">
        <f t="shared" si="223"/>
        <v>0.94294342925932095</v>
      </c>
      <c r="L2294">
        <v>5.4</v>
      </c>
      <c r="M2294">
        <v>14.4</v>
      </c>
    </row>
    <row r="2295" spans="1:13" ht="15" x14ac:dyDescent="0.25">
      <c r="A2295" t="s">
        <v>66</v>
      </c>
      <c r="B2295" t="s">
        <v>67</v>
      </c>
      <c r="C2295">
        <v>42.4</v>
      </c>
      <c r="D2295">
        <v>24</v>
      </c>
      <c r="E2295">
        <f t="shared" si="220"/>
        <v>1.57204808587627</v>
      </c>
      <c r="F2295">
        <v>32</v>
      </c>
      <c r="G2295">
        <f t="shared" si="221"/>
        <v>2.0960641145016932</v>
      </c>
      <c r="H2295">
        <f t="shared" si="225"/>
        <v>56</v>
      </c>
      <c r="I2295">
        <f t="shared" si="222"/>
        <v>3.6681122003779634</v>
      </c>
      <c r="J2295">
        <v>6.29</v>
      </c>
      <c r="K2295">
        <f t="shared" si="223"/>
        <v>0.91140972867738712</v>
      </c>
      <c r="L2295">
        <v>5.9</v>
      </c>
      <c r="M2295">
        <v>14.15</v>
      </c>
    </row>
    <row r="2296" spans="1:13" ht="15" x14ac:dyDescent="0.25">
      <c r="A2296" t="s">
        <v>246</v>
      </c>
      <c r="B2296" t="s">
        <v>247</v>
      </c>
      <c r="C2296">
        <v>37.1</v>
      </c>
      <c r="D2296">
        <v>13</v>
      </c>
      <c r="E2296">
        <f t="shared" si="220"/>
        <v>0.9383854404111861</v>
      </c>
      <c r="F2296">
        <v>16</v>
      </c>
      <c r="G2296">
        <f t="shared" si="221"/>
        <v>1.1549359266599213</v>
      </c>
      <c r="H2296">
        <f t="shared" si="225"/>
        <v>29</v>
      </c>
      <c r="I2296">
        <f t="shared" si="222"/>
        <v>2.0933213670711073</v>
      </c>
      <c r="J2296">
        <v>4.25</v>
      </c>
      <c r="K2296">
        <f t="shared" si="223"/>
        <v>0.65970208754463799</v>
      </c>
      <c r="L2296">
        <v>4.3</v>
      </c>
      <c r="M2296">
        <v>16.87</v>
      </c>
    </row>
    <row r="2297" spans="1:13" x14ac:dyDescent="0.3">
      <c r="A2297" t="s">
        <v>246</v>
      </c>
      <c r="B2297" t="s">
        <v>254</v>
      </c>
      <c r="C2297">
        <v>35</v>
      </c>
      <c r="D2297">
        <v>15</v>
      </c>
      <c r="E2297">
        <f t="shared" si="220"/>
        <v>1.129631114525681</v>
      </c>
      <c r="F2297">
        <v>20</v>
      </c>
      <c r="G2297">
        <f t="shared" si="221"/>
        <v>1.5061748193675746</v>
      </c>
      <c r="H2297">
        <f t="shared" si="225"/>
        <v>35</v>
      </c>
      <c r="I2297">
        <f t="shared" si="222"/>
        <v>2.6358059338932556</v>
      </c>
      <c r="J2297">
        <v>4.6900000000000004</v>
      </c>
      <c r="K2297">
        <f t="shared" si="223"/>
        <v>0.75020060370072217</v>
      </c>
      <c r="L2297">
        <v>4.93</v>
      </c>
      <c r="M2297">
        <v>14.5</v>
      </c>
    </row>
    <row r="2298" spans="1:13" ht="15" x14ac:dyDescent="0.25">
      <c r="A2298" t="s">
        <v>246</v>
      </c>
      <c r="B2298" t="s">
        <v>1832</v>
      </c>
      <c r="C2298">
        <v>54.8</v>
      </c>
      <c r="D2298">
        <v>57</v>
      </c>
      <c r="E2298">
        <f t="shared" si="220"/>
        <v>3.0980357194696437</v>
      </c>
      <c r="F2298">
        <v>65</v>
      </c>
      <c r="G2298">
        <f t="shared" si="221"/>
        <v>3.5328477502724005</v>
      </c>
      <c r="H2298">
        <f t="shared" si="225"/>
        <v>122</v>
      </c>
      <c r="I2298">
        <f t="shared" si="222"/>
        <v>6.6308834697420442</v>
      </c>
      <c r="J2298">
        <v>7.68</v>
      </c>
      <c r="K2298">
        <f t="shared" si="223"/>
        <v>0.97496249545152991</v>
      </c>
      <c r="L2298">
        <v>8.16</v>
      </c>
      <c r="M2298">
        <v>12.9</v>
      </c>
    </row>
    <row r="2299" spans="1:13" ht="15" x14ac:dyDescent="0.25">
      <c r="A2299" t="s">
        <v>246</v>
      </c>
      <c r="B2299" t="s">
        <v>1832</v>
      </c>
      <c r="C2299">
        <v>58.4</v>
      </c>
      <c r="D2299">
        <v>65</v>
      </c>
      <c r="E2299">
        <f t="shared" si="220"/>
        <v>3.3730688316772688</v>
      </c>
      <c r="F2299">
        <v>78</v>
      </c>
      <c r="G2299">
        <f t="shared" si="221"/>
        <v>4.047682598012722</v>
      </c>
      <c r="H2299">
        <f t="shared" si="225"/>
        <v>143</v>
      </c>
      <c r="I2299">
        <f t="shared" si="222"/>
        <v>7.4207514296899912</v>
      </c>
      <c r="J2299">
        <v>8.7899999999999991</v>
      </c>
      <c r="K2299">
        <f t="shared" si="223"/>
        <v>1.0798678525592471</v>
      </c>
      <c r="L2299">
        <v>7.8</v>
      </c>
      <c r="M2299">
        <v>12.35</v>
      </c>
    </row>
    <row r="2300" spans="1:13" ht="15" x14ac:dyDescent="0.25">
      <c r="A2300" t="s">
        <v>1302</v>
      </c>
      <c r="B2300" t="s">
        <v>1303</v>
      </c>
      <c r="D2300">
        <v>57</v>
      </c>
      <c r="E2300" t="str">
        <f t="shared" si="220"/>
        <v/>
      </c>
      <c r="F2300">
        <v>67</v>
      </c>
      <c r="G2300" t="str">
        <f t="shared" si="221"/>
        <v/>
      </c>
      <c r="H2300">
        <f t="shared" si="225"/>
        <v>124</v>
      </c>
      <c r="I2300" t="str">
        <f t="shared" si="222"/>
        <v/>
      </c>
      <c r="J2300">
        <v>7.92</v>
      </c>
      <c r="K2300" t="str">
        <f t="shared" si="223"/>
        <v/>
      </c>
      <c r="L2300">
        <v>5.42</v>
      </c>
    </row>
    <row r="2301" spans="1:13" ht="15" x14ac:dyDescent="0.25">
      <c r="A2301" t="s">
        <v>1311</v>
      </c>
      <c r="B2301" t="s">
        <v>1303</v>
      </c>
      <c r="D2301">
        <v>53</v>
      </c>
      <c r="E2301" t="str">
        <f t="shared" si="220"/>
        <v/>
      </c>
      <c r="F2301">
        <v>70</v>
      </c>
      <c r="G2301" t="str">
        <f t="shared" si="221"/>
        <v/>
      </c>
      <c r="H2301">
        <f t="shared" si="225"/>
        <v>123</v>
      </c>
      <c r="I2301" t="str">
        <f t="shared" si="222"/>
        <v/>
      </c>
      <c r="J2301">
        <v>7.33</v>
      </c>
      <c r="K2301" t="str">
        <f t="shared" si="223"/>
        <v/>
      </c>
      <c r="L2301">
        <v>5.53</v>
      </c>
    </row>
    <row r="2302" spans="1:13" ht="15" x14ac:dyDescent="0.25">
      <c r="A2302" t="s">
        <v>1299</v>
      </c>
      <c r="B2302" t="s">
        <v>114</v>
      </c>
      <c r="C2302">
        <v>61.1</v>
      </c>
      <c r="D2302">
        <v>27</v>
      </c>
      <c r="E2302">
        <f t="shared" si="220"/>
        <v>1.3558072312589311</v>
      </c>
      <c r="F2302">
        <v>36</v>
      </c>
      <c r="G2302">
        <f t="shared" si="221"/>
        <v>1.8077429750119081</v>
      </c>
      <c r="H2302">
        <f t="shared" si="225"/>
        <v>63</v>
      </c>
      <c r="I2302">
        <f t="shared" si="222"/>
        <v>3.1635502062708389</v>
      </c>
      <c r="J2302">
        <v>5.28</v>
      </c>
      <c r="K2302">
        <f t="shared" si="223"/>
        <v>0.63371921899320516</v>
      </c>
      <c r="L2302">
        <v>4.96</v>
      </c>
      <c r="M2302">
        <v>15</v>
      </c>
    </row>
    <row r="2303" spans="1:13" ht="15" x14ac:dyDescent="0.25">
      <c r="A2303" t="s">
        <v>0</v>
      </c>
      <c r="B2303" t="s">
        <v>11</v>
      </c>
      <c r="C2303">
        <v>27.1</v>
      </c>
      <c r="D2303">
        <v>19</v>
      </c>
      <c r="E2303">
        <f t="shared" si="220"/>
        <v>1.7235035668307455</v>
      </c>
      <c r="F2303">
        <v>25</v>
      </c>
      <c r="G2303">
        <f t="shared" si="221"/>
        <v>2.2677678510930863</v>
      </c>
      <c r="H2303">
        <f t="shared" si="225"/>
        <v>44</v>
      </c>
      <c r="I2303">
        <f t="shared" si="222"/>
        <v>3.9912714179238318</v>
      </c>
      <c r="J2303">
        <v>6.58</v>
      </c>
      <c r="K2303">
        <f t="shared" si="223"/>
        <v>1.2008918789891989</v>
      </c>
      <c r="L2303">
        <v>6.08</v>
      </c>
      <c r="M2303">
        <v>13.7</v>
      </c>
    </row>
    <row r="2304" spans="1:13" ht="15" x14ac:dyDescent="0.25">
      <c r="A2304" t="s">
        <v>0</v>
      </c>
      <c r="B2304" t="s">
        <v>1</v>
      </c>
      <c r="C2304">
        <v>23</v>
      </c>
      <c r="D2304">
        <v>10</v>
      </c>
      <c r="E2304">
        <f t="shared" si="220"/>
        <v>1.0220675444606264</v>
      </c>
      <c r="F2304">
        <v>16</v>
      </c>
      <c r="G2304">
        <f t="shared" si="221"/>
        <v>1.6353080711370023</v>
      </c>
      <c r="H2304">
        <f t="shared" si="225"/>
        <v>26</v>
      </c>
      <c r="I2304">
        <f t="shared" si="222"/>
        <v>2.6573756155976285</v>
      </c>
      <c r="J2304">
        <v>3.9</v>
      </c>
      <c r="K2304">
        <f t="shared" si="223"/>
        <v>0.77458467383564567</v>
      </c>
      <c r="L2304">
        <v>5.93</v>
      </c>
      <c r="M2304">
        <v>13.4</v>
      </c>
    </row>
    <row r="2305" spans="1:13" ht="15" x14ac:dyDescent="0.25">
      <c r="A2305" t="s">
        <v>0</v>
      </c>
      <c r="B2305" t="s">
        <v>1</v>
      </c>
      <c r="C2305">
        <v>28</v>
      </c>
      <c r="D2305">
        <v>26</v>
      </c>
      <c r="E2305">
        <f t="shared" si="220"/>
        <v>2.3030907346624514</v>
      </c>
      <c r="F2305">
        <v>36</v>
      </c>
      <c r="G2305">
        <f t="shared" si="221"/>
        <v>3.188894863378779</v>
      </c>
      <c r="H2305">
        <f t="shared" si="225"/>
        <v>62</v>
      </c>
      <c r="I2305">
        <f t="shared" si="222"/>
        <v>5.4919855980412304</v>
      </c>
      <c r="J2305">
        <v>6.85</v>
      </c>
      <c r="K2305">
        <f t="shared" si="223"/>
        <v>1.2292890964111709</v>
      </c>
      <c r="L2305">
        <v>7.3</v>
      </c>
      <c r="M2305">
        <v>13.34</v>
      </c>
    </row>
    <row r="2306" spans="1:13" ht="15" x14ac:dyDescent="0.25">
      <c r="A2306" t="s">
        <v>0</v>
      </c>
      <c r="B2306" t="s">
        <v>11</v>
      </c>
      <c r="C2306">
        <v>26.8</v>
      </c>
      <c r="D2306">
        <v>23</v>
      </c>
      <c r="E2306">
        <f t="shared" ref="E2306:E2369" si="226">IF(AND($C2306&gt;0,D2306&gt;0),D2306/($C2306^0.727399687532279),"")</f>
        <v>2.1033087719781105</v>
      </c>
      <c r="F2306">
        <v>30</v>
      </c>
      <c r="G2306">
        <f t="shared" ref="G2306:G2369" si="227">IF(AND($C2306&gt;0,F2306&gt;0),F2306/($C2306^0.727399687532279),"")</f>
        <v>2.7434462243192748</v>
      </c>
      <c r="H2306">
        <f t="shared" si="225"/>
        <v>53</v>
      </c>
      <c r="I2306">
        <f t="shared" ref="I2306:I2369" si="228">IF(AND($C2306&gt;0,H2306&gt;0),H2306/($C2306^0.727399687532279),"")</f>
        <v>4.8467549962973848</v>
      </c>
      <c r="J2306">
        <v>7.2</v>
      </c>
      <c r="K2306">
        <f t="shared" ref="K2306:K2369" si="229">IF(AND($C2306&gt;0,J2306&gt;0),J2306/($C2306^0.515518364833551),"")</f>
        <v>1.321608376683127</v>
      </c>
      <c r="L2306">
        <v>6.61</v>
      </c>
      <c r="M2306">
        <v>13.26</v>
      </c>
    </row>
    <row r="2307" spans="1:13" ht="15" x14ac:dyDescent="0.25">
      <c r="A2307" t="s">
        <v>0</v>
      </c>
      <c r="B2307" t="s">
        <v>1</v>
      </c>
      <c r="C2307">
        <v>40</v>
      </c>
      <c r="D2307">
        <v>47</v>
      </c>
      <c r="E2307">
        <f t="shared" si="226"/>
        <v>3.2118845093448773</v>
      </c>
      <c r="F2307">
        <v>61</v>
      </c>
      <c r="G2307">
        <f t="shared" si="227"/>
        <v>4.1686160653199478</v>
      </c>
      <c r="H2307">
        <f t="shared" si="225"/>
        <v>108</v>
      </c>
      <c r="I2307">
        <f t="shared" si="228"/>
        <v>7.3805005746648247</v>
      </c>
      <c r="J2307">
        <v>9.6999999999999993</v>
      </c>
      <c r="K2307">
        <f t="shared" si="229"/>
        <v>1.4483728896052468</v>
      </c>
      <c r="L2307">
        <v>8.68</v>
      </c>
      <c r="M2307">
        <v>11.72</v>
      </c>
    </row>
    <row r="2308" spans="1:13" ht="15" x14ac:dyDescent="0.25">
      <c r="A2308" t="s">
        <v>0</v>
      </c>
      <c r="B2308" t="s">
        <v>1</v>
      </c>
      <c r="C2308">
        <v>53</v>
      </c>
      <c r="D2308">
        <v>70</v>
      </c>
      <c r="E2308">
        <f t="shared" si="226"/>
        <v>3.8981658386139402</v>
      </c>
      <c r="F2308">
        <v>84</v>
      </c>
      <c r="G2308">
        <f t="shared" si="227"/>
        <v>4.6777990063367287</v>
      </c>
      <c r="H2308">
        <f t="shared" si="225"/>
        <v>154</v>
      </c>
      <c r="I2308">
        <f t="shared" si="228"/>
        <v>8.5759648449506685</v>
      </c>
      <c r="J2308">
        <v>12.6</v>
      </c>
      <c r="K2308">
        <f t="shared" si="229"/>
        <v>1.6273263935338924</v>
      </c>
      <c r="L2308">
        <v>10.199999999999999</v>
      </c>
    </row>
    <row r="2309" spans="1:13" ht="15" x14ac:dyDescent="0.25">
      <c r="A2309" t="s">
        <v>10</v>
      </c>
      <c r="B2309" t="s">
        <v>11</v>
      </c>
      <c r="C2309">
        <v>21.8</v>
      </c>
      <c r="D2309">
        <v>12</v>
      </c>
      <c r="E2309">
        <f t="shared" si="226"/>
        <v>1.2752296764205366</v>
      </c>
      <c r="F2309">
        <v>14</v>
      </c>
      <c r="G2309">
        <f t="shared" si="227"/>
        <v>1.4877679558239594</v>
      </c>
      <c r="H2309">
        <f t="shared" si="225"/>
        <v>26</v>
      </c>
      <c r="I2309">
        <f t="shared" si="228"/>
        <v>2.7629976322444962</v>
      </c>
      <c r="J2309">
        <v>3.74</v>
      </c>
      <c r="K2309">
        <f t="shared" si="229"/>
        <v>0.76361192016700896</v>
      </c>
      <c r="L2309">
        <v>5.5</v>
      </c>
      <c r="M2309">
        <v>15.32</v>
      </c>
    </row>
    <row r="2310" spans="1:13" ht="15" x14ac:dyDescent="0.25">
      <c r="A2310" t="s">
        <v>10</v>
      </c>
      <c r="B2310" t="s">
        <v>11</v>
      </c>
      <c r="C2310">
        <v>28.4</v>
      </c>
      <c r="D2310">
        <v>26</v>
      </c>
      <c r="E2310">
        <f t="shared" si="226"/>
        <v>2.279449848802892</v>
      </c>
      <c r="F2310">
        <v>33</v>
      </c>
      <c r="G2310">
        <f t="shared" si="227"/>
        <v>2.8931478850190553</v>
      </c>
      <c r="H2310">
        <f t="shared" si="225"/>
        <v>59</v>
      </c>
      <c r="I2310">
        <f t="shared" si="228"/>
        <v>5.1725977338219469</v>
      </c>
      <c r="J2310">
        <v>6.3100000000000005</v>
      </c>
      <c r="K2310">
        <f t="shared" si="229"/>
        <v>1.1241313637877299</v>
      </c>
      <c r="L2310">
        <v>6.65</v>
      </c>
      <c r="M2310">
        <v>12.8</v>
      </c>
    </row>
    <row r="2311" spans="1:13" ht="15" x14ac:dyDescent="0.25">
      <c r="A2311" t="s">
        <v>10</v>
      </c>
      <c r="B2311" t="s">
        <v>1</v>
      </c>
      <c r="C2311">
        <v>33.5</v>
      </c>
      <c r="D2311">
        <v>35</v>
      </c>
      <c r="E2311">
        <f t="shared" si="226"/>
        <v>2.7211402622597656</v>
      </c>
      <c r="F2311">
        <v>47</v>
      </c>
      <c r="G2311">
        <f t="shared" si="227"/>
        <v>3.6541026378916852</v>
      </c>
      <c r="H2311">
        <f t="shared" si="225"/>
        <v>82</v>
      </c>
      <c r="I2311">
        <f t="shared" si="228"/>
        <v>6.3752429001514503</v>
      </c>
      <c r="J2311">
        <v>8.18</v>
      </c>
      <c r="K2311">
        <f t="shared" si="229"/>
        <v>1.3383345769388848</v>
      </c>
      <c r="L2311">
        <v>8</v>
      </c>
      <c r="M2311">
        <v>11.6</v>
      </c>
    </row>
    <row r="2312" spans="1:13" x14ac:dyDescent="0.3">
      <c r="A2312" t="s">
        <v>665</v>
      </c>
      <c r="B2312" t="s">
        <v>666</v>
      </c>
      <c r="C2312">
        <v>73.5</v>
      </c>
      <c r="D2312">
        <v>37</v>
      </c>
      <c r="E2312">
        <f t="shared" si="226"/>
        <v>1.6242949600980081</v>
      </c>
      <c r="F2312">
        <v>50</v>
      </c>
      <c r="G2312">
        <f t="shared" si="227"/>
        <v>2.1949931893216323</v>
      </c>
      <c r="H2312">
        <f t="shared" si="225"/>
        <v>87</v>
      </c>
      <c r="I2312">
        <f t="shared" si="228"/>
        <v>3.8192881494196405</v>
      </c>
      <c r="J2312">
        <v>9.5500000000000007</v>
      </c>
      <c r="K2312">
        <f t="shared" si="229"/>
        <v>1.0420725937967048</v>
      </c>
      <c r="L2312">
        <v>6.08</v>
      </c>
      <c r="M2312">
        <v>14.1</v>
      </c>
    </row>
    <row r="2313" spans="1:13" x14ac:dyDescent="0.3">
      <c r="A2313" t="s">
        <v>665</v>
      </c>
      <c r="B2313" t="s">
        <v>666</v>
      </c>
      <c r="C2313">
        <v>62.8</v>
      </c>
      <c r="D2313">
        <v>23</v>
      </c>
      <c r="E2313">
        <f t="shared" si="226"/>
        <v>1.1321202353186395</v>
      </c>
      <c r="F2313">
        <v>30</v>
      </c>
      <c r="G2313">
        <f t="shared" si="227"/>
        <v>1.476678567806921</v>
      </c>
      <c r="H2313">
        <f t="shared" si="225"/>
        <v>53</v>
      </c>
      <c r="I2313">
        <f t="shared" si="228"/>
        <v>2.6087988031255605</v>
      </c>
      <c r="J2313">
        <v>6.84</v>
      </c>
      <c r="K2313">
        <f t="shared" si="229"/>
        <v>0.8094217798006873</v>
      </c>
      <c r="L2313">
        <v>5.0200000000000005</v>
      </c>
      <c r="M2313">
        <v>13.88</v>
      </c>
    </row>
    <row r="2314" spans="1:13" x14ac:dyDescent="0.3">
      <c r="A2314" t="s">
        <v>1283</v>
      </c>
      <c r="B2314" t="s">
        <v>666</v>
      </c>
      <c r="C2314">
        <v>72.7</v>
      </c>
      <c r="D2314">
        <v>35</v>
      </c>
      <c r="E2314">
        <f t="shared" si="226"/>
        <v>1.5487755913808752</v>
      </c>
      <c r="F2314">
        <v>47</v>
      </c>
      <c r="G2314">
        <f t="shared" si="227"/>
        <v>2.0797843655686039</v>
      </c>
      <c r="H2314">
        <f t="shared" si="225"/>
        <v>82</v>
      </c>
      <c r="I2314">
        <f t="shared" si="228"/>
        <v>3.6285599569494793</v>
      </c>
      <c r="J2314">
        <v>8.3000000000000007</v>
      </c>
      <c r="K2314">
        <f t="shared" si="229"/>
        <v>0.91079977951259428</v>
      </c>
      <c r="L2314">
        <v>5.8</v>
      </c>
      <c r="M2314">
        <v>13.53</v>
      </c>
    </row>
    <row r="2315" spans="1:13" x14ac:dyDescent="0.3">
      <c r="A2315" t="s">
        <v>979</v>
      </c>
      <c r="B2315" t="s">
        <v>72</v>
      </c>
      <c r="C2315">
        <v>60.8</v>
      </c>
      <c r="D2315">
        <v>70</v>
      </c>
      <c r="E2315">
        <f t="shared" si="226"/>
        <v>3.5276633562944624</v>
      </c>
      <c r="F2315">
        <v>90</v>
      </c>
      <c r="G2315">
        <f t="shared" si="227"/>
        <v>4.5355671723785944</v>
      </c>
      <c r="H2315">
        <f t="shared" si="225"/>
        <v>160</v>
      </c>
      <c r="I2315">
        <f t="shared" si="228"/>
        <v>8.0632305286730581</v>
      </c>
      <c r="J2315">
        <v>12.2</v>
      </c>
      <c r="K2315">
        <f t="shared" si="229"/>
        <v>1.4679956695957421</v>
      </c>
      <c r="L2315">
        <v>7.89</v>
      </c>
    </row>
    <row r="2316" spans="1:13" x14ac:dyDescent="0.3">
      <c r="A2316" t="s">
        <v>974</v>
      </c>
      <c r="B2316" t="s">
        <v>72</v>
      </c>
      <c r="C2316">
        <v>56.5</v>
      </c>
      <c r="D2316">
        <v>60</v>
      </c>
      <c r="E2316">
        <f t="shared" si="226"/>
        <v>3.1894203205878231</v>
      </c>
      <c r="F2316">
        <v>79</v>
      </c>
      <c r="G2316">
        <f t="shared" si="227"/>
        <v>4.1994034221073004</v>
      </c>
      <c r="H2316">
        <f t="shared" si="225"/>
        <v>139</v>
      </c>
      <c r="I2316">
        <f t="shared" si="228"/>
        <v>7.3888237426951235</v>
      </c>
      <c r="J2316">
        <v>9.43</v>
      </c>
      <c r="K2316">
        <f t="shared" si="229"/>
        <v>1.178415759265375</v>
      </c>
      <c r="L2316">
        <v>7.07</v>
      </c>
    </row>
    <row r="2317" spans="1:13" x14ac:dyDescent="0.3">
      <c r="A2317" t="s">
        <v>121</v>
      </c>
      <c r="B2317" t="s">
        <v>85</v>
      </c>
      <c r="C2317">
        <v>35.5</v>
      </c>
      <c r="D2317">
        <v>19</v>
      </c>
      <c r="E2317">
        <f t="shared" si="226"/>
        <v>1.416178449670271</v>
      </c>
      <c r="F2317">
        <v>25</v>
      </c>
      <c r="G2317">
        <f t="shared" si="227"/>
        <v>1.8633926969345669</v>
      </c>
      <c r="H2317">
        <f t="shared" si="225"/>
        <v>44</v>
      </c>
      <c r="I2317">
        <f t="shared" si="228"/>
        <v>3.2795711466048378</v>
      </c>
      <c r="J2317">
        <v>5.0999999999999996</v>
      </c>
      <c r="K2317">
        <f t="shared" si="229"/>
        <v>0.80983956472079377</v>
      </c>
      <c r="L2317">
        <v>4.4000000000000004</v>
      </c>
      <c r="M2317">
        <v>16.329999999999998</v>
      </c>
    </row>
    <row r="2318" spans="1:13" x14ac:dyDescent="0.3">
      <c r="A2318" t="s">
        <v>121</v>
      </c>
      <c r="B2318" t="s">
        <v>85</v>
      </c>
      <c r="C2318">
        <v>31.9</v>
      </c>
      <c r="D2318">
        <v>10</v>
      </c>
      <c r="E2318">
        <f t="shared" si="226"/>
        <v>0.80564390720418622</v>
      </c>
      <c r="F2318">
        <v>17</v>
      </c>
      <c r="G2318">
        <f t="shared" si="227"/>
        <v>1.3695946422471166</v>
      </c>
      <c r="H2318">
        <f t="shared" si="225"/>
        <v>27</v>
      </c>
      <c r="I2318">
        <f t="shared" si="228"/>
        <v>2.1752385494513029</v>
      </c>
      <c r="J2318">
        <v>4.97</v>
      </c>
      <c r="K2318">
        <f t="shared" si="229"/>
        <v>0.83392054735530463</v>
      </c>
      <c r="L2318">
        <v>4.12</v>
      </c>
      <c r="M2318">
        <v>16.05</v>
      </c>
    </row>
    <row r="2319" spans="1:13" x14ac:dyDescent="0.3">
      <c r="A2319" t="s">
        <v>121</v>
      </c>
      <c r="B2319" t="s">
        <v>257</v>
      </c>
      <c r="C2319">
        <v>51.4</v>
      </c>
      <c r="D2319">
        <v>35</v>
      </c>
      <c r="E2319">
        <f t="shared" si="226"/>
        <v>1.9930307813659578</v>
      </c>
      <c r="F2319">
        <v>42</v>
      </c>
      <c r="G2319">
        <f t="shared" si="227"/>
        <v>2.3916369376391495</v>
      </c>
      <c r="H2319">
        <f t="shared" si="225"/>
        <v>77</v>
      </c>
      <c r="I2319">
        <f t="shared" si="228"/>
        <v>4.3846677190051073</v>
      </c>
      <c r="J2319">
        <v>4.8499999999999996</v>
      </c>
      <c r="K2319">
        <f t="shared" si="229"/>
        <v>0.63636872728637972</v>
      </c>
      <c r="L2319">
        <v>6.15</v>
      </c>
      <c r="M2319">
        <v>13.8</v>
      </c>
    </row>
    <row r="2320" spans="1:13" x14ac:dyDescent="0.3">
      <c r="A2320" t="s">
        <v>121</v>
      </c>
      <c r="B2320" t="s">
        <v>257</v>
      </c>
      <c r="C2320">
        <v>61.5</v>
      </c>
      <c r="D2320">
        <v>55</v>
      </c>
      <c r="E2320">
        <f t="shared" si="226"/>
        <v>2.7487515625361865</v>
      </c>
      <c r="F2320">
        <v>75</v>
      </c>
      <c r="G2320">
        <f t="shared" si="227"/>
        <v>3.7482975852766178</v>
      </c>
      <c r="H2320">
        <f t="shared" si="225"/>
        <v>130</v>
      </c>
      <c r="I2320">
        <f t="shared" si="228"/>
        <v>6.4970491478128043</v>
      </c>
      <c r="J2320">
        <v>7.7</v>
      </c>
      <c r="K2320">
        <f t="shared" si="229"/>
        <v>0.9210702404763137</v>
      </c>
      <c r="L2320">
        <v>7.69</v>
      </c>
      <c r="M2320">
        <v>13.05</v>
      </c>
    </row>
    <row r="2321" spans="1:13" x14ac:dyDescent="0.3">
      <c r="A2321" t="s">
        <v>1257</v>
      </c>
      <c r="B2321" t="s">
        <v>85</v>
      </c>
      <c r="C2321">
        <v>52.7</v>
      </c>
      <c r="D2321">
        <v>25</v>
      </c>
      <c r="E2321">
        <f t="shared" si="226"/>
        <v>1.397962446737526</v>
      </c>
      <c r="F2321">
        <v>35</v>
      </c>
      <c r="G2321">
        <f t="shared" si="227"/>
        <v>1.9571474254325365</v>
      </c>
      <c r="H2321">
        <f t="shared" si="225"/>
        <v>60</v>
      </c>
      <c r="I2321">
        <f t="shared" si="228"/>
        <v>3.3551098721700625</v>
      </c>
      <c r="J2321">
        <v>3.97</v>
      </c>
      <c r="K2321">
        <f t="shared" si="229"/>
        <v>0.51423959595896862</v>
      </c>
      <c r="L2321">
        <v>4.3100000000000005</v>
      </c>
      <c r="M2321">
        <v>15.98</v>
      </c>
    </row>
    <row r="2322" spans="1:13" x14ac:dyDescent="0.3">
      <c r="A2322" t="s">
        <v>1960</v>
      </c>
      <c r="B2322" t="s">
        <v>1961</v>
      </c>
      <c r="C2322">
        <v>47.5</v>
      </c>
      <c r="D2322">
        <v>44</v>
      </c>
      <c r="E2322">
        <f t="shared" si="226"/>
        <v>2.6535438499139992</v>
      </c>
      <c r="F2322">
        <v>67</v>
      </c>
      <c r="G2322">
        <f t="shared" si="227"/>
        <v>4.0406235896417719</v>
      </c>
      <c r="H2322">
        <f t="shared" si="225"/>
        <v>111</v>
      </c>
      <c r="I2322">
        <f t="shared" si="228"/>
        <v>6.6941674395557706</v>
      </c>
      <c r="J2322">
        <v>8.6999999999999993</v>
      </c>
      <c r="K2322">
        <f t="shared" si="229"/>
        <v>1.1889207442011691</v>
      </c>
      <c r="L2322">
        <v>7.18</v>
      </c>
    </row>
    <row r="2323" spans="1:13" x14ac:dyDescent="0.3">
      <c r="A2323" t="s">
        <v>1963</v>
      </c>
      <c r="B2323" t="s">
        <v>460</v>
      </c>
      <c r="C2323">
        <v>42.8</v>
      </c>
      <c r="D2323">
        <v>36</v>
      </c>
      <c r="E2323">
        <f t="shared" si="226"/>
        <v>2.3420211512950813</v>
      </c>
      <c r="F2323">
        <v>50</v>
      </c>
      <c r="G2323">
        <f t="shared" si="227"/>
        <v>3.2528071545765016</v>
      </c>
      <c r="H2323">
        <f t="shared" si="225"/>
        <v>86</v>
      </c>
      <c r="I2323">
        <f t="shared" si="228"/>
        <v>5.5948283058715829</v>
      </c>
      <c r="J2323">
        <v>6.5200000000000005</v>
      </c>
      <c r="K2323">
        <f t="shared" si="229"/>
        <v>0.94017429175745038</v>
      </c>
      <c r="L2323">
        <v>7.05</v>
      </c>
    </row>
    <row r="2324" spans="1:13" x14ac:dyDescent="0.3">
      <c r="A2324" t="s">
        <v>1960</v>
      </c>
      <c r="B2324" t="s">
        <v>1961</v>
      </c>
      <c r="C2324">
        <v>49.4</v>
      </c>
      <c r="D2324">
        <v>53</v>
      </c>
      <c r="E2324">
        <f t="shared" si="226"/>
        <v>3.1064145819939606</v>
      </c>
      <c r="F2324">
        <v>71</v>
      </c>
      <c r="G2324">
        <f t="shared" si="227"/>
        <v>4.1614233079541743</v>
      </c>
      <c r="H2324">
        <f t="shared" si="225"/>
        <v>124</v>
      </c>
      <c r="I2324">
        <f t="shared" si="228"/>
        <v>7.2678378899481348</v>
      </c>
      <c r="J2324">
        <v>8.39</v>
      </c>
      <c r="K2324">
        <f t="shared" si="229"/>
        <v>1.1236074591768683</v>
      </c>
      <c r="L2324">
        <v>7.23</v>
      </c>
    </row>
    <row r="2325" spans="1:13" ht="15" x14ac:dyDescent="0.25">
      <c r="A2325" t="s">
        <v>203</v>
      </c>
      <c r="B2325" t="s">
        <v>204</v>
      </c>
      <c r="E2325" t="str">
        <f t="shared" si="226"/>
        <v/>
      </c>
      <c r="F2325">
        <v>24</v>
      </c>
      <c r="G2325" t="str">
        <f t="shared" si="227"/>
        <v/>
      </c>
      <c r="I2325" t="str">
        <f t="shared" si="228"/>
        <v/>
      </c>
      <c r="J2325">
        <v>5.9</v>
      </c>
      <c r="K2325" t="str">
        <f t="shared" si="229"/>
        <v/>
      </c>
      <c r="L2325">
        <v>4.47</v>
      </c>
    </row>
    <row r="2326" spans="1:13" ht="15" x14ac:dyDescent="0.25">
      <c r="A2326" t="s">
        <v>628</v>
      </c>
      <c r="C2326">
        <v>47.7</v>
      </c>
      <c r="D2326">
        <v>25</v>
      </c>
      <c r="E2326">
        <f t="shared" si="226"/>
        <v>1.5030944258378667</v>
      </c>
      <c r="F2326">
        <v>37</v>
      </c>
      <c r="G2326">
        <f t="shared" si="227"/>
        <v>2.2245797502400424</v>
      </c>
      <c r="H2326">
        <f>D2326+F2326</f>
        <v>62</v>
      </c>
      <c r="I2326">
        <f t="shared" si="228"/>
        <v>3.7276741760779091</v>
      </c>
      <c r="J2326">
        <v>7.84</v>
      </c>
      <c r="K2326">
        <f t="shared" si="229"/>
        <v>1.069077064724707</v>
      </c>
      <c r="L2326">
        <v>5.86</v>
      </c>
    </row>
    <row r="2327" spans="1:13" ht="15" x14ac:dyDescent="0.25">
      <c r="A2327" t="s">
        <v>628</v>
      </c>
      <c r="B2327" t="s">
        <v>285</v>
      </c>
      <c r="C2327">
        <v>74.2</v>
      </c>
      <c r="D2327">
        <v>80</v>
      </c>
      <c r="E2327">
        <f t="shared" si="226"/>
        <v>3.4878578024258724</v>
      </c>
      <c r="F2327">
        <v>103</v>
      </c>
      <c r="G2327">
        <f t="shared" si="227"/>
        <v>4.4906169206233111</v>
      </c>
      <c r="H2327">
        <f>D2327+F2327</f>
        <v>183</v>
      </c>
      <c r="I2327">
        <f t="shared" si="228"/>
        <v>7.9784747230491835</v>
      </c>
      <c r="J2327">
        <v>12.42</v>
      </c>
      <c r="K2327">
        <f t="shared" si="229"/>
        <v>1.3486337784914757</v>
      </c>
      <c r="L2327">
        <v>8.1999999999999993</v>
      </c>
      <c r="M2327">
        <v>14.248206719882401</v>
      </c>
    </row>
    <row r="2328" spans="1:13" ht="15" x14ac:dyDescent="0.25">
      <c r="A2328" t="s">
        <v>628</v>
      </c>
      <c r="B2328" t="s">
        <v>285</v>
      </c>
      <c r="C2328">
        <v>66.2</v>
      </c>
      <c r="D2328">
        <v>73</v>
      </c>
      <c r="E2328">
        <f t="shared" si="226"/>
        <v>3.4580504706386952</v>
      </c>
      <c r="F2328">
        <v>92</v>
      </c>
      <c r="G2328">
        <f t="shared" si="227"/>
        <v>4.3580910040926026</v>
      </c>
      <c r="H2328">
        <f>D2328+F2328</f>
        <v>165</v>
      </c>
      <c r="I2328">
        <f t="shared" si="228"/>
        <v>7.8161414747312978</v>
      </c>
      <c r="J2328">
        <v>10.83</v>
      </c>
      <c r="K2328">
        <f t="shared" si="229"/>
        <v>1.2472190146138364</v>
      </c>
      <c r="L2328">
        <v>7.78</v>
      </c>
      <c r="M2328">
        <v>11.59</v>
      </c>
    </row>
    <row r="2329" spans="1:13" ht="15" x14ac:dyDescent="0.25">
      <c r="A2329" t="s">
        <v>1197</v>
      </c>
      <c r="B2329" t="s">
        <v>285</v>
      </c>
      <c r="C2329">
        <v>57.3</v>
      </c>
      <c r="E2329" t="str">
        <f t="shared" si="226"/>
        <v/>
      </c>
      <c r="G2329" t="str">
        <f t="shared" si="227"/>
        <v/>
      </c>
      <c r="I2329" t="str">
        <f t="shared" si="228"/>
        <v/>
      </c>
      <c r="J2329">
        <v>8.8699999999999992</v>
      </c>
      <c r="K2329">
        <f t="shared" si="229"/>
        <v>1.100430512708251</v>
      </c>
      <c r="L2329">
        <v>6.79</v>
      </c>
    </row>
    <row r="2330" spans="1:13" ht="15" x14ac:dyDescent="0.25">
      <c r="A2330" t="s">
        <v>780</v>
      </c>
      <c r="B2330" t="s">
        <v>781</v>
      </c>
      <c r="C2330">
        <v>40.700000000000003</v>
      </c>
      <c r="D2330">
        <v>31</v>
      </c>
      <c r="E2330">
        <f t="shared" si="226"/>
        <v>2.0919110958891292</v>
      </c>
      <c r="F2330">
        <v>38</v>
      </c>
      <c r="G2330">
        <f t="shared" si="227"/>
        <v>2.5642781175415132</v>
      </c>
      <c r="H2330">
        <f>D2330+F2330</f>
        <v>69</v>
      </c>
      <c r="I2330">
        <f t="shared" si="228"/>
        <v>4.6561892134306424</v>
      </c>
      <c r="J2330">
        <v>7.58</v>
      </c>
      <c r="K2330">
        <f t="shared" si="229"/>
        <v>1.1217439289495925</v>
      </c>
      <c r="L2330">
        <v>6.43</v>
      </c>
    </row>
    <row r="2331" spans="1:13" ht="15" x14ac:dyDescent="0.25">
      <c r="A2331" t="s">
        <v>2031</v>
      </c>
      <c r="B2331" t="s">
        <v>2032</v>
      </c>
      <c r="D2331">
        <v>90</v>
      </c>
      <c r="E2331" t="str">
        <f t="shared" si="226"/>
        <v/>
      </c>
      <c r="F2331">
        <v>115</v>
      </c>
      <c r="G2331" t="str">
        <f t="shared" si="227"/>
        <v/>
      </c>
      <c r="H2331">
        <f>D2331+F2331</f>
        <v>205</v>
      </c>
      <c r="I2331" t="str">
        <f t="shared" si="228"/>
        <v/>
      </c>
      <c r="J2331">
        <v>10.92</v>
      </c>
      <c r="K2331" t="str">
        <f t="shared" si="229"/>
        <v/>
      </c>
      <c r="L2331">
        <v>6.76</v>
      </c>
      <c r="M2331">
        <v>14.7</v>
      </c>
    </row>
    <row r="2332" spans="1:13" x14ac:dyDescent="0.3">
      <c r="A2332" t="s">
        <v>345</v>
      </c>
      <c r="B2332" t="s">
        <v>346</v>
      </c>
      <c r="C2332">
        <v>37.299999999999997</v>
      </c>
      <c r="D2332">
        <v>16</v>
      </c>
      <c r="E2332">
        <f t="shared" si="226"/>
        <v>1.1504280692611351</v>
      </c>
      <c r="F2332">
        <v>23</v>
      </c>
      <c r="G2332">
        <f t="shared" si="227"/>
        <v>1.6537403495628817</v>
      </c>
      <c r="H2332">
        <f>D2332+F2332</f>
        <v>39</v>
      </c>
      <c r="I2332">
        <f t="shared" si="228"/>
        <v>2.8041684188240166</v>
      </c>
      <c r="J2332">
        <v>5.47</v>
      </c>
      <c r="K2332">
        <f t="shared" si="229"/>
        <v>0.84672534437080726</v>
      </c>
      <c r="L2332">
        <v>5.3</v>
      </c>
      <c r="M2332">
        <v>14</v>
      </c>
    </row>
    <row r="2333" spans="1:13" ht="15" x14ac:dyDescent="0.25">
      <c r="A2333" t="s">
        <v>1776</v>
      </c>
      <c r="B2333" t="s">
        <v>1777</v>
      </c>
      <c r="C2333">
        <v>54.4</v>
      </c>
      <c r="D2333">
        <v>35</v>
      </c>
      <c r="E2333">
        <f t="shared" si="226"/>
        <v>1.9124669866841499</v>
      </c>
      <c r="F2333">
        <v>50</v>
      </c>
      <c r="G2333">
        <f t="shared" si="227"/>
        <v>2.7320956952630713</v>
      </c>
      <c r="H2333">
        <f>D2333+F2333</f>
        <v>85</v>
      </c>
      <c r="I2333">
        <f t="shared" si="228"/>
        <v>4.644562681947221</v>
      </c>
      <c r="J2333">
        <v>6.09</v>
      </c>
      <c r="K2333">
        <f t="shared" si="229"/>
        <v>0.77604014091268725</v>
      </c>
      <c r="L2333">
        <v>6.73</v>
      </c>
    </row>
    <row r="2334" spans="1:13" ht="15" x14ac:dyDescent="0.25">
      <c r="A2334" t="s">
        <v>1776</v>
      </c>
      <c r="B2334" t="s">
        <v>1777</v>
      </c>
      <c r="C2334">
        <v>58.3</v>
      </c>
      <c r="D2334">
        <v>35</v>
      </c>
      <c r="E2334">
        <f t="shared" si="226"/>
        <v>1.8185334310774692</v>
      </c>
      <c r="F2334">
        <v>47</v>
      </c>
      <c r="G2334">
        <f t="shared" si="227"/>
        <v>2.4420306074468869</v>
      </c>
      <c r="H2334">
        <f>D2334+F2334</f>
        <v>82</v>
      </c>
      <c r="I2334">
        <f t="shared" si="228"/>
        <v>4.2605640385243566</v>
      </c>
      <c r="J2334">
        <v>8.07</v>
      </c>
      <c r="K2334">
        <f t="shared" si="229"/>
        <v>0.99229080847962281</v>
      </c>
      <c r="L2334">
        <v>7.1000000000000005</v>
      </c>
    </row>
    <row r="2335" spans="1:13" ht="15" x14ac:dyDescent="0.25">
      <c r="A2335" t="s">
        <v>102</v>
      </c>
      <c r="B2335" t="s">
        <v>103</v>
      </c>
      <c r="E2335" t="str">
        <f t="shared" si="226"/>
        <v/>
      </c>
      <c r="F2335">
        <v>17</v>
      </c>
      <c r="G2335" t="str">
        <f t="shared" si="227"/>
        <v/>
      </c>
      <c r="I2335" t="str">
        <f t="shared" si="228"/>
        <v/>
      </c>
      <c r="J2335">
        <v>3.77</v>
      </c>
      <c r="K2335" t="str">
        <f t="shared" si="229"/>
        <v/>
      </c>
      <c r="L2335">
        <v>4.32</v>
      </c>
      <c r="M2335">
        <v>16.97</v>
      </c>
    </row>
    <row r="2336" spans="1:13" ht="15" x14ac:dyDescent="0.25">
      <c r="A2336" t="s">
        <v>767</v>
      </c>
      <c r="B2336" t="s">
        <v>768</v>
      </c>
      <c r="C2336">
        <v>49</v>
      </c>
      <c r="D2336">
        <v>24</v>
      </c>
      <c r="E2336">
        <f t="shared" si="226"/>
        <v>1.415021834290997</v>
      </c>
      <c r="F2336">
        <v>28</v>
      </c>
      <c r="G2336">
        <f t="shared" si="227"/>
        <v>1.6508588066728298</v>
      </c>
      <c r="H2336">
        <f>D2336+F2336</f>
        <v>52</v>
      </c>
      <c r="I2336">
        <f t="shared" si="228"/>
        <v>3.0658806409638268</v>
      </c>
      <c r="J2336">
        <v>7.8900000000000006</v>
      </c>
      <c r="K2336">
        <f t="shared" si="229"/>
        <v>1.0610842880397482</v>
      </c>
      <c r="L2336">
        <v>5.16</v>
      </c>
    </row>
    <row r="2337" spans="1:13" ht="15" x14ac:dyDescent="0.25">
      <c r="A2337" t="s">
        <v>1443</v>
      </c>
      <c r="B2337" t="s">
        <v>768</v>
      </c>
      <c r="C2337">
        <v>54</v>
      </c>
      <c r="D2337">
        <v>43</v>
      </c>
      <c r="E2337">
        <f t="shared" si="226"/>
        <v>2.3622495558282171</v>
      </c>
      <c r="F2337">
        <v>50</v>
      </c>
      <c r="G2337">
        <f t="shared" si="227"/>
        <v>2.7468018091025783</v>
      </c>
      <c r="H2337">
        <f>D2337+F2337</f>
        <v>93</v>
      </c>
      <c r="I2337">
        <f t="shared" si="228"/>
        <v>5.1090513649307958</v>
      </c>
      <c r="J2337">
        <v>7.47</v>
      </c>
      <c r="K2337">
        <f t="shared" si="229"/>
        <v>0.95552004795196599</v>
      </c>
      <c r="L2337">
        <v>6.18</v>
      </c>
    </row>
    <row r="2338" spans="1:13" ht="15" x14ac:dyDescent="0.25">
      <c r="A2338" t="s">
        <v>1461</v>
      </c>
      <c r="B2338" t="s">
        <v>1462</v>
      </c>
      <c r="C2338">
        <v>66</v>
      </c>
      <c r="D2338">
        <v>45</v>
      </c>
      <c r="E2338">
        <f t="shared" si="226"/>
        <v>2.1363717357617147</v>
      </c>
      <c r="F2338">
        <v>54</v>
      </c>
      <c r="G2338">
        <f t="shared" si="227"/>
        <v>2.5636460829140573</v>
      </c>
      <c r="H2338">
        <f>D2338+F2338</f>
        <v>99</v>
      </c>
      <c r="I2338">
        <f t="shared" si="228"/>
        <v>4.7000178186757715</v>
      </c>
      <c r="J2338">
        <v>7.51</v>
      </c>
      <c r="K2338">
        <f t="shared" si="229"/>
        <v>0.86622681290063008</v>
      </c>
      <c r="L2338">
        <v>6.16</v>
      </c>
      <c r="M2338">
        <v>13.59</v>
      </c>
    </row>
    <row r="2339" spans="1:13" ht="15" x14ac:dyDescent="0.25">
      <c r="A2339" t="s">
        <v>240</v>
      </c>
      <c r="B2339" t="s">
        <v>241</v>
      </c>
      <c r="C2339">
        <v>47.7</v>
      </c>
      <c r="D2339">
        <v>26</v>
      </c>
      <c r="E2339">
        <f t="shared" si="226"/>
        <v>1.5632182028713812</v>
      </c>
      <c r="F2339">
        <v>32</v>
      </c>
      <c r="G2339">
        <f t="shared" si="227"/>
        <v>1.9239608650724691</v>
      </c>
      <c r="H2339">
        <f>D2339+F2339</f>
        <v>58</v>
      </c>
      <c r="I2339">
        <f t="shared" si="228"/>
        <v>3.4871790679438504</v>
      </c>
      <c r="J2339">
        <v>6.33</v>
      </c>
      <c r="K2339">
        <f t="shared" si="229"/>
        <v>0.86317064026880053</v>
      </c>
      <c r="L2339">
        <v>5.16</v>
      </c>
    </row>
    <row r="2340" spans="1:13" ht="15" x14ac:dyDescent="0.25">
      <c r="A2340" t="s">
        <v>1630</v>
      </c>
      <c r="B2340">
        <v>42</v>
      </c>
      <c r="C2340">
        <v>51</v>
      </c>
      <c r="D2340">
        <v>67</v>
      </c>
      <c r="E2340">
        <f t="shared" si="226"/>
        <v>3.8369734152498562</v>
      </c>
      <c r="G2340" t="str">
        <f t="shared" si="227"/>
        <v/>
      </c>
      <c r="I2340" t="str">
        <f t="shared" si="228"/>
        <v/>
      </c>
      <c r="J2340">
        <v>8.9500000000000011</v>
      </c>
      <c r="K2340">
        <f t="shared" si="229"/>
        <v>1.1790690793257468</v>
      </c>
      <c r="L2340">
        <v>7.15</v>
      </c>
    </row>
    <row r="2341" spans="1:13" ht="15" x14ac:dyDescent="0.25">
      <c r="A2341" t="s">
        <v>1630</v>
      </c>
      <c r="B2341" t="s">
        <v>866</v>
      </c>
      <c r="C2341">
        <v>48.1</v>
      </c>
      <c r="E2341" t="str">
        <f t="shared" si="226"/>
        <v/>
      </c>
      <c r="G2341" t="str">
        <f t="shared" si="227"/>
        <v/>
      </c>
      <c r="I2341" t="str">
        <f t="shared" si="228"/>
        <v/>
      </c>
      <c r="J2341">
        <v>10.15</v>
      </c>
      <c r="K2341">
        <f t="shared" si="229"/>
        <v>1.3781273860203755</v>
      </c>
      <c r="L2341">
        <v>7.94</v>
      </c>
    </row>
    <row r="2342" spans="1:13" ht="15" x14ac:dyDescent="0.25">
      <c r="A2342" t="s">
        <v>1630</v>
      </c>
      <c r="B2342" t="s">
        <v>866</v>
      </c>
      <c r="C2342">
        <v>40.6</v>
      </c>
      <c r="D2342">
        <v>51</v>
      </c>
      <c r="E2342">
        <f t="shared" si="226"/>
        <v>3.4476950226497647</v>
      </c>
      <c r="F2342">
        <v>65</v>
      </c>
      <c r="G2342">
        <f t="shared" si="227"/>
        <v>4.3941211072987194</v>
      </c>
      <c r="H2342">
        <f t="shared" ref="H2342:H2361" si="230">D2342+F2342</f>
        <v>116</v>
      </c>
      <c r="I2342">
        <f t="shared" si="228"/>
        <v>7.8418161299484845</v>
      </c>
      <c r="J2342">
        <v>9.1</v>
      </c>
      <c r="K2342">
        <f t="shared" si="229"/>
        <v>1.348393597440811</v>
      </c>
      <c r="L2342">
        <v>7.37</v>
      </c>
      <c r="M2342">
        <v>12</v>
      </c>
    </row>
    <row r="2343" spans="1:13" ht="15" x14ac:dyDescent="0.25">
      <c r="A2343" t="s">
        <v>1630</v>
      </c>
      <c r="B2343" t="s">
        <v>866</v>
      </c>
      <c r="C2343">
        <v>57.8</v>
      </c>
      <c r="D2343">
        <v>88</v>
      </c>
      <c r="E2343">
        <f t="shared" si="226"/>
        <v>4.6010495785933401</v>
      </c>
      <c r="F2343">
        <v>110</v>
      </c>
      <c r="G2343">
        <f t="shared" si="227"/>
        <v>5.7513119732416751</v>
      </c>
      <c r="H2343">
        <f t="shared" si="230"/>
        <v>198</v>
      </c>
      <c r="I2343">
        <f t="shared" si="228"/>
        <v>10.352361551835015</v>
      </c>
      <c r="J2343">
        <v>12.3</v>
      </c>
      <c r="K2343">
        <f t="shared" si="229"/>
        <v>1.519144036857665</v>
      </c>
      <c r="L2343">
        <v>8.98</v>
      </c>
    </row>
    <row r="2344" spans="1:13" ht="15" x14ac:dyDescent="0.25">
      <c r="A2344" t="s">
        <v>1084</v>
      </c>
      <c r="B2344" t="s">
        <v>1138</v>
      </c>
      <c r="C2344">
        <v>38.6</v>
      </c>
      <c r="D2344">
        <v>46</v>
      </c>
      <c r="E2344">
        <f t="shared" si="226"/>
        <v>3.2260769487750771</v>
      </c>
      <c r="F2344">
        <v>57</v>
      </c>
      <c r="G2344">
        <f t="shared" si="227"/>
        <v>3.9975301321778129</v>
      </c>
      <c r="H2344">
        <f t="shared" si="230"/>
        <v>103</v>
      </c>
      <c r="I2344">
        <f t="shared" si="228"/>
        <v>7.2236070809528901</v>
      </c>
      <c r="J2344">
        <v>7.49</v>
      </c>
      <c r="K2344">
        <f t="shared" si="229"/>
        <v>1.1391133055798606</v>
      </c>
      <c r="L2344">
        <v>6.55</v>
      </c>
    </row>
    <row r="2345" spans="1:13" ht="15" x14ac:dyDescent="0.25">
      <c r="A2345" t="s">
        <v>1084</v>
      </c>
      <c r="B2345" t="s">
        <v>866</v>
      </c>
      <c r="C2345">
        <v>36.9</v>
      </c>
      <c r="D2345">
        <v>42</v>
      </c>
      <c r="E2345">
        <f t="shared" si="226"/>
        <v>3.0436506403906987</v>
      </c>
      <c r="F2345">
        <v>52</v>
      </c>
      <c r="G2345">
        <f t="shared" si="227"/>
        <v>3.7683293642932463</v>
      </c>
      <c r="H2345">
        <f t="shared" si="230"/>
        <v>94</v>
      </c>
      <c r="I2345">
        <f t="shared" si="228"/>
        <v>6.8119800046839449</v>
      </c>
      <c r="J2345">
        <v>7.66</v>
      </c>
      <c r="K2345">
        <f t="shared" si="229"/>
        <v>1.1923339216005984</v>
      </c>
      <c r="L2345">
        <v>7.0600000000000005</v>
      </c>
      <c r="M2345">
        <v>12.5</v>
      </c>
    </row>
    <row r="2346" spans="1:13" ht="15" x14ac:dyDescent="0.25">
      <c r="A2346" t="s">
        <v>1975</v>
      </c>
      <c r="B2346" t="s">
        <v>51</v>
      </c>
      <c r="C2346">
        <v>70.599999999999994</v>
      </c>
      <c r="D2346">
        <v>68</v>
      </c>
      <c r="E2346">
        <f t="shared" si="226"/>
        <v>3.0738944502906445</v>
      </c>
      <c r="F2346">
        <v>89</v>
      </c>
      <c r="G2346">
        <f t="shared" si="227"/>
        <v>4.023185383468638</v>
      </c>
      <c r="H2346">
        <f t="shared" si="230"/>
        <v>157</v>
      </c>
      <c r="I2346">
        <f t="shared" si="228"/>
        <v>7.0970798337592829</v>
      </c>
      <c r="J2346">
        <v>10.32</v>
      </c>
      <c r="K2346">
        <f t="shared" si="229"/>
        <v>1.1497063258237352</v>
      </c>
    </row>
    <row r="2347" spans="1:13" ht="15" x14ac:dyDescent="0.25">
      <c r="A2347" t="s">
        <v>1272</v>
      </c>
      <c r="B2347" t="s">
        <v>51</v>
      </c>
      <c r="C2347">
        <v>59.6</v>
      </c>
      <c r="D2347">
        <v>40</v>
      </c>
      <c r="E2347">
        <f t="shared" si="226"/>
        <v>2.0452500723675331</v>
      </c>
      <c r="F2347">
        <v>52</v>
      </c>
      <c r="G2347">
        <f t="shared" si="227"/>
        <v>2.6588250940777933</v>
      </c>
      <c r="H2347">
        <f t="shared" si="230"/>
        <v>92</v>
      </c>
      <c r="I2347">
        <f t="shared" si="228"/>
        <v>4.7040751664453264</v>
      </c>
      <c r="J2347">
        <v>9.77</v>
      </c>
      <c r="K2347">
        <f t="shared" si="229"/>
        <v>1.1877430961303181</v>
      </c>
      <c r="L2347">
        <v>6.8</v>
      </c>
      <c r="M2347">
        <v>13.1</v>
      </c>
    </row>
    <row r="2348" spans="1:13" ht="15" x14ac:dyDescent="0.25">
      <c r="A2348" t="s">
        <v>1272</v>
      </c>
      <c r="B2348" t="s">
        <v>51</v>
      </c>
      <c r="C2348">
        <v>68.2</v>
      </c>
      <c r="D2348">
        <v>50</v>
      </c>
      <c r="E2348">
        <f t="shared" si="226"/>
        <v>2.3177992778110816</v>
      </c>
      <c r="F2348">
        <v>75</v>
      </c>
      <c r="G2348">
        <f t="shared" si="227"/>
        <v>3.4766989167166225</v>
      </c>
      <c r="H2348">
        <f t="shared" si="230"/>
        <v>125</v>
      </c>
      <c r="I2348">
        <f t="shared" si="228"/>
        <v>5.7944981945277041</v>
      </c>
      <c r="J2348">
        <v>10.4</v>
      </c>
      <c r="K2348">
        <f t="shared" si="229"/>
        <v>1.179461629849909</v>
      </c>
      <c r="L2348">
        <v>7.16</v>
      </c>
      <c r="M2348">
        <v>13.1</v>
      </c>
    </row>
    <row r="2349" spans="1:13" ht="15" x14ac:dyDescent="0.25">
      <c r="A2349" t="s">
        <v>1975</v>
      </c>
      <c r="B2349" t="s">
        <v>51</v>
      </c>
      <c r="C2349">
        <v>78.5</v>
      </c>
      <c r="D2349">
        <v>80</v>
      </c>
      <c r="E2349">
        <f t="shared" si="226"/>
        <v>3.347822245012845</v>
      </c>
      <c r="F2349">
        <v>100</v>
      </c>
      <c r="G2349">
        <f t="shared" si="227"/>
        <v>4.1847778062660561</v>
      </c>
      <c r="H2349">
        <f t="shared" si="230"/>
        <v>180</v>
      </c>
      <c r="I2349">
        <f t="shared" si="228"/>
        <v>7.5326000512789015</v>
      </c>
      <c r="J2349">
        <v>11.17</v>
      </c>
      <c r="K2349">
        <f t="shared" si="229"/>
        <v>1.1781838520752408</v>
      </c>
      <c r="L2349">
        <v>7.87</v>
      </c>
    </row>
    <row r="2350" spans="1:13" ht="15" x14ac:dyDescent="0.25">
      <c r="A2350" t="s">
        <v>1273</v>
      </c>
      <c r="B2350" t="s">
        <v>51</v>
      </c>
      <c r="C2350">
        <v>59.3</v>
      </c>
      <c r="D2350">
        <v>37</v>
      </c>
      <c r="E2350">
        <f t="shared" si="226"/>
        <v>1.8988134273086597</v>
      </c>
      <c r="F2350">
        <v>48</v>
      </c>
      <c r="G2350">
        <f t="shared" si="227"/>
        <v>2.4633255273193422</v>
      </c>
      <c r="H2350">
        <f t="shared" si="230"/>
        <v>85</v>
      </c>
      <c r="I2350">
        <f t="shared" si="228"/>
        <v>4.3621389546280023</v>
      </c>
      <c r="J2350">
        <v>7.2</v>
      </c>
      <c r="K2350">
        <f t="shared" si="229"/>
        <v>0.87758711899579922</v>
      </c>
      <c r="L2350">
        <v>6.84</v>
      </c>
      <c r="M2350">
        <v>13.1</v>
      </c>
    </row>
    <row r="2351" spans="1:13" ht="15" x14ac:dyDescent="0.25">
      <c r="A2351" t="s">
        <v>745</v>
      </c>
      <c r="B2351" t="s">
        <v>746</v>
      </c>
      <c r="C2351">
        <v>47.1</v>
      </c>
      <c r="D2351">
        <v>46</v>
      </c>
      <c r="E2351">
        <f t="shared" si="226"/>
        <v>2.7912770615348319</v>
      </c>
      <c r="F2351">
        <v>56</v>
      </c>
      <c r="G2351">
        <f t="shared" si="227"/>
        <v>3.3980764227380562</v>
      </c>
      <c r="H2351">
        <f t="shared" si="230"/>
        <v>102</v>
      </c>
      <c r="I2351">
        <f t="shared" si="228"/>
        <v>6.1893534842728881</v>
      </c>
      <c r="J2351">
        <v>9.67</v>
      </c>
      <c r="K2351">
        <f t="shared" si="229"/>
        <v>1.3272522544741661</v>
      </c>
      <c r="L2351">
        <v>6.83</v>
      </c>
    </row>
    <row r="2352" spans="1:13" ht="15" x14ac:dyDescent="0.25">
      <c r="A2352" t="s">
        <v>1441</v>
      </c>
      <c r="B2352" t="s">
        <v>746</v>
      </c>
      <c r="C2352">
        <v>57</v>
      </c>
      <c r="D2352">
        <v>60</v>
      </c>
      <c r="E2352">
        <f t="shared" si="226"/>
        <v>3.1690451668539925</v>
      </c>
      <c r="F2352">
        <v>75</v>
      </c>
      <c r="G2352">
        <f t="shared" si="227"/>
        <v>3.9613064585674906</v>
      </c>
      <c r="H2352">
        <f t="shared" si="230"/>
        <v>135</v>
      </c>
      <c r="I2352">
        <f t="shared" si="228"/>
        <v>7.1303516254214827</v>
      </c>
      <c r="J2352">
        <v>10.76</v>
      </c>
      <c r="K2352">
        <f t="shared" si="229"/>
        <v>1.338525153626946</v>
      </c>
      <c r="L2352">
        <v>7.74</v>
      </c>
    </row>
    <row r="2353" spans="1:13" ht="15" x14ac:dyDescent="0.25">
      <c r="A2353" t="s">
        <v>538</v>
      </c>
      <c r="B2353" t="s">
        <v>415</v>
      </c>
      <c r="C2353">
        <v>45.2</v>
      </c>
      <c r="D2353">
        <v>30</v>
      </c>
      <c r="E2353">
        <f t="shared" si="226"/>
        <v>1.8757461961651409</v>
      </c>
      <c r="F2353">
        <v>36</v>
      </c>
      <c r="G2353">
        <f t="shared" si="227"/>
        <v>2.2508954353981694</v>
      </c>
      <c r="H2353">
        <f t="shared" si="230"/>
        <v>66</v>
      </c>
      <c r="I2353">
        <f t="shared" si="228"/>
        <v>4.1266416315633103</v>
      </c>
      <c r="J2353">
        <v>7.26</v>
      </c>
      <c r="K2353">
        <f t="shared" si="229"/>
        <v>1.0178466725286499</v>
      </c>
      <c r="L2353">
        <v>5.37</v>
      </c>
      <c r="M2353">
        <v>14.1</v>
      </c>
    </row>
    <row r="2354" spans="1:13" ht="15" x14ac:dyDescent="0.25">
      <c r="A2354" t="s">
        <v>2029</v>
      </c>
      <c r="B2354" t="s">
        <v>943</v>
      </c>
      <c r="C2354">
        <v>77.5</v>
      </c>
      <c r="D2354">
        <v>75</v>
      </c>
      <c r="E2354">
        <f t="shared" si="226"/>
        <v>3.1679899511129919</v>
      </c>
      <c r="F2354">
        <v>95</v>
      </c>
      <c r="G2354">
        <f t="shared" si="227"/>
        <v>4.0127872714097901</v>
      </c>
      <c r="H2354">
        <f t="shared" si="230"/>
        <v>170</v>
      </c>
      <c r="I2354">
        <f t="shared" si="228"/>
        <v>7.1807772225227815</v>
      </c>
      <c r="J2354">
        <v>11.31</v>
      </c>
      <c r="K2354">
        <f t="shared" si="229"/>
        <v>1.2008613870264186</v>
      </c>
      <c r="L2354">
        <v>7.16</v>
      </c>
      <c r="M2354">
        <v>13.1</v>
      </c>
    </row>
    <row r="2355" spans="1:13" x14ac:dyDescent="0.3">
      <c r="A2355" t="s">
        <v>262</v>
      </c>
      <c r="B2355" t="s">
        <v>263</v>
      </c>
      <c r="C2355">
        <v>29.4</v>
      </c>
      <c r="D2355">
        <v>16</v>
      </c>
      <c r="E2355">
        <f t="shared" si="226"/>
        <v>1.3678692711007978</v>
      </c>
      <c r="F2355">
        <v>20</v>
      </c>
      <c r="G2355">
        <f t="shared" si="227"/>
        <v>1.7098365888759972</v>
      </c>
      <c r="H2355">
        <f t="shared" si="230"/>
        <v>36</v>
      </c>
      <c r="I2355">
        <f t="shared" si="228"/>
        <v>3.077705859976795</v>
      </c>
      <c r="J2355">
        <v>5.34</v>
      </c>
      <c r="K2355">
        <f t="shared" si="229"/>
        <v>0.93450416697238814</v>
      </c>
      <c r="L2355">
        <v>5.5600000000000005</v>
      </c>
    </row>
    <row r="2356" spans="1:13" ht="15" x14ac:dyDescent="0.25">
      <c r="A2356" t="s">
        <v>1881</v>
      </c>
      <c r="B2356" t="s">
        <v>200</v>
      </c>
      <c r="C2356">
        <v>59.4</v>
      </c>
      <c r="D2356">
        <v>50</v>
      </c>
      <c r="E2356">
        <f t="shared" si="226"/>
        <v>2.5628211447121099</v>
      </c>
      <c r="F2356">
        <v>70</v>
      </c>
      <c r="G2356">
        <f t="shared" si="227"/>
        <v>3.5879496025969537</v>
      </c>
      <c r="H2356">
        <f t="shared" si="230"/>
        <v>120</v>
      </c>
      <c r="I2356">
        <f t="shared" si="228"/>
        <v>6.1507707473090631</v>
      </c>
      <c r="J2356">
        <v>8.27</v>
      </c>
      <c r="K2356">
        <f t="shared" si="229"/>
        <v>1.0071311342596663</v>
      </c>
      <c r="L2356">
        <v>7.66</v>
      </c>
    </row>
    <row r="2357" spans="1:13" ht="15" x14ac:dyDescent="0.25">
      <c r="A2357" t="s">
        <v>2078</v>
      </c>
      <c r="B2357" t="s">
        <v>200</v>
      </c>
      <c r="C2357">
        <v>65.8</v>
      </c>
      <c r="D2357">
        <v>76</v>
      </c>
      <c r="E2357">
        <f t="shared" si="226"/>
        <v>3.616068471552933</v>
      </c>
      <c r="F2357">
        <v>85</v>
      </c>
      <c r="G2357">
        <f t="shared" si="227"/>
        <v>4.0442871063420958</v>
      </c>
      <c r="H2357">
        <f t="shared" si="230"/>
        <v>161</v>
      </c>
      <c r="I2357">
        <f t="shared" si="228"/>
        <v>7.6603555778950287</v>
      </c>
      <c r="J2357">
        <v>9.0399999999999991</v>
      </c>
      <c r="K2357">
        <f t="shared" si="229"/>
        <v>1.0443344172118483</v>
      </c>
      <c r="L2357">
        <v>8.1300000000000008</v>
      </c>
      <c r="M2357">
        <v>13.1</v>
      </c>
    </row>
    <row r="2358" spans="1:13" ht="15" x14ac:dyDescent="0.25">
      <c r="A2358" t="s">
        <v>1810</v>
      </c>
      <c r="B2358" t="s">
        <v>21</v>
      </c>
      <c r="C2358">
        <v>82</v>
      </c>
      <c r="D2358">
        <v>50</v>
      </c>
      <c r="E2358">
        <f t="shared" si="226"/>
        <v>2.0270404075446264</v>
      </c>
      <c r="F2358">
        <v>65</v>
      </c>
      <c r="G2358">
        <f t="shared" si="227"/>
        <v>2.6351525298080145</v>
      </c>
      <c r="H2358">
        <f t="shared" si="230"/>
        <v>115</v>
      </c>
      <c r="I2358">
        <f t="shared" si="228"/>
        <v>4.662192937352641</v>
      </c>
      <c r="J2358">
        <v>12.13</v>
      </c>
      <c r="K2358">
        <f t="shared" si="229"/>
        <v>1.2509922323661817</v>
      </c>
      <c r="L2358">
        <v>6.96</v>
      </c>
    </row>
    <row r="2359" spans="1:13" ht="15" x14ac:dyDescent="0.25">
      <c r="A2359" t="s">
        <v>126</v>
      </c>
      <c r="B2359" t="s">
        <v>125</v>
      </c>
      <c r="C2359">
        <v>38.4</v>
      </c>
      <c r="D2359">
        <v>25</v>
      </c>
      <c r="E2359">
        <f t="shared" si="226"/>
        <v>1.7599404419211591</v>
      </c>
      <c r="F2359">
        <v>35</v>
      </c>
      <c r="G2359">
        <f t="shared" si="227"/>
        <v>2.4639166186896229</v>
      </c>
      <c r="H2359">
        <f t="shared" si="230"/>
        <v>60</v>
      </c>
      <c r="I2359">
        <f t="shared" si="228"/>
        <v>4.2238570606107819</v>
      </c>
      <c r="J2359">
        <v>4.5999999999999996</v>
      </c>
      <c r="K2359">
        <f t="shared" si="229"/>
        <v>0.701464972556616</v>
      </c>
      <c r="L2359">
        <v>5.95</v>
      </c>
      <c r="M2359">
        <v>13.7</v>
      </c>
    </row>
    <row r="2360" spans="1:13" ht="15" x14ac:dyDescent="0.25">
      <c r="A2360" t="s">
        <v>126</v>
      </c>
      <c r="B2360" t="s">
        <v>1472</v>
      </c>
      <c r="C2360">
        <v>67.8</v>
      </c>
      <c r="D2360">
        <v>85</v>
      </c>
      <c r="E2360">
        <f t="shared" si="226"/>
        <v>3.9571546070568711</v>
      </c>
      <c r="F2360">
        <v>105</v>
      </c>
      <c r="G2360">
        <f t="shared" si="227"/>
        <v>4.888249808717311</v>
      </c>
      <c r="H2360">
        <f t="shared" si="230"/>
        <v>190</v>
      </c>
      <c r="I2360">
        <f t="shared" si="228"/>
        <v>8.8454044157741816</v>
      </c>
      <c r="J2360">
        <v>10.9</v>
      </c>
      <c r="K2360">
        <f t="shared" si="229"/>
        <v>1.2399208429856015</v>
      </c>
      <c r="L2360">
        <v>8.2200000000000006</v>
      </c>
      <c r="M2360">
        <v>12</v>
      </c>
    </row>
    <row r="2361" spans="1:13" ht="15" x14ac:dyDescent="0.25">
      <c r="A2361" t="s">
        <v>126</v>
      </c>
      <c r="B2361" t="s">
        <v>1472</v>
      </c>
      <c r="C2361">
        <v>65.3</v>
      </c>
      <c r="D2361">
        <v>68</v>
      </c>
      <c r="E2361">
        <f t="shared" si="226"/>
        <v>3.2534312342025622</v>
      </c>
      <c r="F2361">
        <v>88</v>
      </c>
      <c r="G2361">
        <f t="shared" si="227"/>
        <v>4.2103227736739042</v>
      </c>
      <c r="H2361">
        <f t="shared" si="230"/>
        <v>156</v>
      </c>
      <c r="I2361">
        <f t="shared" si="228"/>
        <v>7.4637540078764655</v>
      </c>
      <c r="J2361">
        <v>13.32</v>
      </c>
      <c r="K2361">
        <f t="shared" si="229"/>
        <v>1.5448387313764473</v>
      </c>
      <c r="L2361">
        <v>8.32</v>
      </c>
      <c r="M2361">
        <v>11.91</v>
      </c>
    </row>
    <row r="2362" spans="1:13" ht="15" x14ac:dyDescent="0.25">
      <c r="A2362" t="s">
        <v>80</v>
      </c>
      <c r="B2362" t="s">
        <v>72</v>
      </c>
      <c r="E2362" t="str">
        <f t="shared" si="226"/>
        <v/>
      </c>
      <c r="G2362" t="str">
        <f t="shared" si="227"/>
        <v/>
      </c>
      <c r="I2362" t="str">
        <f t="shared" si="228"/>
        <v/>
      </c>
      <c r="K2362" t="str">
        <f t="shared" si="229"/>
        <v/>
      </c>
      <c r="M2362">
        <v>20</v>
      </c>
    </row>
    <row r="2363" spans="1:13" ht="15" x14ac:dyDescent="0.25">
      <c r="A2363" t="s">
        <v>757</v>
      </c>
      <c r="B2363" t="s">
        <v>758</v>
      </c>
      <c r="C2363">
        <v>46</v>
      </c>
      <c r="D2363">
        <v>30</v>
      </c>
      <c r="E2363">
        <f t="shared" si="226"/>
        <v>1.8519605342243035</v>
      </c>
      <c r="F2363">
        <v>43</v>
      </c>
      <c r="G2363">
        <f t="shared" si="227"/>
        <v>2.6544767657215016</v>
      </c>
      <c r="H2363">
        <f t="shared" ref="H2363:H2394" si="231">D2363+F2363</f>
        <v>73</v>
      </c>
      <c r="I2363">
        <f t="shared" si="228"/>
        <v>4.5064372999458051</v>
      </c>
      <c r="J2363">
        <v>7.15</v>
      </c>
      <c r="K2363">
        <f t="shared" si="229"/>
        <v>0.99339928550992507</v>
      </c>
      <c r="L2363">
        <v>5.78</v>
      </c>
    </row>
    <row r="2364" spans="1:13" ht="15" x14ac:dyDescent="0.25">
      <c r="A2364" t="s">
        <v>1451</v>
      </c>
      <c r="B2364" t="s">
        <v>758</v>
      </c>
      <c r="C2364">
        <v>45.5</v>
      </c>
      <c r="D2364">
        <v>33</v>
      </c>
      <c r="E2364">
        <f t="shared" si="226"/>
        <v>2.0534161245810005</v>
      </c>
      <c r="F2364">
        <v>37</v>
      </c>
      <c r="G2364">
        <f t="shared" si="227"/>
        <v>2.3023150487726372</v>
      </c>
      <c r="H2364">
        <f t="shared" si="231"/>
        <v>70</v>
      </c>
      <c r="I2364">
        <f t="shared" si="228"/>
        <v>4.3557311733536377</v>
      </c>
      <c r="J2364">
        <v>5.46</v>
      </c>
      <c r="K2364">
        <f t="shared" si="229"/>
        <v>0.7628819133511201</v>
      </c>
      <c r="L2364">
        <v>6.2</v>
      </c>
    </row>
    <row r="2365" spans="1:13" ht="15" x14ac:dyDescent="0.25">
      <c r="A2365" t="s">
        <v>1982</v>
      </c>
      <c r="B2365" t="s">
        <v>409</v>
      </c>
      <c r="C2365">
        <v>58.7</v>
      </c>
      <c r="D2365">
        <v>58</v>
      </c>
      <c r="E2365">
        <f t="shared" si="226"/>
        <v>2.9986183295221518</v>
      </c>
      <c r="F2365">
        <v>70</v>
      </c>
      <c r="G2365">
        <f t="shared" si="227"/>
        <v>3.6190221218370797</v>
      </c>
      <c r="H2365">
        <f t="shared" si="231"/>
        <v>128</v>
      </c>
      <c r="I2365">
        <f t="shared" si="228"/>
        <v>6.6176404513592315</v>
      </c>
      <c r="J2365">
        <v>10.290000000000001</v>
      </c>
      <c r="K2365">
        <f t="shared" si="229"/>
        <v>1.2608108944481446</v>
      </c>
    </row>
    <row r="2366" spans="1:13" ht="15" x14ac:dyDescent="0.25">
      <c r="A2366" t="s">
        <v>219</v>
      </c>
      <c r="B2366" t="s">
        <v>220</v>
      </c>
      <c r="C2366">
        <v>30.8</v>
      </c>
      <c r="D2366">
        <v>11</v>
      </c>
      <c r="E2366">
        <f t="shared" si="226"/>
        <v>0.90912030783833808</v>
      </c>
      <c r="F2366">
        <v>19</v>
      </c>
      <c r="G2366">
        <f t="shared" si="227"/>
        <v>1.5702987135389475</v>
      </c>
      <c r="H2366">
        <f t="shared" si="231"/>
        <v>30</v>
      </c>
      <c r="I2366">
        <f t="shared" si="228"/>
        <v>2.4794190213772858</v>
      </c>
      <c r="J2366">
        <v>4.5999999999999996</v>
      </c>
      <c r="K2366">
        <f t="shared" si="229"/>
        <v>0.78592770832331782</v>
      </c>
      <c r="L2366">
        <v>5.08</v>
      </c>
      <c r="M2366">
        <v>14.8</v>
      </c>
    </row>
    <row r="2367" spans="1:13" x14ac:dyDescent="0.3">
      <c r="A2367" t="s">
        <v>931</v>
      </c>
      <c r="B2367" t="s">
        <v>932</v>
      </c>
      <c r="C2367">
        <v>59.9</v>
      </c>
      <c r="D2367">
        <v>34</v>
      </c>
      <c r="E2367">
        <f t="shared" si="226"/>
        <v>1.7321248877295692</v>
      </c>
      <c r="F2367">
        <v>44</v>
      </c>
      <c r="G2367">
        <f t="shared" si="227"/>
        <v>2.2415733841206187</v>
      </c>
      <c r="H2367">
        <f t="shared" si="231"/>
        <v>78</v>
      </c>
      <c r="I2367">
        <f t="shared" si="228"/>
        <v>3.9736982718501879</v>
      </c>
      <c r="J2367">
        <v>6.68</v>
      </c>
      <c r="K2367">
        <f t="shared" si="229"/>
        <v>0.80999118656052527</v>
      </c>
      <c r="L2367">
        <v>5.8</v>
      </c>
      <c r="M2367">
        <v>14.71</v>
      </c>
    </row>
    <row r="2368" spans="1:13" ht="15" x14ac:dyDescent="0.25">
      <c r="A2368" t="s">
        <v>710</v>
      </c>
      <c r="B2368" t="s">
        <v>711</v>
      </c>
      <c r="C2368">
        <v>51.2</v>
      </c>
      <c r="D2368">
        <v>30</v>
      </c>
      <c r="E2368">
        <f t="shared" si="226"/>
        <v>1.7131635247923238</v>
      </c>
      <c r="F2368">
        <v>39</v>
      </c>
      <c r="G2368">
        <f t="shared" si="227"/>
        <v>2.2271125822300211</v>
      </c>
      <c r="H2368">
        <f t="shared" si="231"/>
        <v>69</v>
      </c>
      <c r="I2368">
        <f t="shared" si="228"/>
        <v>3.9402761070223447</v>
      </c>
      <c r="J2368">
        <v>9.34</v>
      </c>
      <c r="K2368">
        <f t="shared" si="229"/>
        <v>1.2279673534951725</v>
      </c>
    </row>
    <row r="2369" spans="1:13" ht="15" x14ac:dyDescent="0.25">
      <c r="A2369" t="s">
        <v>1779</v>
      </c>
      <c r="B2369" t="s">
        <v>711</v>
      </c>
      <c r="C2369">
        <v>59</v>
      </c>
      <c r="D2369">
        <v>46</v>
      </c>
      <c r="E2369">
        <f t="shared" si="226"/>
        <v>2.3694122625116725</v>
      </c>
      <c r="F2369">
        <v>53</v>
      </c>
      <c r="G2369">
        <f t="shared" si="227"/>
        <v>2.7299749981112749</v>
      </c>
      <c r="H2369">
        <f t="shared" si="231"/>
        <v>99</v>
      </c>
      <c r="I2369">
        <f t="shared" si="228"/>
        <v>5.0993872606229473</v>
      </c>
      <c r="J2369">
        <v>10.44</v>
      </c>
      <c r="K2369">
        <f t="shared" si="229"/>
        <v>1.2758328063416131</v>
      </c>
      <c r="L2369">
        <v>7.3500000000000005</v>
      </c>
    </row>
    <row r="2370" spans="1:13" ht="15" x14ac:dyDescent="0.25">
      <c r="A2370" t="s">
        <v>1366</v>
      </c>
      <c r="B2370" t="s">
        <v>711</v>
      </c>
      <c r="C2370">
        <v>54.2</v>
      </c>
      <c r="D2370">
        <v>35</v>
      </c>
      <c r="E2370">
        <f t="shared" ref="E2370:E2433" si="232">IF(AND($C2370&gt;0,D2370&gt;0),D2370/($C2370^0.727399687532279),"")</f>
        <v>1.9175977221455813</v>
      </c>
      <c r="F2370">
        <v>43</v>
      </c>
      <c r="G2370">
        <f t="shared" ref="G2370:G2433" si="233">IF(AND($C2370&gt;0,F2370&gt;0),F2370/($C2370^0.727399687532279),"")</f>
        <v>2.3559057729217141</v>
      </c>
      <c r="H2370">
        <f t="shared" si="231"/>
        <v>78</v>
      </c>
      <c r="I2370">
        <f t="shared" ref="I2370:I2433" si="234">IF(AND($C2370&gt;0,H2370&gt;0),H2370/($C2370^0.727399687532279),"")</f>
        <v>4.2735034950672954</v>
      </c>
      <c r="J2370">
        <v>7.24</v>
      </c>
      <c r="K2370">
        <f t="shared" ref="K2370:K2433" si="235">IF(AND($C2370&gt;0,J2370&gt;0),J2370/($C2370^0.515518364833551),"")</f>
        <v>0.92433647164266364</v>
      </c>
      <c r="L2370">
        <v>6.3500000000000005</v>
      </c>
    </row>
    <row r="2371" spans="1:13" x14ac:dyDescent="0.3">
      <c r="A2371" t="s">
        <v>1854</v>
      </c>
      <c r="B2371" t="s">
        <v>800</v>
      </c>
      <c r="C2371">
        <v>77.400000000000006</v>
      </c>
      <c r="D2371">
        <v>55</v>
      </c>
      <c r="E2371">
        <f t="shared" si="232"/>
        <v>2.3253755664361786</v>
      </c>
      <c r="F2371">
        <v>71</v>
      </c>
      <c r="G2371">
        <f t="shared" si="233"/>
        <v>3.0018484584903398</v>
      </c>
      <c r="H2371">
        <f t="shared" si="231"/>
        <v>126</v>
      </c>
      <c r="I2371">
        <f t="shared" si="234"/>
        <v>5.3272240249265179</v>
      </c>
      <c r="J2371">
        <v>8.76</v>
      </c>
      <c r="K2371">
        <f t="shared" si="235"/>
        <v>0.93072944681179925</v>
      </c>
      <c r="L2371">
        <v>6.42</v>
      </c>
    </row>
    <row r="2372" spans="1:13" x14ac:dyDescent="0.3">
      <c r="A2372" t="s">
        <v>1854</v>
      </c>
      <c r="B2372" t="s">
        <v>280</v>
      </c>
      <c r="C2372">
        <v>72.400000000000006</v>
      </c>
      <c r="D2372">
        <v>56</v>
      </c>
      <c r="E2372">
        <f t="shared" si="232"/>
        <v>2.4855057665066242</v>
      </c>
      <c r="F2372">
        <v>70</v>
      </c>
      <c r="G2372">
        <f t="shared" si="233"/>
        <v>3.1068822081332805</v>
      </c>
      <c r="H2372">
        <f t="shared" si="231"/>
        <v>126</v>
      </c>
      <c r="I2372">
        <f t="shared" si="234"/>
        <v>5.5923879746399052</v>
      </c>
      <c r="J2372">
        <v>10.7</v>
      </c>
      <c r="K2372">
        <f t="shared" si="235"/>
        <v>1.1766692198577666</v>
      </c>
      <c r="L2372">
        <v>9</v>
      </c>
    </row>
    <row r="2373" spans="1:13" ht="15" x14ac:dyDescent="0.25">
      <c r="A2373" t="s">
        <v>355</v>
      </c>
      <c r="B2373" t="s">
        <v>145</v>
      </c>
      <c r="C2373">
        <v>35</v>
      </c>
      <c r="D2373">
        <v>25</v>
      </c>
      <c r="E2373">
        <f t="shared" si="232"/>
        <v>1.8827185242094682</v>
      </c>
      <c r="F2373">
        <v>29</v>
      </c>
      <c r="G2373">
        <f t="shared" si="233"/>
        <v>2.1839534880829832</v>
      </c>
      <c r="H2373">
        <f t="shared" si="231"/>
        <v>54</v>
      </c>
      <c r="I2373">
        <f t="shared" si="234"/>
        <v>4.0666720122924511</v>
      </c>
      <c r="J2373">
        <v>4.33</v>
      </c>
      <c r="K2373">
        <f t="shared" si="235"/>
        <v>0.69261590917358773</v>
      </c>
      <c r="L2373">
        <v>5.6</v>
      </c>
      <c r="M2373">
        <v>15.6</v>
      </c>
    </row>
    <row r="2374" spans="1:13" ht="15" x14ac:dyDescent="0.25">
      <c r="A2374" t="s">
        <v>355</v>
      </c>
      <c r="B2374" t="s">
        <v>145</v>
      </c>
      <c r="C2374">
        <v>60.6</v>
      </c>
      <c r="D2374">
        <v>48</v>
      </c>
      <c r="E2374">
        <f t="shared" si="232"/>
        <v>2.4247736701688281</v>
      </c>
      <c r="F2374">
        <v>60</v>
      </c>
      <c r="G2374">
        <f t="shared" si="233"/>
        <v>3.0309670877110348</v>
      </c>
      <c r="H2374">
        <f t="shared" si="231"/>
        <v>108</v>
      </c>
      <c r="I2374">
        <f t="shared" si="234"/>
        <v>5.4557407578798625</v>
      </c>
      <c r="J2374">
        <v>8.86</v>
      </c>
      <c r="K2374">
        <f t="shared" si="235"/>
        <v>1.0679141704315678</v>
      </c>
      <c r="L2374">
        <v>6.94</v>
      </c>
      <c r="M2374">
        <v>13</v>
      </c>
    </row>
    <row r="2375" spans="1:13" ht="15" x14ac:dyDescent="0.25">
      <c r="A2375" t="s">
        <v>355</v>
      </c>
      <c r="B2375" t="s">
        <v>145</v>
      </c>
      <c r="C2375">
        <v>62</v>
      </c>
      <c r="D2375">
        <v>52</v>
      </c>
      <c r="E2375">
        <f t="shared" si="232"/>
        <v>2.5835578394016387</v>
      </c>
      <c r="F2375">
        <v>65</v>
      </c>
      <c r="G2375">
        <f t="shared" si="233"/>
        <v>3.2294472992520484</v>
      </c>
      <c r="H2375">
        <f t="shared" si="231"/>
        <v>117</v>
      </c>
      <c r="I2375">
        <f t="shared" si="234"/>
        <v>5.8130051386536872</v>
      </c>
      <c r="J2375">
        <v>6.78</v>
      </c>
      <c r="K2375">
        <f t="shared" si="235"/>
        <v>0.80764193561293773</v>
      </c>
      <c r="L2375">
        <v>7.25</v>
      </c>
      <c r="M2375">
        <v>12.74</v>
      </c>
    </row>
    <row r="2376" spans="1:13" ht="15" x14ac:dyDescent="0.25">
      <c r="A2376" t="s">
        <v>1974</v>
      </c>
      <c r="B2376" t="s">
        <v>466</v>
      </c>
      <c r="C2376">
        <v>75.2</v>
      </c>
      <c r="D2376">
        <v>61</v>
      </c>
      <c r="E2376">
        <f t="shared" si="232"/>
        <v>2.6337197714332539</v>
      </c>
      <c r="F2376">
        <v>71</v>
      </c>
      <c r="G2376">
        <f t="shared" si="233"/>
        <v>3.0654771110124757</v>
      </c>
      <c r="H2376">
        <f t="shared" si="231"/>
        <v>132</v>
      </c>
      <c r="I2376">
        <f t="shared" si="234"/>
        <v>5.6991968824457295</v>
      </c>
      <c r="J2376">
        <v>9.83</v>
      </c>
      <c r="K2376">
        <f t="shared" si="235"/>
        <v>1.0600558927497961</v>
      </c>
    </row>
    <row r="2377" spans="1:13" ht="15" x14ac:dyDescent="0.25">
      <c r="A2377" t="s">
        <v>324</v>
      </c>
      <c r="B2377" t="s">
        <v>47</v>
      </c>
      <c r="C2377">
        <v>25.2</v>
      </c>
      <c r="D2377">
        <v>13</v>
      </c>
      <c r="E2377">
        <f t="shared" si="232"/>
        <v>1.2432688049467902</v>
      </c>
      <c r="F2377">
        <v>14</v>
      </c>
      <c r="G2377">
        <f t="shared" si="233"/>
        <v>1.3389048668657739</v>
      </c>
      <c r="H2377">
        <f t="shared" si="231"/>
        <v>27</v>
      </c>
      <c r="I2377">
        <f t="shared" si="234"/>
        <v>2.5821736718125643</v>
      </c>
      <c r="J2377">
        <v>3.37</v>
      </c>
      <c r="K2377">
        <f t="shared" si="235"/>
        <v>0.63853129253265972</v>
      </c>
      <c r="L2377">
        <v>4.7</v>
      </c>
    </row>
    <row r="2378" spans="1:13" ht="15" x14ac:dyDescent="0.25">
      <c r="A2378" t="s">
        <v>324</v>
      </c>
      <c r="C2378">
        <v>29.2</v>
      </c>
      <c r="D2378">
        <v>20</v>
      </c>
      <c r="E2378">
        <f t="shared" si="232"/>
        <v>1.7183473892645351</v>
      </c>
      <c r="F2378">
        <v>28</v>
      </c>
      <c r="G2378">
        <f t="shared" si="233"/>
        <v>2.4056863449703494</v>
      </c>
      <c r="H2378">
        <f t="shared" si="231"/>
        <v>48</v>
      </c>
      <c r="I2378">
        <f t="shared" si="234"/>
        <v>4.1240337342348843</v>
      </c>
      <c r="J2378">
        <v>4.63</v>
      </c>
      <c r="K2378">
        <f t="shared" si="235"/>
        <v>0.8131098452279989</v>
      </c>
      <c r="L2378">
        <v>5.79</v>
      </c>
    </row>
    <row r="2379" spans="1:13" ht="15" x14ac:dyDescent="0.25">
      <c r="A2379" t="s">
        <v>324</v>
      </c>
      <c r="B2379" t="s">
        <v>308</v>
      </c>
      <c r="C2379">
        <v>43.5</v>
      </c>
      <c r="D2379">
        <v>45</v>
      </c>
      <c r="E2379">
        <f t="shared" si="232"/>
        <v>2.8931832376384801</v>
      </c>
      <c r="F2379">
        <v>60</v>
      </c>
      <c r="G2379">
        <f t="shared" si="233"/>
        <v>3.8575776501846404</v>
      </c>
      <c r="H2379">
        <f t="shared" si="231"/>
        <v>105</v>
      </c>
      <c r="I2379">
        <f t="shared" si="234"/>
        <v>6.7507608878231204</v>
      </c>
      <c r="J2379">
        <v>7.72</v>
      </c>
      <c r="K2379">
        <f t="shared" si="235"/>
        <v>1.1039413421383062</v>
      </c>
      <c r="L2379">
        <v>7.65</v>
      </c>
    </row>
    <row r="2380" spans="1:13" ht="15" x14ac:dyDescent="0.25">
      <c r="A2380" t="s">
        <v>324</v>
      </c>
      <c r="B2380" t="s">
        <v>308</v>
      </c>
      <c r="C2380">
        <v>31.9</v>
      </c>
      <c r="D2380">
        <v>30</v>
      </c>
      <c r="E2380">
        <f t="shared" si="232"/>
        <v>2.4169317216125585</v>
      </c>
      <c r="G2380" t="str">
        <f t="shared" si="233"/>
        <v/>
      </c>
      <c r="H2380">
        <f t="shared" si="231"/>
        <v>30</v>
      </c>
      <c r="I2380">
        <f t="shared" si="234"/>
        <v>2.4169317216125585</v>
      </c>
      <c r="J2380">
        <v>6.01</v>
      </c>
      <c r="K2380">
        <f t="shared" si="235"/>
        <v>1.0084230361379036</v>
      </c>
      <c r="L2380">
        <v>6.48</v>
      </c>
    </row>
    <row r="2381" spans="1:13" ht="15" x14ac:dyDescent="0.25">
      <c r="A2381" t="s">
        <v>324</v>
      </c>
      <c r="B2381" t="s">
        <v>409</v>
      </c>
      <c r="C2381">
        <v>34.6</v>
      </c>
      <c r="D2381">
        <v>37</v>
      </c>
      <c r="E2381">
        <f t="shared" si="232"/>
        <v>2.8098183908069063</v>
      </c>
      <c r="G2381" t="str">
        <f t="shared" si="233"/>
        <v/>
      </c>
      <c r="H2381">
        <f t="shared" si="231"/>
        <v>37</v>
      </c>
      <c r="I2381">
        <f t="shared" si="234"/>
        <v>2.8098183908069063</v>
      </c>
      <c r="J2381">
        <v>8.0500000000000007</v>
      </c>
      <c r="K2381">
        <f t="shared" si="235"/>
        <v>1.2953105016738142</v>
      </c>
      <c r="L2381">
        <v>6.52</v>
      </c>
    </row>
    <row r="2382" spans="1:13" ht="15" x14ac:dyDescent="0.25">
      <c r="A2382" t="s">
        <v>324</v>
      </c>
      <c r="B2382" t="s">
        <v>409</v>
      </c>
      <c r="C2382">
        <v>54.6</v>
      </c>
      <c r="D2382">
        <v>95</v>
      </c>
      <c r="E2382">
        <f t="shared" si="232"/>
        <v>5.1771437012738506</v>
      </c>
      <c r="F2382">
        <v>120</v>
      </c>
      <c r="G2382">
        <f t="shared" si="233"/>
        <v>6.5395499384511799</v>
      </c>
      <c r="H2382">
        <f t="shared" si="231"/>
        <v>215</v>
      </c>
      <c r="I2382">
        <f t="shared" si="234"/>
        <v>11.716693639725031</v>
      </c>
      <c r="J2382">
        <v>11.55</v>
      </c>
      <c r="K2382">
        <f t="shared" si="235"/>
        <v>1.4690185289980568</v>
      </c>
      <c r="L2382">
        <v>6.82</v>
      </c>
      <c r="M2382">
        <v>14.2788312376832</v>
      </c>
    </row>
    <row r="2383" spans="1:13" ht="15" x14ac:dyDescent="0.25">
      <c r="A2383" t="s">
        <v>324</v>
      </c>
      <c r="B2383" t="s">
        <v>308</v>
      </c>
      <c r="C2383">
        <v>53.8</v>
      </c>
      <c r="D2383">
        <v>82</v>
      </c>
      <c r="E2383">
        <f t="shared" si="232"/>
        <v>4.5169300586056362</v>
      </c>
      <c r="F2383">
        <v>100</v>
      </c>
      <c r="G2383">
        <f t="shared" si="233"/>
        <v>5.5084512909824834</v>
      </c>
      <c r="H2383">
        <f t="shared" si="231"/>
        <v>182</v>
      </c>
      <c r="I2383">
        <f t="shared" si="234"/>
        <v>10.02538134958812</v>
      </c>
      <c r="J2383">
        <v>11.45</v>
      </c>
      <c r="K2383">
        <f t="shared" si="235"/>
        <v>1.4674233927342284</v>
      </c>
      <c r="L2383">
        <v>8.6199999999999992</v>
      </c>
      <c r="M2383">
        <v>14.276643772126</v>
      </c>
    </row>
    <row r="2384" spans="1:13" ht="15" x14ac:dyDescent="0.25">
      <c r="A2384" t="s">
        <v>324</v>
      </c>
      <c r="B2384" t="s">
        <v>409</v>
      </c>
      <c r="C2384">
        <v>44.6</v>
      </c>
      <c r="D2384">
        <v>60</v>
      </c>
      <c r="E2384">
        <f t="shared" si="232"/>
        <v>3.7881362360212227</v>
      </c>
      <c r="F2384">
        <v>85</v>
      </c>
      <c r="G2384">
        <f t="shared" si="233"/>
        <v>5.3665263343633987</v>
      </c>
      <c r="H2384">
        <f t="shared" si="231"/>
        <v>145</v>
      </c>
      <c r="I2384">
        <f t="shared" si="234"/>
        <v>9.1546625703846214</v>
      </c>
      <c r="J2384">
        <v>10.029999999999999</v>
      </c>
      <c r="K2384">
        <f t="shared" si="235"/>
        <v>1.4159193718914838</v>
      </c>
      <c r="L2384">
        <v>7.9</v>
      </c>
      <c r="M2384">
        <v>11.65</v>
      </c>
    </row>
    <row r="2385" spans="1:13" ht="15" x14ac:dyDescent="0.25">
      <c r="A2385" t="s">
        <v>324</v>
      </c>
      <c r="B2385" t="s">
        <v>409</v>
      </c>
      <c r="C2385">
        <v>50</v>
      </c>
      <c r="D2385">
        <v>83</v>
      </c>
      <c r="E2385">
        <f t="shared" si="232"/>
        <v>4.8222291288980452</v>
      </c>
      <c r="F2385">
        <v>100</v>
      </c>
      <c r="G2385">
        <f t="shared" si="233"/>
        <v>5.8099146131301751</v>
      </c>
      <c r="H2385">
        <f t="shared" si="231"/>
        <v>183</v>
      </c>
      <c r="I2385">
        <f t="shared" si="234"/>
        <v>10.632143742028221</v>
      </c>
      <c r="J2385">
        <v>11.95</v>
      </c>
      <c r="K2385">
        <f t="shared" si="235"/>
        <v>1.5904413803731234</v>
      </c>
      <c r="L2385">
        <v>8.1199999999999992</v>
      </c>
    </row>
    <row r="2386" spans="1:13" ht="15" x14ac:dyDescent="0.25">
      <c r="A2386" t="s">
        <v>324</v>
      </c>
      <c r="B2386" t="s">
        <v>308</v>
      </c>
      <c r="C2386">
        <v>49.7</v>
      </c>
      <c r="D2386">
        <v>70</v>
      </c>
      <c r="E2386">
        <f t="shared" si="232"/>
        <v>4.0847824627899767</v>
      </c>
      <c r="F2386">
        <v>91</v>
      </c>
      <c r="G2386">
        <f t="shared" si="233"/>
        <v>5.31021720162697</v>
      </c>
      <c r="H2386">
        <f t="shared" si="231"/>
        <v>161</v>
      </c>
      <c r="I2386">
        <f t="shared" si="234"/>
        <v>9.3949996644169467</v>
      </c>
      <c r="J2386">
        <v>10.6</v>
      </c>
      <c r="K2386">
        <f t="shared" si="235"/>
        <v>1.4151516874671994</v>
      </c>
      <c r="L2386">
        <v>8.25</v>
      </c>
    </row>
    <row r="2387" spans="1:13" ht="15" x14ac:dyDescent="0.25">
      <c r="A2387" t="s">
        <v>1171</v>
      </c>
      <c r="C2387">
        <v>30.2</v>
      </c>
      <c r="D2387">
        <v>25</v>
      </c>
      <c r="E2387">
        <f t="shared" si="232"/>
        <v>2.0959620783695554</v>
      </c>
      <c r="F2387">
        <v>31</v>
      </c>
      <c r="G2387">
        <f t="shared" si="233"/>
        <v>2.5989929771782485</v>
      </c>
      <c r="H2387">
        <f t="shared" si="231"/>
        <v>56</v>
      </c>
      <c r="I2387">
        <f t="shared" si="234"/>
        <v>4.6949550555478039</v>
      </c>
      <c r="J2387">
        <v>6.04</v>
      </c>
      <c r="K2387">
        <f t="shared" si="235"/>
        <v>1.0424762737913609</v>
      </c>
      <c r="L2387">
        <v>6.1400000000000006</v>
      </c>
    </row>
    <row r="2388" spans="1:13" ht="15" x14ac:dyDescent="0.25">
      <c r="A2388" t="s">
        <v>550</v>
      </c>
      <c r="B2388" t="s">
        <v>51</v>
      </c>
      <c r="C2388">
        <v>67.8</v>
      </c>
      <c r="D2388">
        <v>68</v>
      </c>
      <c r="E2388">
        <f t="shared" si="232"/>
        <v>3.1657236856454967</v>
      </c>
      <c r="F2388">
        <v>85</v>
      </c>
      <c r="G2388">
        <f t="shared" si="233"/>
        <v>3.9571546070568711</v>
      </c>
      <c r="H2388">
        <f t="shared" si="231"/>
        <v>153</v>
      </c>
      <c r="I2388">
        <f t="shared" si="234"/>
        <v>7.1228782927023673</v>
      </c>
      <c r="J2388">
        <v>11.9</v>
      </c>
      <c r="K2388">
        <f t="shared" si="235"/>
        <v>1.3536750487640969</v>
      </c>
      <c r="L2388">
        <v>8.23</v>
      </c>
    </row>
    <row r="2389" spans="1:13" ht="15" x14ac:dyDescent="0.25">
      <c r="A2389" t="s">
        <v>550</v>
      </c>
      <c r="B2389" t="s">
        <v>51</v>
      </c>
      <c r="C2389">
        <v>55.7</v>
      </c>
      <c r="D2389">
        <v>47</v>
      </c>
      <c r="E2389">
        <f t="shared" si="232"/>
        <v>2.5244300107931501</v>
      </c>
      <c r="F2389">
        <v>64</v>
      </c>
      <c r="G2389">
        <f t="shared" si="233"/>
        <v>3.4375217168247154</v>
      </c>
      <c r="H2389">
        <f t="shared" si="231"/>
        <v>111</v>
      </c>
      <c r="I2389">
        <f t="shared" si="234"/>
        <v>5.9619517276178655</v>
      </c>
      <c r="J2389">
        <v>10</v>
      </c>
      <c r="K2389">
        <f t="shared" si="235"/>
        <v>1.2588662332218952</v>
      </c>
      <c r="L2389">
        <v>7.54</v>
      </c>
    </row>
    <row r="2390" spans="1:13" ht="15" x14ac:dyDescent="0.25">
      <c r="A2390" t="s">
        <v>550</v>
      </c>
      <c r="B2390" t="s">
        <v>1867</v>
      </c>
      <c r="C2390">
        <v>67.3</v>
      </c>
      <c r="D2390">
        <v>68</v>
      </c>
      <c r="E2390">
        <f t="shared" si="232"/>
        <v>3.182814487316977</v>
      </c>
      <c r="F2390">
        <v>85</v>
      </c>
      <c r="G2390">
        <f t="shared" si="233"/>
        <v>3.9785181091462212</v>
      </c>
      <c r="H2390">
        <f t="shared" si="231"/>
        <v>153</v>
      </c>
      <c r="I2390">
        <f t="shared" si="234"/>
        <v>7.1613325964631986</v>
      </c>
      <c r="J2390">
        <v>12.13</v>
      </c>
      <c r="K2390">
        <f t="shared" si="235"/>
        <v>1.3851138250796458</v>
      </c>
      <c r="L2390">
        <v>8.07</v>
      </c>
    </row>
    <row r="2391" spans="1:13" ht="15" x14ac:dyDescent="0.25">
      <c r="A2391" t="s">
        <v>550</v>
      </c>
      <c r="C2391">
        <v>77.900000000000006</v>
      </c>
      <c r="D2391">
        <v>70</v>
      </c>
      <c r="E2391">
        <f t="shared" si="232"/>
        <v>2.9457391338716326</v>
      </c>
      <c r="F2391">
        <v>80</v>
      </c>
      <c r="G2391">
        <f t="shared" si="233"/>
        <v>3.3665590101390088</v>
      </c>
      <c r="H2391">
        <f t="shared" si="231"/>
        <v>150</v>
      </c>
      <c r="I2391">
        <f t="shared" si="234"/>
        <v>6.3122981440106409</v>
      </c>
      <c r="J2391" s="3">
        <v>12.84</v>
      </c>
      <c r="K2391">
        <f t="shared" si="235"/>
        <v>1.3596988384111026</v>
      </c>
      <c r="L2391" s="3">
        <v>8.1999999999999993</v>
      </c>
    </row>
    <row r="2392" spans="1:13" ht="15" x14ac:dyDescent="0.25">
      <c r="A2392" s="1" t="s">
        <v>1964</v>
      </c>
      <c r="B2392" s="1" t="s">
        <v>667</v>
      </c>
      <c r="C2392" s="1">
        <v>87.4</v>
      </c>
      <c r="D2392" s="1">
        <v>56</v>
      </c>
      <c r="E2392">
        <f t="shared" si="232"/>
        <v>2.1673707977456096</v>
      </c>
      <c r="F2392" s="1">
        <v>70</v>
      </c>
      <c r="G2392">
        <f t="shared" si="233"/>
        <v>2.7092134971820121</v>
      </c>
      <c r="H2392">
        <f t="shared" si="231"/>
        <v>126</v>
      </c>
      <c r="I2392">
        <f t="shared" si="234"/>
        <v>4.8765842949276212</v>
      </c>
      <c r="J2392" s="1">
        <v>10.200000000000001</v>
      </c>
      <c r="K2392">
        <f t="shared" si="235"/>
        <v>1.0179240437948145</v>
      </c>
      <c r="L2392" s="1">
        <v>6.53</v>
      </c>
    </row>
    <row r="2393" spans="1:13" ht="15" x14ac:dyDescent="0.25">
      <c r="A2393" t="s">
        <v>2123</v>
      </c>
      <c r="B2393" t="s">
        <v>829</v>
      </c>
      <c r="C2393">
        <v>65.7</v>
      </c>
      <c r="D2393">
        <v>75</v>
      </c>
      <c r="E2393">
        <f t="shared" si="232"/>
        <v>3.5724386679211801</v>
      </c>
      <c r="F2393">
        <v>93</v>
      </c>
      <c r="G2393">
        <f t="shared" si="233"/>
        <v>4.4298239482222632</v>
      </c>
      <c r="H2393">
        <f t="shared" si="231"/>
        <v>168</v>
      </c>
      <c r="I2393">
        <f t="shared" si="234"/>
        <v>8.0022626161434438</v>
      </c>
      <c r="J2393">
        <v>9.36</v>
      </c>
      <c r="K2393">
        <f t="shared" si="235"/>
        <v>1.0821501436830734</v>
      </c>
      <c r="L2393">
        <v>8.2200000000000006</v>
      </c>
    </row>
    <row r="2394" spans="1:13" ht="15" x14ac:dyDescent="0.25">
      <c r="A2394" t="s">
        <v>828</v>
      </c>
      <c r="B2394" t="s">
        <v>829</v>
      </c>
      <c r="C2394">
        <v>74.400000000000006</v>
      </c>
      <c r="D2394">
        <v>78</v>
      </c>
      <c r="E2394">
        <f t="shared" si="232"/>
        <v>3.3940093482757958</v>
      </c>
      <c r="F2394">
        <v>100</v>
      </c>
      <c r="G2394">
        <f t="shared" si="233"/>
        <v>4.3512940362510202</v>
      </c>
      <c r="H2394">
        <f t="shared" si="231"/>
        <v>178</v>
      </c>
      <c r="I2394">
        <f t="shared" si="234"/>
        <v>7.7453033845268155</v>
      </c>
      <c r="J2394">
        <v>9.81</v>
      </c>
      <c r="K2394">
        <f t="shared" si="235"/>
        <v>1.0637480769680288</v>
      </c>
      <c r="L2394">
        <v>7.86</v>
      </c>
      <c r="M2394">
        <v>14.090709199764101</v>
      </c>
    </row>
    <row r="2395" spans="1:13" ht="15" x14ac:dyDescent="0.25">
      <c r="A2395" t="s">
        <v>828</v>
      </c>
      <c r="B2395" t="s">
        <v>829</v>
      </c>
      <c r="C2395">
        <v>41.5</v>
      </c>
      <c r="D2395">
        <v>36</v>
      </c>
      <c r="E2395">
        <f t="shared" si="232"/>
        <v>2.3951616027604712</v>
      </c>
      <c r="F2395">
        <v>43</v>
      </c>
      <c r="G2395">
        <f t="shared" si="233"/>
        <v>2.8608874699638962</v>
      </c>
      <c r="H2395">
        <f t="shared" ref="H2395:H2421" si="236">D2395+F2395</f>
        <v>79</v>
      </c>
      <c r="I2395">
        <f t="shared" si="234"/>
        <v>5.2560490727243678</v>
      </c>
      <c r="J2395">
        <v>6.37</v>
      </c>
      <c r="K2395">
        <f t="shared" si="235"/>
        <v>0.93326702944003959</v>
      </c>
      <c r="L2395">
        <v>6.03</v>
      </c>
      <c r="M2395">
        <v>13.05</v>
      </c>
    </row>
    <row r="2396" spans="1:13" ht="15" x14ac:dyDescent="0.25">
      <c r="A2396" t="s">
        <v>828</v>
      </c>
      <c r="B2396" t="s">
        <v>829</v>
      </c>
      <c r="C2396">
        <v>60.45</v>
      </c>
      <c r="D2396">
        <v>70</v>
      </c>
      <c r="E2396">
        <f t="shared" si="232"/>
        <v>3.5425086897557567</v>
      </c>
      <c r="F2396">
        <v>91</v>
      </c>
      <c r="G2396">
        <f t="shared" si="233"/>
        <v>4.6052612966824835</v>
      </c>
      <c r="H2396">
        <f t="shared" si="236"/>
        <v>161</v>
      </c>
      <c r="I2396">
        <f t="shared" si="234"/>
        <v>8.1477699864382398</v>
      </c>
      <c r="J2396">
        <v>9.74</v>
      </c>
      <c r="K2396">
        <f t="shared" si="235"/>
        <v>1.1754832539497133</v>
      </c>
      <c r="L2396">
        <v>7.99</v>
      </c>
      <c r="M2396">
        <v>13</v>
      </c>
    </row>
    <row r="2397" spans="1:13" ht="15" x14ac:dyDescent="0.25">
      <c r="A2397" t="s">
        <v>828</v>
      </c>
      <c r="B2397" t="s">
        <v>829</v>
      </c>
      <c r="C2397">
        <v>49.2</v>
      </c>
      <c r="D2397">
        <v>48</v>
      </c>
      <c r="E2397">
        <f t="shared" si="232"/>
        <v>2.8216708416056888</v>
      </c>
      <c r="F2397">
        <v>60</v>
      </c>
      <c r="G2397">
        <f t="shared" si="233"/>
        <v>3.5270885520071107</v>
      </c>
      <c r="H2397">
        <f t="shared" si="236"/>
        <v>108</v>
      </c>
      <c r="I2397">
        <f t="shared" si="234"/>
        <v>6.3487593936127995</v>
      </c>
      <c r="J2397">
        <v>8.02</v>
      </c>
      <c r="K2397">
        <f t="shared" si="235"/>
        <v>1.0763048199394558</v>
      </c>
      <c r="L2397">
        <v>6.25</v>
      </c>
      <c r="M2397">
        <v>12.84</v>
      </c>
    </row>
    <row r="2398" spans="1:13" ht="15" x14ac:dyDescent="0.25">
      <c r="A2398" t="s">
        <v>595</v>
      </c>
      <c r="B2398" t="s">
        <v>323</v>
      </c>
      <c r="C2398">
        <v>45.4</v>
      </c>
      <c r="D2398">
        <v>24</v>
      </c>
      <c r="E2398">
        <f t="shared" si="232"/>
        <v>1.4957855455344002</v>
      </c>
      <c r="F2398">
        <v>30</v>
      </c>
      <c r="G2398">
        <f t="shared" si="233"/>
        <v>1.8697319319180001</v>
      </c>
      <c r="H2398">
        <f t="shared" si="236"/>
        <v>54</v>
      </c>
      <c r="I2398">
        <f t="shared" si="234"/>
        <v>3.3655174774524004</v>
      </c>
      <c r="J2398">
        <v>6.22</v>
      </c>
      <c r="K2398">
        <f t="shared" si="235"/>
        <v>0.87005691089987891</v>
      </c>
      <c r="L2398">
        <v>5.33</v>
      </c>
    </row>
    <row r="2399" spans="1:13" ht="15" x14ac:dyDescent="0.25">
      <c r="A2399" t="s">
        <v>595</v>
      </c>
      <c r="B2399" t="s">
        <v>96</v>
      </c>
      <c r="C2399">
        <v>65.599999999999994</v>
      </c>
      <c r="D2399">
        <v>60</v>
      </c>
      <c r="E2399">
        <f t="shared" si="232"/>
        <v>2.8611192894569188</v>
      </c>
      <c r="F2399">
        <v>77</v>
      </c>
      <c r="G2399">
        <f t="shared" si="233"/>
        <v>3.6717697548030461</v>
      </c>
      <c r="H2399">
        <f t="shared" si="236"/>
        <v>137</v>
      </c>
      <c r="I2399">
        <f t="shared" si="234"/>
        <v>6.5328890442599645</v>
      </c>
      <c r="J2399">
        <v>9.4499999999999993</v>
      </c>
      <c r="K2399">
        <f t="shared" si="235"/>
        <v>1.0934137026767174</v>
      </c>
      <c r="L2399">
        <v>6.89</v>
      </c>
      <c r="M2399">
        <v>13.1</v>
      </c>
    </row>
    <row r="2400" spans="1:13" ht="15" x14ac:dyDescent="0.25">
      <c r="A2400" t="s">
        <v>1965</v>
      </c>
      <c r="B2400" t="s">
        <v>1966</v>
      </c>
      <c r="C2400">
        <v>88.8</v>
      </c>
      <c r="D2400">
        <v>57</v>
      </c>
      <c r="E2400">
        <f t="shared" si="232"/>
        <v>2.1807198320309835</v>
      </c>
      <c r="F2400">
        <v>73</v>
      </c>
      <c r="G2400">
        <f t="shared" si="233"/>
        <v>2.7928517147063476</v>
      </c>
      <c r="H2400">
        <f t="shared" si="236"/>
        <v>130</v>
      </c>
      <c r="I2400">
        <f t="shared" si="234"/>
        <v>4.9735715467373307</v>
      </c>
      <c r="J2400">
        <v>9.68</v>
      </c>
      <c r="K2400">
        <f t="shared" si="235"/>
        <v>0.95814820686037494</v>
      </c>
    </row>
    <row r="2401" spans="1:13" ht="15" x14ac:dyDescent="0.25">
      <c r="A2401" t="s">
        <v>383</v>
      </c>
      <c r="B2401" t="s">
        <v>667</v>
      </c>
      <c r="C2401">
        <v>60.2</v>
      </c>
      <c r="D2401">
        <v>24</v>
      </c>
      <c r="E2401">
        <f t="shared" si="232"/>
        <v>1.2182412760492307</v>
      </c>
      <c r="F2401">
        <v>27</v>
      </c>
      <c r="G2401">
        <f t="shared" si="233"/>
        <v>1.3705214355553845</v>
      </c>
      <c r="H2401">
        <f t="shared" si="236"/>
        <v>51</v>
      </c>
      <c r="I2401">
        <f t="shared" si="234"/>
        <v>2.5887627116046152</v>
      </c>
      <c r="J2401">
        <v>5.69</v>
      </c>
      <c r="K2401">
        <f t="shared" si="235"/>
        <v>0.68817294261933037</v>
      </c>
      <c r="L2401">
        <v>4.4000000000000004</v>
      </c>
      <c r="M2401">
        <v>16.52</v>
      </c>
    </row>
    <row r="2402" spans="1:13" ht="15" x14ac:dyDescent="0.25">
      <c r="A2402" t="s">
        <v>383</v>
      </c>
      <c r="B2402" t="s">
        <v>1298</v>
      </c>
      <c r="C2402">
        <v>72</v>
      </c>
      <c r="D2402">
        <v>37</v>
      </c>
      <c r="E2402">
        <f t="shared" si="232"/>
        <v>1.6488405006279534</v>
      </c>
      <c r="F2402">
        <v>45</v>
      </c>
      <c r="G2402">
        <f t="shared" si="233"/>
        <v>2.0053465548177813</v>
      </c>
      <c r="H2402">
        <f t="shared" si="236"/>
        <v>82</v>
      </c>
      <c r="I2402">
        <f t="shared" si="234"/>
        <v>3.6541870554457345</v>
      </c>
      <c r="J2402">
        <v>7.8</v>
      </c>
      <c r="K2402">
        <f t="shared" si="235"/>
        <v>0.86021218715377856</v>
      </c>
      <c r="L2402">
        <v>5.43</v>
      </c>
      <c r="M2402">
        <v>15.2</v>
      </c>
    </row>
    <row r="2403" spans="1:13" ht="15" x14ac:dyDescent="0.25">
      <c r="A2403" t="s">
        <v>383</v>
      </c>
      <c r="B2403" t="s">
        <v>667</v>
      </c>
      <c r="C2403">
        <v>83.3</v>
      </c>
      <c r="D2403">
        <v>48</v>
      </c>
      <c r="E2403">
        <f t="shared" si="232"/>
        <v>1.9238210106571874</v>
      </c>
      <c r="F2403">
        <v>58</v>
      </c>
      <c r="G2403">
        <f t="shared" si="233"/>
        <v>2.3246170545441016</v>
      </c>
      <c r="H2403">
        <f t="shared" si="236"/>
        <v>106</v>
      </c>
      <c r="I2403">
        <f t="shared" si="234"/>
        <v>4.248438065201289</v>
      </c>
      <c r="J2403">
        <v>10.6</v>
      </c>
      <c r="K2403">
        <f t="shared" si="235"/>
        <v>1.0843715000062668</v>
      </c>
      <c r="L2403">
        <v>6.13</v>
      </c>
      <c r="M2403">
        <v>14.2</v>
      </c>
    </row>
    <row r="2404" spans="1:13" ht="15" x14ac:dyDescent="0.25">
      <c r="A2404" t="s">
        <v>1965</v>
      </c>
      <c r="B2404" t="s">
        <v>667</v>
      </c>
      <c r="C2404">
        <v>105.9</v>
      </c>
      <c r="D2404">
        <v>84</v>
      </c>
      <c r="E2404">
        <f t="shared" si="232"/>
        <v>2.8272915642921244</v>
      </c>
      <c r="F2404">
        <v>92</v>
      </c>
      <c r="G2404">
        <f t="shared" si="233"/>
        <v>3.0965574275580408</v>
      </c>
      <c r="H2404">
        <f t="shared" si="236"/>
        <v>176</v>
      </c>
      <c r="I2404">
        <f t="shared" si="234"/>
        <v>5.9238489918501651</v>
      </c>
      <c r="J2404">
        <v>11.75</v>
      </c>
      <c r="K2404">
        <f t="shared" si="235"/>
        <v>1.062103432262915</v>
      </c>
      <c r="L2404">
        <v>6.74</v>
      </c>
      <c r="M2404">
        <v>14.178207822052</v>
      </c>
    </row>
    <row r="2405" spans="1:13" ht="15" x14ac:dyDescent="0.25">
      <c r="A2405" t="s">
        <v>383</v>
      </c>
      <c r="B2405" t="s">
        <v>667</v>
      </c>
      <c r="C2405">
        <v>95.7</v>
      </c>
      <c r="D2405">
        <v>65</v>
      </c>
      <c r="E2405">
        <f t="shared" si="232"/>
        <v>2.3550418660590133</v>
      </c>
      <c r="F2405">
        <v>77</v>
      </c>
      <c r="G2405">
        <f t="shared" si="233"/>
        <v>2.7898188259468313</v>
      </c>
      <c r="H2405">
        <f t="shared" si="236"/>
        <v>142</v>
      </c>
      <c r="I2405">
        <f t="shared" si="234"/>
        <v>5.1448606920058451</v>
      </c>
      <c r="J2405">
        <v>10.68</v>
      </c>
      <c r="K2405">
        <f t="shared" si="235"/>
        <v>1.0171260320029667</v>
      </c>
      <c r="L2405">
        <v>6.56</v>
      </c>
    </row>
    <row r="2406" spans="1:13" ht="15" x14ac:dyDescent="0.25">
      <c r="A2406" t="s">
        <v>1297</v>
      </c>
      <c r="B2406" t="s">
        <v>1298</v>
      </c>
      <c r="C2406">
        <v>73.3</v>
      </c>
      <c r="D2406">
        <v>36</v>
      </c>
      <c r="E2406">
        <f t="shared" si="232"/>
        <v>1.583530572078705</v>
      </c>
      <c r="F2406">
        <v>40</v>
      </c>
      <c r="G2406">
        <f t="shared" si="233"/>
        <v>1.7594784134207833</v>
      </c>
      <c r="H2406">
        <f t="shared" si="236"/>
        <v>76</v>
      </c>
      <c r="I2406">
        <f t="shared" si="234"/>
        <v>3.343008985499488</v>
      </c>
      <c r="J2406">
        <v>6.8</v>
      </c>
      <c r="K2406">
        <f t="shared" si="235"/>
        <v>0.74304234007429193</v>
      </c>
      <c r="L2406">
        <v>5.29</v>
      </c>
      <c r="M2406">
        <v>14.86</v>
      </c>
    </row>
    <row r="2407" spans="1:13" ht="15" x14ac:dyDescent="0.25">
      <c r="A2407" t="s">
        <v>1720</v>
      </c>
      <c r="B2407" t="s">
        <v>141</v>
      </c>
      <c r="C2407">
        <v>55.4</v>
      </c>
      <c r="D2407">
        <v>53</v>
      </c>
      <c r="E2407">
        <f t="shared" si="232"/>
        <v>2.857902520926618</v>
      </c>
      <c r="F2407">
        <v>63</v>
      </c>
      <c r="G2407">
        <f t="shared" si="233"/>
        <v>3.3971294116674895</v>
      </c>
      <c r="H2407">
        <f t="shared" si="236"/>
        <v>116</v>
      </c>
      <c r="I2407">
        <f t="shared" si="234"/>
        <v>6.2550319325941075</v>
      </c>
      <c r="J2407">
        <v>7.99</v>
      </c>
      <c r="K2407">
        <f t="shared" si="235"/>
        <v>1.0086383491654121</v>
      </c>
      <c r="L2407">
        <v>6.55</v>
      </c>
      <c r="M2407">
        <v>12.6</v>
      </c>
    </row>
    <row r="2408" spans="1:13" ht="15" x14ac:dyDescent="0.25">
      <c r="A2408" t="s">
        <v>1720</v>
      </c>
      <c r="B2408" t="s">
        <v>257</v>
      </c>
      <c r="C2408">
        <v>58.3</v>
      </c>
      <c r="D2408">
        <v>52</v>
      </c>
      <c r="E2408">
        <f t="shared" si="232"/>
        <v>2.7018210976008112</v>
      </c>
      <c r="F2408">
        <v>57</v>
      </c>
      <c r="G2408">
        <f t="shared" si="233"/>
        <v>2.9616115877547355</v>
      </c>
      <c r="H2408">
        <f t="shared" si="236"/>
        <v>109</v>
      </c>
      <c r="I2408">
        <f t="shared" si="234"/>
        <v>5.6634326853555468</v>
      </c>
      <c r="J2408">
        <v>10.3</v>
      </c>
      <c r="K2408">
        <f t="shared" si="235"/>
        <v>1.2664926056183539</v>
      </c>
      <c r="L2408">
        <v>7.65</v>
      </c>
      <c r="M2408">
        <v>12.4</v>
      </c>
    </row>
    <row r="2409" spans="1:13" ht="15" x14ac:dyDescent="0.25">
      <c r="A2409" t="s">
        <v>1723</v>
      </c>
      <c r="B2409" t="s">
        <v>257</v>
      </c>
      <c r="C2409">
        <v>64.599999999999994</v>
      </c>
      <c r="D2409">
        <v>63</v>
      </c>
      <c r="E2409">
        <f t="shared" si="232"/>
        <v>3.0379315310652388</v>
      </c>
      <c r="F2409">
        <v>80</v>
      </c>
      <c r="G2409">
        <f t="shared" si="233"/>
        <v>3.8576908330987156</v>
      </c>
      <c r="H2409">
        <f t="shared" si="236"/>
        <v>143</v>
      </c>
      <c r="I2409">
        <f t="shared" si="234"/>
        <v>6.8956223641639545</v>
      </c>
      <c r="J2409">
        <v>10.81</v>
      </c>
      <c r="K2409">
        <f t="shared" si="235"/>
        <v>1.2607169339252231</v>
      </c>
    </row>
    <row r="2410" spans="1:13" ht="15" x14ac:dyDescent="0.25">
      <c r="A2410" t="s">
        <v>247</v>
      </c>
      <c r="B2410" t="s">
        <v>859</v>
      </c>
      <c r="C2410">
        <v>46.2</v>
      </c>
      <c r="D2410">
        <v>25</v>
      </c>
      <c r="E2410">
        <f t="shared" si="232"/>
        <v>1.5384378483811993</v>
      </c>
      <c r="F2410">
        <v>36</v>
      </c>
      <c r="G2410">
        <f t="shared" si="233"/>
        <v>2.2153505016689272</v>
      </c>
      <c r="H2410">
        <f t="shared" si="236"/>
        <v>61</v>
      </c>
      <c r="I2410">
        <f t="shared" si="234"/>
        <v>3.7537883500501263</v>
      </c>
      <c r="J2410">
        <v>4.6500000000000004</v>
      </c>
      <c r="K2410">
        <f t="shared" si="235"/>
        <v>0.64461356977849138</v>
      </c>
      <c r="L2410">
        <v>4.7700000000000005</v>
      </c>
      <c r="M2410">
        <v>15.64</v>
      </c>
    </row>
    <row r="2411" spans="1:13" ht="15" x14ac:dyDescent="0.25">
      <c r="A2411" t="s">
        <v>247</v>
      </c>
      <c r="B2411" t="s">
        <v>859</v>
      </c>
      <c r="C2411">
        <v>49.3</v>
      </c>
      <c r="D2411">
        <v>31</v>
      </c>
      <c r="E2411">
        <f t="shared" si="232"/>
        <v>1.8196395752603167</v>
      </c>
      <c r="F2411">
        <v>40</v>
      </c>
      <c r="G2411">
        <f t="shared" si="233"/>
        <v>2.3479220325939569</v>
      </c>
      <c r="H2411">
        <f t="shared" si="236"/>
        <v>71</v>
      </c>
      <c r="I2411">
        <f t="shared" si="234"/>
        <v>4.1675616078542737</v>
      </c>
      <c r="J2411">
        <v>5.65</v>
      </c>
      <c r="K2411">
        <f t="shared" si="235"/>
        <v>0.75745139903313163</v>
      </c>
      <c r="L2411">
        <v>5.0999999999999996</v>
      </c>
      <c r="M2411">
        <v>15</v>
      </c>
    </row>
    <row r="2412" spans="1:13" ht="15" x14ac:dyDescent="0.25">
      <c r="A2412" t="s">
        <v>247</v>
      </c>
      <c r="B2412" t="s">
        <v>859</v>
      </c>
      <c r="C2412">
        <v>64.599999999999994</v>
      </c>
      <c r="D2412">
        <v>49</v>
      </c>
      <c r="E2412">
        <f t="shared" si="232"/>
        <v>2.3628356352729636</v>
      </c>
      <c r="F2412">
        <v>70</v>
      </c>
      <c r="G2412">
        <f t="shared" si="233"/>
        <v>3.3754794789613762</v>
      </c>
      <c r="H2412">
        <f t="shared" si="236"/>
        <v>119</v>
      </c>
      <c r="I2412">
        <f t="shared" si="234"/>
        <v>5.7383151142343394</v>
      </c>
      <c r="J2412">
        <v>7.33</v>
      </c>
      <c r="K2412">
        <f t="shared" si="235"/>
        <v>0.85486171375318087</v>
      </c>
      <c r="L2412">
        <v>5.9</v>
      </c>
      <c r="M2412">
        <v>13.91</v>
      </c>
    </row>
    <row r="2413" spans="1:13" ht="15" x14ac:dyDescent="0.25">
      <c r="A2413" t="s">
        <v>247</v>
      </c>
      <c r="B2413" t="s">
        <v>141</v>
      </c>
      <c r="C2413">
        <v>47.3</v>
      </c>
      <c r="D2413">
        <v>37</v>
      </c>
      <c r="E2413">
        <f t="shared" si="232"/>
        <v>2.2382482501411229</v>
      </c>
      <c r="F2413">
        <v>43</v>
      </c>
      <c r="G2413">
        <f t="shared" si="233"/>
        <v>2.6012074258396831</v>
      </c>
      <c r="H2413">
        <f t="shared" si="236"/>
        <v>80</v>
      </c>
      <c r="I2413">
        <f t="shared" si="234"/>
        <v>4.8394556759808065</v>
      </c>
      <c r="J2413">
        <v>5.8</v>
      </c>
      <c r="K2413">
        <f t="shared" si="235"/>
        <v>0.79433978859284349</v>
      </c>
      <c r="L2413">
        <v>6.16</v>
      </c>
      <c r="M2413">
        <v>13.7</v>
      </c>
    </row>
    <row r="2414" spans="1:13" ht="15" x14ac:dyDescent="0.25">
      <c r="A2414" t="s">
        <v>247</v>
      </c>
      <c r="B2414" t="s">
        <v>257</v>
      </c>
      <c r="C2414">
        <v>49.5</v>
      </c>
      <c r="D2414">
        <v>36</v>
      </c>
      <c r="E2414">
        <f t="shared" si="232"/>
        <v>2.1069159387526222</v>
      </c>
      <c r="F2414">
        <v>43</v>
      </c>
      <c r="G2414">
        <f t="shared" si="233"/>
        <v>2.5165940379545209</v>
      </c>
      <c r="H2414">
        <f t="shared" si="236"/>
        <v>79</v>
      </c>
      <c r="I2414">
        <f t="shared" si="234"/>
        <v>4.623509976707143</v>
      </c>
      <c r="J2414">
        <v>6.15</v>
      </c>
      <c r="K2414">
        <f t="shared" si="235"/>
        <v>0.82276349545908189</v>
      </c>
      <c r="L2414">
        <v>6.75</v>
      </c>
      <c r="M2414">
        <v>13.2</v>
      </c>
    </row>
    <row r="2415" spans="1:13" ht="15" x14ac:dyDescent="0.25">
      <c r="A2415" t="s">
        <v>1723</v>
      </c>
      <c r="B2415" t="s">
        <v>257</v>
      </c>
      <c r="C2415">
        <v>61.7</v>
      </c>
      <c r="D2415">
        <v>55</v>
      </c>
      <c r="E2415">
        <f t="shared" si="232"/>
        <v>2.7422675248404196</v>
      </c>
      <c r="F2415">
        <v>64</v>
      </c>
      <c r="G2415">
        <f t="shared" si="233"/>
        <v>3.1910022107233971</v>
      </c>
      <c r="H2415">
        <f t="shared" si="236"/>
        <v>119</v>
      </c>
      <c r="I2415">
        <f t="shared" si="234"/>
        <v>5.9332697355638162</v>
      </c>
      <c r="J2415">
        <v>11.24</v>
      </c>
      <c r="K2415">
        <f t="shared" si="235"/>
        <v>1.3422747817904814</v>
      </c>
    </row>
    <row r="2416" spans="1:13" ht="15" x14ac:dyDescent="0.25">
      <c r="A2416" t="s">
        <v>247</v>
      </c>
      <c r="B2416" t="s">
        <v>246</v>
      </c>
      <c r="C2416">
        <v>76</v>
      </c>
      <c r="D2416">
        <v>68</v>
      </c>
      <c r="E2416">
        <f t="shared" si="232"/>
        <v>2.9134374159686871</v>
      </c>
      <c r="F2416">
        <v>88</v>
      </c>
      <c r="G2416">
        <f t="shared" si="233"/>
        <v>3.7703307736065366</v>
      </c>
      <c r="H2416">
        <f t="shared" si="236"/>
        <v>156</v>
      </c>
      <c r="I2416">
        <f t="shared" si="234"/>
        <v>6.6837681895752237</v>
      </c>
      <c r="J2416">
        <v>8.65</v>
      </c>
      <c r="K2416">
        <f t="shared" si="235"/>
        <v>0.92773119457810549</v>
      </c>
      <c r="L2416">
        <v>7.1</v>
      </c>
    </row>
    <row r="2417" spans="1:13" ht="15" x14ac:dyDescent="0.25">
      <c r="A2417" t="s">
        <v>1238</v>
      </c>
      <c r="B2417" t="s">
        <v>257</v>
      </c>
      <c r="C2417">
        <v>48.2</v>
      </c>
      <c r="D2417">
        <v>34</v>
      </c>
      <c r="E2417">
        <f t="shared" si="232"/>
        <v>2.0287616527221921</v>
      </c>
      <c r="F2417">
        <v>42</v>
      </c>
      <c r="G2417">
        <f t="shared" si="233"/>
        <v>2.5061173357156492</v>
      </c>
      <c r="H2417">
        <f t="shared" si="236"/>
        <v>76</v>
      </c>
      <c r="I2417">
        <f t="shared" si="234"/>
        <v>4.5348789884378418</v>
      </c>
      <c r="J2417">
        <v>5.95</v>
      </c>
      <c r="K2417">
        <f t="shared" si="235"/>
        <v>0.80700329627223455</v>
      </c>
      <c r="L2417">
        <v>6.65</v>
      </c>
      <c r="M2417">
        <v>13.8</v>
      </c>
    </row>
    <row r="2418" spans="1:13" ht="15" x14ac:dyDescent="0.25">
      <c r="A2418" t="s">
        <v>1238</v>
      </c>
      <c r="B2418" t="s">
        <v>141</v>
      </c>
      <c r="C2418">
        <v>43.1</v>
      </c>
      <c r="D2418">
        <v>33</v>
      </c>
      <c r="E2418">
        <f t="shared" si="232"/>
        <v>2.1359726342781311</v>
      </c>
      <c r="F2418">
        <v>44</v>
      </c>
      <c r="G2418">
        <f t="shared" si="233"/>
        <v>2.8479635123708413</v>
      </c>
      <c r="H2418">
        <f t="shared" si="236"/>
        <v>77</v>
      </c>
      <c r="I2418">
        <f t="shared" si="234"/>
        <v>4.9839361466489729</v>
      </c>
      <c r="J2418">
        <v>4.8</v>
      </c>
      <c r="K2418">
        <f t="shared" si="235"/>
        <v>0.68966500204444303</v>
      </c>
      <c r="L2418">
        <v>5.42</v>
      </c>
      <c r="M2418">
        <v>13.5</v>
      </c>
    </row>
    <row r="2419" spans="1:13" ht="15" x14ac:dyDescent="0.25">
      <c r="A2419" t="s">
        <v>688</v>
      </c>
      <c r="B2419" t="s">
        <v>135</v>
      </c>
      <c r="C2419">
        <v>32.9</v>
      </c>
      <c r="D2419">
        <v>25</v>
      </c>
      <c r="E2419">
        <f t="shared" si="232"/>
        <v>1.9693920778508012</v>
      </c>
      <c r="F2419">
        <v>33</v>
      </c>
      <c r="G2419">
        <f t="shared" si="233"/>
        <v>2.5995975427630578</v>
      </c>
      <c r="H2419">
        <f t="shared" si="236"/>
        <v>58</v>
      </c>
      <c r="I2419">
        <f t="shared" si="234"/>
        <v>4.5689896206138592</v>
      </c>
      <c r="J2419">
        <v>4.9400000000000004</v>
      </c>
      <c r="K2419">
        <f t="shared" si="235"/>
        <v>0.8158016896651048</v>
      </c>
      <c r="L2419">
        <v>5.23</v>
      </c>
      <c r="M2419">
        <v>15.8</v>
      </c>
    </row>
    <row r="2420" spans="1:13" ht="15" x14ac:dyDescent="0.25">
      <c r="A2420" t="s">
        <v>688</v>
      </c>
      <c r="B2420" t="s">
        <v>135</v>
      </c>
      <c r="C2420">
        <v>39.9</v>
      </c>
      <c r="D2420">
        <v>27</v>
      </c>
      <c r="E2420">
        <f t="shared" si="232"/>
        <v>1.8484877638606818</v>
      </c>
      <c r="F2420">
        <v>40</v>
      </c>
      <c r="G2420">
        <f t="shared" si="233"/>
        <v>2.7385003909047136</v>
      </c>
      <c r="H2420">
        <f t="shared" si="236"/>
        <v>67</v>
      </c>
      <c r="I2420">
        <f t="shared" si="234"/>
        <v>4.5869881547653959</v>
      </c>
      <c r="J2420">
        <v>6.09</v>
      </c>
      <c r="K2420">
        <f t="shared" si="235"/>
        <v>0.91051344534386902</v>
      </c>
      <c r="L2420">
        <v>6.19</v>
      </c>
    </row>
    <row r="2421" spans="1:13" ht="15" x14ac:dyDescent="0.25">
      <c r="A2421" t="s">
        <v>1993</v>
      </c>
      <c r="B2421" t="s">
        <v>135</v>
      </c>
      <c r="C2421">
        <v>60.5</v>
      </c>
      <c r="D2421">
        <v>60</v>
      </c>
      <c r="E2421">
        <f t="shared" si="232"/>
        <v>3.0346104400402014</v>
      </c>
      <c r="F2421">
        <v>77</v>
      </c>
      <c r="G2421">
        <f t="shared" si="233"/>
        <v>3.8944167313849252</v>
      </c>
      <c r="H2421">
        <f t="shared" si="236"/>
        <v>137</v>
      </c>
      <c r="I2421">
        <f t="shared" si="234"/>
        <v>6.929027171425127</v>
      </c>
      <c r="J2421">
        <v>8.3000000000000007</v>
      </c>
      <c r="K2421">
        <f t="shared" si="235"/>
        <v>1.0012683194011771</v>
      </c>
      <c r="L2421">
        <v>7.21</v>
      </c>
    </row>
    <row r="2422" spans="1:13" ht="15" x14ac:dyDescent="0.25">
      <c r="A2422" t="s">
        <v>1907</v>
      </c>
      <c r="B2422" t="s">
        <v>415</v>
      </c>
      <c r="C2422">
        <v>85.4</v>
      </c>
      <c r="E2422" t="str">
        <f t="shared" si="232"/>
        <v/>
      </c>
      <c r="G2422" t="str">
        <f t="shared" si="233"/>
        <v/>
      </c>
      <c r="I2422" t="str">
        <f t="shared" si="234"/>
        <v/>
      </c>
      <c r="J2422">
        <v>6.89</v>
      </c>
      <c r="K2422">
        <f t="shared" si="235"/>
        <v>0.69585254292680521</v>
      </c>
      <c r="L2422">
        <v>6.68</v>
      </c>
    </row>
    <row r="2423" spans="1:13" ht="15" x14ac:dyDescent="0.25">
      <c r="A2423" t="s">
        <v>520</v>
      </c>
      <c r="B2423" t="s">
        <v>55</v>
      </c>
      <c r="C2423">
        <v>66.099999999999994</v>
      </c>
      <c r="D2423">
        <v>72</v>
      </c>
      <c r="E2423">
        <f t="shared" si="232"/>
        <v>3.4144324370614823</v>
      </c>
      <c r="F2423">
        <v>95</v>
      </c>
      <c r="G2423">
        <f t="shared" si="233"/>
        <v>4.5051539100116775</v>
      </c>
      <c r="H2423">
        <f t="shared" ref="H2423:H2453" si="237">D2423+F2423</f>
        <v>167</v>
      </c>
      <c r="I2423">
        <f t="shared" si="234"/>
        <v>7.9195863470731602</v>
      </c>
      <c r="J2423">
        <v>13.25</v>
      </c>
      <c r="K2423">
        <f t="shared" si="235"/>
        <v>1.5271039419597787</v>
      </c>
      <c r="L2423">
        <v>8.3000000000000007</v>
      </c>
      <c r="M2423">
        <v>11.9</v>
      </c>
    </row>
    <row r="2424" spans="1:13" ht="15" x14ac:dyDescent="0.25">
      <c r="A2424" t="s">
        <v>520</v>
      </c>
      <c r="B2424" t="s">
        <v>55</v>
      </c>
      <c r="C2424">
        <v>39</v>
      </c>
      <c r="D2424">
        <v>40</v>
      </c>
      <c r="E2424">
        <f t="shared" si="232"/>
        <v>2.7843260672305257</v>
      </c>
      <c r="F2424">
        <v>46</v>
      </c>
      <c r="G2424">
        <f t="shared" si="233"/>
        <v>3.2019749773151043</v>
      </c>
      <c r="H2424">
        <f t="shared" si="237"/>
        <v>86</v>
      </c>
      <c r="I2424">
        <f t="shared" si="234"/>
        <v>5.9863010445456295</v>
      </c>
      <c r="J2424">
        <v>8.9</v>
      </c>
      <c r="K2424">
        <f t="shared" si="235"/>
        <v>1.3463779240195102</v>
      </c>
      <c r="L2424">
        <v>6.28</v>
      </c>
      <c r="M2424">
        <v>13.1</v>
      </c>
    </row>
    <row r="2425" spans="1:13" ht="15" x14ac:dyDescent="0.25">
      <c r="A2425" t="s">
        <v>520</v>
      </c>
      <c r="B2425" t="s">
        <v>55</v>
      </c>
      <c r="C2425">
        <v>55.3</v>
      </c>
      <c r="D2425">
        <v>63</v>
      </c>
      <c r="E2425">
        <f t="shared" si="232"/>
        <v>3.4015967937369247</v>
      </c>
      <c r="F2425">
        <v>80</v>
      </c>
      <c r="G2425">
        <f t="shared" si="233"/>
        <v>4.3194879920468878</v>
      </c>
      <c r="H2425">
        <f t="shared" si="237"/>
        <v>143</v>
      </c>
      <c r="I2425">
        <f t="shared" si="234"/>
        <v>7.7210847857838125</v>
      </c>
      <c r="J2425">
        <v>12.05</v>
      </c>
      <c r="K2425">
        <f t="shared" si="235"/>
        <v>1.5225804069953233</v>
      </c>
      <c r="L2425">
        <v>7.62</v>
      </c>
      <c r="M2425">
        <v>11.59</v>
      </c>
    </row>
    <row r="2426" spans="1:13" ht="15" x14ac:dyDescent="0.25">
      <c r="A2426" t="s">
        <v>987</v>
      </c>
      <c r="B2426" t="s">
        <v>55</v>
      </c>
      <c r="C2426">
        <v>48.6</v>
      </c>
      <c r="D2426">
        <v>56</v>
      </c>
      <c r="E2426">
        <f t="shared" si="232"/>
        <v>3.3214623335321241</v>
      </c>
      <c r="F2426">
        <v>70</v>
      </c>
      <c r="G2426">
        <f t="shared" si="233"/>
        <v>4.1518279169151553</v>
      </c>
      <c r="H2426">
        <f t="shared" si="237"/>
        <v>126</v>
      </c>
      <c r="I2426">
        <f t="shared" si="234"/>
        <v>7.4732902504472793</v>
      </c>
      <c r="J2426">
        <v>11.18</v>
      </c>
      <c r="K2426">
        <f t="shared" si="235"/>
        <v>1.5099057255164332</v>
      </c>
      <c r="L2426">
        <v>7.46</v>
      </c>
    </row>
    <row r="2427" spans="1:13" ht="15" x14ac:dyDescent="0.25">
      <c r="A2427" t="s">
        <v>1660</v>
      </c>
      <c r="B2427" t="s">
        <v>677</v>
      </c>
      <c r="C2427">
        <v>47.7</v>
      </c>
      <c r="D2427">
        <v>38</v>
      </c>
      <c r="E2427">
        <f t="shared" si="232"/>
        <v>2.2847035272735572</v>
      </c>
      <c r="G2427" t="str">
        <f t="shared" si="233"/>
        <v/>
      </c>
      <c r="H2427">
        <f t="shared" si="237"/>
        <v>38</v>
      </c>
      <c r="I2427">
        <f t="shared" si="234"/>
        <v>2.2847035272735572</v>
      </c>
      <c r="J2427">
        <v>7.18</v>
      </c>
      <c r="K2427">
        <f t="shared" si="235"/>
        <v>0.97907823019431073</v>
      </c>
      <c r="L2427">
        <v>6.05</v>
      </c>
    </row>
    <row r="2428" spans="1:13" ht="15" x14ac:dyDescent="0.25">
      <c r="A2428" t="s">
        <v>1660</v>
      </c>
      <c r="B2428" t="s">
        <v>1935</v>
      </c>
      <c r="C2428">
        <v>68.2</v>
      </c>
      <c r="D2428">
        <v>100</v>
      </c>
      <c r="E2428">
        <f t="shared" si="232"/>
        <v>4.6355985556221633</v>
      </c>
      <c r="F2428">
        <v>120</v>
      </c>
      <c r="G2428">
        <f t="shared" si="233"/>
        <v>5.5627182667465958</v>
      </c>
      <c r="H2428">
        <f t="shared" si="237"/>
        <v>220</v>
      </c>
      <c r="I2428">
        <f t="shared" si="234"/>
        <v>10.198316822368758</v>
      </c>
      <c r="J2428">
        <v>14.1</v>
      </c>
      <c r="K2428">
        <f t="shared" si="235"/>
        <v>1.5990777866234342</v>
      </c>
      <c r="L2428">
        <v>8.77</v>
      </c>
      <c r="M2428">
        <v>14.274456306568799</v>
      </c>
    </row>
    <row r="2429" spans="1:13" ht="15" x14ac:dyDescent="0.25">
      <c r="A2429" t="s">
        <v>1660</v>
      </c>
      <c r="B2429" t="s">
        <v>1935</v>
      </c>
      <c r="C2429">
        <v>60.6</v>
      </c>
      <c r="D2429">
        <v>64</v>
      </c>
      <c r="E2429">
        <f t="shared" si="232"/>
        <v>3.2330315602251036</v>
      </c>
      <c r="F2429">
        <v>84</v>
      </c>
      <c r="G2429">
        <f t="shared" si="233"/>
        <v>4.2433539227954489</v>
      </c>
      <c r="H2429">
        <f t="shared" si="237"/>
        <v>148</v>
      </c>
      <c r="I2429">
        <f t="shared" si="234"/>
        <v>7.4763854830205529</v>
      </c>
      <c r="J2429">
        <v>10.32</v>
      </c>
      <c r="K2429">
        <f t="shared" si="235"/>
        <v>1.2438909976132935</v>
      </c>
      <c r="L2429">
        <v>7.8500000000000005</v>
      </c>
      <c r="M2429">
        <v>12.4</v>
      </c>
    </row>
    <row r="2430" spans="1:13" ht="15" x14ac:dyDescent="0.25">
      <c r="A2430" t="s">
        <v>1660</v>
      </c>
      <c r="B2430" t="s">
        <v>1935</v>
      </c>
      <c r="C2430">
        <v>64.5</v>
      </c>
      <c r="D2430">
        <v>88</v>
      </c>
      <c r="E2430">
        <f>IF(AND($C2430&gt;0,D2430&gt;0),D2430/($C2430^0.727399687532279),"")</f>
        <v>4.2482444738848351</v>
      </c>
      <c r="F2430">
        <v>110</v>
      </c>
      <c r="G2430">
        <f t="shared" si="233"/>
        <v>5.3103055923560429</v>
      </c>
      <c r="H2430">
        <f t="shared" si="237"/>
        <v>198</v>
      </c>
      <c r="I2430">
        <f t="shared" si="234"/>
        <v>9.558550066240878</v>
      </c>
      <c r="J2430">
        <v>13.1</v>
      </c>
      <c r="K2430">
        <f t="shared" si="235"/>
        <v>1.5290089603899299</v>
      </c>
      <c r="L2430">
        <v>8.23</v>
      </c>
    </row>
    <row r="2431" spans="1:13" ht="15" x14ac:dyDescent="0.25">
      <c r="A2431" t="s">
        <v>1488</v>
      </c>
      <c r="B2431" t="s">
        <v>190</v>
      </c>
      <c r="C2431">
        <v>86.6</v>
      </c>
      <c r="D2431">
        <v>37</v>
      </c>
      <c r="E2431">
        <f t="shared" si="232"/>
        <v>1.4416233727638139</v>
      </c>
      <c r="F2431">
        <v>50</v>
      </c>
      <c r="G2431">
        <f t="shared" si="233"/>
        <v>1.9481396929240729</v>
      </c>
      <c r="H2431">
        <f t="shared" si="237"/>
        <v>87</v>
      </c>
      <c r="I2431">
        <f t="shared" si="234"/>
        <v>3.3897630656878865</v>
      </c>
      <c r="J2431">
        <v>7.8</v>
      </c>
      <c r="K2431">
        <f t="shared" si="235"/>
        <v>0.78211127570776662</v>
      </c>
      <c r="L2431">
        <v>4.75</v>
      </c>
      <c r="M2431">
        <v>15.4</v>
      </c>
    </row>
    <row r="2432" spans="1:13" ht="15" x14ac:dyDescent="0.25">
      <c r="A2432" t="s">
        <v>801</v>
      </c>
      <c r="B2432" t="s">
        <v>802</v>
      </c>
      <c r="C2432">
        <v>60</v>
      </c>
      <c r="D2432">
        <v>65</v>
      </c>
      <c r="E2432">
        <f t="shared" si="232"/>
        <v>3.3073997765912124</v>
      </c>
      <c r="F2432">
        <v>83</v>
      </c>
      <c r="G2432">
        <f t="shared" si="233"/>
        <v>4.2232950993395484</v>
      </c>
      <c r="H2432">
        <f t="shared" si="237"/>
        <v>148</v>
      </c>
      <c r="I2432">
        <f t="shared" si="234"/>
        <v>7.5306948759307604</v>
      </c>
      <c r="J2432">
        <v>11.85</v>
      </c>
      <c r="K2432">
        <f t="shared" si="235"/>
        <v>1.4356504959760634</v>
      </c>
      <c r="L2432">
        <v>7.9</v>
      </c>
      <c r="M2432">
        <v>11.8</v>
      </c>
    </row>
    <row r="2433" spans="1:13" ht="15" x14ac:dyDescent="0.25">
      <c r="A2433" s="1" t="s">
        <v>452</v>
      </c>
      <c r="B2433" s="1" t="s">
        <v>453</v>
      </c>
      <c r="C2433" s="1">
        <v>52.5</v>
      </c>
      <c r="D2433" s="1">
        <v>19</v>
      </c>
      <c r="E2433">
        <f t="shared" si="232"/>
        <v>1.0653940356162837</v>
      </c>
      <c r="F2433" s="1">
        <v>30</v>
      </c>
      <c r="G2433">
        <f t="shared" si="233"/>
        <v>1.6822011088678164</v>
      </c>
      <c r="H2433">
        <f t="shared" si="237"/>
        <v>49</v>
      </c>
      <c r="I2433">
        <f t="shared" si="234"/>
        <v>2.7475951444840998</v>
      </c>
      <c r="J2433" s="1">
        <v>5.45</v>
      </c>
      <c r="K2433">
        <f t="shared" si="235"/>
        <v>0.70733116079723168</v>
      </c>
      <c r="L2433" s="1">
        <v>4.8500000000000005</v>
      </c>
    </row>
    <row r="2434" spans="1:13" ht="15" x14ac:dyDescent="0.25">
      <c r="A2434" t="s">
        <v>1431</v>
      </c>
      <c r="B2434" t="s">
        <v>453</v>
      </c>
      <c r="C2434">
        <v>63.5</v>
      </c>
      <c r="D2434">
        <v>29</v>
      </c>
      <c r="E2434">
        <f t="shared" ref="E2434:E2497" si="238">IF(AND($C2434&gt;0,D2434&gt;0),D2434/($C2434^0.727399687532279),"")</f>
        <v>1.4159925012098902</v>
      </c>
      <c r="F2434">
        <v>40</v>
      </c>
      <c r="G2434">
        <f t="shared" ref="G2434:G2497" si="239">IF(AND($C2434&gt;0,F2434&gt;0),F2434/($C2434^0.727399687532279),"")</f>
        <v>1.9530931051170899</v>
      </c>
      <c r="H2434">
        <f t="shared" si="237"/>
        <v>69</v>
      </c>
      <c r="I2434">
        <f t="shared" ref="I2434:I2497" si="240">IF(AND($C2434&gt;0,H2434&gt;0),H2434/($C2434^0.727399687532279),"")</f>
        <v>3.3690856063269803</v>
      </c>
      <c r="J2434">
        <v>6.05</v>
      </c>
      <c r="K2434">
        <f t="shared" ref="K2434:K2497" si="241">IF(AND($C2434&gt;0,J2434&gt;0),J2434/($C2434^0.515518364833551),"")</f>
        <v>0.71185642897235435</v>
      </c>
      <c r="L2434">
        <v>5.21</v>
      </c>
    </row>
    <row r="2435" spans="1:13" ht="15" x14ac:dyDescent="0.25">
      <c r="A2435" t="s">
        <v>1887</v>
      </c>
      <c r="B2435" t="s">
        <v>7</v>
      </c>
      <c r="C2435">
        <v>53.7</v>
      </c>
      <c r="D2435">
        <v>54</v>
      </c>
      <c r="E2435">
        <f t="shared" si="238"/>
        <v>2.9785919056081513</v>
      </c>
      <c r="F2435">
        <v>64</v>
      </c>
      <c r="G2435">
        <f t="shared" si="239"/>
        <v>3.5301829992392908</v>
      </c>
      <c r="H2435">
        <f t="shared" si="237"/>
        <v>118</v>
      </c>
      <c r="I2435">
        <f t="shared" si="240"/>
        <v>6.5087749048474421</v>
      </c>
      <c r="J2435">
        <v>8.93</v>
      </c>
      <c r="K2435">
        <f t="shared" si="241"/>
        <v>1.145560272044458</v>
      </c>
      <c r="L2435">
        <v>7.96</v>
      </c>
    </row>
    <row r="2436" spans="1:13" ht="15" x14ac:dyDescent="0.25">
      <c r="A2436" t="s">
        <v>1887</v>
      </c>
      <c r="B2436" t="s">
        <v>7</v>
      </c>
      <c r="C2436">
        <v>60.7</v>
      </c>
      <c r="D2436">
        <v>70</v>
      </c>
      <c r="E2436">
        <f t="shared" si="238"/>
        <v>3.5318897902853621</v>
      </c>
      <c r="F2436">
        <v>87</v>
      </c>
      <c r="G2436">
        <f t="shared" si="239"/>
        <v>4.3896344536403786</v>
      </c>
      <c r="H2436">
        <f t="shared" si="237"/>
        <v>157</v>
      </c>
      <c r="I2436">
        <f t="shared" si="240"/>
        <v>7.9215242439257407</v>
      </c>
      <c r="J2436">
        <v>10</v>
      </c>
      <c r="K2436">
        <f t="shared" si="241"/>
        <v>1.2042966597393934</v>
      </c>
      <c r="L2436">
        <v>7.9</v>
      </c>
    </row>
    <row r="2437" spans="1:13" ht="15" x14ac:dyDescent="0.25">
      <c r="A2437" t="s">
        <v>1364</v>
      </c>
      <c r="B2437" t="s">
        <v>1</v>
      </c>
      <c r="C2437">
        <v>59.1</v>
      </c>
      <c r="D2437">
        <v>28</v>
      </c>
      <c r="E2437">
        <f t="shared" si="238"/>
        <v>1.4404754178516976</v>
      </c>
      <c r="F2437">
        <v>28</v>
      </c>
      <c r="G2437">
        <f t="shared" si="239"/>
        <v>1.4404754178516976</v>
      </c>
      <c r="H2437">
        <f t="shared" si="237"/>
        <v>56</v>
      </c>
      <c r="I2437">
        <f t="shared" si="240"/>
        <v>2.8809508357033953</v>
      </c>
      <c r="J2437">
        <v>7.48</v>
      </c>
      <c r="K2437">
        <f t="shared" si="241"/>
        <v>0.91330475039575021</v>
      </c>
      <c r="L2437">
        <v>5.55</v>
      </c>
    </row>
    <row r="2438" spans="1:13" ht="15" x14ac:dyDescent="0.25">
      <c r="A2438" t="s">
        <v>1553</v>
      </c>
      <c r="B2438" t="s">
        <v>827</v>
      </c>
      <c r="C2438">
        <v>61.1</v>
      </c>
      <c r="D2438">
        <v>69</v>
      </c>
      <c r="E2438">
        <f t="shared" si="238"/>
        <v>3.4648407021061574</v>
      </c>
      <c r="F2438">
        <v>86</v>
      </c>
      <c r="G2438">
        <f t="shared" si="239"/>
        <v>4.3184971069728917</v>
      </c>
      <c r="H2438">
        <f t="shared" si="237"/>
        <v>155</v>
      </c>
      <c r="I2438">
        <f t="shared" si="240"/>
        <v>7.7833378090790486</v>
      </c>
      <c r="J2438">
        <v>11.8</v>
      </c>
      <c r="K2438">
        <f t="shared" si="241"/>
        <v>1.4162664363863298</v>
      </c>
      <c r="L2438">
        <v>7.19</v>
      </c>
    </row>
    <row r="2439" spans="1:13" ht="15" x14ac:dyDescent="0.25">
      <c r="A2439" t="s">
        <v>1553</v>
      </c>
      <c r="B2439" t="s">
        <v>827</v>
      </c>
      <c r="C2439">
        <v>71.900000000000006</v>
      </c>
      <c r="D2439">
        <v>86</v>
      </c>
      <c r="E2439">
        <f t="shared" si="238"/>
        <v>3.8363165603784917</v>
      </c>
      <c r="F2439">
        <v>117</v>
      </c>
      <c r="G2439">
        <f t="shared" si="239"/>
        <v>5.2191748553986459</v>
      </c>
      <c r="H2439">
        <f t="shared" si="237"/>
        <v>203</v>
      </c>
      <c r="I2439">
        <f t="shared" si="240"/>
        <v>9.0554914157771371</v>
      </c>
      <c r="J2439">
        <v>13.69</v>
      </c>
      <c r="K2439">
        <f t="shared" si="241"/>
        <v>1.5108648120518045</v>
      </c>
      <c r="L2439">
        <v>8.65</v>
      </c>
    </row>
    <row r="2440" spans="1:13" ht="15" x14ac:dyDescent="0.25">
      <c r="A2440" t="s">
        <v>875</v>
      </c>
      <c r="B2440" t="s">
        <v>827</v>
      </c>
      <c r="C2440">
        <v>54</v>
      </c>
      <c r="D2440">
        <v>50</v>
      </c>
      <c r="E2440">
        <f t="shared" si="238"/>
        <v>2.7468018091025783</v>
      </c>
      <c r="F2440">
        <v>60</v>
      </c>
      <c r="G2440">
        <f t="shared" si="239"/>
        <v>3.2961621709230937</v>
      </c>
      <c r="H2440">
        <f t="shared" si="237"/>
        <v>110</v>
      </c>
      <c r="I2440">
        <f t="shared" si="240"/>
        <v>6.0429639800256716</v>
      </c>
      <c r="J2440">
        <v>9.1</v>
      </c>
      <c r="K2440">
        <f t="shared" si="241"/>
        <v>1.1640204064742825</v>
      </c>
      <c r="L2440">
        <v>6.68</v>
      </c>
      <c r="M2440">
        <v>12.78</v>
      </c>
    </row>
    <row r="2441" spans="1:13" ht="15" x14ac:dyDescent="0.25">
      <c r="A2441" t="s">
        <v>791</v>
      </c>
      <c r="B2441" t="s">
        <v>257</v>
      </c>
      <c r="C2441">
        <v>79.599999999999994</v>
      </c>
      <c r="D2441">
        <v>36</v>
      </c>
      <c r="E2441">
        <f t="shared" si="238"/>
        <v>1.4913477703935913</v>
      </c>
      <c r="F2441">
        <v>39</v>
      </c>
      <c r="G2441">
        <f t="shared" si="239"/>
        <v>1.615626751259724</v>
      </c>
      <c r="H2441">
        <f t="shared" si="237"/>
        <v>75</v>
      </c>
      <c r="I2441">
        <f t="shared" si="240"/>
        <v>3.1069745216533153</v>
      </c>
      <c r="J2441">
        <v>7.34</v>
      </c>
      <c r="K2441">
        <f t="shared" si="241"/>
        <v>0.76867094157829041</v>
      </c>
      <c r="L2441">
        <v>5.65</v>
      </c>
    </row>
    <row r="2442" spans="1:13" ht="15" x14ac:dyDescent="0.25">
      <c r="A2442" t="s">
        <v>492</v>
      </c>
      <c r="B2442" t="s">
        <v>493</v>
      </c>
      <c r="C2442">
        <v>35.4</v>
      </c>
      <c r="D2442">
        <v>21</v>
      </c>
      <c r="E2442">
        <f t="shared" si="238"/>
        <v>1.5684649061266012</v>
      </c>
      <c r="F2442">
        <v>22</v>
      </c>
      <c r="G2442">
        <f t="shared" si="239"/>
        <v>1.643153711180249</v>
      </c>
      <c r="H2442">
        <f t="shared" si="237"/>
        <v>43</v>
      </c>
      <c r="I2442">
        <f t="shared" si="240"/>
        <v>3.2116186173068502</v>
      </c>
      <c r="J2442">
        <v>5.5200000000000005</v>
      </c>
      <c r="K2442">
        <f t="shared" si="241"/>
        <v>0.87780782708437732</v>
      </c>
      <c r="L2442">
        <v>5</v>
      </c>
    </row>
    <row r="2443" spans="1:13" ht="15" x14ac:dyDescent="0.25">
      <c r="A2443" t="s">
        <v>492</v>
      </c>
      <c r="B2443" t="s">
        <v>493</v>
      </c>
      <c r="C2443">
        <v>43</v>
      </c>
      <c r="D2443">
        <v>29</v>
      </c>
      <c r="E2443">
        <f t="shared" si="238"/>
        <v>1.8802411522416389</v>
      </c>
      <c r="F2443">
        <v>35</v>
      </c>
      <c r="G2443">
        <f t="shared" si="239"/>
        <v>2.2692565630502539</v>
      </c>
      <c r="H2443">
        <f t="shared" si="237"/>
        <v>64</v>
      </c>
      <c r="I2443">
        <f t="shared" si="240"/>
        <v>4.1494977152918926</v>
      </c>
      <c r="J2443">
        <v>7.82</v>
      </c>
      <c r="K2443">
        <f t="shared" si="241"/>
        <v>1.1249255110937213</v>
      </c>
      <c r="L2443">
        <v>6.23</v>
      </c>
    </row>
    <row r="2444" spans="1:13" ht="15" x14ac:dyDescent="0.25">
      <c r="A2444" t="s">
        <v>1959</v>
      </c>
      <c r="B2444" t="s">
        <v>741</v>
      </c>
      <c r="C2444">
        <v>52.9</v>
      </c>
      <c r="D2444">
        <v>40</v>
      </c>
      <c r="E2444">
        <f t="shared" si="238"/>
        <v>2.2305854963373677</v>
      </c>
      <c r="F2444">
        <v>52</v>
      </c>
      <c r="G2444">
        <f t="shared" si="239"/>
        <v>2.8997611452385783</v>
      </c>
      <c r="H2444">
        <f t="shared" si="237"/>
        <v>92</v>
      </c>
      <c r="I2444">
        <f t="shared" si="240"/>
        <v>5.1303466415759456</v>
      </c>
      <c r="J2444">
        <v>7</v>
      </c>
      <c r="K2444">
        <f t="shared" si="241"/>
        <v>0.90495084543297888</v>
      </c>
      <c r="L2444">
        <v>6.36</v>
      </c>
    </row>
    <row r="2445" spans="1:13" ht="15" x14ac:dyDescent="0.25">
      <c r="A2445" t="s">
        <v>1959</v>
      </c>
      <c r="B2445" t="s">
        <v>741</v>
      </c>
      <c r="C2445">
        <v>54.1</v>
      </c>
      <c r="D2445">
        <v>48</v>
      </c>
      <c r="E2445">
        <f t="shared" si="238"/>
        <v>2.6333833679868448</v>
      </c>
      <c r="F2445">
        <v>65</v>
      </c>
      <c r="G2445">
        <f t="shared" si="239"/>
        <v>3.5660399774821854</v>
      </c>
      <c r="H2445">
        <f t="shared" si="237"/>
        <v>113</v>
      </c>
      <c r="I2445">
        <f t="shared" si="240"/>
        <v>6.1994233454690297</v>
      </c>
      <c r="J2445">
        <v>7.39</v>
      </c>
      <c r="K2445">
        <f t="shared" si="241"/>
        <v>0.94438573486868116</v>
      </c>
      <c r="L2445">
        <v>6.6</v>
      </c>
    </row>
    <row r="2446" spans="1:13" ht="15" x14ac:dyDescent="0.25">
      <c r="A2446" t="s">
        <v>649</v>
      </c>
      <c r="B2446" t="s">
        <v>51</v>
      </c>
      <c r="C2446">
        <v>53</v>
      </c>
      <c r="D2446">
        <v>28</v>
      </c>
      <c r="E2446">
        <f t="shared" si="238"/>
        <v>1.5592663354455762</v>
      </c>
      <c r="F2446">
        <v>32</v>
      </c>
      <c r="G2446">
        <f t="shared" si="239"/>
        <v>1.7820186690806585</v>
      </c>
      <c r="H2446">
        <f t="shared" si="237"/>
        <v>60</v>
      </c>
      <c r="I2446">
        <f t="shared" si="240"/>
        <v>3.3412850045262346</v>
      </c>
      <c r="J2446">
        <v>7.54</v>
      </c>
      <c r="K2446">
        <f t="shared" si="241"/>
        <v>0.97381277835282132</v>
      </c>
      <c r="L2446">
        <v>5.59</v>
      </c>
    </row>
    <row r="2447" spans="1:13" ht="15" x14ac:dyDescent="0.25">
      <c r="A2447" t="s">
        <v>266</v>
      </c>
      <c r="B2447" t="s">
        <v>242</v>
      </c>
      <c r="C2447">
        <v>62.2</v>
      </c>
      <c r="D2447">
        <v>60</v>
      </c>
      <c r="E2447">
        <f t="shared" si="238"/>
        <v>2.9740528721591248</v>
      </c>
      <c r="F2447">
        <v>84</v>
      </c>
      <c r="G2447">
        <f t="shared" si="239"/>
        <v>4.163674021022775</v>
      </c>
      <c r="H2447">
        <f t="shared" si="237"/>
        <v>144</v>
      </c>
      <c r="I2447">
        <f t="shared" si="240"/>
        <v>7.1377268931818998</v>
      </c>
      <c r="J2447">
        <v>8.5</v>
      </c>
      <c r="K2447">
        <f t="shared" si="241"/>
        <v>1.0108507548700871</v>
      </c>
      <c r="L2447">
        <v>7.23</v>
      </c>
    </row>
    <row r="2448" spans="1:13" ht="15" x14ac:dyDescent="0.25">
      <c r="A2448" t="s">
        <v>266</v>
      </c>
      <c r="B2448" t="s">
        <v>242</v>
      </c>
      <c r="C2448">
        <v>54.8</v>
      </c>
      <c r="D2448">
        <v>47</v>
      </c>
      <c r="E2448">
        <f t="shared" si="238"/>
        <v>2.5545206809661973</v>
      </c>
      <c r="F2448">
        <v>55</v>
      </c>
      <c r="G2448">
        <f t="shared" si="239"/>
        <v>2.9893327117689545</v>
      </c>
      <c r="H2448">
        <f t="shared" si="237"/>
        <v>102</v>
      </c>
      <c r="I2448">
        <f t="shared" si="240"/>
        <v>5.5438533927351514</v>
      </c>
      <c r="J2448">
        <v>8.3800000000000008</v>
      </c>
      <c r="K2448">
        <f t="shared" si="241"/>
        <v>1.0638262645682059</v>
      </c>
      <c r="L2448">
        <v>6.42</v>
      </c>
    </row>
    <row r="2449" spans="1:13" ht="15" x14ac:dyDescent="0.25">
      <c r="A2449" t="s">
        <v>266</v>
      </c>
      <c r="B2449" t="s">
        <v>242</v>
      </c>
      <c r="C2449">
        <v>65.5</v>
      </c>
      <c r="D2449">
        <v>73</v>
      </c>
      <c r="E2449">
        <f t="shared" si="238"/>
        <v>3.4848934649496699</v>
      </c>
      <c r="F2449">
        <v>92</v>
      </c>
      <c r="G2449">
        <f t="shared" si="239"/>
        <v>4.3919205311694469</v>
      </c>
      <c r="H2449">
        <f t="shared" si="237"/>
        <v>165</v>
      </c>
      <c r="I2449">
        <f t="shared" si="240"/>
        <v>7.8768139961191164</v>
      </c>
      <c r="J2449">
        <v>10.75</v>
      </c>
      <c r="K2449">
        <f t="shared" si="241"/>
        <v>1.2448089986237199</v>
      </c>
      <c r="L2449">
        <v>7.3</v>
      </c>
    </row>
    <row r="2450" spans="1:13" ht="15" x14ac:dyDescent="0.25">
      <c r="A2450" t="s">
        <v>266</v>
      </c>
      <c r="B2450" t="s">
        <v>51</v>
      </c>
      <c r="C2450">
        <v>74.099999999999994</v>
      </c>
      <c r="D2450">
        <v>105</v>
      </c>
      <c r="E2450">
        <f t="shared" si="238"/>
        <v>4.5823063317535553</v>
      </c>
      <c r="F2450">
        <v>130</v>
      </c>
      <c r="G2450">
        <f t="shared" si="239"/>
        <v>5.6733316488377357</v>
      </c>
      <c r="H2450">
        <f t="shared" si="237"/>
        <v>235</v>
      </c>
      <c r="I2450">
        <f t="shared" si="240"/>
        <v>10.255637980591292</v>
      </c>
      <c r="J2450">
        <v>12.5</v>
      </c>
      <c r="K2450">
        <f t="shared" si="241"/>
        <v>1.3582646185396288</v>
      </c>
      <c r="L2450">
        <v>8.84</v>
      </c>
    </row>
    <row r="2451" spans="1:13" ht="15" x14ac:dyDescent="0.25">
      <c r="A2451" t="s">
        <v>266</v>
      </c>
      <c r="B2451" t="s">
        <v>230</v>
      </c>
      <c r="C2451">
        <v>61.3</v>
      </c>
      <c r="D2451">
        <v>37</v>
      </c>
      <c r="E2451">
        <f t="shared" si="238"/>
        <v>1.8535467038354634</v>
      </c>
      <c r="G2451" t="str">
        <f t="shared" si="239"/>
        <v/>
      </c>
      <c r="H2451">
        <f t="shared" si="237"/>
        <v>37</v>
      </c>
      <c r="I2451">
        <f t="shared" si="240"/>
        <v>1.8535467038354634</v>
      </c>
      <c r="J2451">
        <v>5.96</v>
      </c>
      <c r="K2451">
        <f t="shared" si="241"/>
        <v>0.71413046191049578</v>
      </c>
      <c r="L2451">
        <v>5.3</v>
      </c>
    </row>
    <row r="2452" spans="1:13" ht="15" x14ac:dyDescent="0.25">
      <c r="A2452" t="s">
        <v>266</v>
      </c>
      <c r="B2452" t="s">
        <v>1874</v>
      </c>
      <c r="C2452">
        <v>62.3</v>
      </c>
      <c r="D2452">
        <v>58</v>
      </c>
      <c r="E2452">
        <f t="shared" si="238"/>
        <v>2.8715603572862265</v>
      </c>
      <c r="F2452">
        <v>80</v>
      </c>
      <c r="G2452">
        <f t="shared" si="239"/>
        <v>3.9607729066016915</v>
      </c>
      <c r="H2452">
        <f t="shared" si="237"/>
        <v>138</v>
      </c>
      <c r="I2452">
        <f t="shared" si="240"/>
        <v>6.832333263887918</v>
      </c>
      <c r="J2452">
        <v>8.57</v>
      </c>
      <c r="K2452">
        <f t="shared" si="241"/>
        <v>1.0183317354411896</v>
      </c>
      <c r="L2452">
        <v>7.15</v>
      </c>
    </row>
    <row r="2453" spans="1:13" ht="15" x14ac:dyDescent="0.25">
      <c r="A2453" t="s">
        <v>266</v>
      </c>
      <c r="B2453" t="s">
        <v>577</v>
      </c>
      <c r="C2453">
        <v>44</v>
      </c>
      <c r="D2453">
        <v>43</v>
      </c>
      <c r="E2453">
        <f t="shared" si="238"/>
        <v>2.7417098494499248</v>
      </c>
      <c r="F2453">
        <v>56</v>
      </c>
      <c r="G2453">
        <f t="shared" si="239"/>
        <v>3.5705988737022274</v>
      </c>
      <c r="H2453">
        <f t="shared" si="237"/>
        <v>99</v>
      </c>
      <c r="I2453">
        <f t="shared" si="240"/>
        <v>6.3123087231521522</v>
      </c>
      <c r="J2453">
        <v>7.1</v>
      </c>
      <c r="K2453">
        <f t="shared" si="241"/>
        <v>1.0093186828074194</v>
      </c>
      <c r="L2453">
        <v>7.3</v>
      </c>
    </row>
    <row r="2454" spans="1:13" ht="15" x14ac:dyDescent="0.25">
      <c r="A2454" t="s">
        <v>266</v>
      </c>
      <c r="B2454" t="s">
        <v>267</v>
      </c>
      <c r="C2454">
        <v>54.3</v>
      </c>
      <c r="D2454">
        <v>15</v>
      </c>
      <c r="E2454">
        <f t="shared" si="238"/>
        <v>0.82072640310899625</v>
      </c>
      <c r="G2454" t="str">
        <f t="shared" si="239"/>
        <v/>
      </c>
      <c r="I2454" t="str">
        <f t="shared" si="240"/>
        <v/>
      </c>
      <c r="J2454">
        <v>4.82</v>
      </c>
      <c r="K2454">
        <f t="shared" si="241"/>
        <v>0.61478868632096728</v>
      </c>
      <c r="L2454">
        <v>4.5</v>
      </c>
      <c r="M2454">
        <v>18.190000000000001</v>
      </c>
    </row>
    <row r="2455" spans="1:13" ht="15" x14ac:dyDescent="0.25">
      <c r="A2455" t="s">
        <v>266</v>
      </c>
      <c r="B2455" t="s">
        <v>278</v>
      </c>
      <c r="C2455">
        <v>38.6</v>
      </c>
      <c r="D2455">
        <v>23</v>
      </c>
      <c r="E2455">
        <f t="shared" si="238"/>
        <v>1.6130384743875386</v>
      </c>
      <c r="F2455">
        <v>31</v>
      </c>
      <c r="G2455">
        <f t="shared" si="239"/>
        <v>2.1740953350440737</v>
      </c>
      <c r="H2455">
        <f t="shared" ref="H2455:H2486" si="242">D2455+F2455</f>
        <v>54</v>
      </c>
      <c r="I2455">
        <f t="shared" si="240"/>
        <v>3.7871338094316123</v>
      </c>
      <c r="J2455">
        <v>6.35</v>
      </c>
      <c r="K2455">
        <f t="shared" si="241"/>
        <v>0.9657369146104291</v>
      </c>
      <c r="L2455">
        <v>5.16</v>
      </c>
      <c r="M2455">
        <v>16.03</v>
      </c>
    </row>
    <row r="2456" spans="1:13" ht="15" x14ac:dyDescent="0.25">
      <c r="A2456" t="s">
        <v>266</v>
      </c>
      <c r="B2456" t="s">
        <v>544</v>
      </c>
      <c r="C2456">
        <v>65.3</v>
      </c>
      <c r="D2456">
        <v>34</v>
      </c>
      <c r="E2456">
        <f t="shared" si="238"/>
        <v>1.6267156171012811</v>
      </c>
      <c r="F2456">
        <v>42</v>
      </c>
      <c r="G2456">
        <f t="shared" si="239"/>
        <v>2.0094722328898178</v>
      </c>
      <c r="H2456">
        <f t="shared" si="242"/>
        <v>76</v>
      </c>
      <c r="I2456">
        <f t="shared" si="240"/>
        <v>3.6361878499910989</v>
      </c>
      <c r="J2456">
        <v>7.15</v>
      </c>
      <c r="K2456">
        <f t="shared" si="241"/>
        <v>0.8292490187193392</v>
      </c>
      <c r="L2456">
        <v>4.6500000000000004</v>
      </c>
      <c r="M2456">
        <v>15.5</v>
      </c>
    </row>
    <row r="2457" spans="1:13" ht="15" x14ac:dyDescent="0.25">
      <c r="A2457" t="s">
        <v>266</v>
      </c>
      <c r="B2457" t="s">
        <v>485</v>
      </c>
      <c r="C2457">
        <v>62</v>
      </c>
      <c r="D2457">
        <v>16</v>
      </c>
      <c r="E2457">
        <f t="shared" si="238"/>
        <v>0.79494087366204269</v>
      </c>
      <c r="F2457">
        <v>28</v>
      </c>
      <c r="G2457">
        <f t="shared" si="239"/>
        <v>1.3911465289085747</v>
      </c>
      <c r="H2457">
        <f t="shared" si="242"/>
        <v>44</v>
      </c>
      <c r="I2457">
        <f t="shared" si="240"/>
        <v>2.1860874025706174</v>
      </c>
      <c r="J2457">
        <v>7.1</v>
      </c>
      <c r="K2457">
        <f t="shared" si="241"/>
        <v>0.8457607290341973</v>
      </c>
      <c r="L2457">
        <v>4.75</v>
      </c>
      <c r="M2457">
        <v>15.3</v>
      </c>
    </row>
    <row r="2458" spans="1:13" ht="15" x14ac:dyDescent="0.25">
      <c r="A2458" t="s">
        <v>266</v>
      </c>
      <c r="B2458" t="s">
        <v>584</v>
      </c>
      <c r="C2458">
        <v>56</v>
      </c>
      <c r="D2458">
        <v>30</v>
      </c>
      <c r="E2458">
        <f t="shared" si="238"/>
        <v>1.6050546720973384</v>
      </c>
      <c r="F2458">
        <v>38</v>
      </c>
      <c r="G2458">
        <f t="shared" si="239"/>
        <v>2.0330692513232953</v>
      </c>
      <c r="H2458">
        <f t="shared" si="242"/>
        <v>68</v>
      </c>
      <c r="I2458">
        <f t="shared" si="240"/>
        <v>3.6381239234206335</v>
      </c>
      <c r="J2458">
        <v>5.32</v>
      </c>
      <c r="K2458">
        <f t="shared" si="241"/>
        <v>0.66786486879378171</v>
      </c>
      <c r="L2458">
        <v>5.4</v>
      </c>
      <c r="M2458">
        <v>14.15</v>
      </c>
    </row>
    <row r="2459" spans="1:13" ht="15" x14ac:dyDescent="0.25">
      <c r="A2459" t="s">
        <v>266</v>
      </c>
      <c r="B2459" t="s">
        <v>278</v>
      </c>
      <c r="C2459">
        <v>63.3</v>
      </c>
      <c r="D2459">
        <v>60</v>
      </c>
      <c r="E2459">
        <f t="shared" si="238"/>
        <v>2.9363698392866513</v>
      </c>
      <c r="F2459">
        <v>75</v>
      </c>
      <c r="G2459">
        <f t="shared" si="239"/>
        <v>3.6704622991083142</v>
      </c>
      <c r="H2459">
        <f t="shared" si="242"/>
        <v>135</v>
      </c>
      <c r="I2459">
        <f t="shared" si="240"/>
        <v>6.6068321383949655</v>
      </c>
      <c r="J2459">
        <v>9.26</v>
      </c>
      <c r="K2459">
        <f t="shared" si="241"/>
        <v>1.0913254713708949</v>
      </c>
      <c r="L2459">
        <v>6.8</v>
      </c>
      <c r="M2459">
        <v>13.8</v>
      </c>
    </row>
    <row r="2460" spans="1:13" ht="15" x14ac:dyDescent="0.25">
      <c r="A2460" t="s">
        <v>266</v>
      </c>
      <c r="B2460" t="s">
        <v>85</v>
      </c>
      <c r="C2460">
        <v>53</v>
      </c>
      <c r="D2460">
        <v>26</v>
      </c>
      <c r="E2460">
        <f t="shared" si="238"/>
        <v>1.447890168628035</v>
      </c>
      <c r="F2460">
        <v>36</v>
      </c>
      <c r="G2460">
        <f t="shared" si="239"/>
        <v>2.0047710027157408</v>
      </c>
      <c r="H2460">
        <f t="shared" si="242"/>
        <v>62</v>
      </c>
      <c r="I2460">
        <f t="shared" si="240"/>
        <v>3.4526611713437756</v>
      </c>
      <c r="J2460">
        <v>7.18</v>
      </c>
      <c r="K2460">
        <f t="shared" si="241"/>
        <v>0.92731773853756727</v>
      </c>
      <c r="L2460">
        <v>5.89</v>
      </c>
      <c r="M2460">
        <v>13.26</v>
      </c>
    </row>
    <row r="2461" spans="1:13" ht="15" x14ac:dyDescent="0.25">
      <c r="A2461" t="s">
        <v>266</v>
      </c>
      <c r="B2461" t="s">
        <v>577</v>
      </c>
      <c r="C2461">
        <v>37.6</v>
      </c>
      <c r="D2461">
        <v>27</v>
      </c>
      <c r="E2461">
        <f t="shared" si="238"/>
        <v>1.9300680339910756</v>
      </c>
      <c r="F2461">
        <v>35</v>
      </c>
      <c r="G2461">
        <f t="shared" si="239"/>
        <v>2.5019400440625055</v>
      </c>
      <c r="H2461">
        <f t="shared" si="242"/>
        <v>62</v>
      </c>
      <c r="I2461">
        <f t="shared" si="240"/>
        <v>4.4320080780535811</v>
      </c>
      <c r="J2461">
        <v>5.54</v>
      </c>
      <c r="K2461">
        <f t="shared" si="241"/>
        <v>0.85402680632611871</v>
      </c>
      <c r="L2461">
        <v>6.8</v>
      </c>
      <c r="M2461">
        <v>13.2</v>
      </c>
    </row>
    <row r="2462" spans="1:13" ht="15" x14ac:dyDescent="0.25">
      <c r="A2462" t="s">
        <v>266</v>
      </c>
      <c r="B2462" t="s">
        <v>765</v>
      </c>
      <c r="C2462">
        <v>50.8</v>
      </c>
      <c r="D2462">
        <v>17</v>
      </c>
      <c r="E2462">
        <f t="shared" si="238"/>
        <v>0.97634698637144934</v>
      </c>
      <c r="F2462">
        <v>26</v>
      </c>
      <c r="G2462">
        <f t="shared" si="239"/>
        <v>1.4932365673916284</v>
      </c>
      <c r="H2462">
        <f t="shared" si="242"/>
        <v>43</v>
      </c>
      <c r="I2462">
        <f t="shared" si="240"/>
        <v>2.4695835537630777</v>
      </c>
      <c r="J2462">
        <v>5.15</v>
      </c>
      <c r="K2462">
        <f t="shared" si="241"/>
        <v>0.6798344330443461</v>
      </c>
      <c r="L2462">
        <v>5.26</v>
      </c>
    </row>
    <row r="2463" spans="1:13" ht="15" x14ac:dyDescent="0.25">
      <c r="A2463" t="s">
        <v>1070</v>
      </c>
      <c r="B2463" t="s">
        <v>278</v>
      </c>
      <c r="C2463">
        <v>53.8</v>
      </c>
      <c r="D2463">
        <v>42</v>
      </c>
      <c r="E2463">
        <f t="shared" si="238"/>
        <v>2.3135495422126433</v>
      </c>
      <c r="F2463">
        <v>55</v>
      </c>
      <c r="G2463">
        <f t="shared" si="239"/>
        <v>3.0296482100403659</v>
      </c>
      <c r="H2463">
        <f t="shared" si="242"/>
        <v>97</v>
      </c>
      <c r="I2463">
        <f t="shared" si="240"/>
        <v>5.3431977522530092</v>
      </c>
      <c r="J2463">
        <v>7.3</v>
      </c>
      <c r="K2463">
        <f t="shared" si="241"/>
        <v>0.93556251239824173</v>
      </c>
      <c r="L2463">
        <v>6</v>
      </c>
      <c r="M2463">
        <v>14.5</v>
      </c>
    </row>
    <row r="2464" spans="1:13" ht="15" x14ac:dyDescent="0.25">
      <c r="A2464" t="s">
        <v>1070</v>
      </c>
      <c r="B2464" t="s">
        <v>577</v>
      </c>
      <c r="C2464">
        <v>34.200000000000003</v>
      </c>
      <c r="D2464">
        <v>23</v>
      </c>
      <c r="E2464">
        <f t="shared" si="238"/>
        <v>1.761480037634322</v>
      </c>
      <c r="F2464">
        <v>31</v>
      </c>
      <c r="G2464">
        <f t="shared" si="239"/>
        <v>2.3741687463766952</v>
      </c>
      <c r="H2464">
        <f t="shared" si="242"/>
        <v>54</v>
      </c>
      <c r="I2464">
        <f t="shared" si="240"/>
        <v>4.1356487840110168</v>
      </c>
      <c r="J2464">
        <v>4.63</v>
      </c>
      <c r="K2464">
        <f t="shared" si="241"/>
        <v>0.74948399181351599</v>
      </c>
      <c r="L2464">
        <v>6.46</v>
      </c>
      <c r="M2464">
        <v>14.47</v>
      </c>
    </row>
    <row r="2465" spans="1:13" ht="15" x14ac:dyDescent="0.25">
      <c r="A2465" t="s">
        <v>1070</v>
      </c>
      <c r="B2465" t="s">
        <v>664</v>
      </c>
      <c r="C2465">
        <v>35.799999999999997</v>
      </c>
      <c r="D2465">
        <v>30</v>
      </c>
      <c r="E2465">
        <f t="shared" si="238"/>
        <v>2.2224255776897519</v>
      </c>
      <c r="F2465">
        <v>40</v>
      </c>
      <c r="G2465">
        <f t="shared" si="239"/>
        <v>2.9632341035863359</v>
      </c>
      <c r="H2465">
        <f t="shared" si="242"/>
        <v>70</v>
      </c>
      <c r="I2465">
        <f t="shared" si="240"/>
        <v>5.1856596812760873</v>
      </c>
      <c r="J2465">
        <v>6.24</v>
      </c>
      <c r="K2465">
        <f t="shared" si="241"/>
        <v>0.98657328826052371</v>
      </c>
      <c r="L2465">
        <v>7.05</v>
      </c>
      <c r="M2465">
        <v>13.8</v>
      </c>
    </row>
    <row r="2466" spans="1:13" ht="15" x14ac:dyDescent="0.25">
      <c r="A2466" t="s">
        <v>260</v>
      </c>
      <c r="B2466" t="s">
        <v>244</v>
      </c>
      <c r="C2466">
        <v>60.7</v>
      </c>
      <c r="D2466">
        <v>87</v>
      </c>
      <c r="E2466">
        <f t="shared" si="238"/>
        <v>4.3896344536403786</v>
      </c>
      <c r="F2466">
        <v>103</v>
      </c>
      <c r="G2466">
        <f t="shared" si="239"/>
        <v>5.1969235485627472</v>
      </c>
      <c r="H2466">
        <f t="shared" si="242"/>
        <v>190</v>
      </c>
      <c r="I2466">
        <f t="shared" si="240"/>
        <v>9.5865580022031267</v>
      </c>
      <c r="J2466">
        <v>11</v>
      </c>
      <c r="K2466">
        <f t="shared" si="241"/>
        <v>1.3247263257133326</v>
      </c>
      <c r="L2466">
        <v>8.52</v>
      </c>
    </row>
    <row r="2467" spans="1:13" ht="15" x14ac:dyDescent="0.25">
      <c r="A2467" t="s">
        <v>260</v>
      </c>
      <c r="C2467">
        <v>52.1</v>
      </c>
      <c r="D2467">
        <v>66</v>
      </c>
      <c r="E2467">
        <f t="shared" si="238"/>
        <v>3.7214887637571721</v>
      </c>
      <c r="F2467">
        <v>82</v>
      </c>
      <c r="G2467">
        <f t="shared" si="239"/>
        <v>4.6236678580013351</v>
      </c>
      <c r="H2467">
        <f t="shared" si="242"/>
        <v>148</v>
      </c>
      <c r="I2467">
        <f t="shared" si="240"/>
        <v>8.3451566217585071</v>
      </c>
      <c r="J2467">
        <v>10.08</v>
      </c>
      <c r="K2467">
        <f t="shared" si="241"/>
        <v>1.3134064850162108</v>
      </c>
      <c r="L2467">
        <v>7.98</v>
      </c>
    </row>
    <row r="2468" spans="1:13" ht="15" x14ac:dyDescent="0.25">
      <c r="A2468" t="s">
        <v>260</v>
      </c>
      <c r="B2468" t="s">
        <v>244</v>
      </c>
      <c r="C2468">
        <v>51.8</v>
      </c>
      <c r="D2468">
        <v>67</v>
      </c>
      <c r="E2468">
        <f t="shared" si="238"/>
        <v>3.793777627787617</v>
      </c>
      <c r="F2468">
        <v>85</v>
      </c>
      <c r="G2468">
        <f t="shared" si="239"/>
        <v>4.8130014680887676</v>
      </c>
      <c r="H2468">
        <f t="shared" si="242"/>
        <v>152</v>
      </c>
      <c r="I2468">
        <f t="shared" si="240"/>
        <v>8.6067790958763855</v>
      </c>
      <c r="J2468">
        <v>10.3</v>
      </c>
      <c r="K2468">
        <f t="shared" si="241"/>
        <v>1.3460734248269426</v>
      </c>
      <c r="L2468">
        <v>7.95</v>
      </c>
    </row>
    <row r="2469" spans="1:13" ht="15" x14ac:dyDescent="0.25">
      <c r="A2469" t="s">
        <v>260</v>
      </c>
      <c r="B2469" t="s">
        <v>244</v>
      </c>
      <c r="C2469">
        <v>58.9</v>
      </c>
      <c r="D2469">
        <v>83</v>
      </c>
      <c r="E2469">
        <f t="shared" si="238"/>
        <v>4.2805224590748239</v>
      </c>
      <c r="G2469" t="str">
        <f t="shared" si="239"/>
        <v/>
      </c>
      <c r="H2469">
        <f t="shared" si="242"/>
        <v>83</v>
      </c>
      <c r="I2469">
        <f t="shared" si="240"/>
        <v>4.2805224590748239</v>
      </c>
      <c r="J2469">
        <v>11.77</v>
      </c>
      <c r="K2469">
        <f t="shared" si="241"/>
        <v>1.4396254662774508</v>
      </c>
      <c r="L2469">
        <v>8.1999999999999993</v>
      </c>
    </row>
    <row r="2470" spans="1:13" ht="15" x14ac:dyDescent="0.25">
      <c r="A2470" t="s">
        <v>260</v>
      </c>
      <c r="B2470" t="s">
        <v>244</v>
      </c>
      <c r="C2470">
        <v>47.5</v>
      </c>
      <c r="D2470">
        <v>48</v>
      </c>
      <c r="E2470">
        <f t="shared" si="238"/>
        <v>2.8947751089970901</v>
      </c>
      <c r="F2470">
        <v>60</v>
      </c>
      <c r="G2470">
        <f t="shared" si="239"/>
        <v>3.6184688862463625</v>
      </c>
      <c r="H2470">
        <f t="shared" si="242"/>
        <v>108</v>
      </c>
      <c r="I2470">
        <f t="shared" si="240"/>
        <v>6.5132439952434531</v>
      </c>
      <c r="J2470">
        <v>10.3</v>
      </c>
      <c r="K2470">
        <f t="shared" si="241"/>
        <v>1.4075728350887406</v>
      </c>
      <c r="L2470">
        <v>7.04</v>
      </c>
      <c r="M2470">
        <v>11.9</v>
      </c>
    </row>
    <row r="2471" spans="1:13" ht="15" x14ac:dyDescent="0.25">
      <c r="A2471" t="s">
        <v>1609</v>
      </c>
      <c r="B2471" t="s">
        <v>244</v>
      </c>
      <c r="C2471">
        <v>49.6</v>
      </c>
      <c r="D2471">
        <v>53</v>
      </c>
      <c r="E2471">
        <f t="shared" si="238"/>
        <v>3.0972982553874613</v>
      </c>
      <c r="F2471">
        <v>70</v>
      </c>
      <c r="G2471">
        <f t="shared" si="239"/>
        <v>4.0907712807004204</v>
      </c>
      <c r="H2471">
        <f t="shared" si="242"/>
        <v>123</v>
      </c>
      <c r="I2471">
        <f t="shared" si="240"/>
        <v>7.1880695360878821</v>
      </c>
      <c r="J2471">
        <v>10.43</v>
      </c>
      <c r="K2471">
        <f t="shared" si="241"/>
        <v>1.393902403544073</v>
      </c>
      <c r="L2471">
        <v>6.73</v>
      </c>
    </row>
    <row r="2472" spans="1:13" ht="15" x14ac:dyDescent="0.25">
      <c r="A2472" t="s">
        <v>1055</v>
      </c>
      <c r="B2472" t="s">
        <v>244</v>
      </c>
      <c r="C2472">
        <v>46.7</v>
      </c>
      <c r="D2472">
        <v>40</v>
      </c>
      <c r="E2472">
        <f t="shared" si="238"/>
        <v>2.4423022750267696</v>
      </c>
      <c r="F2472">
        <v>51</v>
      </c>
      <c r="G2472">
        <f t="shared" si="239"/>
        <v>3.1139354006591313</v>
      </c>
      <c r="H2472">
        <f t="shared" si="242"/>
        <v>91</v>
      </c>
      <c r="I2472">
        <f t="shared" si="240"/>
        <v>5.5562376756859013</v>
      </c>
      <c r="J2472">
        <v>8.5400000000000009</v>
      </c>
      <c r="K2472">
        <f t="shared" si="241"/>
        <v>1.1773195669907703</v>
      </c>
      <c r="L2472">
        <v>6.68</v>
      </c>
      <c r="M2472">
        <v>12.81</v>
      </c>
    </row>
    <row r="2473" spans="1:13" ht="15" x14ac:dyDescent="0.25">
      <c r="A2473" t="s">
        <v>1676</v>
      </c>
      <c r="B2473" t="s">
        <v>285</v>
      </c>
      <c r="C2473">
        <v>60.5</v>
      </c>
      <c r="D2473">
        <v>47</v>
      </c>
      <c r="E2473">
        <f t="shared" si="238"/>
        <v>2.3771115113648245</v>
      </c>
      <c r="F2473">
        <v>59</v>
      </c>
      <c r="G2473">
        <f t="shared" si="239"/>
        <v>2.9840335993728648</v>
      </c>
      <c r="H2473">
        <f t="shared" si="242"/>
        <v>106</v>
      </c>
      <c r="I2473">
        <f t="shared" si="240"/>
        <v>5.3611451107376897</v>
      </c>
      <c r="J2473">
        <v>8.16</v>
      </c>
      <c r="K2473">
        <f t="shared" si="241"/>
        <v>0.98437945618236189</v>
      </c>
      <c r="L2473">
        <v>6.83</v>
      </c>
      <c r="M2473">
        <v>12.6</v>
      </c>
    </row>
    <row r="2474" spans="1:13" ht="15" x14ac:dyDescent="0.25">
      <c r="A2474" t="s">
        <v>1676</v>
      </c>
      <c r="B2474" t="s">
        <v>285</v>
      </c>
      <c r="C2474">
        <v>67.599999999999994</v>
      </c>
      <c r="D2474">
        <v>50</v>
      </c>
      <c r="E2474">
        <f t="shared" si="238"/>
        <v>2.3327454419109168</v>
      </c>
      <c r="F2474">
        <v>62</v>
      </c>
      <c r="G2474">
        <f t="shared" si="239"/>
        <v>2.8926043479695367</v>
      </c>
      <c r="H2474">
        <f t="shared" si="242"/>
        <v>112</v>
      </c>
      <c r="I2474">
        <f t="shared" si="240"/>
        <v>5.225349789880454</v>
      </c>
      <c r="J2474">
        <v>8.4</v>
      </c>
      <c r="K2474">
        <f t="shared" si="241"/>
        <v>0.95699167021970566</v>
      </c>
      <c r="L2474">
        <v>6.92</v>
      </c>
      <c r="M2474">
        <v>12.32</v>
      </c>
    </row>
    <row r="2475" spans="1:13" ht="15" x14ac:dyDescent="0.25">
      <c r="A2475" t="s">
        <v>1597</v>
      </c>
      <c r="B2475" t="s">
        <v>314</v>
      </c>
      <c r="C2475">
        <v>64</v>
      </c>
      <c r="D2475">
        <v>75</v>
      </c>
      <c r="E2475">
        <f t="shared" si="238"/>
        <v>3.6412166059788245</v>
      </c>
      <c r="F2475">
        <v>85</v>
      </c>
      <c r="G2475">
        <f t="shared" si="239"/>
        <v>4.1267121534426678</v>
      </c>
      <c r="H2475">
        <f t="shared" si="242"/>
        <v>160</v>
      </c>
      <c r="I2475">
        <f t="shared" si="240"/>
        <v>7.7679287594214923</v>
      </c>
      <c r="J2475">
        <v>9.92</v>
      </c>
      <c r="K2475">
        <f t="shared" si="241"/>
        <v>1.1624993677744453</v>
      </c>
      <c r="L2475">
        <v>9.02</v>
      </c>
    </row>
    <row r="2476" spans="1:13" ht="15" x14ac:dyDescent="0.25">
      <c r="A2476" t="s">
        <v>1597</v>
      </c>
      <c r="B2476" t="s">
        <v>314</v>
      </c>
      <c r="C2476">
        <v>51.7</v>
      </c>
      <c r="D2476">
        <v>36</v>
      </c>
      <c r="E2476">
        <f t="shared" si="238"/>
        <v>2.0413149448475134</v>
      </c>
      <c r="F2476">
        <v>45</v>
      </c>
      <c r="G2476">
        <f t="shared" si="239"/>
        <v>2.5516436810593919</v>
      </c>
      <c r="H2476">
        <f t="shared" si="242"/>
        <v>81</v>
      </c>
      <c r="I2476">
        <f t="shared" si="240"/>
        <v>4.5929586259069053</v>
      </c>
      <c r="J2476">
        <v>7.65</v>
      </c>
      <c r="K2476">
        <f t="shared" si="241"/>
        <v>1.0007499848904704</v>
      </c>
      <c r="L2476">
        <v>6.85</v>
      </c>
      <c r="M2476">
        <v>14</v>
      </c>
    </row>
    <row r="2477" spans="1:13" ht="15" x14ac:dyDescent="0.25">
      <c r="A2477" t="s">
        <v>1597</v>
      </c>
      <c r="B2477" t="s">
        <v>314</v>
      </c>
      <c r="C2477">
        <v>56.2</v>
      </c>
      <c r="D2477">
        <v>50</v>
      </c>
      <c r="E2477">
        <f t="shared" si="238"/>
        <v>2.6681629859276272</v>
      </c>
      <c r="F2477">
        <v>66</v>
      </c>
      <c r="G2477">
        <f t="shared" si="239"/>
        <v>3.521975141424468</v>
      </c>
      <c r="H2477">
        <f t="shared" si="242"/>
        <v>116</v>
      </c>
      <c r="I2477">
        <f t="shared" si="240"/>
        <v>6.1901381273520952</v>
      </c>
      <c r="J2477">
        <v>9.08</v>
      </c>
      <c r="K2477">
        <f t="shared" si="241"/>
        <v>1.1377966329264053</v>
      </c>
      <c r="L2477">
        <v>8.36</v>
      </c>
      <c r="M2477">
        <v>13.11</v>
      </c>
    </row>
    <row r="2478" spans="1:13" ht="15" x14ac:dyDescent="0.25">
      <c r="A2478" t="s">
        <v>797</v>
      </c>
      <c r="B2478" t="s">
        <v>360</v>
      </c>
      <c r="C2478">
        <v>39.700000000000003</v>
      </c>
      <c r="D2478">
        <v>26</v>
      </c>
      <c r="E2478">
        <f t="shared" si="238"/>
        <v>1.7865436552965546</v>
      </c>
      <c r="F2478">
        <v>40</v>
      </c>
      <c r="G2478">
        <f t="shared" si="239"/>
        <v>2.7485287004562378</v>
      </c>
      <c r="H2478">
        <f t="shared" si="242"/>
        <v>66</v>
      </c>
      <c r="I2478">
        <f t="shared" si="240"/>
        <v>4.5350723557527921</v>
      </c>
      <c r="J2478">
        <v>5.98</v>
      </c>
      <c r="K2478">
        <f t="shared" si="241"/>
        <v>0.8963865185683374</v>
      </c>
      <c r="L2478">
        <v>5.88</v>
      </c>
    </row>
    <row r="2479" spans="1:13" ht="15" x14ac:dyDescent="0.25">
      <c r="A2479" t="s">
        <v>797</v>
      </c>
      <c r="B2479" t="s">
        <v>579</v>
      </c>
      <c r="C2479">
        <v>42.7</v>
      </c>
      <c r="D2479">
        <v>29</v>
      </c>
      <c r="E2479">
        <f t="shared" si="238"/>
        <v>1.889841018757185</v>
      </c>
      <c r="F2479">
        <v>38</v>
      </c>
      <c r="G2479">
        <f t="shared" si="239"/>
        <v>2.4763434038887251</v>
      </c>
      <c r="H2479">
        <f t="shared" si="242"/>
        <v>67</v>
      </c>
      <c r="I2479">
        <f t="shared" si="240"/>
        <v>4.3661844226459099</v>
      </c>
      <c r="J2479">
        <v>7.1</v>
      </c>
      <c r="K2479">
        <f t="shared" si="241"/>
        <v>1.0250447758865893</v>
      </c>
      <c r="L2479">
        <v>6.05</v>
      </c>
    </row>
    <row r="2480" spans="1:13" ht="15" x14ac:dyDescent="0.25">
      <c r="A2480" t="s">
        <v>797</v>
      </c>
      <c r="B2480" t="s">
        <v>579</v>
      </c>
      <c r="C2480">
        <v>59.6</v>
      </c>
      <c r="D2480">
        <v>68</v>
      </c>
      <c r="E2480">
        <f t="shared" si="238"/>
        <v>3.4769251230248064</v>
      </c>
      <c r="F2480">
        <v>83</v>
      </c>
      <c r="G2480">
        <f t="shared" si="239"/>
        <v>4.2438939001626315</v>
      </c>
      <c r="H2480">
        <f t="shared" si="242"/>
        <v>151</v>
      </c>
      <c r="I2480">
        <f t="shared" si="240"/>
        <v>7.7208190231874383</v>
      </c>
      <c r="J2480">
        <v>10.4</v>
      </c>
      <c r="K2480">
        <f t="shared" si="241"/>
        <v>1.2643324667098579</v>
      </c>
      <c r="L2480">
        <v>8</v>
      </c>
      <c r="M2480">
        <v>14.0600846819633</v>
      </c>
    </row>
    <row r="2481" spans="1:13" ht="15" x14ac:dyDescent="0.25">
      <c r="A2481" t="s">
        <v>797</v>
      </c>
      <c r="B2481" t="s">
        <v>360</v>
      </c>
      <c r="C2481">
        <v>61</v>
      </c>
      <c r="D2481">
        <v>71</v>
      </c>
      <c r="E2481">
        <f t="shared" si="238"/>
        <v>3.5695213556565548</v>
      </c>
      <c r="F2481">
        <v>90</v>
      </c>
      <c r="G2481">
        <f t="shared" si="239"/>
        <v>4.5247453804097173</v>
      </c>
      <c r="H2481">
        <f t="shared" si="242"/>
        <v>161</v>
      </c>
      <c r="I2481">
        <f t="shared" si="240"/>
        <v>8.0942667360662721</v>
      </c>
      <c r="J2481">
        <v>10.55</v>
      </c>
      <c r="K2481">
        <f t="shared" si="241"/>
        <v>1.2673079007791084</v>
      </c>
      <c r="L2481">
        <v>7.8</v>
      </c>
      <c r="M2481">
        <v>14.062272147520501</v>
      </c>
    </row>
    <row r="2482" spans="1:13" ht="15" x14ac:dyDescent="0.25">
      <c r="A2482" t="s">
        <v>797</v>
      </c>
      <c r="B2482" t="s">
        <v>360</v>
      </c>
      <c r="C2482">
        <v>43.6</v>
      </c>
      <c r="D2482">
        <v>35</v>
      </c>
      <c r="E2482">
        <f t="shared" si="238"/>
        <v>2.2464982485767631</v>
      </c>
      <c r="F2482">
        <v>48</v>
      </c>
      <c r="G2482">
        <f t="shared" si="239"/>
        <v>3.0809118837624179</v>
      </c>
      <c r="H2482">
        <f t="shared" si="242"/>
        <v>83</v>
      </c>
      <c r="I2482">
        <f t="shared" si="240"/>
        <v>5.3274101323391809</v>
      </c>
      <c r="J2482">
        <v>6.15</v>
      </c>
      <c r="K2482">
        <f t="shared" si="241"/>
        <v>0.87839473026677994</v>
      </c>
      <c r="L2482">
        <v>6.19</v>
      </c>
      <c r="M2482">
        <v>13.09</v>
      </c>
    </row>
    <row r="2483" spans="1:13" ht="15" x14ac:dyDescent="0.25">
      <c r="A2483" t="s">
        <v>797</v>
      </c>
      <c r="B2483" t="s">
        <v>579</v>
      </c>
      <c r="C2483">
        <v>46.7</v>
      </c>
      <c r="D2483">
        <v>40</v>
      </c>
      <c r="E2483">
        <f t="shared" si="238"/>
        <v>2.4423022750267696</v>
      </c>
      <c r="F2483">
        <v>51</v>
      </c>
      <c r="G2483">
        <f t="shared" si="239"/>
        <v>3.1139354006591313</v>
      </c>
      <c r="H2483">
        <f t="shared" si="242"/>
        <v>91</v>
      </c>
      <c r="I2483">
        <f t="shared" si="240"/>
        <v>5.5562376756859013</v>
      </c>
      <c r="J2483">
        <v>7.55</v>
      </c>
      <c r="K2483">
        <f t="shared" si="241"/>
        <v>1.0408387272576483</v>
      </c>
      <c r="L2483">
        <v>7.03</v>
      </c>
      <c r="M2483">
        <v>12.91</v>
      </c>
    </row>
    <row r="2484" spans="1:13" ht="15" x14ac:dyDescent="0.25">
      <c r="A2484" t="s">
        <v>797</v>
      </c>
      <c r="B2484" t="s">
        <v>798</v>
      </c>
      <c r="C2484">
        <v>39</v>
      </c>
      <c r="D2484">
        <v>18</v>
      </c>
      <c r="E2484">
        <f t="shared" si="238"/>
        <v>1.2529467302537365</v>
      </c>
      <c r="F2484">
        <v>17</v>
      </c>
      <c r="G2484">
        <f t="shared" si="239"/>
        <v>1.1833385785729733</v>
      </c>
      <c r="H2484">
        <f t="shared" si="242"/>
        <v>35</v>
      </c>
      <c r="I2484">
        <f t="shared" si="240"/>
        <v>2.4362853088267098</v>
      </c>
      <c r="J2484">
        <v>4.7699999999999996</v>
      </c>
      <c r="K2484">
        <f t="shared" si="241"/>
        <v>0.7215980559070857</v>
      </c>
      <c r="L2484">
        <v>4.55</v>
      </c>
    </row>
    <row r="2485" spans="1:13" ht="15" x14ac:dyDescent="0.25">
      <c r="A2485" t="s">
        <v>797</v>
      </c>
      <c r="B2485" t="s">
        <v>1792</v>
      </c>
      <c r="C2485">
        <v>53.4</v>
      </c>
      <c r="D2485">
        <v>57</v>
      </c>
      <c r="E2485">
        <f t="shared" si="238"/>
        <v>3.156907705129397</v>
      </c>
      <c r="F2485">
        <v>72</v>
      </c>
      <c r="G2485">
        <f t="shared" si="239"/>
        <v>3.9876728906897645</v>
      </c>
      <c r="H2485">
        <f t="shared" si="242"/>
        <v>129</v>
      </c>
      <c r="I2485">
        <f t="shared" si="240"/>
        <v>7.1445805958191615</v>
      </c>
      <c r="J2485">
        <v>8.5</v>
      </c>
      <c r="K2485">
        <f t="shared" si="241"/>
        <v>1.0935526106263371</v>
      </c>
      <c r="L2485">
        <v>7.7</v>
      </c>
    </row>
    <row r="2486" spans="1:13" ht="15" x14ac:dyDescent="0.25">
      <c r="A2486" t="s">
        <v>797</v>
      </c>
      <c r="B2486" t="s">
        <v>1792</v>
      </c>
      <c r="C2486">
        <v>56</v>
      </c>
      <c r="D2486">
        <v>64</v>
      </c>
      <c r="E2486">
        <f t="shared" si="238"/>
        <v>3.424116633807655</v>
      </c>
      <c r="F2486">
        <v>83</v>
      </c>
      <c r="G2486">
        <f t="shared" si="239"/>
        <v>4.4406512594693028</v>
      </c>
      <c r="H2486">
        <f t="shared" si="242"/>
        <v>147</v>
      </c>
      <c r="I2486">
        <f t="shared" si="240"/>
        <v>7.8647678932769578</v>
      </c>
      <c r="J2486">
        <v>8.17</v>
      </c>
      <c r="K2486">
        <f t="shared" si="241"/>
        <v>1.0256496199333076</v>
      </c>
      <c r="L2486">
        <v>7.6</v>
      </c>
    </row>
    <row r="2487" spans="1:13" x14ac:dyDescent="0.3">
      <c r="A2487" t="s">
        <v>206</v>
      </c>
      <c r="B2487" t="s">
        <v>21</v>
      </c>
      <c r="C2487">
        <v>55.8</v>
      </c>
      <c r="D2487">
        <v>27</v>
      </c>
      <c r="E2487">
        <f t="shared" si="238"/>
        <v>1.448313549289151</v>
      </c>
      <c r="F2487">
        <v>35</v>
      </c>
      <c r="G2487">
        <f t="shared" si="239"/>
        <v>1.87744348981927</v>
      </c>
      <c r="H2487">
        <f t="shared" ref="H2487:H2518" si="243">D2487+F2487</f>
        <v>62</v>
      </c>
      <c r="I2487">
        <f t="shared" si="240"/>
        <v>3.3257570391084212</v>
      </c>
      <c r="J2487">
        <v>6.9</v>
      </c>
      <c r="K2487">
        <f t="shared" si="241"/>
        <v>0.86781486410445985</v>
      </c>
      <c r="L2487">
        <v>5.55</v>
      </c>
      <c r="M2487">
        <v>14.3</v>
      </c>
    </row>
    <row r="2488" spans="1:13" ht="15" x14ac:dyDescent="0.25">
      <c r="A2488" t="s">
        <v>316</v>
      </c>
      <c r="B2488" t="s">
        <v>196</v>
      </c>
      <c r="C2488">
        <v>30.8</v>
      </c>
      <c r="D2488">
        <v>13</v>
      </c>
      <c r="E2488">
        <f t="shared" si="238"/>
        <v>1.0744149092634905</v>
      </c>
      <c r="F2488">
        <v>18</v>
      </c>
      <c r="G2488">
        <f t="shared" si="239"/>
        <v>1.4876514128263714</v>
      </c>
      <c r="H2488">
        <f t="shared" si="243"/>
        <v>31</v>
      </c>
      <c r="I2488">
        <f t="shared" si="240"/>
        <v>2.5620663220898616</v>
      </c>
      <c r="J2488">
        <v>4.7699999999999996</v>
      </c>
      <c r="K2488">
        <f t="shared" si="241"/>
        <v>0.8149728627613535</v>
      </c>
      <c r="L2488">
        <v>5</v>
      </c>
    </row>
    <row r="2489" spans="1:13" ht="15" x14ac:dyDescent="0.25">
      <c r="A2489" t="s">
        <v>316</v>
      </c>
      <c r="B2489" t="s">
        <v>821</v>
      </c>
      <c r="C2489">
        <v>62.2</v>
      </c>
      <c r="D2489">
        <v>72</v>
      </c>
      <c r="E2489">
        <f t="shared" si="238"/>
        <v>3.5688634465909499</v>
      </c>
      <c r="F2489">
        <v>88</v>
      </c>
      <c r="G2489">
        <f t="shared" si="239"/>
        <v>4.3619442125000498</v>
      </c>
      <c r="H2489">
        <f t="shared" si="243"/>
        <v>160</v>
      </c>
      <c r="I2489">
        <f t="shared" si="240"/>
        <v>7.9308076590910002</v>
      </c>
      <c r="J2489">
        <v>10.97</v>
      </c>
      <c r="K2489">
        <f t="shared" si="241"/>
        <v>1.3045920918735123</v>
      </c>
      <c r="L2489">
        <v>8.0399999999999991</v>
      </c>
    </row>
    <row r="2490" spans="1:13" ht="15" x14ac:dyDescent="0.25">
      <c r="A2490" t="s">
        <v>316</v>
      </c>
      <c r="B2490" t="s">
        <v>1664</v>
      </c>
      <c r="C2490">
        <v>38.200000000000003</v>
      </c>
      <c r="D2490">
        <v>31</v>
      </c>
      <c r="E2490">
        <f t="shared" si="238"/>
        <v>2.1906313472493726</v>
      </c>
      <c r="G2490" t="str">
        <f t="shared" si="239"/>
        <v/>
      </c>
      <c r="H2490">
        <f t="shared" si="243"/>
        <v>31</v>
      </c>
      <c r="I2490">
        <f t="shared" si="240"/>
        <v>2.1906313472493726</v>
      </c>
      <c r="J2490">
        <v>6.39</v>
      </c>
      <c r="K2490">
        <f t="shared" si="241"/>
        <v>0.97705303980217206</v>
      </c>
      <c r="L2490">
        <v>5.53</v>
      </c>
    </row>
    <row r="2491" spans="1:13" ht="15" x14ac:dyDescent="0.25">
      <c r="A2491" t="s">
        <v>316</v>
      </c>
      <c r="B2491" t="s">
        <v>821</v>
      </c>
      <c r="C2491">
        <v>63.4</v>
      </c>
      <c r="D2491">
        <v>76</v>
      </c>
      <c r="E2491">
        <f t="shared" si="238"/>
        <v>3.7151335413307782</v>
      </c>
      <c r="F2491">
        <v>100</v>
      </c>
      <c r="G2491">
        <f t="shared" si="239"/>
        <v>4.8883336070141814</v>
      </c>
      <c r="H2491">
        <f t="shared" si="243"/>
        <v>176</v>
      </c>
      <c r="I2491">
        <f t="shared" si="240"/>
        <v>8.6034671483449596</v>
      </c>
      <c r="J2491">
        <v>10.3</v>
      </c>
      <c r="K2491">
        <f t="shared" si="241"/>
        <v>1.2129059239585109</v>
      </c>
      <c r="L2491">
        <v>8.36</v>
      </c>
      <c r="M2491">
        <v>14.0885217342069</v>
      </c>
    </row>
    <row r="2492" spans="1:13" ht="15" x14ac:dyDescent="0.25">
      <c r="A2492" t="s">
        <v>316</v>
      </c>
      <c r="B2492" t="s">
        <v>221</v>
      </c>
      <c r="C2492">
        <v>81.8</v>
      </c>
      <c r="D2492">
        <v>36</v>
      </c>
      <c r="E2492">
        <f t="shared" si="238"/>
        <v>1.4620638707979328</v>
      </c>
      <c r="F2492">
        <v>46</v>
      </c>
      <c r="G2492">
        <f t="shared" si="239"/>
        <v>1.8681927237973586</v>
      </c>
      <c r="H2492">
        <f t="shared" si="243"/>
        <v>82</v>
      </c>
      <c r="I2492">
        <f t="shared" si="240"/>
        <v>3.3302565945952911</v>
      </c>
      <c r="J2492">
        <v>6.5</v>
      </c>
      <c r="K2492">
        <f t="shared" si="241"/>
        <v>0.67120301895159784</v>
      </c>
      <c r="L2492">
        <v>5.22</v>
      </c>
      <c r="M2492">
        <v>14.91</v>
      </c>
    </row>
    <row r="2493" spans="1:13" ht="15" x14ac:dyDescent="0.25">
      <c r="A2493" t="s">
        <v>316</v>
      </c>
      <c r="B2493" t="s">
        <v>1664</v>
      </c>
      <c r="C2493">
        <v>56.6</v>
      </c>
      <c r="D2493">
        <v>72</v>
      </c>
      <c r="E2493">
        <f t="shared" si="238"/>
        <v>3.8223845067282505</v>
      </c>
      <c r="F2493">
        <v>82</v>
      </c>
      <c r="G2493">
        <f t="shared" si="239"/>
        <v>4.3532712437738414</v>
      </c>
      <c r="H2493">
        <f t="shared" si="243"/>
        <v>154</v>
      </c>
      <c r="I2493">
        <f t="shared" si="240"/>
        <v>8.1756557505020915</v>
      </c>
      <c r="J2493">
        <v>11.2</v>
      </c>
      <c r="K2493">
        <f t="shared" si="241"/>
        <v>1.3983277044117974</v>
      </c>
      <c r="L2493">
        <v>7.8</v>
      </c>
      <c r="M2493">
        <v>14.2722688410116</v>
      </c>
    </row>
    <row r="2494" spans="1:13" ht="15" x14ac:dyDescent="0.25">
      <c r="A2494" t="s">
        <v>316</v>
      </c>
      <c r="B2494" t="s">
        <v>821</v>
      </c>
      <c r="C2494">
        <v>44.9</v>
      </c>
      <c r="D2494">
        <v>36</v>
      </c>
      <c r="E2494">
        <f t="shared" si="238"/>
        <v>2.2618251487890788</v>
      </c>
      <c r="F2494">
        <v>50</v>
      </c>
      <c r="G2494">
        <f t="shared" si="239"/>
        <v>3.1414238177626097</v>
      </c>
      <c r="H2494">
        <f t="shared" si="243"/>
        <v>86</v>
      </c>
      <c r="I2494">
        <f t="shared" si="240"/>
        <v>5.4032489665516881</v>
      </c>
      <c r="J2494">
        <v>6.9</v>
      </c>
      <c r="K2494">
        <f t="shared" si="241"/>
        <v>0.97070162961991791</v>
      </c>
      <c r="L2494">
        <v>6.5</v>
      </c>
      <c r="M2494">
        <v>12.9</v>
      </c>
    </row>
    <row r="2495" spans="1:13" ht="15" x14ac:dyDescent="0.25">
      <c r="A2495" t="s">
        <v>316</v>
      </c>
      <c r="B2495" t="s">
        <v>821</v>
      </c>
      <c r="C2495">
        <v>41.6</v>
      </c>
      <c r="D2495">
        <v>26</v>
      </c>
      <c r="E2495">
        <f t="shared" si="238"/>
        <v>1.7268132214037508</v>
      </c>
      <c r="F2495">
        <v>30</v>
      </c>
      <c r="G2495">
        <f t="shared" si="239"/>
        <v>1.9924767939274048</v>
      </c>
      <c r="H2495">
        <f t="shared" si="243"/>
        <v>56</v>
      </c>
      <c r="I2495">
        <f t="shared" si="240"/>
        <v>3.7192900153311559</v>
      </c>
      <c r="J2495">
        <v>6.3500000000000005</v>
      </c>
      <c r="K2495">
        <f t="shared" si="241"/>
        <v>0.92918326416709185</v>
      </c>
      <c r="L2495">
        <v>6.34</v>
      </c>
      <c r="M2495">
        <v>12.76</v>
      </c>
    </row>
    <row r="2496" spans="1:13" ht="15" x14ac:dyDescent="0.25">
      <c r="A2496" t="s">
        <v>316</v>
      </c>
      <c r="B2496" t="s">
        <v>196</v>
      </c>
      <c r="C2496">
        <v>43.6</v>
      </c>
      <c r="D2496">
        <v>40</v>
      </c>
      <c r="E2496">
        <f t="shared" si="238"/>
        <v>2.5674265698020151</v>
      </c>
      <c r="F2496">
        <v>54</v>
      </c>
      <c r="G2496">
        <f t="shared" si="239"/>
        <v>3.4660258692327202</v>
      </c>
      <c r="H2496">
        <f t="shared" si="243"/>
        <v>94</v>
      </c>
      <c r="I2496">
        <f t="shared" si="240"/>
        <v>6.0334524390347353</v>
      </c>
      <c r="J2496">
        <v>7.1400000000000006</v>
      </c>
      <c r="K2496">
        <f t="shared" si="241"/>
        <v>1.0197948575780178</v>
      </c>
      <c r="L2496">
        <v>6.4</v>
      </c>
      <c r="M2496">
        <v>12.2</v>
      </c>
    </row>
    <row r="2497" spans="1:13" ht="15" x14ac:dyDescent="0.25">
      <c r="A2497" t="s">
        <v>316</v>
      </c>
      <c r="B2497" t="s">
        <v>821</v>
      </c>
      <c r="C2497">
        <v>55.9</v>
      </c>
      <c r="D2497">
        <v>60</v>
      </c>
      <c r="E2497">
        <f t="shared" si="238"/>
        <v>3.2142854866239126</v>
      </c>
      <c r="F2497">
        <v>77</v>
      </c>
      <c r="G2497">
        <f t="shared" si="239"/>
        <v>4.1249997078340206</v>
      </c>
      <c r="H2497">
        <f t="shared" si="243"/>
        <v>137</v>
      </c>
      <c r="I2497">
        <f t="shared" si="240"/>
        <v>7.3392851944579336</v>
      </c>
      <c r="J2497">
        <v>10.050000000000001</v>
      </c>
      <c r="K2497">
        <f t="shared" si="241"/>
        <v>1.2628250374557788</v>
      </c>
      <c r="L2497">
        <v>7.86</v>
      </c>
      <c r="M2497">
        <v>11.66</v>
      </c>
    </row>
    <row r="2498" spans="1:13" ht="15" x14ac:dyDescent="0.25">
      <c r="A2498" t="s">
        <v>446</v>
      </c>
      <c r="B2498" t="s">
        <v>226</v>
      </c>
      <c r="C2498">
        <v>37.6</v>
      </c>
      <c r="D2498">
        <v>26</v>
      </c>
      <c r="E2498">
        <f t="shared" ref="E2498:E2561" si="244">IF(AND($C2498&gt;0,D2498&gt;0),D2498/($C2498^0.727399687532279),"")</f>
        <v>1.858584032732147</v>
      </c>
      <c r="F2498">
        <v>34</v>
      </c>
      <c r="G2498">
        <f t="shared" ref="G2498:G2561" si="245">IF(AND($C2498&gt;0,F2498&gt;0),F2498/($C2498^0.727399687532279),"")</f>
        <v>2.4304560428035766</v>
      </c>
      <c r="H2498">
        <f t="shared" si="243"/>
        <v>60</v>
      </c>
      <c r="I2498">
        <f t="shared" ref="I2498:I2561" si="246">IF(AND($C2498&gt;0,H2498&gt;0),H2498/($C2498^0.727399687532279),"")</f>
        <v>4.2890400755357234</v>
      </c>
      <c r="J2498">
        <v>5.96</v>
      </c>
      <c r="K2498">
        <f t="shared" ref="K2498:K2561" si="247">IF(AND($C2498&gt;0,J2498&gt;0),J2498/($C2498^0.515518364833551),"")</f>
        <v>0.9187725208851385</v>
      </c>
      <c r="L2498">
        <v>5.66</v>
      </c>
    </row>
    <row r="2499" spans="1:13" ht="15" x14ac:dyDescent="0.25">
      <c r="A2499" t="s">
        <v>446</v>
      </c>
      <c r="B2499" t="s">
        <v>226</v>
      </c>
      <c r="C2499">
        <v>42.9</v>
      </c>
      <c r="D2499">
        <v>32</v>
      </c>
      <c r="E2499">
        <f t="shared" si="244"/>
        <v>2.0782656237445405</v>
      </c>
      <c r="F2499">
        <v>37</v>
      </c>
      <c r="G2499">
        <f t="shared" si="245"/>
        <v>2.4029946274546252</v>
      </c>
      <c r="H2499">
        <f t="shared" si="243"/>
        <v>69</v>
      </c>
      <c r="I2499">
        <f t="shared" si="246"/>
        <v>4.4812602511991653</v>
      </c>
      <c r="J2499">
        <v>7.55</v>
      </c>
      <c r="K2499">
        <f t="shared" si="247"/>
        <v>1.0873897569651889</v>
      </c>
      <c r="L2499">
        <v>5.67</v>
      </c>
    </row>
    <row r="2500" spans="1:13" ht="15" x14ac:dyDescent="0.25">
      <c r="A2500" t="s">
        <v>316</v>
      </c>
      <c r="B2500" t="s">
        <v>1664</v>
      </c>
      <c r="C2500">
        <v>53.2</v>
      </c>
      <c r="D2500">
        <v>57</v>
      </c>
      <c r="E2500">
        <f t="shared" si="244"/>
        <v>3.1655361220248901</v>
      </c>
      <c r="F2500">
        <v>70</v>
      </c>
      <c r="G2500">
        <f t="shared" si="245"/>
        <v>3.8875005007323211</v>
      </c>
      <c r="H2500">
        <f t="shared" si="243"/>
        <v>127</v>
      </c>
      <c r="I2500">
        <f t="shared" si="246"/>
        <v>7.0530366227572108</v>
      </c>
      <c r="J2500">
        <v>8.75</v>
      </c>
      <c r="K2500">
        <f t="shared" si="247"/>
        <v>1.1278956209002422</v>
      </c>
      <c r="L2500">
        <v>7.4</v>
      </c>
    </row>
    <row r="2501" spans="1:13" ht="15" x14ac:dyDescent="0.25">
      <c r="A2501" t="s">
        <v>1167</v>
      </c>
      <c r="C2501">
        <v>34.9</v>
      </c>
      <c r="D2501">
        <v>24</v>
      </c>
      <c r="E2501">
        <f t="shared" si="244"/>
        <v>1.8111753892057945</v>
      </c>
      <c r="F2501">
        <v>35</v>
      </c>
      <c r="G2501">
        <f t="shared" si="245"/>
        <v>2.6412974425917835</v>
      </c>
      <c r="H2501">
        <f t="shared" si="243"/>
        <v>59</v>
      </c>
      <c r="I2501">
        <f t="shared" si="246"/>
        <v>4.4524728317975777</v>
      </c>
      <c r="J2501">
        <v>4.7300000000000004</v>
      </c>
      <c r="K2501">
        <f t="shared" si="247"/>
        <v>0.7577157233946753</v>
      </c>
      <c r="L2501">
        <v>5.45</v>
      </c>
    </row>
    <row r="2502" spans="1:13" ht="15" x14ac:dyDescent="0.25">
      <c r="A2502" t="s">
        <v>1167</v>
      </c>
      <c r="B2502" t="s">
        <v>226</v>
      </c>
      <c r="C2502">
        <v>44.3</v>
      </c>
      <c r="D2502">
        <v>35</v>
      </c>
      <c r="E2502">
        <f t="shared" si="244"/>
        <v>2.2206212341998972</v>
      </c>
      <c r="F2502">
        <v>42</v>
      </c>
      <c r="G2502">
        <f t="shared" si="245"/>
        <v>2.6647454810398767</v>
      </c>
      <c r="H2502">
        <f t="shared" si="243"/>
        <v>77</v>
      </c>
      <c r="I2502">
        <f t="shared" si="246"/>
        <v>4.8853667152397735</v>
      </c>
      <c r="J2502">
        <v>7.0200000000000005</v>
      </c>
      <c r="K2502">
        <f t="shared" si="247"/>
        <v>0.99445641888537295</v>
      </c>
      <c r="L2502">
        <v>5.92</v>
      </c>
    </row>
    <row r="2503" spans="1:13" ht="15" x14ac:dyDescent="0.25">
      <c r="A2503" t="s">
        <v>117</v>
      </c>
      <c r="B2503" t="s">
        <v>314</v>
      </c>
      <c r="C2503">
        <v>32.1</v>
      </c>
      <c r="D2503">
        <v>27</v>
      </c>
      <c r="E2503">
        <f t="shared" si="244"/>
        <v>2.1653717886906136</v>
      </c>
      <c r="F2503">
        <v>36</v>
      </c>
      <c r="G2503">
        <f t="shared" si="245"/>
        <v>2.8871623849208183</v>
      </c>
      <c r="H2503">
        <f t="shared" si="243"/>
        <v>63</v>
      </c>
      <c r="I2503">
        <f t="shared" si="246"/>
        <v>5.0525341736114315</v>
      </c>
      <c r="J2503">
        <v>5.85</v>
      </c>
      <c r="K2503">
        <f t="shared" si="247"/>
        <v>0.97841894920288686</v>
      </c>
      <c r="L2503">
        <v>6.03</v>
      </c>
    </row>
    <row r="2504" spans="1:13" ht="15" x14ac:dyDescent="0.25">
      <c r="A2504" t="s">
        <v>117</v>
      </c>
      <c r="B2504" t="s">
        <v>314</v>
      </c>
      <c r="C2504">
        <v>46.7</v>
      </c>
      <c r="D2504">
        <v>50</v>
      </c>
      <c r="E2504">
        <f t="shared" si="244"/>
        <v>3.0528778437834623</v>
      </c>
      <c r="F2504">
        <v>55</v>
      </c>
      <c r="G2504">
        <f t="shared" si="245"/>
        <v>3.3581656281618084</v>
      </c>
      <c r="H2504">
        <f t="shared" si="243"/>
        <v>105</v>
      </c>
      <c r="I2504">
        <f t="shared" si="246"/>
        <v>6.4110434719452707</v>
      </c>
      <c r="J2504">
        <v>7.23</v>
      </c>
      <c r="K2504">
        <f t="shared" si="247"/>
        <v>0.99672370835401281</v>
      </c>
      <c r="L2504">
        <v>7.47</v>
      </c>
    </row>
    <row r="2505" spans="1:13" ht="15" x14ac:dyDescent="0.25">
      <c r="A2505" t="s">
        <v>117</v>
      </c>
      <c r="B2505" t="s">
        <v>118</v>
      </c>
      <c r="C2505">
        <v>35.4</v>
      </c>
      <c r="D2505">
        <v>14</v>
      </c>
      <c r="E2505">
        <f t="shared" si="244"/>
        <v>1.0456432707510674</v>
      </c>
      <c r="F2505">
        <v>24</v>
      </c>
      <c r="G2505">
        <f t="shared" si="245"/>
        <v>1.7925313212875442</v>
      </c>
      <c r="H2505">
        <f t="shared" si="243"/>
        <v>38</v>
      </c>
      <c r="I2505">
        <f t="shared" si="246"/>
        <v>2.8381745920386119</v>
      </c>
      <c r="J2505">
        <v>6.21</v>
      </c>
      <c r="K2505">
        <f t="shared" si="247"/>
        <v>0.98753380546992442</v>
      </c>
      <c r="L2505">
        <v>5.2</v>
      </c>
      <c r="M2505">
        <v>14.4</v>
      </c>
    </row>
    <row r="2506" spans="1:13" ht="15" x14ac:dyDescent="0.25">
      <c r="A2506" t="s">
        <v>117</v>
      </c>
      <c r="B2506" t="s">
        <v>314</v>
      </c>
      <c r="C2506">
        <v>33.799999999999997</v>
      </c>
      <c r="D2506">
        <v>30</v>
      </c>
      <c r="E2506">
        <f t="shared" si="244"/>
        <v>2.3173291497789075</v>
      </c>
      <c r="F2506">
        <v>40</v>
      </c>
      <c r="G2506">
        <f t="shared" si="245"/>
        <v>3.0897721997052097</v>
      </c>
      <c r="H2506">
        <f t="shared" si="243"/>
        <v>70</v>
      </c>
      <c r="I2506">
        <f t="shared" si="246"/>
        <v>5.4071013494841171</v>
      </c>
      <c r="J2506">
        <v>4.8</v>
      </c>
      <c r="K2506">
        <f t="shared" si="247"/>
        <v>0.78172967804616922</v>
      </c>
      <c r="L2506">
        <v>6.45</v>
      </c>
      <c r="M2506">
        <v>13.09</v>
      </c>
    </row>
    <row r="2507" spans="1:13" ht="15" x14ac:dyDescent="0.25">
      <c r="A2507" t="s">
        <v>1550</v>
      </c>
      <c r="B2507" t="s">
        <v>51</v>
      </c>
      <c r="C2507">
        <v>48.8</v>
      </c>
      <c r="D2507">
        <v>60</v>
      </c>
      <c r="E2507">
        <f t="shared" si="244"/>
        <v>3.548094672516156</v>
      </c>
      <c r="F2507">
        <v>81</v>
      </c>
      <c r="G2507">
        <f t="shared" si="245"/>
        <v>4.7899278078968104</v>
      </c>
      <c r="H2507">
        <f t="shared" si="243"/>
        <v>141</v>
      </c>
      <c r="I2507">
        <f t="shared" si="246"/>
        <v>8.3380224804129668</v>
      </c>
      <c r="J2507">
        <v>9.92</v>
      </c>
      <c r="K2507">
        <f t="shared" si="247"/>
        <v>1.3369040728598724</v>
      </c>
      <c r="L2507">
        <v>7.53</v>
      </c>
    </row>
    <row r="2508" spans="1:13" ht="15" x14ac:dyDescent="0.25">
      <c r="A2508" t="s">
        <v>1550</v>
      </c>
      <c r="B2508" t="s">
        <v>51</v>
      </c>
      <c r="C2508">
        <v>56.6</v>
      </c>
      <c r="D2508">
        <v>81</v>
      </c>
      <c r="E2508">
        <f t="shared" si="244"/>
        <v>4.300182570069282</v>
      </c>
      <c r="F2508">
        <v>110</v>
      </c>
      <c r="G2508">
        <f t="shared" si="245"/>
        <v>5.839754107501494</v>
      </c>
      <c r="H2508">
        <f t="shared" si="243"/>
        <v>191</v>
      </c>
      <c r="I2508">
        <f t="shared" si="246"/>
        <v>10.139936677570777</v>
      </c>
      <c r="J2508">
        <v>12</v>
      </c>
      <c r="K2508">
        <f t="shared" si="247"/>
        <v>1.498208254726926</v>
      </c>
      <c r="L2508">
        <v>8.42</v>
      </c>
    </row>
    <row r="2509" spans="1:13" ht="15" x14ac:dyDescent="0.25">
      <c r="A2509" t="s">
        <v>1550</v>
      </c>
      <c r="B2509" t="s">
        <v>51</v>
      </c>
      <c r="C2509">
        <v>57.1</v>
      </c>
      <c r="D2509">
        <v>84</v>
      </c>
      <c r="E2509">
        <f t="shared" si="244"/>
        <v>4.4310099965102143</v>
      </c>
      <c r="F2509">
        <v>120</v>
      </c>
      <c r="G2509">
        <f t="shared" si="245"/>
        <v>6.3300142807288777</v>
      </c>
      <c r="H2509">
        <f t="shared" si="243"/>
        <v>204</v>
      </c>
      <c r="I2509">
        <f t="shared" si="246"/>
        <v>10.761024277239091</v>
      </c>
      <c r="J2509">
        <v>11.9</v>
      </c>
      <c r="K2509">
        <f t="shared" si="247"/>
        <v>1.4790020884903192</v>
      </c>
      <c r="L2509">
        <v>8.9</v>
      </c>
    </row>
    <row r="2510" spans="1:13" ht="15" x14ac:dyDescent="0.25">
      <c r="A2510" t="s">
        <v>886</v>
      </c>
      <c r="B2510" t="s">
        <v>51</v>
      </c>
      <c r="C2510">
        <v>40.799999999999997</v>
      </c>
      <c r="D2510">
        <v>43</v>
      </c>
      <c r="E2510">
        <f t="shared" si="244"/>
        <v>2.8965081593498612</v>
      </c>
      <c r="F2510">
        <v>60</v>
      </c>
      <c r="G2510">
        <f t="shared" si="245"/>
        <v>4.0416392921160851</v>
      </c>
      <c r="H2510">
        <f t="shared" si="243"/>
        <v>103</v>
      </c>
      <c r="I2510">
        <f t="shared" si="246"/>
        <v>6.9381474514659462</v>
      </c>
      <c r="J2510">
        <v>7.67</v>
      </c>
      <c r="K2510">
        <f t="shared" si="247"/>
        <v>1.1336277550493929</v>
      </c>
      <c r="L2510">
        <v>6.72</v>
      </c>
      <c r="M2510">
        <v>13.23</v>
      </c>
    </row>
    <row r="2511" spans="1:13" ht="15" x14ac:dyDescent="0.25">
      <c r="A2511" t="s">
        <v>379</v>
      </c>
      <c r="B2511" t="s">
        <v>664</v>
      </c>
      <c r="C2511">
        <v>40.1</v>
      </c>
      <c r="D2511">
        <v>25</v>
      </c>
      <c r="E2511">
        <f t="shared" si="244"/>
        <v>1.7053490867241548</v>
      </c>
      <c r="F2511">
        <v>36</v>
      </c>
      <c r="G2511">
        <f t="shared" si="245"/>
        <v>2.455702684882783</v>
      </c>
      <c r="H2511">
        <f t="shared" si="243"/>
        <v>61</v>
      </c>
      <c r="I2511">
        <f t="shared" si="246"/>
        <v>4.161051771606938</v>
      </c>
      <c r="J2511">
        <v>4.3499999999999996</v>
      </c>
      <c r="K2511">
        <f t="shared" si="247"/>
        <v>0.64869252183836579</v>
      </c>
      <c r="L2511">
        <v>4.4000000000000004</v>
      </c>
    </row>
    <row r="2512" spans="1:13" ht="15" x14ac:dyDescent="0.25">
      <c r="A2512" t="s">
        <v>379</v>
      </c>
      <c r="B2512" t="s">
        <v>94</v>
      </c>
      <c r="C2512">
        <v>56.2</v>
      </c>
      <c r="D2512">
        <v>37</v>
      </c>
      <c r="E2512">
        <f t="shared" si="244"/>
        <v>1.9744406095864442</v>
      </c>
      <c r="F2512">
        <v>45</v>
      </c>
      <c r="G2512">
        <f t="shared" si="245"/>
        <v>2.4013466873348648</v>
      </c>
      <c r="H2512">
        <f t="shared" si="243"/>
        <v>82</v>
      </c>
      <c r="I2512">
        <f t="shared" si="246"/>
        <v>4.3757872969213087</v>
      </c>
      <c r="J2512">
        <v>8.5399999999999991</v>
      </c>
      <c r="K2512">
        <f t="shared" si="247"/>
        <v>1.0701303133470814</v>
      </c>
      <c r="L2512">
        <v>5.64</v>
      </c>
    </row>
    <row r="2513" spans="1:13" ht="15" x14ac:dyDescent="0.25">
      <c r="A2513" t="s">
        <v>379</v>
      </c>
      <c r="B2513" t="s">
        <v>1236</v>
      </c>
      <c r="C2513">
        <v>42.8</v>
      </c>
      <c r="D2513">
        <v>27</v>
      </c>
      <c r="E2513">
        <f t="shared" si="244"/>
        <v>1.7565158634713109</v>
      </c>
      <c r="F2513">
        <v>40</v>
      </c>
      <c r="G2513">
        <f t="shared" si="245"/>
        <v>2.6022457236612015</v>
      </c>
      <c r="H2513">
        <f t="shared" si="243"/>
        <v>67</v>
      </c>
      <c r="I2513">
        <f t="shared" si="246"/>
        <v>4.3587615871325127</v>
      </c>
      <c r="J2513">
        <v>4.04</v>
      </c>
      <c r="K2513">
        <f t="shared" si="247"/>
        <v>0.5825619844632054</v>
      </c>
      <c r="L2513">
        <v>4.9000000000000004</v>
      </c>
    </row>
    <row r="2514" spans="1:13" ht="15" x14ac:dyDescent="0.25">
      <c r="A2514" t="s">
        <v>379</v>
      </c>
      <c r="B2514" t="s">
        <v>664</v>
      </c>
      <c r="C2514">
        <v>47.3</v>
      </c>
      <c r="D2514">
        <v>34</v>
      </c>
      <c r="E2514">
        <f t="shared" si="244"/>
        <v>2.0567686622918426</v>
      </c>
      <c r="F2514">
        <v>45</v>
      </c>
      <c r="G2514">
        <f t="shared" si="245"/>
        <v>2.7221938177392033</v>
      </c>
      <c r="H2514">
        <f t="shared" si="243"/>
        <v>79</v>
      </c>
      <c r="I2514">
        <f t="shared" si="246"/>
        <v>4.778962480031046</v>
      </c>
      <c r="J2514">
        <v>5</v>
      </c>
      <c r="K2514">
        <f t="shared" si="247"/>
        <v>0.68477567982141685</v>
      </c>
      <c r="L2514">
        <v>5.27</v>
      </c>
    </row>
    <row r="2515" spans="1:13" ht="15" x14ac:dyDescent="0.25">
      <c r="A2515" t="s">
        <v>454</v>
      </c>
      <c r="B2515" t="s">
        <v>85</v>
      </c>
      <c r="C2515">
        <v>48</v>
      </c>
      <c r="D2515">
        <v>29</v>
      </c>
      <c r="E2515">
        <f t="shared" si="244"/>
        <v>1.7356559728490122</v>
      </c>
      <c r="F2515">
        <v>35</v>
      </c>
      <c r="G2515">
        <f t="shared" si="245"/>
        <v>2.0947572086108766</v>
      </c>
      <c r="H2515">
        <f t="shared" si="243"/>
        <v>64</v>
      </c>
      <c r="I2515">
        <f t="shared" si="246"/>
        <v>3.830413181459889</v>
      </c>
      <c r="J2515">
        <v>6.62</v>
      </c>
      <c r="K2515">
        <f t="shared" si="247"/>
        <v>0.89980262511522235</v>
      </c>
      <c r="L2515">
        <v>5.32</v>
      </c>
    </row>
    <row r="2516" spans="1:13" ht="15" x14ac:dyDescent="0.25">
      <c r="A2516" t="s">
        <v>379</v>
      </c>
      <c r="B2516" t="s">
        <v>85</v>
      </c>
      <c r="C2516">
        <v>53.8</v>
      </c>
      <c r="D2516">
        <v>41</v>
      </c>
      <c r="E2516">
        <f t="shared" si="244"/>
        <v>2.2584650293028181</v>
      </c>
      <c r="F2516">
        <v>51</v>
      </c>
      <c r="G2516">
        <f t="shared" si="245"/>
        <v>2.8093101584010665</v>
      </c>
      <c r="H2516">
        <f t="shared" si="243"/>
        <v>92</v>
      </c>
      <c r="I2516">
        <f t="shared" si="246"/>
        <v>5.0677751877038846</v>
      </c>
      <c r="J2516">
        <v>8.93</v>
      </c>
      <c r="K2516">
        <f t="shared" si="247"/>
        <v>1.1444620870844244</v>
      </c>
      <c r="L2516">
        <v>5.9</v>
      </c>
    </row>
    <row r="2517" spans="1:13" ht="15" x14ac:dyDescent="0.25">
      <c r="A2517" t="s">
        <v>1011</v>
      </c>
      <c r="B2517" t="s">
        <v>664</v>
      </c>
      <c r="C2517">
        <v>36.700000000000003</v>
      </c>
      <c r="D2517">
        <v>21</v>
      </c>
      <c r="E2517">
        <f t="shared" si="244"/>
        <v>1.5278534123918912</v>
      </c>
      <c r="F2517">
        <v>30</v>
      </c>
      <c r="G2517">
        <f t="shared" si="245"/>
        <v>2.1826477319884159</v>
      </c>
      <c r="H2517">
        <f t="shared" si="243"/>
        <v>51</v>
      </c>
      <c r="I2517">
        <f t="shared" si="246"/>
        <v>3.7105011443803071</v>
      </c>
      <c r="J2517">
        <v>3.93</v>
      </c>
      <c r="K2517">
        <f t="shared" si="247"/>
        <v>0.61344899516787454</v>
      </c>
      <c r="L2517">
        <v>4.46</v>
      </c>
    </row>
    <row r="2518" spans="1:13" ht="15" x14ac:dyDescent="0.25">
      <c r="A2518" t="s">
        <v>1011</v>
      </c>
      <c r="B2518" t="s">
        <v>85</v>
      </c>
      <c r="C2518">
        <v>63.7</v>
      </c>
      <c r="D2518">
        <v>63</v>
      </c>
      <c r="E2518">
        <f t="shared" si="244"/>
        <v>3.0690932928283718</v>
      </c>
      <c r="F2518">
        <v>75</v>
      </c>
      <c r="G2518">
        <f t="shared" si="245"/>
        <v>3.6536824914623476</v>
      </c>
      <c r="H2518">
        <f t="shared" si="243"/>
        <v>138</v>
      </c>
      <c r="I2518">
        <f t="shared" si="246"/>
        <v>6.7227757842907199</v>
      </c>
      <c r="J2518">
        <v>10.040000000000001</v>
      </c>
      <c r="K2518">
        <f t="shared" si="247"/>
        <v>1.1794151515687397</v>
      </c>
      <c r="L2518">
        <v>6.87</v>
      </c>
    </row>
    <row r="2519" spans="1:13" x14ac:dyDescent="0.3">
      <c r="A2519" t="s">
        <v>363</v>
      </c>
      <c r="B2519" t="s">
        <v>135</v>
      </c>
      <c r="C2519">
        <v>58.3</v>
      </c>
      <c r="D2519">
        <v>14</v>
      </c>
      <c r="E2519">
        <f t="shared" si="244"/>
        <v>0.72741337243098769</v>
      </c>
      <c r="F2519">
        <v>19</v>
      </c>
      <c r="G2519">
        <f t="shared" si="245"/>
        <v>0.98720386258491177</v>
      </c>
      <c r="H2519">
        <f t="shared" ref="H2519:H2550" si="248">D2519+F2519</f>
        <v>33</v>
      </c>
      <c r="I2519">
        <f t="shared" si="246"/>
        <v>1.7146172350158995</v>
      </c>
      <c r="J2519">
        <v>6.6</v>
      </c>
      <c r="K2519">
        <f t="shared" si="247"/>
        <v>0.81153895117292563</v>
      </c>
      <c r="L2519">
        <v>5.2</v>
      </c>
      <c r="M2519">
        <v>15.5</v>
      </c>
    </row>
    <row r="2520" spans="1:13" x14ac:dyDescent="0.3">
      <c r="A2520" t="s">
        <v>366</v>
      </c>
      <c r="C2520">
        <v>45.2</v>
      </c>
      <c r="D2520">
        <v>22</v>
      </c>
      <c r="E2520">
        <f t="shared" si="244"/>
        <v>1.3755472105211033</v>
      </c>
      <c r="F2520">
        <v>29</v>
      </c>
      <c r="G2520">
        <f t="shared" si="245"/>
        <v>1.8132213229596363</v>
      </c>
      <c r="H2520">
        <f t="shared" si="248"/>
        <v>51</v>
      </c>
      <c r="I2520">
        <f t="shared" si="246"/>
        <v>3.1887685334807396</v>
      </c>
      <c r="J2520">
        <v>4.72</v>
      </c>
      <c r="K2520">
        <f t="shared" si="247"/>
        <v>0.66174053640981101</v>
      </c>
      <c r="L2520">
        <v>5.65</v>
      </c>
    </row>
    <row r="2521" spans="1:13" x14ac:dyDescent="0.3">
      <c r="A2521" t="s">
        <v>366</v>
      </c>
      <c r="B2521" t="s">
        <v>72</v>
      </c>
      <c r="C2521">
        <v>52.9</v>
      </c>
      <c r="D2521">
        <v>35</v>
      </c>
      <c r="E2521">
        <f t="shared" si="244"/>
        <v>1.9517623092951968</v>
      </c>
      <c r="F2521">
        <v>44</v>
      </c>
      <c r="G2521">
        <f t="shared" si="245"/>
        <v>2.4536440459711044</v>
      </c>
      <c r="H2521">
        <f t="shared" si="248"/>
        <v>79</v>
      </c>
      <c r="I2521">
        <f t="shared" si="246"/>
        <v>4.405406355266301</v>
      </c>
      <c r="J2521">
        <v>6.52</v>
      </c>
      <c r="K2521">
        <f t="shared" si="247"/>
        <v>0.8428970731747174</v>
      </c>
      <c r="L2521">
        <v>5.14</v>
      </c>
    </row>
    <row r="2522" spans="1:13" x14ac:dyDescent="0.3">
      <c r="A2522" t="s">
        <v>366</v>
      </c>
      <c r="B2522" t="s">
        <v>72</v>
      </c>
      <c r="C2522">
        <v>59.3</v>
      </c>
      <c r="D2522">
        <v>52</v>
      </c>
      <c r="E2522">
        <f t="shared" si="244"/>
        <v>2.6686026545959542</v>
      </c>
      <c r="F2522">
        <v>65</v>
      </c>
      <c r="G2522">
        <f t="shared" si="245"/>
        <v>3.3357533182449428</v>
      </c>
      <c r="H2522">
        <f t="shared" si="248"/>
        <v>117</v>
      </c>
      <c r="I2522">
        <f t="shared" si="246"/>
        <v>6.0043559728408971</v>
      </c>
      <c r="J2522">
        <v>9.19</v>
      </c>
      <c r="K2522">
        <f t="shared" si="247"/>
        <v>1.1201424477182493</v>
      </c>
      <c r="L2522">
        <v>6.54</v>
      </c>
    </row>
    <row r="2523" spans="1:13" x14ac:dyDescent="0.3">
      <c r="A2523" t="s">
        <v>366</v>
      </c>
      <c r="B2523" t="s">
        <v>590</v>
      </c>
      <c r="C2523">
        <v>46.4</v>
      </c>
      <c r="D2523">
        <v>48</v>
      </c>
      <c r="E2523">
        <f t="shared" si="244"/>
        <v>2.9445340382990568</v>
      </c>
      <c r="F2523">
        <v>62</v>
      </c>
      <c r="G2523">
        <f t="shared" si="245"/>
        <v>3.8033564661362815</v>
      </c>
      <c r="H2523">
        <f t="shared" si="248"/>
        <v>110</v>
      </c>
      <c r="I2523">
        <f t="shared" si="246"/>
        <v>6.7478905044353379</v>
      </c>
      <c r="J2523">
        <v>9.1300000000000008</v>
      </c>
      <c r="K2523">
        <f t="shared" si="247"/>
        <v>1.262845302885105</v>
      </c>
      <c r="L2523">
        <v>7.43</v>
      </c>
    </row>
    <row r="2524" spans="1:13" x14ac:dyDescent="0.3">
      <c r="A2524" t="s">
        <v>366</v>
      </c>
      <c r="B2524" t="s">
        <v>72</v>
      </c>
      <c r="C2524">
        <v>66.7</v>
      </c>
      <c r="D2524">
        <v>62</v>
      </c>
      <c r="E2524">
        <f t="shared" si="244"/>
        <v>2.9209433077748539</v>
      </c>
      <c r="F2524">
        <v>85</v>
      </c>
      <c r="G2524">
        <f t="shared" si="245"/>
        <v>4.0045190509816546</v>
      </c>
      <c r="H2524">
        <f t="shared" si="248"/>
        <v>147</v>
      </c>
      <c r="I2524">
        <f t="shared" si="246"/>
        <v>6.9254623587565085</v>
      </c>
      <c r="J2524">
        <v>9.59</v>
      </c>
      <c r="K2524">
        <f t="shared" si="247"/>
        <v>1.1001407207749134</v>
      </c>
      <c r="L2524">
        <v>7.02</v>
      </c>
      <c r="M2524">
        <v>12.6</v>
      </c>
    </row>
    <row r="2525" spans="1:13" x14ac:dyDescent="0.3">
      <c r="A2525" t="s">
        <v>1766</v>
      </c>
      <c r="B2525" t="s">
        <v>590</v>
      </c>
      <c r="C2525">
        <v>63.2</v>
      </c>
      <c r="D2525">
        <v>83</v>
      </c>
      <c r="E2525">
        <f t="shared" si="244"/>
        <v>4.0666523994146946</v>
      </c>
      <c r="F2525">
        <v>100</v>
      </c>
      <c r="G2525">
        <f t="shared" si="245"/>
        <v>4.8995812041140905</v>
      </c>
      <c r="H2525">
        <f t="shared" si="248"/>
        <v>183</v>
      </c>
      <c r="I2525">
        <f t="shared" si="246"/>
        <v>8.9662336035287851</v>
      </c>
      <c r="J2525">
        <v>12.02</v>
      </c>
      <c r="K2525">
        <f t="shared" si="247"/>
        <v>1.4177568162215908</v>
      </c>
      <c r="L2525">
        <v>8.5299999999999994</v>
      </c>
    </row>
    <row r="2526" spans="1:13" x14ac:dyDescent="0.3">
      <c r="A2526" t="s">
        <v>1243</v>
      </c>
      <c r="B2526" t="s">
        <v>72</v>
      </c>
      <c r="C2526">
        <v>58.1</v>
      </c>
      <c r="D2526">
        <v>47</v>
      </c>
      <c r="E2526">
        <f t="shared" si="244"/>
        <v>2.4481424837817478</v>
      </c>
      <c r="F2526">
        <v>57</v>
      </c>
      <c r="G2526">
        <f t="shared" si="245"/>
        <v>2.9690238633097792</v>
      </c>
      <c r="H2526">
        <f t="shared" si="248"/>
        <v>104</v>
      </c>
      <c r="I2526">
        <f t="shared" si="246"/>
        <v>5.417166347091527</v>
      </c>
      <c r="J2526">
        <v>7.3100000000000005</v>
      </c>
      <c r="K2526">
        <f t="shared" si="247"/>
        <v>0.90043461473916087</v>
      </c>
      <c r="L2526">
        <v>5.8500000000000005</v>
      </c>
      <c r="M2526">
        <v>14</v>
      </c>
    </row>
    <row r="2527" spans="1:13" x14ac:dyDescent="0.3">
      <c r="A2527" t="s">
        <v>1346</v>
      </c>
      <c r="B2527" t="s">
        <v>590</v>
      </c>
      <c r="C2527">
        <v>51.8</v>
      </c>
      <c r="D2527">
        <v>55</v>
      </c>
      <c r="E2527">
        <f t="shared" si="244"/>
        <v>3.1142950675868497</v>
      </c>
      <c r="F2527">
        <v>70</v>
      </c>
      <c r="G2527">
        <f t="shared" si="245"/>
        <v>3.9636482678378089</v>
      </c>
      <c r="H2527">
        <f t="shared" si="248"/>
        <v>125</v>
      </c>
      <c r="I2527">
        <f t="shared" si="246"/>
        <v>7.0779433354246581</v>
      </c>
      <c r="J2527">
        <v>9.89</v>
      </c>
      <c r="K2527">
        <f t="shared" si="247"/>
        <v>1.2924918613144138</v>
      </c>
      <c r="L2527">
        <v>7.66</v>
      </c>
    </row>
    <row r="2528" spans="1:13" x14ac:dyDescent="0.3">
      <c r="A2528" t="s">
        <v>149</v>
      </c>
      <c r="B2528" t="s">
        <v>150</v>
      </c>
      <c r="C2528">
        <v>51.2</v>
      </c>
      <c r="D2528">
        <v>25</v>
      </c>
      <c r="E2528">
        <f t="shared" si="244"/>
        <v>1.4276362706602699</v>
      </c>
      <c r="F2528">
        <v>31</v>
      </c>
      <c r="G2528">
        <f t="shared" si="245"/>
        <v>1.7702689756187346</v>
      </c>
      <c r="H2528">
        <f t="shared" si="248"/>
        <v>56</v>
      </c>
      <c r="I2528">
        <f t="shared" si="246"/>
        <v>3.1979052462790043</v>
      </c>
      <c r="J2528">
        <v>4.66</v>
      </c>
      <c r="K2528">
        <f t="shared" si="247"/>
        <v>0.61266893654041799</v>
      </c>
      <c r="L2528">
        <v>4.66</v>
      </c>
      <c r="M2528">
        <v>15.5</v>
      </c>
    </row>
    <row r="2529" spans="1:13" ht="15" x14ac:dyDescent="0.25">
      <c r="A2529" t="s">
        <v>1871</v>
      </c>
      <c r="B2529" t="s">
        <v>21</v>
      </c>
      <c r="C2529">
        <v>67.8</v>
      </c>
      <c r="D2529">
        <v>66</v>
      </c>
      <c r="E2529">
        <f t="shared" si="244"/>
        <v>3.0726141654794525</v>
      </c>
      <c r="F2529">
        <v>83</v>
      </c>
      <c r="G2529">
        <f t="shared" si="245"/>
        <v>3.8640450868908269</v>
      </c>
      <c r="H2529">
        <f t="shared" si="248"/>
        <v>149</v>
      </c>
      <c r="I2529">
        <f t="shared" si="246"/>
        <v>6.9366592523702799</v>
      </c>
      <c r="J2529">
        <v>8.6</v>
      </c>
      <c r="K2529">
        <f t="shared" si="247"/>
        <v>0.97828616969506155</v>
      </c>
      <c r="L2529">
        <v>7.11</v>
      </c>
    </row>
    <row r="2530" spans="1:13" ht="15" x14ac:dyDescent="0.25">
      <c r="A2530" t="s">
        <v>1871</v>
      </c>
      <c r="B2530" t="s">
        <v>21</v>
      </c>
      <c r="C2530">
        <v>74.8</v>
      </c>
      <c r="D2530">
        <v>80</v>
      </c>
      <c r="E2530">
        <f t="shared" si="244"/>
        <v>3.4674846742857461</v>
      </c>
      <c r="F2530">
        <v>95</v>
      </c>
      <c r="G2530">
        <f t="shared" si="245"/>
        <v>4.1176380507143238</v>
      </c>
      <c r="H2530">
        <f t="shared" si="248"/>
        <v>175</v>
      </c>
      <c r="I2530">
        <f t="shared" si="246"/>
        <v>7.5851227250000699</v>
      </c>
      <c r="J2530">
        <v>11.2</v>
      </c>
      <c r="K2530">
        <f t="shared" si="247"/>
        <v>1.2111204437058709</v>
      </c>
      <c r="L2530">
        <v>8.1</v>
      </c>
    </row>
    <row r="2531" spans="1:13" ht="15" x14ac:dyDescent="0.25">
      <c r="A2531" t="s">
        <v>517</v>
      </c>
      <c r="B2531" t="s">
        <v>51</v>
      </c>
      <c r="C2531">
        <v>73.3</v>
      </c>
      <c r="D2531">
        <v>78</v>
      </c>
      <c r="E2531">
        <f t="shared" si="244"/>
        <v>3.4309829061705273</v>
      </c>
      <c r="F2531">
        <v>102</v>
      </c>
      <c r="G2531">
        <f t="shared" si="245"/>
        <v>4.4866699542229975</v>
      </c>
      <c r="H2531">
        <f t="shared" si="248"/>
        <v>180</v>
      </c>
      <c r="I2531">
        <f t="shared" si="246"/>
        <v>7.9176528603935248</v>
      </c>
      <c r="J2531">
        <v>10.9</v>
      </c>
      <c r="K2531">
        <f t="shared" si="247"/>
        <v>1.1910531627661445</v>
      </c>
      <c r="L2531">
        <v>8.31</v>
      </c>
    </row>
    <row r="2532" spans="1:13" ht="15" x14ac:dyDescent="0.25">
      <c r="A2532" t="s">
        <v>970</v>
      </c>
      <c r="B2532" t="s">
        <v>51</v>
      </c>
      <c r="C2532">
        <v>58.9</v>
      </c>
      <c r="D2532">
        <v>52</v>
      </c>
      <c r="E2532">
        <f t="shared" si="244"/>
        <v>2.6817731068902511</v>
      </c>
      <c r="F2532">
        <v>68</v>
      </c>
      <c r="G2532">
        <f t="shared" si="245"/>
        <v>3.506934062856482</v>
      </c>
      <c r="H2532">
        <f t="shared" si="248"/>
        <v>120</v>
      </c>
      <c r="I2532">
        <f t="shared" si="246"/>
        <v>6.1887071697467331</v>
      </c>
      <c r="J2532">
        <v>9.93</v>
      </c>
      <c r="K2532">
        <f t="shared" si="247"/>
        <v>1.2145693186181041</v>
      </c>
      <c r="L2532">
        <v>7.42</v>
      </c>
    </row>
    <row r="2533" spans="1:13" ht="15" x14ac:dyDescent="0.25">
      <c r="A2533" s="1" t="s">
        <v>1393</v>
      </c>
      <c r="B2533" s="1" t="s">
        <v>152</v>
      </c>
      <c r="C2533" s="1">
        <v>33.200000000000003</v>
      </c>
      <c r="D2533" s="1">
        <v>23</v>
      </c>
      <c r="E2533">
        <f t="shared" si="244"/>
        <v>1.7999169602021874</v>
      </c>
      <c r="F2533" s="1">
        <v>47</v>
      </c>
      <c r="G2533">
        <f t="shared" si="245"/>
        <v>3.6780911795436002</v>
      </c>
      <c r="H2533">
        <f t="shared" si="248"/>
        <v>70</v>
      </c>
      <c r="I2533">
        <f t="shared" si="246"/>
        <v>5.4780081397457874</v>
      </c>
      <c r="J2533" s="1">
        <v>5.26</v>
      </c>
      <c r="K2533">
        <f t="shared" si="247"/>
        <v>0.86459182845737104</v>
      </c>
      <c r="L2533" s="1">
        <v>5.5</v>
      </c>
    </row>
    <row r="2534" spans="1:13" ht="15" x14ac:dyDescent="0.25">
      <c r="A2534" t="s">
        <v>728</v>
      </c>
      <c r="B2534" t="s">
        <v>729</v>
      </c>
      <c r="C2534">
        <v>59.1</v>
      </c>
      <c r="D2534">
        <v>30</v>
      </c>
      <c r="E2534">
        <f t="shared" si="244"/>
        <v>1.5433665191268189</v>
      </c>
      <c r="F2534">
        <v>43</v>
      </c>
      <c r="G2534">
        <f t="shared" si="245"/>
        <v>2.2121586774151072</v>
      </c>
      <c r="H2534">
        <f t="shared" si="248"/>
        <v>73</v>
      </c>
      <c r="I2534">
        <f t="shared" si="246"/>
        <v>3.7555251965419258</v>
      </c>
      <c r="J2534">
        <v>5.98</v>
      </c>
      <c r="K2534">
        <f t="shared" si="247"/>
        <v>0.73015540205435647</v>
      </c>
      <c r="L2534">
        <v>5.59</v>
      </c>
    </row>
    <row r="2535" spans="1:13" x14ac:dyDescent="0.3">
      <c r="A2535" t="s">
        <v>1029</v>
      </c>
      <c r="B2535" t="s">
        <v>1509</v>
      </c>
      <c r="C2535">
        <v>49.5</v>
      </c>
      <c r="D2535">
        <v>25</v>
      </c>
      <c r="E2535">
        <f t="shared" si="244"/>
        <v>1.46313606857821</v>
      </c>
      <c r="F2535">
        <v>40</v>
      </c>
      <c r="G2535">
        <f t="shared" si="245"/>
        <v>2.3410177097251359</v>
      </c>
      <c r="H2535">
        <f t="shared" si="248"/>
        <v>65</v>
      </c>
      <c r="I2535">
        <f t="shared" si="246"/>
        <v>3.8041537783033457</v>
      </c>
      <c r="J2535">
        <v>7.9</v>
      </c>
      <c r="K2535">
        <f t="shared" si="247"/>
        <v>1.0568831892889019</v>
      </c>
      <c r="L2535">
        <v>6.8100000000000005</v>
      </c>
    </row>
    <row r="2536" spans="1:13" x14ac:dyDescent="0.3">
      <c r="A2536" t="s">
        <v>1029</v>
      </c>
      <c r="B2536" t="s">
        <v>1030</v>
      </c>
      <c r="C2536">
        <v>51.2</v>
      </c>
      <c r="D2536">
        <v>60</v>
      </c>
      <c r="E2536">
        <f t="shared" si="244"/>
        <v>3.4263270495846476</v>
      </c>
      <c r="F2536">
        <v>80</v>
      </c>
      <c r="G2536">
        <f t="shared" si="245"/>
        <v>4.5684360661128638</v>
      </c>
      <c r="H2536">
        <f t="shared" si="248"/>
        <v>140</v>
      </c>
      <c r="I2536">
        <f t="shared" si="246"/>
        <v>7.994763115697511</v>
      </c>
      <c r="J2536">
        <v>8.57</v>
      </c>
      <c r="K2536">
        <f t="shared" si="247"/>
        <v>1.1267323575432151</v>
      </c>
      <c r="L2536">
        <v>7.7</v>
      </c>
    </row>
    <row r="2537" spans="1:13" x14ac:dyDescent="0.3">
      <c r="A2537" t="s">
        <v>1029</v>
      </c>
      <c r="B2537" t="s">
        <v>1030</v>
      </c>
      <c r="C2537">
        <v>39.799999999999997</v>
      </c>
      <c r="D2537">
        <v>23</v>
      </c>
      <c r="E2537">
        <f t="shared" si="244"/>
        <v>1.5775146070635739</v>
      </c>
      <c r="F2537">
        <v>35</v>
      </c>
      <c r="G2537">
        <f t="shared" si="245"/>
        <v>2.4005657064010908</v>
      </c>
      <c r="H2537">
        <f t="shared" si="248"/>
        <v>58</v>
      </c>
      <c r="I2537">
        <f t="shared" si="246"/>
        <v>3.9780803134646647</v>
      </c>
      <c r="J2537">
        <v>5.45</v>
      </c>
      <c r="K2537">
        <f t="shared" si="247"/>
        <v>0.81588208493713665</v>
      </c>
      <c r="L2537">
        <v>5.61</v>
      </c>
      <c r="M2537">
        <v>14.56</v>
      </c>
    </row>
    <row r="2538" spans="1:13" x14ac:dyDescent="0.3">
      <c r="A2538" t="s">
        <v>1029</v>
      </c>
      <c r="B2538" t="s">
        <v>1030</v>
      </c>
      <c r="C2538">
        <v>49.4</v>
      </c>
      <c r="D2538">
        <v>45</v>
      </c>
      <c r="E2538">
        <f t="shared" si="244"/>
        <v>2.6375218149005328</v>
      </c>
      <c r="F2538">
        <v>60</v>
      </c>
      <c r="G2538">
        <f t="shared" si="245"/>
        <v>3.5166957532007102</v>
      </c>
      <c r="H2538">
        <f t="shared" si="248"/>
        <v>105</v>
      </c>
      <c r="I2538">
        <f t="shared" si="246"/>
        <v>6.1542175681012425</v>
      </c>
      <c r="K2538" t="str">
        <f t="shared" si="247"/>
        <v/>
      </c>
    </row>
    <row r="2539" spans="1:13" ht="15" x14ac:dyDescent="0.25">
      <c r="A2539" t="s">
        <v>1536</v>
      </c>
      <c r="B2539" t="s">
        <v>7</v>
      </c>
      <c r="C2539">
        <v>63.9</v>
      </c>
      <c r="D2539">
        <v>48</v>
      </c>
      <c r="E2539">
        <f t="shared" si="244"/>
        <v>2.3330308271273505</v>
      </c>
      <c r="F2539">
        <v>70</v>
      </c>
      <c r="G2539">
        <f t="shared" si="245"/>
        <v>3.4023366228940528</v>
      </c>
      <c r="H2539">
        <f t="shared" si="248"/>
        <v>118</v>
      </c>
      <c r="I2539">
        <f t="shared" si="246"/>
        <v>5.7353674500214034</v>
      </c>
      <c r="J2539">
        <v>9.6999999999999993</v>
      </c>
      <c r="K2539">
        <f t="shared" si="247"/>
        <v>1.1376348408658976</v>
      </c>
      <c r="L2539">
        <v>6.38</v>
      </c>
    </row>
    <row r="2540" spans="1:13" ht="15" x14ac:dyDescent="0.25">
      <c r="A2540" t="s">
        <v>1536</v>
      </c>
      <c r="B2540" t="s">
        <v>7</v>
      </c>
      <c r="C2540">
        <v>74.900000000000006</v>
      </c>
      <c r="D2540">
        <v>57</v>
      </c>
      <c r="E2540">
        <f t="shared" si="244"/>
        <v>2.4681830595423007</v>
      </c>
      <c r="F2540">
        <v>83</v>
      </c>
      <c r="G2540">
        <f t="shared" si="245"/>
        <v>3.5940209463510691</v>
      </c>
      <c r="H2540">
        <f t="shared" si="248"/>
        <v>140</v>
      </c>
      <c r="I2540">
        <f t="shared" si="246"/>
        <v>6.0622040058933697</v>
      </c>
      <c r="J2540">
        <v>9.1</v>
      </c>
      <c r="K2540">
        <f t="shared" si="247"/>
        <v>0.9833578538686496</v>
      </c>
      <c r="L2540">
        <v>7.15</v>
      </c>
      <c r="M2540">
        <v>13.32</v>
      </c>
    </row>
    <row r="2541" spans="1:13" x14ac:dyDescent="0.3">
      <c r="A2541" t="s">
        <v>417</v>
      </c>
      <c r="B2541" t="s">
        <v>418</v>
      </c>
      <c r="C2541">
        <v>43</v>
      </c>
      <c r="D2541">
        <v>15</v>
      </c>
      <c r="E2541">
        <f t="shared" si="244"/>
        <v>0.97253852702153742</v>
      </c>
      <c r="F2541">
        <v>22</v>
      </c>
      <c r="G2541">
        <f t="shared" si="245"/>
        <v>1.4263898396315882</v>
      </c>
      <c r="H2541">
        <f t="shared" si="248"/>
        <v>37</v>
      </c>
      <c r="I2541">
        <f t="shared" si="246"/>
        <v>2.3989283666531258</v>
      </c>
      <c r="J2541">
        <v>5.2</v>
      </c>
      <c r="K2541">
        <f t="shared" si="247"/>
        <v>0.74803230916718044</v>
      </c>
      <c r="L2541">
        <v>5.22</v>
      </c>
      <c r="M2541">
        <v>15.19</v>
      </c>
    </row>
    <row r="2542" spans="1:13" x14ac:dyDescent="0.3">
      <c r="A2542" s="1" t="s">
        <v>1365</v>
      </c>
      <c r="B2542" s="1" t="s">
        <v>418</v>
      </c>
      <c r="C2542" s="1">
        <v>57</v>
      </c>
      <c r="D2542" s="1">
        <v>28</v>
      </c>
      <c r="E2542">
        <f t="shared" si="244"/>
        <v>1.4788877445318631</v>
      </c>
      <c r="F2542" s="1">
        <v>40</v>
      </c>
      <c r="G2542">
        <f t="shared" si="245"/>
        <v>2.1126967779026615</v>
      </c>
      <c r="H2542">
        <f t="shared" si="248"/>
        <v>68</v>
      </c>
      <c r="I2542">
        <f t="shared" si="246"/>
        <v>3.5915845224345246</v>
      </c>
      <c r="J2542" s="1">
        <v>6.63</v>
      </c>
      <c r="K2542">
        <f t="shared" si="247"/>
        <v>0.82476038741139879</v>
      </c>
      <c r="L2542" s="1">
        <v>5.5</v>
      </c>
    </row>
    <row r="2543" spans="1:13" x14ac:dyDescent="0.3">
      <c r="A2543" t="s">
        <v>62</v>
      </c>
      <c r="B2543" t="s">
        <v>47</v>
      </c>
      <c r="C2543">
        <v>72</v>
      </c>
      <c r="D2543">
        <v>65</v>
      </c>
      <c r="E2543">
        <f t="shared" si="244"/>
        <v>2.8966116902923509</v>
      </c>
      <c r="F2543">
        <v>90</v>
      </c>
      <c r="G2543">
        <f t="shared" si="245"/>
        <v>4.0106931096355627</v>
      </c>
      <c r="H2543">
        <f t="shared" si="248"/>
        <v>155</v>
      </c>
      <c r="I2543">
        <f t="shared" si="246"/>
        <v>6.9073047999279131</v>
      </c>
      <c r="J2543">
        <v>9.42</v>
      </c>
      <c r="K2543">
        <f t="shared" si="247"/>
        <v>1.0388716414087942</v>
      </c>
      <c r="L2543">
        <v>6.6</v>
      </c>
      <c r="M2543">
        <v>13.7</v>
      </c>
    </row>
    <row r="2544" spans="1:13" x14ac:dyDescent="0.3">
      <c r="A2544" t="s">
        <v>62</v>
      </c>
      <c r="B2544" t="s">
        <v>61</v>
      </c>
      <c r="C2544">
        <v>48.4</v>
      </c>
      <c r="D2544">
        <v>43</v>
      </c>
      <c r="E2544">
        <f t="shared" si="244"/>
        <v>2.5580702442930856</v>
      </c>
      <c r="F2544">
        <v>56</v>
      </c>
      <c r="G2544">
        <f t="shared" si="245"/>
        <v>3.3314403181491348</v>
      </c>
      <c r="H2544">
        <f t="shared" si="248"/>
        <v>99</v>
      </c>
      <c r="I2544">
        <f t="shared" si="246"/>
        <v>5.8895105624422204</v>
      </c>
      <c r="J2544">
        <v>8.26</v>
      </c>
      <c r="K2544">
        <f t="shared" si="247"/>
        <v>1.117921533081381</v>
      </c>
      <c r="L2544">
        <v>7.2</v>
      </c>
      <c r="M2544">
        <v>12.2</v>
      </c>
    </row>
    <row r="2545" spans="1:13" ht="15" x14ac:dyDescent="0.25">
      <c r="A2545" t="s">
        <v>811</v>
      </c>
      <c r="B2545" t="s">
        <v>51</v>
      </c>
      <c r="C2545">
        <v>58.9</v>
      </c>
      <c r="D2545">
        <v>45</v>
      </c>
      <c r="E2545">
        <f t="shared" si="244"/>
        <v>2.3207651886550251</v>
      </c>
      <c r="F2545">
        <v>58</v>
      </c>
      <c r="G2545">
        <f t="shared" si="245"/>
        <v>2.9912084653775874</v>
      </c>
      <c r="H2545">
        <f t="shared" si="248"/>
        <v>103</v>
      </c>
      <c r="I2545">
        <f t="shared" si="246"/>
        <v>5.3119736540326121</v>
      </c>
      <c r="J2545">
        <v>10.1</v>
      </c>
      <c r="K2545">
        <f t="shared" si="247"/>
        <v>1.2353625496518481</v>
      </c>
      <c r="L2545">
        <v>7.1000000000000005</v>
      </c>
      <c r="M2545">
        <v>12.27</v>
      </c>
    </row>
    <row r="2546" spans="1:13" ht="15" x14ac:dyDescent="0.25">
      <c r="A2546" t="s">
        <v>589</v>
      </c>
      <c r="B2546" t="s">
        <v>590</v>
      </c>
      <c r="C2546">
        <v>51.2</v>
      </c>
      <c r="D2546">
        <v>40</v>
      </c>
      <c r="E2546">
        <f t="shared" si="244"/>
        <v>2.2842180330564319</v>
      </c>
      <c r="F2546">
        <v>45</v>
      </c>
      <c r="G2546">
        <f t="shared" si="245"/>
        <v>2.5697452871884856</v>
      </c>
      <c r="H2546">
        <f t="shared" si="248"/>
        <v>85</v>
      </c>
      <c r="I2546">
        <f t="shared" si="246"/>
        <v>4.8539633202449179</v>
      </c>
      <c r="J2546">
        <v>7.46</v>
      </c>
      <c r="K2546">
        <f t="shared" si="247"/>
        <v>0.98079619454753608</v>
      </c>
      <c r="L2546">
        <v>5.75</v>
      </c>
    </row>
    <row r="2547" spans="1:13" ht="15" x14ac:dyDescent="0.25">
      <c r="A2547" t="s">
        <v>1125</v>
      </c>
      <c r="B2547" t="s">
        <v>590</v>
      </c>
      <c r="C2547">
        <v>59.5</v>
      </c>
      <c r="D2547">
        <v>52</v>
      </c>
      <c r="E2547">
        <f t="shared" si="244"/>
        <v>2.6620748181431373</v>
      </c>
      <c r="F2547">
        <v>65</v>
      </c>
      <c r="G2547">
        <f t="shared" si="245"/>
        <v>3.3275935226789217</v>
      </c>
      <c r="H2547">
        <f t="shared" si="248"/>
        <v>117</v>
      </c>
      <c r="I2547">
        <f t="shared" si="246"/>
        <v>5.9896683408220586</v>
      </c>
      <c r="J2547">
        <v>9.1</v>
      </c>
      <c r="K2547">
        <f t="shared" si="247"/>
        <v>1.1072490281742087</v>
      </c>
      <c r="L2547">
        <v>7.08</v>
      </c>
    </row>
    <row r="2548" spans="1:13" ht="15" x14ac:dyDescent="0.25">
      <c r="A2548" t="s">
        <v>915</v>
      </c>
      <c r="B2548" t="s">
        <v>3</v>
      </c>
      <c r="C2548">
        <v>64.3</v>
      </c>
      <c r="D2548">
        <v>62</v>
      </c>
      <c r="E2548">
        <f t="shared" si="244"/>
        <v>2.9998503684969071</v>
      </c>
      <c r="F2548">
        <v>80</v>
      </c>
      <c r="G2548">
        <f t="shared" si="245"/>
        <v>3.8707746690282674</v>
      </c>
      <c r="H2548">
        <f t="shared" si="248"/>
        <v>142</v>
      </c>
      <c r="I2548">
        <f t="shared" si="246"/>
        <v>6.8706250375251745</v>
      </c>
      <c r="J2548">
        <v>9.8000000000000007</v>
      </c>
      <c r="K2548">
        <f t="shared" si="247"/>
        <v>1.1456715053900492</v>
      </c>
      <c r="L2548">
        <v>6.52</v>
      </c>
    </row>
    <row r="2549" spans="1:13" ht="15" x14ac:dyDescent="0.25">
      <c r="A2549" t="s">
        <v>915</v>
      </c>
      <c r="B2549" t="s">
        <v>3</v>
      </c>
      <c r="C2549">
        <v>71.099999999999994</v>
      </c>
      <c r="D2549">
        <v>75</v>
      </c>
      <c r="E2549">
        <f t="shared" si="244"/>
        <v>3.3729654642033164</v>
      </c>
      <c r="F2549">
        <v>95</v>
      </c>
      <c r="G2549">
        <f t="shared" si="245"/>
        <v>4.2724229213242007</v>
      </c>
      <c r="H2549">
        <f t="shared" si="248"/>
        <v>170</v>
      </c>
      <c r="I2549">
        <f t="shared" si="246"/>
        <v>7.6453883855275171</v>
      </c>
      <c r="J2549">
        <v>10.25</v>
      </c>
      <c r="K2549">
        <f t="shared" si="247"/>
        <v>1.1377610888960263</v>
      </c>
      <c r="L2549">
        <v>7.21</v>
      </c>
    </row>
    <row r="2550" spans="1:13" ht="15" x14ac:dyDescent="0.25">
      <c r="A2550" t="s">
        <v>915</v>
      </c>
      <c r="B2550" t="s">
        <v>3</v>
      </c>
      <c r="C2550">
        <v>73.7</v>
      </c>
      <c r="D2550">
        <v>82</v>
      </c>
      <c r="E2550">
        <f t="shared" si="244"/>
        <v>3.5926804046855314</v>
      </c>
      <c r="F2550">
        <v>100</v>
      </c>
      <c r="G2550">
        <f t="shared" si="245"/>
        <v>4.3813175666896722</v>
      </c>
      <c r="H2550">
        <f t="shared" si="248"/>
        <v>182</v>
      </c>
      <c r="I2550">
        <f t="shared" si="246"/>
        <v>7.9739979713752041</v>
      </c>
      <c r="J2550">
        <v>9.99</v>
      </c>
      <c r="K2550">
        <f t="shared" si="247"/>
        <v>1.0885583224640911</v>
      </c>
      <c r="L2550">
        <v>7.61</v>
      </c>
    </row>
    <row r="2551" spans="1:13" ht="15" x14ac:dyDescent="0.25">
      <c r="A2551" t="s">
        <v>915</v>
      </c>
      <c r="B2551" t="s">
        <v>3</v>
      </c>
      <c r="C2551">
        <v>73.900000000000006</v>
      </c>
      <c r="D2551">
        <v>90</v>
      </c>
      <c r="E2551">
        <f t="shared" si="244"/>
        <v>3.9354203664941489</v>
      </c>
      <c r="F2551">
        <v>110</v>
      </c>
      <c r="G2551">
        <f t="shared" si="245"/>
        <v>4.8099582257150706</v>
      </c>
      <c r="H2551">
        <f t="shared" ref="H2551:H2575" si="249">D2551+F2551</f>
        <v>200</v>
      </c>
      <c r="I2551">
        <f t="shared" si="246"/>
        <v>8.7453785922092191</v>
      </c>
      <c r="J2551">
        <v>11.25</v>
      </c>
      <c r="K2551">
        <f t="shared" si="247"/>
        <v>1.2241425591907942</v>
      </c>
      <c r="L2551">
        <v>7.9</v>
      </c>
      <c r="M2551">
        <v>14.057897216406101</v>
      </c>
    </row>
    <row r="2552" spans="1:13" ht="15" x14ac:dyDescent="0.25">
      <c r="A2552" t="s">
        <v>912</v>
      </c>
      <c r="B2552" t="s">
        <v>3</v>
      </c>
      <c r="C2552">
        <v>53.6</v>
      </c>
      <c r="D2552">
        <v>40</v>
      </c>
      <c r="E2552">
        <f t="shared" si="244"/>
        <v>2.2093578464739343</v>
      </c>
      <c r="F2552">
        <v>52</v>
      </c>
      <c r="G2552">
        <f t="shared" si="245"/>
        <v>2.8721652004161147</v>
      </c>
      <c r="H2552">
        <f t="shared" si="249"/>
        <v>92</v>
      </c>
      <c r="I2552">
        <f t="shared" si="246"/>
        <v>5.081523046890049</v>
      </c>
      <c r="J2552">
        <v>5.96</v>
      </c>
      <c r="K2552">
        <f t="shared" si="247"/>
        <v>0.76529707745042175</v>
      </c>
      <c r="L2552">
        <v>5.96</v>
      </c>
      <c r="M2552">
        <v>13.99</v>
      </c>
    </row>
    <row r="2553" spans="1:13" ht="15" x14ac:dyDescent="0.25">
      <c r="A2553" t="s">
        <v>78</v>
      </c>
      <c r="B2553" t="s">
        <v>77</v>
      </c>
      <c r="C2553">
        <v>34.799999999999997</v>
      </c>
      <c r="D2553">
        <v>21</v>
      </c>
      <c r="E2553">
        <f t="shared" si="244"/>
        <v>1.5880897196040733</v>
      </c>
      <c r="F2553">
        <v>32</v>
      </c>
      <c r="G2553">
        <f t="shared" si="245"/>
        <v>2.4199462393966833</v>
      </c>
      <c r="H2553">
        <f t="shared" si="249"/>
        <v>53</v>
      </c>
      <c r="I2553">
        <f t="shared" si="246"/>
        <v>4.0080359590007566</v>
      </c>
      <c r="J2553">
        <v>5.68</v>
      </c>
      <c r="K2553">
        <f t="shared" si="247"/>
        <v>0.91124660776386379</v>
      </c>
      <c r="L2553">
        <v>5.72</v>
      </c>
      <c r="M2553">
        <v>14.44</v>
      </c>
    </row>
    <row r="2554" spans="1:13" ht="15" x14ac:dyDescent="0.25">
      <c r="A2554" t="s">
        <v>78</v>
      </c>
      <c r="B2554" t="s">
        <v>77</v>
      </c>
      <c r="C2554">
        <v>44.5</v>
      </c>
      <c r="D2554">
        <v>41</v>
      </c>
      <c r="E2554">
        <f t="shared" si="244"/>
        <v>2.5927897419262913</v>
      </c>
      <c r="F2554">
        <v>52</v>
      </c>
      <c r="G2554">
        <f t="shared" si="245"/>
        <v>3.2884162580528575</v>
      </c>
      <c r="H2554">
        <f t="shared" si="249"/>
        <v>93</v>
      </c>
      <c r="I2554">
        <f t="shared" si="246"/>
        <v>5.8812059999791488</v>
      </c>
      <c r="J2554">
        <v>7.38</v>
      </c>
      <c r="K2554">
        <f t="shared" si="247"/>
        <v>1.043029289987611</v>
      </c>
      <c r="L2554">
        <v>6.7</v>
      </c>
      <c r="M2554">
        <v>13.6</v>
      </c>
    </row>
    <row r="2555" spans="1:13" ht="15" x14ac:dyDescent="0.25">
      <c r="A2555" t="s">
        <v>78</v>
      </c>
      <c r="B2555" t="s">
        <v>77</v>
      </c>
      <c r="C2555">
        <v>62.6</v>
      </c>
      <c r="D2555">
        <v>73</v>
      </c>
      <c r="E2555">
        <f t="shared" si="244"/>
        <v>3.6015981246089637</v>
      </c>
      <c r="F2555">
        <v>95</v>
      </c>
      <c r="G2555">
        <f t="shared" si="245"/>
        <v>4.6870112580527605</v>
      </c>
      <c r="H2555">
        <f t="shared" si="249"/>
        <v>168</v>
      </c>
      <c r="I2555">
        <f t="shared" si="246"/>
        <v>8.2886093826617238</v>
      </c>
      <c r="J2555">
        <v>10.1</v>
      </c>
      <c r="K2555">
        <f t="shared" si="247"/>
        <v>1.1971658263914358</v>
      </c>
      <c r="L2555">
        <v>7.76</v>
      </c>
    </row>
    <row r="2556" spans="1:13" ht="15" x14ac:dyDescent="0.25">
      <c r="A2556" t="s">
        <v>1111</v>
      </c>
      <c r="B2556" t="s">
        <v>77</v>
      </c>
      <c r="C2556">
        <v>41.6</v>
      </c>
      <c r="D2556">
        <v>35</v>
      </c>
      <c r="E2556">
        <f t="shared" si="244"/>
        <v>2.3245562595819722</v>
      </c>
      <c r="F2556">
        <v>45</v>
      </c>
      <c r="G2556">
        <f t="shared" si="245"/>
        <v>2.9887151908911074</v>
      </c>
      <c r="H2556">
        <f t="shared" si="249"/>
        <v>80</v>
      </c>
      <c r="I2556">
        <f t="shared" si="246"/>
        <v>5.3132714504730796</v>
      </c>
      <c r="J2556">
        <v>5.79</v>
      </c>
      <c r="K2556">
        <f t="shared" si="247"/>
        <v>0.84723954323267103</v>
      </c>
      <c r="L2556">
        <v>6.05</v>
      </c>
      <c r="M2556">
        <v>13.9</v>
      </c>
    </row>
    <row r="2557" spans="1:13" ht="15" x14ac:dyDescent="0.25">
      <c r="A2557" t="s">
        <v>1111</v>
      </c>
      <c r="B2557" t="s">
        <v>150</v>
      </c>
      <c r="C2557">
        <v>42.9</v>
      </c>
      <c r="D2557">
        <v>37</v>
      </c>
      <c r="E2557">
        <f t="shared" si="244"/>
        <v>2.4029946274546252</v>
      </c>
      <c r="F2557">
        <v>45</v>
      </c>
      <c r="G2557">
        <f t="shared" si="245"/>
        <v>2.9225610333907603</v>
      </c>
      <c r="H2557">
        <f t="shared" si="249"/>
        <v>82</v>
      </c>
      <c r="I2557">
        <f t="shared" si="246"/>
        <v>5.3255556608453851</v>
      </c>
      <c r="J2557">
        <v>6.5</v>
      </c>
      <c r="K2557">
        <f t="shared" si="247"/>
        <v>0.93616336692367264</v>
      </c>
      <c r="L2557">
        <v>6.55</v>
      </c>
    </row>
    <row r="2558" spans="1:13" x14ac:dyDescent="0.3">
      <c r="A2558" t="s">
        <v>1514</v>
      </c>
      <c r="B2558" t="s">
        <v>106</v>
      </c>
      <c r="C2558">
        <v>47.1</v>
      </c>
      <c r="D2558">
        <v>49</v>
      </c>
      <c r="E2558">
        <f t="shared" si="244"/>
        <v>2.9733168698957995</v>
      </c>
      <c r="F2558">
        <v>58</v>
      </c>
      <c r="G2558">
        <f t="shared" si="245"/>
        <v>3.5194362949787013</v>
      </c>
      <c r="H2558">
        <f t="shared" si="249"/>
        <v>107</v>
      </c>
      <c r="I2558">
        <f t="shared" si="246"/>
        <v>6.4927531648745003</v>
      </c>
      <c r="J2558">
        <v>6.92</v>
      </c>
      <c r="K2558">
        <f t="shared" si="247"/>
        <v>0.94980202698668348</v>
      </c>
      <c r="L2558">
        <v>7.24</v>
      </c>
    </row>
    <row r="2559" spans="1:13" x14ac:dyDescent="0.3">
      <c r="A2559" t="s">
        <v>1514</v>
      </c>
      <c r="B2559" t="s">
        <v>1515</v>
      </c>
      <c r="C2559">
        <v>40.9</v>
      </c>
      <c r="D2559">
        <v>30</v>
      </c>
      <c r="E2559">
        <f t="shared" si="244"/>
        <v>2.0172244530266732</v>
      </c>
      <c r="F2559">
        <v>41</v>
      </c>
      <c r="G2559">
        <f t="shared" si="245"/>
        <v>2.7568734191364532</v>
      </c>
      <c r="H2559">
        <f t="shared" si="249"/>
        <v>71</v>
      </c>
      <c r="I2559">
        <f t="shared" si="246"/>
        <v>4.774097872163126</v>
      </c>
      <c r="J2559">
        <v>7.45</v>
      </c>
      <c r="K2559">
        <f t="shared" si="247"/>
        <v>1.09972300076206</v>
      </c>
      <c r="L2559">
        <v>6.09</v>
      </c>
    </row>
    <row r="2560" spans="1:13" x14ac:dyDescent="0.3">
      <c r="A2560" t="s">
        <v>1514</v>
      </c>
      <c r="B2560" t="s">
        <v>106</v>
      </c>
      <c r="C2560">
        <v>44.3</v>
      </c>
      <c r="D2560">
        <v>42</v>
      </c>
      <c r="E2560">
        <f t="shared" si="244"/>
        <v>2.6647454810398767</v>
      </c>
      <c r="F2560">
        <v>50</v>
      </c>
      <c r="G2560">
        <f t="shared" si="245"/>
        <v>3.1723160488569961</v>
      </c>
      <c r="H2560">
        <f t="shared" si="249"/>
        <v>92</v>
      </c>
      <c r="I2560">
        <f t="shared" si="246"/>
        <v>5.8370615298968724</v>
      </c>
      <c r="J2560">
        <v>7.55</v>
      </c>
      <c r="K2560">
        <f t="shared" si="247"/>
        <v>1.0695364619066332</v>
      </c>
      <c r="L2560">
        <v>6.22</v>
      </c>
    </row>
    <row r="2561" spans="1:13" x14ac:dyDescent="0.3">
      <c r="A2561" t="s">
        <v>1514</v>
      </c>
      <c r="B2561" t="s">
        <v>314</v>
      </c>
      <c r="C2561">
        <v>51.2</v>
      </c>
      <c r="D2561">
        <v>55</v>
      </c>
      <c r="E2561">
        <f t="shared" si="244"/>
        <v>3.1407997954525939</v>
      </c>
      <c r="F2561">
        <v>78</v>
      </c>
      <c r="G2561">
        <f t="shared" si="245"/>
        <v>4.4542251644600421</v>
      </c>
      <c r="H2561">
        <f t="shared" si="249"/>
        <v>133</v>
      </c>
      <c r="I2561">
        <f t="shared" si="246"/>
        <v>7.595024959912636</v>
      </c>
      <c r="J2561">
        <v>7.35</v>
      </c>
      <c r="K2561">
        <f t="shared" si="247"/>
        <v>0.96633405226868496</v>
      </c>
      <c r="L2561">
        <v>7.39</v>
      </c>
    </row>
    <row r="2562" spans="1:13" x14ac:dyDescent="0.3">
      <c r="A2562" t="s">
        <v>1514</v>
      </c>
      <c r="B2562" t="s">
        <v>314</v>
      </c>
      <c r="C2562">
        <v>47.2</v>
      </c>
      <c r="D2562">
        <v>45</v>
      </c>
      <c r="E2562">
        <f t="shared" ref="E2562:E2625" si="250">IF(AND($C2562&gt;0,D2562&gt;0),D2562/($C2562^0.727399687532279),"")</f>
        <v>2.7263877830836942</v>
      </c>
      <c r="F2562">
        <v>60</v>
      </c>
      <c r="G2562">
        <f t="shared" ref="G2562:G2625" si="251">IF(AND($C2562&gt;0,F2562&gt;0),F2562/($C2562^0.727399687532279),"")</f>
        <v>3.635183710778259</v>
      </c>
      <c r="H2562">
        <f t="shared" si="249"/>
        <v>105</v>
      </c>
      <c r="I2562">
        <f t="shared" ref="I2562:I2625" si="252">IF(AND($C2562&gt;0,H2562&gt;0),H2562/($C2562^0.727399687532279),"")</f>
        <v>6.3615714938619536</v>
      </c>
      <c r="J2562">
        <v>8.3800000000000008</v>
      </c>
      <c r="K2562">
        <f t="shared" ref="K2562:K2625" si="253">IF(AND($C2562&gt;0,J2562&gt;0),J2562/($C2562^0.515518364833551),"")</f>
        <v>1.1489368971524656</v>
      </c>
      <c r="L2562">
        <v>6.55</v>
      </c>
    </row>
    <row r="2563" spans="1:13" x14ac:dyDescent="0.3">
      <c r="A2563" t="s">
        <v>1514</v>
      </c>
      <c r="B2563" t="s">
        <v>314</v>
      </c>
      <c r="C2563">
        <v>53.2</v>
      </c>
      <c r="D2563">
        <v>61</v>
      </c>
      <c r="E2563">
        <f t="shared" si="250"/>
        <v>3.3876790077810224</v>
      </c>
      <c r="F2563">
        <v>78</v>
      </c>
      <c r="G2563">
        <f t="shared" si="251"/>
        <v>4.3317862722445861</v>
      </c>
      <c r="H2563">
        <f t="shared" si="249"/>
        <v>139</v>
      </c>
      <c r="I2563">
        <f t="shared" si="252"/>
        <v>7.7194652800256085</v>
      </c>
      <c r="J2563" s="3">
        <v>9.8000000000000007</v>
      </c>
      <c r="K2563">
        <f t="shared" si="253"/>
        <v>1.2632430954082714</v>
      </c>
      <c r="L2563" s="3">
        <v>7.7</v>
      </c>
    </row>
    <row r="2564" spans="1:13" x14ac:dyDescent="0.3">
      <c r="A2564" t="s">
        <v>997</v>
      </c>
      <c r="B2564" t="s">
        <v>314</v>
      </c>
      <c r="C2564">
        <v>43.2</v>
      </c>
      <c r="D2564">
        <v>37</v>
      </c>
      <c r="E2564">
        <f t="shared" si="250"/>
        <v>2.3908446489295794</v>
      </c>
      <c r="F2564">
        <v>50</v>
      </c>
      <c r="G2564">
        <f t="shared" si="251"/>
        <v>3.2308711472021341</v>
      </c>
      <c r="H2564">
        <f t="shared" si="249"/>
        <v>87</v>
      </c>
      <c r="I2564">
        <f t="shared" si="252"/>
        <v>5.6217157961317135</v>
      </c>
      <c r="J2564">
        <v>7.65</v>
      </c>
      <c r="K2564">
        <f t="shared" si="253"/>
        <v>1.0978412081998459</v>
      </c>
      <c r="L2564">
        <v>6.62</v>
      </c>
    </row>
    <row r="2565" spans="1:13" x14ac:dyDescent="0.3">
      <c r="A2565" t="s">
        <v>104</v>
      </c>
      <c r="B2565" t="s">
        <v>85</v>
      </c>
      <c r="C2565">
        <v>56.1</v>
      </c>
      <c r="D2565">
        <v>30</v>
      </c>
      <c r="E2565">
        <f t="shared" si="250"/>
        <v>1.6029730319180624</v>
      </c>
      <c r="F2565">
        <v>40</v>
      </c>
      <c r="G2565">
        <f t="shared" si="251"/>
        <v>2.1372973758907499</v>
      </c>
      <c r="H2565">
        <f t="shared" si="249"/>
        <v>70</v>
      </c>
      <c r="I2565">
        <f t="shared" si="252"/>
        <v>3.7402704078088123</v>
      </c>
      <c r="J2565">
        <v>6.86</v>
      </c>
      <c r="K2565">
        <f t="shared" si="253"/>
        <v>0.86040245583371922</v>
      </c>
      <c r="L2565">
        <v>4.6500000000000004</v>
      </c>
      <c r="M2565">
        <v>16</v>
      </c>
    </row>
    <row r="2566" spans="1:13" x14ac:dyDescent="0.3">
      <c r="A2566" t="s">
        <v>104</v>
      </c>
      <c r="B2566" t="s">
        <v>85</v>
      </c>
      <c r="C2566">
        <v>64</v>
      </c>
      <c r="D2566">
        <v>42</v>
      </c>
      <c r="E2566">
        <f t="shared" si="250"/>
        <v>2.0390812993481418</v>
      </c>
      <c r="F2566">
        <v>53</v>
      </c>
      <c r="G2566">
        <f t="shared" si="251"/>
        <v>2.573126401558369</v>
      </c>
      <c r="H2566">
        <f t="shared" si="249"/>
        <v>95</v>
      </c>
      <c r="I2566">
        <f t="shared" si="252"/>
        <v>4.6122077009065112</v>
      </c>
      <c r="J2566">
        <v>9.1</v>
      </c>
      <c r="K2566">
        <f t="shared" si="253"/>
        <v>1.0664056700350255</v>
      </c>
      <c r="L2566">
        <v>5</v>
      </c>
      <c r="M2566">
        <v>15.8</v>
      </c>
    </row>
    <row r="2567" spans="1:13" x14ac:dyDescent="0.3">
      <c r="A2567" t="s">
        <v>104</v>
      </c>
      <c r="B2567" t="s">
        <v>85</v>
      </c>
      <c r="C2567">
        <v>96.6</v>
      </c>
      <c r="D2567">
        <v>65</v>
      </c>
      <c r="E2567">
        <f t="shared" si="250"/>
        <v>2.3390613623404652</v>
      </c>
      <c r="F2567">
        <v>85</v>
      </c>
      <c r="G2567">
        <f t="shared" si="251"/>
        <v>3.0587725507529164</v>
      </c>
      <c r="H2567">
        <f t="shared" si="249"/>
        <v>150</v>
      </c>
      <c r="I2567">
        <f t="shared" si="252"/>
        <v>5.3978339130933817</v>
      </c>
      <c r="J2567">
        <v>9.48</v>
      </c>
      <c r="K2567">
        <f t="shared" si="253"/>
        <v>0.89849605560220913</v>
      </c>
      <c r="L2567">
        <v>5.86</v>
      </c>
      <c r="M2567">
        <v>14.5</v>
      </c>
    </row>
    <row r="2568" spans="1:13" x14ac:dyDescent="0.3">
      <c r="A2568" t="s">
        <v>104</v>
      </c>
      <c r="B2568" t="s">
        <v>85</v>
      </c>
      <c r="D2568">
        <v>76</v>
      </c>
      <c r="E2568" t="str">
        <f t="shared" si="250"/>
        <v/>
      </c>
      <c r="F2568">
        <v>93</v>
      </c>
      <c r="G2568" t="str">
        <f t="shared" si="251"/>
        <v/>
      </c>
      <c r="H2568">
        <f t="shared" si="249"/>
        <v>169</v>
      </c>
      <c r="I2568" t="str">
        <f t="shared" si="252"/>
        <v/>
      </c>
      <c r="J2568">
        <v>9</v>
      </c>
      <c r="K2568" t="str">
        <f t="shared" si="253"/>
        <v/>
      </c>
      <c r="L2568">
        <v>6.1</v>
      </c>
      <c r="M2568">
        <v>14.5</v>
      </c>
    </row>
    <row r="2569" spans="1:13" x14ac:dyDescent="0.3">
      <c r="A2569" t="s">
        <v>1251</v>
      </c>
      <c r="B2569" t="s">
        <v>85</v>
      </c>
      <c r="C2569">
        <v>89.2</v>
      </c>
      <c r="D2569">
        <v>61</v>
      </c>
      <c r="E2569">
        <f t="shared" si="250"/>
        <v>2.3261357147486375</v>
      </c>
      <c r="F2569">
        <v>75</v>
      </c>
      <c r="G2569">
        <f t="shared" si="251"/>
        <v>2.8600029279696364</v>
      </c>
      <c r="H2569">
        <f t="shared" si="249"/>
        <v>136</v>
      </c>
      <c r="I2569">
        <f t="shared" si="252"/>
        <v>5.1861386427182739</v>
      </c>
      <c r="J2569">
        <v>8.4</v>
      </c>
      <c r="K2569">
        <f t="shared" si="253"/>
        <v>0.82952673107778496</v>
      </c>
      <c r="L2569">
        <v>5.55</v>
      </c>
      <c r="M2569">
        <v>14.63</v>
      </c>
    </row>
    <row r="2570" spans="1:13" ht="15" x14ac:dyDescent="0.25">
      <c r="A2570" t="s">
        <v>2046</v>
      </c>
      <c r="B2570" t="s">
        <v>2047</v>
      </c>
      <c r="C2570">
        <v>78.5</v>
      </c>
      <c r="D2570">
        <v>72</v>
      </c>
      <c r="E2570">
        <f t="shared" si="250"/>
        <v>3.0130400205115606</v>
      </c>
      <c r="F2570">
        <v>97</v>
      </c>
      <c r="G2570">
        <f t="shared" si="251"/>
        <v>4.0592344720780744</v>
      </c>
      <c r="H2570">
        <f t="shared" si="249"/>
        <v>169</v>
      </c>
      <c r="I2570">
        <f t="shared" si="252"/>
        <v>7.072274492589635</v>
      </c>
      <c r="J2570" s="3">
        <v>10.76</v>
      </c>
      <c r="K2570">
        <f t="shared" si="253"/>
        <v>1.1349380705756125</v>
      </c>
      <c r="L2570" s="3">
        <v>8.3800000000000008</v>
      </c>
    </row>
    <row r="2571" spans="1:13" ht="15" x14ac:dyDescent="0.25">
      <c r="A2571" t="s">
        <v>848</v>
      </c>
      <c r="B2571" t="s">
        <v>230</v>
      </c>
      <c r="C2571">
        <v>87.9</v>
      </c>
      <c r="D2571">
        <v>82</v>
      </c>
      <c r="E2571">
        <f t="shared" si="250"/>
        <v>3.1605084229638818</v>
      </c>
      <c r="F2571">
        <v>104</v>
      </c>
      <c r="G2571">
        <f t="shared" si="251"/>
        <v>4.0084497071737042</v>
      </c>
      <c r="H2571">
        <f t="shared" si="249"/>
        <v>186</v>
      </c>
      <c r="I2571">
        <f t="shared" si="252"/>
        <v>7.168958130137586</v>
      </c>
      <c r="J2571">
        <v>13.1</v>
      </c>
      <c r="K2571">
        <f t="shared" si="253"/>
        <v>1.3034948796444426</v>
      </c>
      <c r="L2571">
        <v>7.5</v>
      </c>
    </row>
    <row r="2572" spans="1:13" ht="15" x14ac:dyDescent="0.25">
      <c r="A2572" t="s">
        <v>848</v>
      </c>
      <c r="C2572">
        <v>89.7</v>
      </c>
      <c r="D2572">
        <v>90</v>
      </c>
      <c r="E2572">
        <f t="shared" si="250"/>
        <v>3.4180774295868694</v>
      </c>
      <c r="F2572">
        <v>102</v>
      </c>
      <c r="G2572">
        <f t="shared" si="251"/>
        <v>3.8738210868651186</v>
      </c>
      <c r="H2572">
        <f t="shared" si="249"/>
        <v>192</v>
      </c>
      <c r="I2572">
        <f t="shared" si="252"/>
        <v>7.2918985164519876</v>
      </c>
      <c r="J2572">
        <v>13.24</v>
      </c>
      <c r="K2572">
        <f t="shared" si="253"/>
        <v>1.3037298764949199</v>
      </c>
      <c r="L2572">
        <v>8.07</v>
      </c>
    </row>
    <row r="2573" spans="1:13" ht="15" x14ac:dyDescent="0.25">
      <c r="A2573" t="s">
        <v>848</v>
      </c>
      <c r="B2573" t="s">
        <v>230</v>
      </c>
      <c r="C2573">
        <v>90</v>
      </c>
      <c r="D2573">
        <v>97</v>
      </c>
      <c r="E2573">
        <f t="shared" si="250"/>
        <v>3.6749915390043957</v>
      </c>
      <c r="G2573" t="str">
        <f t="shared" si="251"/>
        <v/>
      </c>
      <c r="H2573">
        <f t="shared" si="249"/>
        <v>97</v>
      </c>
      <c r="I2573">
        <f t="shared" si="252"/>
        <v>3.6749915390043957</v>
      </c>
      <c r="J2573">
        <v>13.92</v>
      </c>
      <c r="K2573">
        <f t="shared" si="253"/>
        <v>1.3683315235209448</v>
      </c>
      <c r="L2573">
        <v>8.17</v>
      </c>
    </row>
    <row r="2574" spans="1:13" ht="15" x14ac:dyDescent="0.25">
      <c r="A2574" t="s">
        <v>848</v>
      </c>
      <c r="B2574" t="s">
        <v>1614</v>
      </c>
      <c r="C2574">
        <v>81.3</v>
      </c>
      <c r="D2574">
        <v>77</v>
      </c>
      <c r="E2574">
        <f t="shared" si="250"/>
        <v>3.1411701310132392</v>
      </c>
      <c r="F2574">
        <v>97</v>
      </c>
      <c r="G2574">
        <f t="shared" si="251"/>
        <v>3.957058476730964</v>
      </c>
      <c r="H2574">
        <f t="shared" si="249"/>
        <v>174</v>
      </c>
      <c r="I2574">
        <f t="shared" si="252"/>
        <v>7.0982286077442032</v>
      </c>
      <c r="J2574">
        <v>13.86</v>
      </c>
      <c r="K2574">
        <f t="shared" si="253"/>
        <v>1.435742232967415</v>
      </c>
      <c r="L2574">
        <v>7.57</v>
      </c>
    </row>
    <row r="2575" spans="1:13" ht="15" x14ac:dyDescent="0.25">
      <c r="A2575" t="s">
        <v>848</v>
      </c>
      <c r="B2575" t="s">
        <v>230</v>
      </c>
      <c r="C2575">
        <v>93.7</v>
      </c>
      <c r="D2575">
        <v>52</v>
      </c>
      <c r="E2575">
        <f t="shared" si="250"/>
        <v>1.9132009212733614</v>
      </c>
      <c r="F2575">
        <v>71</v>
      </c>
      <c r="G2575">
        <f t="shared" si="251"/>
        <v>2.6122551040463207</v>
      </c>
      <c r="H2575">
        <f t="shared" si="249"/>
        <v>123</v>
      </c>
      <c r="I2575">
        <f t="shared" si="252"/>
        <v>4.5254560253196816</v>
      </c>
      <c r="J2575">
        <v>9.8800000000000008</v>
      </c>
      <c r="K2575">
        <f t="shared" si="253"/>
        <v>0.95123752621020641</v>
      </c>
      <c r="L2575">
        <v>6.05</v>
      </c>
      <c r="M2575">
        <v>14.09</v>
      </c>
    </row>
    <row r="2576" spans="1:13" ht="15" x14ac:dyDescent="0.25">
      <c r="A2576" t="s">
        <v>848</v>
      </c>
      <c r="B2576" t="s">
        <v>230</v>
      </c>
      <c r="C2576">
        <v>80.3</v>
      </c>
      <c r="E2576" t="str">
        <f t="shared" si="250"/>
        <v/>
      </c>
      <c r="G2576" t="str">
        <f t="shared" si="251"/>
        <v/>
      </c>
      <c r="I2576" t="str">
        <f t="shared" si="252"/>
        <v/>
      </c>
      <c r="J2576">
        <v>8.01</v>
      </c>
      <c r="K2576">
        <f t="shared" si="253"/>
        <v>0.83505806097243618</v>
      </c>
      <c r="L2576">
        <v>6.23</v>
      </c>
    </row>
    <row r="2577" spans="1:13" ht="15" x14ac:dyDescent="0.25">
      <c r="A2577" t="s">
        <v>1054</v>
      </c>
      <c r="B2577" t="s">
        <v>230</v>
      </c>
      <c r="C2577">
        <v>78.8</v>
      </c>
      <c r="D2577">
        <v>68</v>
      </c>
      <c r="E2577">
        <f t="shared" si="250"/>
        <v>2.8377643906169014</v>
      </c>
      <c r="F2577">
        <v>78</v>
      </c>
      <c r="G2577">
        <f t="shared" si="251"/>
        <v>3.2550826833546811</v>
      </c>
      <c r="H2577">
        <f t="shared" ref="H2577:H2591" si="254">D2577+F2577</f>
        <v>146</v>
      </c>
      <c r="I2577">
        <f t="shared" si="252"/>
        <v>6.0928470739715825</v>
      </c>
      <c r="J2577">
        <v>12.68</v>
      </c>
      <c r="K2577">
        <f t="shared" si="253"/>
        <v>1.3348275420139224</v>
      </c>
      <c r="L2577">
        <v>7.44</v>
      </c>
      <c r="M2577">
        <v>12.78</v>
      </c>
    </row>
    <row r="2578" spans="1:13" ht="15" x14ac:dyDescent="0.25">
      <c r="A2578" t="s">
        <v>2124</v>
      </c>
      <c r="B2578" t="s">
        <v>215</v>
      </c>
      <c r="C2578">
        <v>72</v>
      </c>
      <c r="D2578">
        <v>60</v>
      </c>
      <c r="E2578">
        <f t="shared" si="250"/>
        <v>2.6737954064237082</v>
      </c>
      <c r="F2578">
        <v>85</v>
      </c>
      <c r="G2578">
        <f t="shared" si="251"/>
        <v>3.78787682576692</v>
      </c>
      <c r="H2578">
        <f t="shared" si="254"/>
        <v>145</v>
      </c>
      <c r="I2578">
        <f t="shared" si="252"/>
        <v>6.4616722321906286</v>
      </c>
      <c r="J2578">
        <v>10.83</v>
      </c>
      <c r="K2578">
        <f t="shared" si="253"/>
        <v>1.1943715367789003</v>
      </c>
      <c r="L2578">
        <v>8.41</v>
      </c>
    </row>
    <row r="2579" spans="1:13" ht="15" x14ac:dyDescent="0.25">
      <c r="A2579" t="s">
        <v>1281</v>
      </c>
      <c r="B2579" t="s">
        <v>1282</v>
      </c>
      <c r="C2579">
        <v>45.3</v>
      </c>
      <c r="D2579">
        <v>30</v>
      </c>
      <c r="E2579">
        <f t="shared" si="250"/>
        <v>1.8727333305750595</v>
      </c>
      <c r="F2579">
        <v>40</v>
      </c>
      <c r="G2579">
        <f t="shared" si="251"/>
        <v>2.4969777741000794</v>
      </c>
      <c r="H2579">
        <f t="shared" si="254"/>
        <v>70</v>
      </c>
      <c r="I2579">
        <f t="shared" si="252"/>
        <v>4.3697111046751393</v>
      </c>
      <c r="J2579">
        <v>6.65</v>
      </c>
      <c r="K2579">
        <f t="shared" si="253"/>
        <v>0.93126355719811915</v>
      </c>
      <c r="L2579">
        <v>6.14</v>
      </c>
      <c r="M2579">
        <v>13.5</v>
      </c>
    </row>
    <row r="2580" spans="1:13" ht="15" x14ac:dyDescent="0.25">
      <c r="A2580" t="s">
        <v>1715</v>
      </c>
      <c r="B2580" t="s">
        <v>1282</v>
      </c>
      <c r="C2580">
        <v>47.6</v>
      </c>
      <c r="D2580">
        <v>40</v>
      </c>
      <c r="E2580">
        <f t="shared" si="250"/>
        <v>2.4086251573711088</v>
      </c>
      <c r="F2580">
        <v>50</v>
      </c>
      <c r="G2580">
        <f t="shared" si="251"/>
        <v>3.010781446713886</v>
      </c>
      <c r="H2580">
        <f t="shared" si="254"/>
        <v>90</v>
      </c>
      <c r="I2580">
        <f t="shared" si="252"/>
        <v>5.4194066040849949</v>
      </c>
      <c r="J2580">
        <v>6.95</v>
      </c>
      <c r="K2580">
        <f t="shared" si="253"/>
        <v>0.94874087416036657</v>
      </c>
      <c r="L2580">
        <v>6.46</v>
      </c>
    </row>
    <row r="2581" spans="1:13" ht="15" x14ac:dyDescent="0.25">
      <c r="A2581" t="s">
        <v>1281</v>
      </c>
      <c r="B2581" t="s">
        <v>1282</v>
      </c>
      <c r="C2581">
        <v>61</v>
      </c>
      <c r="D2581">
        <v>60</v>
      </c>
      <c r="E2581">
        <f t="shared" si="250"/>
        <v>3.0164969202731449</v>
      </c>
      <c r="F2581">
        <v>80</v>
      </c>
      <c r="G2581">
        <f t="shared" si="251"/>
        <v>4.0219958936975271</v>
      </c>
      <c r="H2581">
        <f t="shared" si="254"/>
        <v>140</v>
      </c>
      <c r="I2581">
        <f t="shared" si="252"/>
        <v>7.0384928139706719</v>
      </c>
      <c r="J2581">
        <v>8.7799999999999994</v>
      </c>
      <c r="K2581">
        <f t="shared" si="253"/>
        <v>1.054688470980149</v>
      </c>
      <c r="L2581">
        <v>7.31</v>
      </c>
    </row>
    <row r="2582" spans="1:13" x14ac:dyDescent="0.3">
      <c r="A2582" t="s">
        <v>689</v>
      </c>
      <c r="B2582" t="s">
        <v>690</v>
      </c>
      <c r="C2582">
        <v>32.5</v>
      </c>
      <c r="D2582">
        <v>20</v>
      </c>
      <c r="E2582">
        <f t="shared" si="250"/>
        <v>1.5895950851088856</v>
      </c>
      <c r="F2582">
        <v>26</v>
      </c>
      <c r="G2582">
        <f t="shared" si="251"/>
        <v>2.0664736106415513</v>
      </c>
      <c r="H2582">
        <f t="shared" si="254"/>
        <v>46</v>
      </c>
      <c r="I2582">
        <f t="shared" si="252"/>
        <v>3.6560686957504367</v>
      </c>
      <c r="J2582">
        <v>5.47</v>
      </c>
      <c r="K2582">
        <f t="shared" si="253"/>
        <v>0.90904145388240665</v>
      </c>
      <c r="L2582">
        <v>5.2</v>
      </c>
    </row>
    <row r="2583" spans="1:13" x14ac:dyDescent="0.3">
      <c r="A2583" t="s">
        <v>1751</v>
      </c>
      <c r="B2583" t="s">
        <v>690</v>
      </c>
      <c r="C2583">
        <v>51.4</v>
      </c>
      <c r="D2583">
        <v>50</v>
      </c>
      <c r="E2583">
        <f t="shared" si="250"/>
        <v>2.847186830522797</v>
      </c>
      <c r="F2583">
        <v>64</v>
      </c>
      <c r="G2583">
        <f t="shared" si="251"/>
        <v>3.64439914306918</v>
      </c>
      <c r="H2583">
        <f t="shared" si="254"/>
        <v>114</v>
      </c>
      <c r="I2583">
        <f t="shared" si="252"/>
        <v>6.4915859735919765</v>
      </c>
      <c r="J2583">
        <v>8.85</v>
      </c>
      <c r="K2583">
        <f t="shared" si="253"/>
        <v>1.1612089147390641</v>
      </c>
      <c r="L2583">
        <v>6.73</v>
      </c>
    </row>
    <row r="2584" spans="1:13" x14ac:dyDescent="0.3">
      <c r="A2584" t="s">
        <v>1326</v>
      </c>
      <c r="B2584" t="s">
        <v>690</v>
      </c>
      <c r="C2584">
        <v>44.3</v>
      </c>
      <c r="D2584">
        <v>37</v>
      </c>
      <c r="E2584">
        <f t="shared" si="250"/>
        <v>2.3475138761541769</v>
      </c>
      <c r="F2584">
        <v>47</v>
      </c>
      <c r="G2584">
        <f t="shared" si="251"/>
        <v>2.9819770859255761</v>
      </c>
      <c r="H2584">
        <f t="shared" si="254"/>
        <v>84</v>
      </c>
      <c r="I2584">
        <f t="shared" si="252"/>
        <v>5.3294909620797535</v>
      </c>
      <c r="J2584">
        <v>5.78</v>
      </c>
      <c r="K2584">
        <f t="shared" si="253"/>
        <v>0.81879745030732987</v>
      </c>
      <c r="L2584">
        <v>5.78</v>
      </c>
    </row>
    <row r="2585" spans="1:13" x14ac:dyDescent="0.3">
      <c r="A2585" t="s">
        <v>1352</v>
      </c>
      <c r="B2585" t="s">
        <v>690</v>
      </c>
      <c r="C2585">
        <v>41.3</v>
      </c>
      <c r="D2585">
        <v>32</v>
      </c>
      <c r="E2585">
        <f t="shared" si="250"/>
        <v>2.1365271484028536</v>
      </c>
      <c r="F2585">
        <v>40</v>
      </c>
      <c r="G2585">
        <f t="shared" si="251"/>
        <v>2.6706589355035675</v>
      </c>
      <c r="H2585">
        <f t="shared" si="254"/>
        <v>72</v>
      </c>
      <c r="I2585">
        <f t="shared" si="252"/>
        <v>4.8071860839064211</v>
      </c>
      <c r="J2585">
        <v>4.9800000000000004</v>
      </c>
      <c r="K2585">
        <f t="shared" si="253"/>
        <v>0.73143782353700681</v>
      </c>
      <c r="L2585">
        <v>5.88</v>
      </c>
    </row>
    <row r="2586" spans="1:13" x14ac:dyDescent="0.3">
      <c r="A2586" t="s">
        <v>2178</v>
      </c>
      <c r="B2586" t="s">
        <v>2179</v>
      </c>
      <c r="C2586">
        <v>61.6</v>
      </c>
      <c r="D2586">
        <v>77</v>
      </c>
      <c r="E2586">
        <f t="shared" si="250"/>
        <v>3.8437069972281015</v>
      </c>
      <c r="F2586">
        <v>95</v>
      </c>
      <c r="G2586">
        <f t="shared" si="251"/>
        <v>4.7422359056710341</v>
      </c>
      <c r="H2586">
        <f t="shared" si="254"/>
        <v>172</v>
      </c>
      <c r="I2586">
        <f t="shared" si="252"/>
        <v>8.5859429028991361</v>
      </c>
      <c r="J2586">
        <v>11.2</v>
      </c>
      <c r="K2586">
        <f t="shared" si="253"/>
        <v>1.3386168893354202</v>
      </c>
      <c r="L2586">
        <v>8.1999999999999993</v>
      </c>
      <c r="M2586">
        <v>14.138833442022399</v>
      </c>
    </row>
    <row r="2587" spans="1:13" ht="15" x14ac:dyDescent="0.25">
      <c r="A2587" t="s">
        <v>1700</v>
      </c>
      <c r="B2587" t="s">
        <v>1701</v>
      </c>
      <c r="C2587">
        <v>96</v>
      </c>
      <c r="D2587">
        <v>50</v>
      </c>
      <c r="E2587">
        <f t="shared" si="250"/>
        <v>1.8074509850877027</v>
      </c>
      <c r="F2587">
        <v>73</v>
      </c>
      <c r="G2587">
        <f t="shared" si="251"/>
        <v>2.6388784382280459</v>
      </c>
      <c r="H2587">
        <f t="shared" si="254"/>
        <v>123</v>
      </c>
      <c r="I2587">
        <f t="shared" si="252"/>
        <v>4.4463294233157491</v>
      </c>
      <c r="J2587">
        <v>8.9</v>
      </c>
      <c r="K2587">
        <f t="shared" si="253"/>
        <v>0.84623850402340151</v>
      </c>
      <c r="L2587">
        <v>6.28</v>
      </c>
      <c r="M2587">
        <v>14.2</v>
      </c>
    </row>
    <row r="2588" spans="1:13" ht="15" x14ac:dyDescent="0.25">
      <c r="A2588" t="s">
        <v>1231</v>
      </c>
      <c r="B2588" t="s">
        <v>664</v>
      </c>
      <c r="C2588">
        <v>95.5</v>
      </c>
      <c r="D2588">
        <v>53</v>
      </c>
      <c r="E2588">
        <f t="shared" si="250"/>
        <v>1.9231893077134279</v>
      </c>
      <c r="F2588">
        <v>66</v>
      </c>
      <c r="G2588">
        <f t="shared" si="251"/>
        <v>2.3949149869638915</v>
      </c>
      <c r="H2588">
        <f t="shared" si="254"/>
        <v>119</v>
      </c>
      <c r="I2588">
        <f t="shared" si="252"/>
        <v>4.3181042946773189</v>
      </c>
      <c r="J2588">
        <v>9.0500000000000007</v>
      </c>
      <c r="K2588">
        <f t="shared" si="253"/>
        <v>0.86282054696808985</v>
      </c>
      <c r="L2588">
        <v>6.3500000000000005</v>
      </c>
      <c r="M2588">
        <v>13.1</v>
      </c>
    </row>
    <row r="2589" spans="1:13" ht="15" x14ac:dyDescent="0.25">
      <c r="A2589" t="s">
        <v>1104</v>
      </c>
      <c r="B2589" t="s">
        <v>800</v>
      </c>
      <c r="C2589">
        <v>54.3</v>
      </c>
      <c r="D2589">
        <v>32</v>
      </c>
      <c r="E2589">
        <f t="shared" si="250"/>
        <v>1.7508829932991918</v>
      </c>
      <c r="F2589">
        <v>45</v>
      </c>
      <c r="G2589">
        <f t="shared" si="251"/>
        <v>2.4621792093269885</v>
      </c>
      <c r="H2589">
        <f t="shared" si="254"/>
        <v>77</v>
      </c>
      <c r="I2589">
        <f t="shared" si="252"/>
        <v>4.2130622026261806</v>
      </c>
      <c r="J2589">
        <v>6.81</v>
      </c>
      <c r="K2589">
        <f t="shared" si="253"/>
        <v>0.86861223108833752</v>
      </c>
      <c r="L2589">
        <v>6.4</v>
      </c>
      <c r="M2589">
        <v>13.2</v>
      </c>
    </row>
    <row r="2590" spans="1:13" ht="15" x14ac:dyDescent="0.25">
      <c r="A2590" t="s">
        <v>315</v>
      </c>
      <c r="B2590" t="s">
        <v>96</v>
      </c>
      <c r="C2590">
        <v>32.200000000000003</v>
      </c>
      <c r="D2590">
        <v>19</v>
      </c>
      <c r="E2590">
        <f t="shared" si="250"/>
        <v>1.5203364612662429</v>
      </c>
      <c r="F2590">
        <v>24</v>
      </c>
      <c r="G2590">
        <f t="shared" si="251"/>
        <v>1.9204250037047279</v>
      </c>
      <c r="H2590">
        <f t="shared" si="254"/>
        <v>43</v>
      </c>
      <c r="I2590">
        <f t="shared" si="252"/>
        <v>3.4407614649709708</v>
      </c>
      <c r="J2590">
        <v>4.7699999999999996</v>
      </c>
      <c r="K2590">
        <f t="shared" si="253"/>
        <v>0.7965095470309288</v>
      </c>
      <c r="L2590">
        <v>5</v>
      </c>
    </row>
    <row r="2591" spans="1:13" ht="15" x14ac:dyDescent="0.25">
      <c r="A2591" t="s">
        <v>119</v>
      </c>
      <c r="B2591" t="s">
        <v>53</v>
      </c>
      <c r="C2591">
        <v>34.5</v>
      </c>
      <c r="D2591">
        <v>15</v>
      </c>
      <c r="E2591">
        <f t="shared" si="250"/>
        <v>1.1415163329787943</v>
      </c>
      <c r="F2591">
        <v>22</v>
      </c>
      <c r="G2591">
        <f t="shared" si="251"/>
        <v>1.6742239550355651</v>
      </c>
      <c r="H2591">
        <f t="shared" si="254"/>
        <v>37</v>
      </c>
      <c r="I2591">
        <f t="shared" si="252"/>
        <v>2.8157402880143594</v>
      </c>
      <c r="J2591">
        <v>4.7</v>
      </c>
      <c r="K2591">
        <f t="shared" si="253"/>
        <v>0.75739750934011141</v>
      </c>
      <c r="L2591">
        <v>5</v>
      </c>
      <c r="M2591">
        <v>14.2</v>
      </c>
    </row>
    <row r="2592" spans="1:13" ht="15" x14ac:dyDescent="0.25">
      <c r="A2592" t="s">
        <v>1689</v>
      </c>
      <c r="B2592" t="s">
        <v>53</v>
      </c>
      <c r="C2592">
        <v>61.8</v>
      </c>
      <c r="E2592" t="str">
        <f t="shared" si="250"/>
        <v/>
      </c>
      <c r="G2592" t="str">
        <f t="shared" si="251"/>
        <v/>
      </c>
      <c r="I2592" t="str">
        <f t="shared" si="252"/>
        <v/>
      </c>
      <c r="K2592" t="str">
        <f t="shared" si="253"/>
        <v/>
      </c>
    </row>
    <row r="2593" spans="1:13" ht="15" x14ac:dyDescent="0.25">
      <c r="A2593" t="s">
        <v>1689</v>
      </c>
      <c r="B2593" t="s">
        <v>53</v>
      </c>
      <c r="C2593">
        <v>62.1</v>
      </c>
      <c r="D2593">
        <v>35</v>
      </c>
      <c r="E2593">
        <f t="shared" si="250"/>
        <v>1.7368958386650872</v>
      </c>
      <c r="F2593">
        <v>44</v>
      </c>
      <c r="G2593">
        <f t="shared" si="251"/>
        <v>2.183526197178967</v>
      </c>
      <c r="H2593">
        <f t="shared" ref="H2593:H2624" si="255">D2593+F2593</f>
        <v>79</v>
      </c>
      <c r="I2593">
        <f t="shared" si="252"/>
        <v>3.9204220358440542</v>
      </c>
      <c r="J2593">
        <v>8.0299999999999994</v>
      </c>
      <c r="K2593">
        <f t="shared" si="253"/>
        <v>0.95574909522358287</v>
      </c>
      <c r="L2593">
        <v>6.34</v>
      </c>
      <c r="M2593">
        <v>14.05</v>
      </c>
    </row>
    <row r="2594" spans="1:13" ht="15" x14ac:dyDescent="0.25">
      <c r="A2594" t="s">
        <v>1240</v>
      </c>
      <c r="B2594" t="s">
        <v>53</v>
      </c>
      <c r="C2594">
        <v>54.6</v>
      </c>
      <c r="D2594">
        <v>32</v>
      </c>
      <c r="E2594">
        <f t="shared" si="250"/>
        <v>1.7438799835869814</v>
      </c>
      <c r="F2594">
        <v>40</v>
      </c>
      <c r="G2594">
        <f t="shared" si="251"/>
        <v>2.1798499794837269</v>
      </c>
      <c r="H2594">
        <f t="shared" si="255"/>
        <v>72</v>
      </c>
      <c r="I2594">
        <f t="shared" si="252"/>
        <v>3.9237299630707083</v>
      </c>
      <c r="J2594">
        <v>6.7</v>
      </c>
      <c r="K2594">
        <f t="shared" si="253"/>
        <v>0.85215793457030142</v>
      </c>
      <c r="L2594">
        <v>5.58</v>
      </c>
      <c r="M2594">
        <v>13.94</v>
      </c>
    </row>
    <row r="2595" spans="1:13" ht="15" x14ac:dyDescent="0.25">
      <c r="A2595" t="s">
        <v>913</v>
      </c>
      <c r="B2595" t="s">
        <v>114</v>
      </c>
      <c r="C2595">
        <v>72</v>
      </c>
      <c r="D2595">
        <v>53</v>
      </c>
      <c r="E2595">
        <f t="shared" si="250"/>
        <v>2.3618526090076091</v>
      </c>
      <c r="F2595">
        <v>66</v>
      </c>
      <c r="G2595">
        <f t="shared" si="251"/>
        <v>2.9411749470660791</v>
      </c>
      <c r="H2595">
        <f t="shared" si="255"/>
        <v>119</v>
      </c>
      <c r="I2595">
        <f t="shared" si="252"/>
        <v>5.3030275560736886</v>
      </c>
      <c r="J2595">
        <v>7.64</v>
      </c>
      <c r="K2595">
        <f t="shared" si="253"/>
        <v>0.84256680895575231</v>
      </c>
      <c r="L2595">
        <v>6.1</v>
      </c>
    </row>
    <row r="2596" spans="1:13" ht="15" x14ac:dyDescent="0.25">
      <c r="A2596" t="s">
        <v>913</v>
      </c>
      <c r="B2596" t="s">
        <v>114</v>
      </c>
      <c r="C2596">
        <v>81.8</v>
      </c>
      <c r="D2596">
        <v>65</v>
      </c>
      <c r="E2596">
        <f t="shared" si="250"/>
        <v>2.6398375444962676</v>
      </c>
      <c r="F2596">
        <v>75</v>
      </c>
      <c r="G2596">
        <f t="shared" si="251"/>
        <v>3.0459663974956932</v>
      </c>
      <c r="H2596">
        <f t="shared" si="255"/>
        <v>140</v>
      </c>
      <c r="I2596">
        <f t="shared" si="252"/>
        <v>5.6858039419919608</v>
      </c>
      <c r="J2596">
        <v>8.9</v>
      </c>
      <c r="K2596">
        <f t="shared" si="253"/>
        <v>0.91903182594911093</v>
      </c>
      <c r="L2596">
        <v>7</v>
      </c>
    </row>
    <row r="2597" spans="1:13" ht="15" x14ac:dyDescent="0.25">
      <c r="A2597" t="s">
        <v>913</v>
      </c>
      <c r="B2597" t="s">
        <v>114</v>
      </c>
      <c r="C2597">
        <v>86.1</v>
      </c>
      <c r="D2597">
        <v>77</v>
      </c>
      <c r="E2597">
        <f t="shared" si="250"/>
        <v>3.0127981599599041</v>
      </c>
      <c r="F2597">
        <v>97</v>
      </c>
      <c r="G2597">
        <f t="shared" si="251"/>
        <v>3.7953431365728658</v>
      </c>
      <c r="H2597">
        <f t="shared" si="255"/>
        <v>174</v>
      </c>
      <c r="I2597">
        <f t="shared" si="252"/>
        <v>6.8081412965327699</v>
      </c>
      <c r="J2597">
        <v>10.5</v>
      </c>
      <c r="K2597">
        <f t="shared" si="253"/>
        <v>1.0559895938013018</v>
      </c>
      <c r="L2597">
        <v>7.94</v>
      </c>
    </row>
    <row r="2598" spans="1:13" ht="15" x14ac:dyDescent="0.25">
      <c r="A2598" t="s">
        <v>913</v>
      </c>
      <c r="B2598" t="s">
        <v>114</v>
      </c>
      <c r="C2598">
        <v>87.5</v>
      </c>
      <c r="D2598">
        <v>77</v>
      </c>
      <c r="E2598">
        <f t="shared" si="250"/>
        <v>2.9776570331927594</v>
      </c>
      <c r="F2598">
        <v>102</v>
      </c>
      <c r="G2598">
        <f t="shared" si="251"/>
        <v>3.9444287972163825</v>
      </c>
      <c r="H2598">
        <f t="shared" si="255"/>
        <v>179</v>
      </c>
      <c r="I2598">
        <f t="shared" si="252"/>
        <v>6.9220858304091424</v>
      </c>
      <c r="J2598">
        <v>12.4</v>
      </c>
      <c r="K2598">
        <f t="shared" si="253"/>
        <v>1.23674701028942</v>
      </c>
      <c r="L2598">
        <v>8.1</v>
      </c>
      <c r="M2598">
        <v>14.0557097508489</v>
      </c>
    </row>
    <row r="2599" spans="1:13" ht="15" x14ac:dyDescent="0.25">
      <c r="A2599" t="s">
        <v>913</v>
      </c>
      <c r="B2599" t="s">
        <v>114</v>
      </c>
      <c r="C2599">
        <v>74.099999999999994</v>
      </c>
      <c r="D2599">
        <v>57</v>
      </c>
      <c r="E2599">
        <f t="shared" si="250"/>
        <v>2.48753772295193</v>
      </c>
      <c r="F2599">
        <v>70</v>
      </c>
      <c r="G2599">
        <f t="shared" si="251"/>
        <v>3.0548708878357038</v>
      </c>
      <c r="H2599">
        <f t="shared" si="255"/>
        <v>127</v>
      </c>
      <c r="I2599">
        <f t="shared" si="252"/>
        <v>5.5424086107876338</v>
      </c>
      <c r="J2599">
        <v>7.38</v>
      </c>
      <c r="K2599">
        <f t="shared" si="253"/>
        <v>0.80191943078579686</v>
      </c>
      <c r="L2599">
        <v>6.77</v>
      </c>
      <c r="M2599">
        <v>13.91</v>
      </c>
    </row>
    <row r="2600" spans="1:13" ht="15" x14ac:dyDescent="0.25">
      <c r="A2600" t="s">
        <v>816</v>
      </c>
      <c r="B2600" t="s">
        <v>456</v>
      </c>
      <c r="C2600">
        <v>96</v>
      </c>
      <c r="D2600">
        <v>85</v>
      </c>
      <c r="E2600">
        <f t="shared" si="250"/>
        <v>3.0726666746490947</v>
      </c>
      <c r="F2600">
        <v>105</v>
      </c>
      <c r="G2600">
        <f t="shared" si="251"/>
        <v>3.7956470686841759</v>
      </c>
      <c r="H2600">
        <f t="shared" si="255"/>
        <v>190</v>
      </c>
      <c r="I2600">
        <f t="shared" si="252"/>
        <v>6.8683137433332702</v>
      </c>
      <c r="J2600">
        <v>10.5</v>
      </c>
      <c r="K2600">
        <f t="shared" si="253"/>
        <v>0.99837126879165339</v>
      </c>
      <c r="L2600">
        <v>6.95</v>
      </c>
      <c r="M2600">
        <v>13.94</v>
      </c>
    </row>
    <row r="2601" spans="1:13" ht="15" x14ac:dyDescent="0.25">
      <c r="A2601" t="s">
        <v>816</v>
      </c>
      <c r="B2601" t="s">
        <v>456</v>
      </c>
      <c r="C2601">
        <v>82.8</v>
      </c>
      <c r="D2601">
        <v>68</v>
      </c>
      <c r="E2601">
        <f t="shared" si="250"/>
        <v>2.7373746751057215</v>
      </c>
      <c r="F2601">
        <v>85</v>
      </c>
      <c r="G2601">
        <f t="shared" si="251"/>
        <v>3.4217183438821515</v>
      </c>
      <c r="H2601">
        <f t="shared" si="255"/>
        <v>153</v>
      </c>
      <c r="I2601">
        <f t="shared" si="252"/>
        <v>6.159093018987873</v>
      </c>
      <c r="J2601">
        <v>8.94</v>
      </c>
      <c r="K2601">
        <f t="shared" si="253"/>
        <v>0.91739771878781307</v>
      </c>
      <c r="L2601">
        <v>7.28</v>
      </c>
      <c r="M2601">
        <v>12.56</v>
      </c>
    </row>
    <row r="2602" spans="1:13" ht="15" x14ac:dyDescent="0.25">
      <c r="A2602" t="s">
        <v>1284</v>
      </c>
      <c r="B2602" t="s">
        <v>190</v>
      </c>
      <c r="C2602">
        <v>38.700000000000003</v>
      </c>
      <c r="D2602">
        <v>27</v>
      </c>
      <c r="E2602">
        <f t="shared" si="250"/>
        <v>1.8900065284467271</v>
      </c>
      <c r="F2602">
        <v>36</v>
      </c>
      <c r="G2602">
        <f t="shared" si="251"/>
        <v>2.5200087045956363</v>
      </c>
      <c r="H2602">
        <f t="shared" si="255"/>
        <v>63</v>
      </c>
      <c r="I2602">
        <f t="shared" si="252"/>
        <v>4.4100152330423628</v>
      </c>
      <c r="J2602">
        <v>5.89</v>
      </c>
      <c r="K2602">
        <f t="shared" si="253"/>
        <v>0.89458401627334805</v>
      </c>
      <c r="L2602">
        <v>6.31</v>
      </c>
      <c r="M2602">
        <v>13.7</v>
      </c>
    </row>
    <row r="2603" spans="1:13" ht="15" x14ac:dyDescent="0.25">
      <c r="A2603" t="s">
        <v>1284</v>
      </c>
      <c r="B2603" t="s">
        <v>190</v>
      </c>
      <c r="C2603">
        <v>44.9</v>
      </c>
      <c r="D2603">
        <v>40</v>
      </c>
      <c r="E2603">
        <f t="shared" si="250"/>
        <v>2.5131390542100878</v>
      </c>
      <c r="F2603">
        <v>50</v>
      </c>
      <c r="G2603">
        <f t="shared" si="251"/>
        <v>3.1414238177626097</v>
      </c>
      <c r="H2603">
        <f t="shared" si="255"/>
        <v>90</v>
      </c>
      <c r="I2603">
        <f t="shared" si="252"/>
        <v>5.654562871972697</v>
      </c>
      <c r="J2603">
        <v>7.42</v>
      </c>
      <c r="K2603">
        <f t="shared" si="253"/>
        <v>1.0438559553304043</v>
      </c>
      <c r="L2603">
        <v>6.42</v>
      </c>
      <c r="M2603">
        <v>12.8</v>
      </c>
    </row>
    <row r="2604" spans="1:13" ht="15" x14ac:dyDescent="0.25">
      <c r="A2604" t="s">
        <v>1312</v>
      </c>
      <c r="B2604" t="s">
        <v>190</v>
      </c>
      <c r="C2604">
        <v>38.9</v>
      </c>
      <c r="D2604">
        <v>28</v>
      </c>
      <c r="E2604">
        <f t="shared" si="250"/>
        <v>1.9526715024050112</v>
      </c>
      <c r="F2604">
        <v>34</v>
      </c>
      <c r="G2604">
        <f t="shared" si="251"/>
        <v>2.3711011100632278</v>
      </c>
      <c r="H2604">
        <f t="shared" si="255"/>
        <v>62</v>
      </c>
      <c r="I2604">
        <f t="shared" si="252"/>
        <v>4.3237726124682387</v>
      </c>
      <c r="J2604">
        <v>4.84</v>
      </c>
      <c r="K2604">
        <f t="shared" si="253"/>
        <v>0.73315726594889474</v>
      </c>
      <c r="L2604">
        <v>5.84</v>
      </c>
      <c r="M2604">
        <v>16.5</v>
      </c>
    </row>
    <row r="2605" spans="1:13" ht="15" x14ac:dyDescent="0.25">
      <c r="A2605" t="s">
        <v>157</v>
      </c>
      <c r="B2605" t="s">
        <v>528</v>
      </c>
      <c r="C2605">
        <v>35.5</v>
      </c>
      <c r="D2605">
        <v>27</v>
      </c>
      <c r="E2605">
        <f t="shared" si="250"/>
        <v>2.0124641126893321</v>
      </c>
      <c r="F2605">
        <v>34</v>
      </c>
      <c r="G2605">
        <f t="shared" si="251"/>
        <v>2.534214067831011</v>
      </c>
      <c r="H2605">
        <f t="shared" si="255"/>
        <v>61</v>
      </c>
      <c r="I2605">
        <f t="shared" si="252"/>
        <v>4.5466781805203436</v>
      </c>
      <c r="J2605">
        <v>5.79</v>
      </c>
      <c r="K2605">
        <f t="shared" si="253"/>
        <v>0.91940609406537177</v>
      </c>
      <c r="L2605">
        <v>5.88</v>
      </c>
      <c r="M2605">
        <v>15.41</v>
      </c>
    </row>
    <row r="2606" spans="1:13" x14ac:dyDescent="0.3">
      <c r="A2606" t="s">
        <v>157</v>
      </c>
      <c r="B2606" t="s">
        <v>155</v>
      </c>
      <c r="C2606">
        <v>61.5</v>
      </c>
      <c r="D2606">
        <v>58</v>
      </c>
      <c r="E2606">
        <f t="shared" si="250"/>
        <v>2.8986834659472511</v>
      </c>
      <c r="F2606">
        <v>72</v>
      </c>
      <c r="G2606">
        <f t="shared" si="251"/>
        <v>3.5983656818655532</v>
      </c>
      <c r="H2606">
        <f t="shared" si="255"/>
        <v>130</v>
      </c>
      <c r="I2606">
        <f t="shared" si="252"/>
        <v>6.4970491478128043</v>
      </c>
      <c r="J2606">
        <v>9.36</v>
      </c>
      <c r="K2606">
        <f t="shared" si="253"/>
        <v>1.1196386299815968</v>
      </c>
      <c r="L2606">
        <v>6.62</v>
      </c>
      <c r="M2606">
        <v>13.84</v>
      </c>
    </row>
    <row r="2607" spans="1:13" x14ac:dyDescent="0.3">
      <c r="A2607" t="s">
        <v>157</v>
      </c>
      <c r="B2607" t="s">
        <v>1644</v>
      </c>
      <c r="C2607">
        <v>50.5</v>
      </c>
      <c r="D2607">
        <v>25</v>
      </c>
      <c r="E2607">
        <f t="shared" si="250"/>
        <v>1.442003758843927</v>
      </c>
      <c r="F2607">
        <v>34</v>
      </c>
      <c r="G2607">
        <f t="shared" si="251"/>
        <v>1.9611251120277406</v>
      </c>
      <c r="H2607">
        <f t="shared" si="255"/>
        <v>59</v>
      </c>
      <c r="I2607">
        <f t="shared" si="252"/>
        <v>3.4031288708716678</v>
      </c>
      <c r="J2607">
        <v>6.72</v>
      </c>
      <c r="K2607">
        <f t="shared" si="253"/>
        <v>0.88979771669135321</v>
      </c>
      <c r="L2607">
        <v>6.1</v>
      </c>
      <c r="M2607">
        <v>13.6</v>
      </c>
    </row>
    <row r="2608" spans="1:13" ht="15" x14ac:dyDescent="0.25">
      <c r="A2608" t="s">
        <v>157</v>
      </c>
      <c r="B2608" t="s">
        <v>526</v>
      </c>
      <c r="C2608">
        <v>47.1</v>
      </c>
      <c r="D2608">
        <v>35</v>
      </c>
      <c r="E2608">
        <f t="shared" si="250"/>
        <v>2.1237977642112851</v>
      </c>
      <c r="F2608">
        <v>46</v>
      </c>
      <c r="G2608">
        <f t="shared" si="251"/>
        <v>2.7912770615348319</v>
      </c>
      <c r="H2608">
        <f t="shared" si="255"/>
        <v>81</v>
      </c>
      <c r="I2608">
        <f t="shared" si="252"/>
        <v>4.9150748257461174</v>
      </c>
      <c r="J2608">
        <v>7.7</v>
      </c>
      <c r="K2608">
        <f t="shared" si="253"/>
        <v>1.0568606369649514</v>
      </c>
      <c r="L2608">
        <v>6.1</v>
      </c>
      <c r="M2608">
        <v>13.4</v>
      </c>
    </row>
    <row r="2609" spans="1:13" ht="15" x14ac:dyDescent="0.25">
      <c r="A2609" t="s">
        <v>157</v>
      </c>
      <c r="B2609" t="s">
        <v>1471</v>
      </c>
      <c r="C2609">
        <v>66.599999999999994</v>
      </c>
      <c r="D2609">
        <v>68</v>
      </c>
      <c r="E2609">
        <f t="shared" si="250"/>
        <v>3.2071134872110729</v>
      </c>
      <c r="F2609">
        <v>91</v>
      </c>
      <c r="G2609">
        <f t="shared" si="251"/>
        <v>4.2918724608265828</v>
      </c>
      <c r="H2609">
        <f t="shared" si="255"/>
        <v>159</v>
      </c>
      <c r="I2609">
        <f t="shared" si="252"/>
        <v>7.4989859480376566</v>
      </c>
      <c r="J2609">
        <v>10.28</v>
      </c>
      <c r="K2609">
        <f t="shared" si="253"/>
        <v>1.1802082922916584</v>
      </c>
      <c r="L2609">
        <v>8.16</v>
      </c>
      <c r="M2609">
        <v>13.3</v>
      </c>
    </row>
    <row r="2610" spans="1:13" ht="15" x14ac:dyDescent="0.25">
      <c r="A2610" t="s">
        <v>157</v>
      </c>
      <c r="B2610" t="s">
        <v>1471</v>
      </c>
      <c r="C2610">
        <v>64.5</v>
      </c>
      <c r="D2610">
        <v>65</v>
      </c>
      <c r="E2610">
        <f t="shared" si="250"/>
        <v>3.1379078500285709</v>
      </c>
      <c r="F2610">
        <v>83</v>
      </c>
      <c r="G2610">
        <f t="shared" si="251"/>
        <v>4.0068669469595601</v>
      </c>
      <c r="H2610">
        <f t="shared" si="255"/>
        <v>148</v>
      </c>
      <c r="I2610">
        <f t="shared" si="252"/>
        <v>7.1447747969881314</v>
      </c>
      <c r="J2610">
        <v>11.31</v>
      </c>
      <c r="K2610">
        <f t="shared" si="253"/>
        <v>1.32008330855039</v>
      </c>
      <c r="L2610">
        <v>8.2900000000000009</v>
      </c>
      <c r="M2610">
        <v>12.24</v>
      </c>
    </row>
    <row r="2611" spans="1:13" ht="15" x14ac:dyDescent="0.25">
      <c r="A2611" t="s">
        <v>157</v>
      </c>
      <c r="B2611" t="s">
        <v>1471</v>
      </c>
      <c r="C2611">
        <v>71.900000000000006</v>
      </c>
      <c r="D2611">
        <v>88</v>
      </c>
      <c r="E2611">
        <f t="shared" si="250"/>
        <v>3.9255332245733401</v>
      </c>
      <c r="F2611">
        <v>109</v>
      </c>
      <c r="G2611">
        <f t="shared" si="251"/>
        <v>4.8623081986192513</v>
      </c>
      <c r="H2611">
        <f t="shared" si="255"/>
        <v>197</v>
      </c>
      <c r="I2611">
        <f t="shared" si="252"/>
        <v>8.7878414231925905</v>
      </c>
      <c r="J2611">
        <v>11.95</v>
      </c>
      <c r="K2611">
        <f t="shared" si="253"/>
        <v>1.3188337840773603</v>
      </c>
      <c r="L2611">
        <v>9.1</v>
      </c>
      <c r="M2611">
        <v>12.22</v>
      </c>
    </row>
    <row r="2612" spans="1:13" ht="15" x14ac:dyDescent="0.25">
      <c r="A2612" t="s">
        <v>2063</v>
      </c>
      <c r="B2612" t="s">
        <v>244</v>
      </c>
      <c r="C2612">
        <v>76.599999999999994</v>
      </c>
      <c r="D2612">
        <v>120</v>
      </c>
      <c r="E2612">
        <f t="shared" si="250"/>
        <v>5.1120351080734636</v>
      </c>
      <c r="F2612">
        <v>135</v>
      </c>
      <c r="G2612">
        <f t="shared" si="251"/>
        <v>5.7510394965826475</v>
      </c>
      <c r="H2612">
        <f t="shared" si="255"/>
        <v>255</v>
      </c>
      <c r="I2612">
        <f t="shared" si="252"/>
        <v>10.863074604656111</v>
      </c>
      <c r="J2612">
        <v>9.2799999999999994</v>
      </c>
      <c r="K2612">
        <f t="shared" si="253"/>
        <v>0.99127337608695554</v>
      </c>
      <c r="L2612">
        <v>8.0500000000000007</v>
      </c>
    </row>
    <row r="2613" spans="1:13" ht="15" x14ac:dyDescent="0.25">
      <c r="A2613" t="s">
        <v>463</v>
      </c>
      <c r="B2613" t="s">
        <v>464</v>
      </c>
      <c r="C2613">
        <v>40.299999999999997</v>
      </c>
      <c r="D2613">
        <v>26</v>
      </c>
      <c r="E2613">
        <f t="shared" si="250"/>
        <v>1.7671562824375036</v>
      </c>
      <c r="F2613">
        <v>31</v>
      </c>
      <c r="G2613">
        <f t="shared" si="251"/>
        <v>2.1069940290601004</v>
      </c>
      <c r="H2613">
        <f t="shared" si="255"/>
        <v>57</v>
      </c>
      <c r="I2613">
        <f t="shared" si="252"/>
        <v>3.8741503114976039</v>
      </c>
      <c r="J2613">
        <v>5.63</v>
      </c>
      <c r="K2613">
        <f t="shared" si="253"/>
        <v>0.83742160722872927</v>
      </c>
      <c r="L2613">
        <v>5.8</v>
      </c>
    </row>
    <row r="2614" spans="1:13" ht="15" x14ac:dyDescent="0.25">
      <c r="A2614" t="s">
        <v>1349</v>
      </c>
      <c r="B2614" t="s">
        <v>1350</v>
      </c>
      <c r="C2614">
        <v>42.3</v>
      </c>
      <c r="D2614">
        <v>25</v>
      </c>
      <c r="E2614">
        <f t="shared" si="250"/>
        <v>1.6403651485353801</v>
      </c>
      <c r="F2614">
        <v>26</v>
      </c>
      <c r="G2614">
        <f t="shared" si="251"/>
        <v>1.7059797544767954</v>
      </c>
      <c r="H2614">
        <f t="shared" si="255"/>
        <v>51</v>
      </c>
      <c r="I2614">
        <f t="shared" si="252"/>
        <v>3.3463449030121755</v>
      </c>
      <c r="J2614">
        <v>4.92</v>
      </c>
      <c r="K2614">
        <f t="shared" si="253"/>
        <v>0.71376751083246992</v>
      </c>
      <c r="L2614">
        <v>6.0200000000000005</v>
      </c>
    </row>
    <row r="2615" spans="1:13" ht="15" x14ac:dyDescent="0.25">
      <c r="A2615" t="s">
        <v>484</v>
      </c>
      <c r="B2615" t="s">
        <v>485</v>
      </c>
      <c r="C2615">
        <v>51.1</v>
      </c>
      <c r="D2615">
        <v>27</v>
      </c>
      <c r="E2615">
        <f t="shared" si="250"/>
        <v>1.5440413802364055</v>
      </c>
      <c r="F2615">
        <v>30</v>
      </c>
      <c r="G2615">
        <f t="shared" si="251"/>
        <v>1.715601533596006</v>
      </c>
      <c r="H2615">
        <f t="shared" si="255"/>
        <v>57</v>
      </c>
      <c r="I2615">
        <f t="shared" si="252"/>
        <v>3.2596429138324114</v>
      </c>
      <c r="J2615">
        <v>8.120000000000001</v>
      </c>
      <c r="K2615">
        <f t="shared" si="253"/>
        <v>1.0686455468643747</v>
      </c>
      <c r="L2615">
        <v>6.43</v>
      </c>
    </row>
    <row r="2616" spans="1:13" ht="15" x14ac:dyDescent="0.25">
      <c r="A2616" t="s">
        <v>1747</v>
      </c>
      <c r="B2616" t="s">
        <v>684</v>
      </c>
      <c r="C2616">
        <v>62.7</v>
      </c>
      <c r="D2616">
        <v>45</v>
      </c>
      <c r="E2616">
        <f t="shared" si="250"/>
        <v>2.2175869956962631</v>
      </c>
      <c r="F2616">
        <v>59</v>
      </c>
      <c r="G2616">
        <f t="shared" si="251"/>
        <v>2.9075029499128782</v>
      </c>
      <c r="H2616">
        <f t="shared" si="255"/>
        <v>104</v>
      </c>
      <c r="I2616">
        <f t="shared" si="252"/>
        <v>5.1250899456091412</v>
      </c>
      <c r="J2616">
        <v>7.86</v>
      </c>
      <c r="K2616">
        <f t="shared" si="253"/>
        <v>0.93088947970143976</v>
      </c>
    </row>
    <row r="2617" spans="1:13" ht="15" x14ac:dyDescent="0.25">
      <c r="A2617" t="s">
        <v>1808</v>
      </c>
      <c r="B2617" t="s">
        <v>85</v>
      </c>
      <c r="C2617">
        <v>72.7</v>
      </c>
      <c r="D2617">
        <v>43</v>
      </c>
      <c r="E2617">
        <f t="shared" si="250"/>
        <v>1.9027814408393611</v>
      </c>
      <c r="F2617">
        <v>57</v>
      </c>
      <c r="G2617">
        <f t="shared" si="251"/>
        <v>2.5222916773917112</v>
      </c>
      <c r="H2617">
        <f t="shared" si="255"/>
        <v>100</v>
      </c>
      <c r="I2617">
        <f t="shared" si="252"/>
        <v>4.4250731182310723</v>
      </c>
      <c r="J2617">
        <v>6.8</v>
      </c>
      <c r="K2617">
        <f t="shared" si="253"/>
        <v>0.74619740972116155</v>
      </c>
      <c r="L2617">
        <v>5.71</v>
      </c>
    </row>
    <row r="2618" spans="1:13" ht="15" x14ac:dyDescent="0.25">
      <c r="A2618" t="s">
        <v>1737</v>
      </c>
      <c r="B2618" t="s">
        <v>656</v>
      </c>
      <c r="C2618">
        <v>50</v>
      </c>
      <c r="D2618">
        <v>36</v>
      </c>
      <c r="E2618">
        <f t="shared" si="250"/>
        <v>2.091569260726863</v>
      </c>
      <c r="F2618">
        <v>46</v>
      </c>
      <c r="G2618">
        <f t="shared" si="251"/>
        <v>2.6725607220398806</v>
      </c>
      <c r="H2618">
        <f t="shared" si="255"/>
        <v>82</v>
      </c>
      <c r="I2618">
        <f t="shared" si="252"/>
        <v>4.764129982766744</v>
      </c>
      <c r="J2618">
        <v>7.6000000000000005</v>
      </c>
      <c r="K2618">
        <f t="shared" si="253"/>
        <v>1.0114940996515263</v>
      </c>
    </row>
    <row r="2619" spans="1:13" ht="15" x14ac:dyDescent="0.25">
      <c r="A2619" t="s">
        <v>1330</v>
      </c>
      <c r="B2619" t="s">
        <v>656</v>
      </c>
      <c r="C2619">
        <v>43.7</v>
      </c>
      <c r="D2619">
        <v>27</v>
      </c>
      <c r="E2619">
        <f t="shared" si="250"/>
        <v>1.7301273816922151</v>
      </c>
      <c r="F2619">
        <v>35</v>
      </c>
      <c r="G2619">
        <f t="shared" si="251"/>
        <v>2.242757717008427</v>
      </c>
      <c r="H2619">
        <f t="shared" si="255"/>
        <v>62</v>
      </c>
      <c r="I2619">
        <f t="shared" si="252"/>
        <v>3.9728850987006421</v>
      </c>
      <c r="J2619">
        <v>5.3</v>
      </c>
      <c r="K2619">
        <f t="shared" si="253"/>
        <v>0.75609708143958376</v>
      </c>
      <c r="L2619">
        <v>5.95</v>
      </c>
    </row>
    <row r="2620" spans="1:13" ht="15" x14ac:dyDescent="0.25">
      <c r="A2620" t="s">
        <v>668</v>
      </c>
      <c r="B2620" t="s">
        <v>118</v>
      </c>
      <c r="C2620">
        <v>38.700000000000003</v>
      </c>
      <c r="D2620">
        <v>37</v>
      </c>
      <c r="E2620">
        <f t="shared" si="250"/>
        <v>2.5900089463899594</v>
      </c>
      <c r="F2620">
        <v>45</v>
      </c>
      <c r="G2620">
        <f t="shared" si="251"/>
        <v>3.1500108807445453</v>
      </c>
      <c r="H2620">
        <f t="shared" si="255"/>
        <v>82</v>
      </c>
      <c r="I2620">
        <f t="shared" si="252"/>
        <v>5.7400198271345042</v>
      </c>
      <c r="J2620">
        <v>8.6999999999999993</v>
      </c>
      <c r="K2620">
        <f t="shared" si="253"/>
        <v>1.3213719764988332</v>
      </c>
      <c r="L2620">
        <v>6.79</v>
      </c>
    </row>
    <row r="2621" spans="1:13" ht="15" x14ac:dyDescent="0.25">
      <c r="A2621" t="s">
        <v>668</v>
      </c>
      <c r="B2621" t="s">
        <v>118</v>
      </c>
      <c r="C2621">
        <v>43.9</v>
      </c>
      <c r="D2621">
        <v>43</v>
      </c>
      <c r="E2621">
        <f t="shared" si="250"/>
        <v>2.7462513079733233</v>
      </c>
      <c r="F2621">
        <v>51</v>
      </c>
      <c r="G2621">
        <f t="shared" si="251"/>
        <v>3.2571817838753367</v>
      </c>
      <c r="H2621">
        <f t="shared" si="255"/>
        <v>94</v>
      </c>
      <c r="I2621">
        <f t="shared" si="252"/>
        <v>6.0034330918486605</v>
      </c>
      <c r="J2621">
        <v>7.62</v>
      </c>
      <c r="K2621">
        <f t="shared" si="253"/>
        <v>1.0845119644705759</v>
      </c>
      <c r="L2621">
        <v>7.27</v>
      </c>
    </row>
    <row r="2622" spans="1:13" ht="15" x14ac:dyDescent="0.25">
      <c r="A2622" t="s">
        <v>1750</v>
      </c>
      <c r="B2622" t="s">
        <v>118</v>
      </c>
      <c r="C2622">
        <v>49.5</v>
      </c>
      <c r="D2622">
        <v>51</v>
      </c>
      <c r="E2622">
        <f t="shared" si="250"/>
        <v>2.9847975798995483</v>
      </c>
      <c r="F2622">
        <v>63</v>
      </c>
      <c r="G2622">
        <f t="shared" si="251"/>
        <v>3.687102892817089</v>
      </c>
      <c r="H2622">
        <f t="shared" si="255"/>
        <v>114</v>
      </c>
      <c r="I2622">
        <f t="shared" si="252"/>
        <v>6.6719004727166373</v>
      </c>
      <c r="J2622">
        <v>8.4</v>
      </c>
      <c r="K2622">
        <f t="shared" si="253"/>
        <v>1.1237745303831361</v>
      </c>
      <c r="L2622">
        <v>7.7</v>
      </c>
    </row>
    <row r="2623" spans="1:13" ht="15" x14ac:dyDescent="0.25">
      <c r="A2623" t="s">
        <v>668</v>
      </c>
      <c r="B2623" t="s">
        <v>590</v>
      </c>
      <c r="C2623">
        <v>52</v>
      </c>
      <c r="D2623">
        <v>22</v>
      </c>
      <c r="E2623">
        <f t="shared" si="250"/>
        <v>1.2422310627859741</v>
      </c>
      <c r="F2623">
        <v>36</v>
      </c>
      <c r="G2623">
        <f t="shared" si="251"/>
        <v>2.0327417391043214</v>
      </c>
      <c r="H2623">
        <f t="shared" si="255"/>
        <v>58</v>
      </c>
      <c r="I2623">
        <f t="shared" si="252"/>
        <v>3.2749728018902955</v>
      </c>
      <c r="J2623">
        <v>6.73</v>
      </c>
      <c r="K2623">
        <f t="shared" si="253"/>
        <v>0.87777625102330004</v>
      </c>
      <c r="L2623">
        <v>6.92</v>
      </c>
    </row>
    <row r="2624" spans="1:13" ht="15" x14ac:dyDescent="0.25">
      <c r="A2624" t="s">
        <v>1750</v>
      </c>
      <c r="B2624" t="s">
        <v>118</v>
      </c>
      <c r="C2624">
        <v>62</v>
      </c>
      <c r="D2624">
        <v>71</v>
      </c>
      <c r="E2624">
        <f t="shared" si="250"/>
        <v>3.5275501268753144</v>
      </c>
      <c r="F2624">
        <v>91</v>
      </c>
      <c r="G2624">
        <f t="shared" si="251"/>
        <v>4.5212262189528678</v>
      </c>
      <c r="H2624">
        <f t="shared" si="255"/>
        <v>162</v>
      </c>
      <c r="I2624">
        <f t="shared" si="252"/>
        <v>8.0487763458281822</v>
      </c>
      <c r="J2624">
        <v>10.82</v>
      </c>
      <c r="K2624">
        <f t="shared" si="253"/>
        <v>1.2888917025563402</v>
      </c>
      <c r="L2624">
        <v>8.82</v>
      </c>
    </row>
    <row r="2625" spans="1:13" ht="15" x14ac:dyDescent="0.25">
      <c r="A2625" t="s">
        <v>1354</v>
      </c>
      <c r="B2625" t="s">
        <v>118</v>
      </c>
      <c r="C2625">
        <v>40.9</v>
      </c>
      <c r="D2625">
        <v>42</v>
      </c>
      <c r="E2625">
        <f t="shared" si="250"/>
        <v>2.8241142342373422</v>
      </c>
      <c r="F2625">
        <v>48</v>
      </c>
      <c r="G2625">
        <f t="shared" si="251"/>
        <v>3.2275591248426769</v>
      </c>
      <c r="H2625">
        <f t="shared" ref="H2625:H2645" si="256">D2625+F2625</f>
        <v>90</v>
      </c>
      <c r="I2625">
        <f t="shared" si="252"/>
        <v>6.0516733590800191</v>
      </c>
      <c r="J2625">
        <v>7.67</v>
      </c>
      <c r="K2625">
        <f t="shared" si="253"/>
        <v>1.132198042395302</v>
      </c>
      <c r="L2625">
        <v>7.41</v>
      </c>
    </row>
    <row r="2626" spans="1:13" ht="15" x14ac:dyDescent="0.25">
      <c r="A2626" t="s">
        <v>1466</v>
      </c>
      <c r="B2626" t="s">
        <v>85</v>
      </c>
      <c r="C2626">
        <v>82.6</v>
      </c>
      <c r="D2626">
        <v>95</v>
      </c>
      <c r="E2626">
        <f t="shared" ref="E2626:E2689" si="257">IF(AND($C2626&gt;0,D2626&gt;0),D2626/($C2626^0.727399687532279),"")</f>
        <v>3.8310067559832057</v>
      </c>
      <c r="F2626">
        <v>125</v>
      </c>
      <c r="G2626">
        <f t="shared" ref="G2626:G2689" si="258">IF(AND($C2626&gt;0,F2626&gt;0),F2626/($C2626^0.727399687532279),"")</f>
        <v>5.0407983631357967</v>
      </c>
      <c r="H2626">
        <f t="shared" si="256"/>
        <v>220</v>
      </c>
      <c r="I2626">
        <f t="shared" ref="I2626:I2689" si="259">IF(AND($C2626&gt;0,H2626&gt;0),H2626/($C2626^0.727399687532279),"")</f>
        <v>8.8718051191190028</v>
      </c>
      <c r="J2626">
        <v>14.14</v>
      </c>
      <c r="K2626">
        <f t="shared" ref="K2626:K2689" si="260">IF(AND($C2626&gt;0,J2626&gt;0),J2626/($C2626^0.515518364833551),"")</f>
        <v>1.4528172575342648</v>
      </c>
      <c r="L2626">
        <v>8.09</v>
      </c>
      <c r="M2626">
        <v>14.136645976465299</v>
      </c>
    </row>
    <row r="2627" spans="1:13" ht="15" x14ac:dyDescent="0.25">
      <c r="A2627" t="s">
        <v>1466</v>
      </c>
      <c r="B2627" t="s">
        <v>555</v>
      </c>
      <c r="C2627">
        <v>78</v>
      </c>
      <c r="D2627">
        <v>75</v>
      </c>
      <c r="E2627">
        <f t="shared" si="257"/>
        <v>3.1532052473377048</v>
      </c>
      <c r="F2627">
        <v>105</v>
      </c>
      <c r="G2627">
        <f t="shared" si="258"/>
        <v>4.4144873462727867</v>
      </c>
      <c r="H2627">
        <f t="shared" si="256"/>
        <v>180</v>
      </c>
      <c r="I2627">
        <f t="shared" si="259"/>
        <v>7.5676925936104915</v>
      </c>
      <c r="J2627" s="3">
        <v>12.280000000000001</v>
      </c>
      <c r="K2627">
        <f t="shared" si="260"/>
        <v>1.2995376044727414</v>
      </c>
      <c r="L2627" s="3">
        <v>8</v>
      </c>
    </row>
    <row r="2628" spans="1:13" ht="15" x14ac:dyDescent="0.25">
      <c r="A2628" t="s">
        <v>339</v>
      </c>
      <c r="B2628" t="s">
        <v>161</v>
      </c>
      <c r="C2628">
        <v>45.7</v>
      </c>
      <c r="D2628">
        <v>22</v>
      </c>
      <c r="E2628">
        <f t="shared" si="257"/>
        <v>1.3645836253743522</v>
      </c>
      <c r="F2628">
        <v>30</v>
      </c>
      <c r="G2628">
        <f t="shared" si="258"/>
        <v>1.8607958527832076</v>
      </c>
      <c r="H2628">
        <f t="shared" si="256"/>
        <v>52</v>
      </c>
      <c r="I2628">
        <f t="shared" si="259"/>
        <v>3.2253794781575595</v>
      </c>
      <c r="J2628">
        <v>6.36</v>
      </c>
      <c r="K2628">
        <f t="shared" si="260"/>
        <v>0.88662470922723724</v>
      </c>
      <c r="L2628">
        <v>5</v>
      </c>
      <c r="M2628">
        <v>14.6</v>
      </c>
    </row>
    <row r="2629" spans="1:13" ht="15" x14ac:dyDescent="0.25">
      <c r="A2629" t="s">
        <v>376</v>
      </c>
      <c r="C2629">
        <v>32.299999999999997</v>
      </c>
      <c r="D2629">
        <v>23</v>
      </c>
      <c r="E2629">
        <f t="shared" si="257"/>
        <v>1.8362609257222919</v>
      </c>
      <c r="F2629">
        <v>27</v>
      </c>
      <c r="G2629">
        <f t="shared" si="258"/>
        <v>2.1556106519348646</v>
      </c>
      <c r="H2629">
        <f t="shared" si="256"/>
        <v>50</v>
      </c>
      <c r="I2629">
        <f t="shared" si="259"/>
        <v>3.9918715776571565</v>
      </c>
      <c r="J2629">
        <v>6.36</v>
      </c>
      <c r="K2629">
        <f t="shared" si="260"/>
        <v>1.0603164498214621</v>
      </c>
      <c r="L2629">
        <v>5.92</v>
      </c>
    </row>
    <row r="2630" spans="1:13" ht="15" x14ac:dyDescent="0.25">
      <c r="A2630" t="s">
        <v>376</v>
      </c>
      <c r="B2630" t="s">
        <v>642</v>
      </c>
      <c r="C2630">
        <v>35.1</v>
      </c>
      <c r="D2630">
        <v>30</v>
      </c>
      <c r="E2630">
        <f t="shared" si="257"/>
        <v>2.2545783955154794</v>
      </c>
      <c r="F2630">
        <v>38</v>
      </c>
      <c r="G2630">
        <f t="shared" si="258"/>
        <v>2.8557993009862739</v>
      </c>
      <c r="H2630">
        <f t="shared" si="256"/>
        <v>68</v>
      </c>
      <c r="I2630">
        <f t="shared" si="259"/>
        <v>5.1103776965017538</v>
      </c>
      <c r="J2630">
        <v>7.49</v>
      </c>
      <c r="K2630">
        <f t="shared" si="260"/>
        <v>1.1963207067022441</v>
      </c>
      <c r="L2630">
        <v>6.14</v>
      </c>
    </row>
    <row r="2631" spans="1:13" ht="15" x14ac:dyDescent="0.25">
      <c r="A2631" t="s">
        <v>433</v>
      </c>
      <c r="B2631" t="s">
        <v>434</v>
      </c>
      <c r="C2631">
        <v>35.299999999999997</v>
      </c>
      <c r="D2631">
        <v>20</v>
      </c>
      <c r="E2631">
        <f t="shared" si="257"/>
        <v>1.4968530223926864</v>
      </c>
      <c r="F2631">
        <v>29</v>
      </c>
      <c r="G2631">
        <f t="shared" si="258"/>
        <v>2.1704368824693949</v>
      </c>
      <c r="H2631">
        <f t="shared" si="256"/>
        <v>49</v>
      </c>
      <c r="I2631">
        <f t="shared" si="259"/>
        <v>3.6672899048620815</v>
      </c>
      <c r="J2631">
        <v>5.65</v>
      </c>
      <c r="K2631">
        <f t="shared" si="260"/>
        <v>0.89979207253175331</v>
      </c>
      <c r="L2631">
        <v>6.51</v>
      </c>
      <c r="M2631">
        <v>12.78</v>
      </c>
    </row>
    <row r="2632" spans="1:13" ht="15" x14ac:dyDescent="0.25">
      <c r="A2632" t="s">
        <v>714</v>
      </c>
      <c r="B2632" t="s">
        <v>434</v>
      </c>
      <c r="C2632">
        <v>39.700000000000003</v>
      </c>
      <c r="D2632">
        <v>35</v>
      </c>
      <c r="E2632">
        <f t="shared" si="257"/>
        <v>2.4049626128992081</v>
      </c>
      <c r="F2632">
        <v>43</v>
      </c>
      <c r="G2632">
        <f t="shared" si="258"/>
        <v>2.9546683529904554</v>
      </c>
      <c r="H2632">
        <f t="shared" si="256"/>
        <v>78</v>
      </c>
      <c r="I2632">
        <f t="shared" si="259"/>
        <v>5.3596309658896635</v>
      </c>
      <c r="J2632">
        <v>8.17</v>
      </c>
      <c r="K2632">
        <f t="shared" si="260"/>
        <v>1.2246618489470429</v>
      </c>
    </row>
    <row r="2633" spans="1:13" ht="15" x14ac:dyDescent="0.25">
      <c r="A2633" t="s">
        <v>433</v>
      </c>
      <c r="B2633" t="s">
        <v>1780</v>
      </c>
      <c r="C2633">
        <v>46.2</v>
      </c>
      <c r="D2633">
        <v>42</v>
      </c>
      <c r="E2633">
        <f t="shared" si="257"/>
        <v>2.5845755852804149</v>
      </c>
      <c r="F2633">
        <v>54</v>
      </c>
      <c r="G2633">
        <f t="shared" si="258"/>
        <v>3.3230257525033906</v>
      </c>
      <c r="H2633">
        <f t="shared" si="256"/>
        <v>96</v>
      </c>
      <c r="I2633">
        <f t="shared" si="259"/>
        <v>5.907601337783805</v>
      </c>
      <c r="J2633">
        <v>8.52</v>
      </c>
      <c r="K2633">
        <f t="shared" si="260"/>
        <v>1.1810984117231711</v>
      </c>
      <c r="L2633">
        <v>7.32</v>
      </c>
    </row>
    <row r="2634" spans="1:13" ht="15" x14ac:dyDescent="0.25">
      <c r="A2634" t="s">
        <v>433</v>
      </c>
      <c r="B2634" t="s">
        <v>434</v>
      </c>
      <c r="C2634">
        <v>49.9</v>
      </c>
      <c r="D2634">
        <v>63</v>
      </c>
      <c r="E2634">
        <f t="shared" si="257"/>
        <v>3.6655803451934856</v>
      </c>
      <c r="F2634">
        <v>69</v>
      </c>
      <c r="G2634">
        <f t="shared" si="258"/>
        <v>4.0146832352119128</v>
      </c>
      <c r="H2634">
        <f t="shared" si="256"/>
        <v>132</v>
      </c>
      <c r="I2634">
        <f t="shared" si="259"/>
        <v>7.6802635804053985</v>
      </c>
      <c r="J2634">
        <v>9.89</v>
      </c>
      <c r="K2634">
        <f t="shared" si="260"/>
        <v>1.3176324291003758</v>
      </c>
      <c r="L2634">
        <v>7.7700000000000005</v>
      </c>
    </row>
    <row r="2635" spans="1:13" ht="15" x14ac:dyDescent="0.25">
      <c r="A2635" t="s">
        <v>714</v>
      </c>
      <c r="B2635" t="s">
        <v>434</v>
      </c>
      <c r="C2635">
        <v>55.8</v>
      </c>
      <c r="D2635">
        <v>75</v>
      </c>
      <c r="E2635">
        <f t="shared" si="257"/>
        <v>4.0230931924698643</v>
      </c>
      <c r="F2635">
        <v>84</v>
      </c>
      <c r="G2635">
        <f t="shared" si="258"/>
        <v>4.5058643755662482</v>
      </c>
      <c r="H2635">
        <f t="shared" si="256"/>
        <v>159</v>
      </c>
      <c r="I2635">
        <f t="shared" si="259"/>
        <v>8.5289575680361125</v>
      </c>
      <c r="J2635">
        <v>10.5</v>
      </c>
      <c r="K2635">
        <f t="shared" si="260"/>
        <v>1.3205878366806998</v>
      </c>
      <c r="L2635">
        <v>8.75</v>
      </c>
    </row>
    <row r="2636" spans="1:13" ht="15" x14ac:dyDescent="0.25">
      <c r="A2636" s="1" t="s">
        <v>1384</v>
      </c>
      <c r="B2636" s="1" t="s">
        <v>434</v>
      </c>
      <c r="C2636" s="1">
        <v>40.4</v>
      </c>
      <c r="D2636" s="1">
        <v>40</v>
      </c>
      <c r="E2636">
        <f t="shared" si="257"/>
        <v>2.7138053124425516</v>
      </c>
      <c r="F2636" s="1">
        <v>46</v>
      </c>
      <c r="G2636">
        <f t="shared" si="258"/>
        <v>3.1208761093089348</v>
      </c>
      <c r="H2636">
        <f t="shared" si="256"/>
        <v>86</v>
      </c>
      <c r="I2636">
        <f t="shared" si="259"/>
        <v>5.8346814217514869</v>
      </c>
      <c r="J2636" s="1">
        <v>8.59</v>
      </c>
      <c r="K2636">
        <f t="shared" si="260"/>
        <v>1.2760687380952767</v>
      </c>
      <c r="L2636" s="1">
        <v>7.25</v>
      </c>
    </row>
    <row r="2637" spans="1:13" ht="15" x14ac:dyDescent="0.25">
      <c r="A2637" t="s">
        <v>1032</v>
      </c>
      <c r="B2637" t="s">
        <v>257</v>
      </c>
      <c r="C2637">
        <v>53</v>
      </c>
      <c r="D2637">
        <v>17</v>
      </c>
      <c r="E2637">
        <f t="shared" si="257"/>
        <v>0.94669741794909978</v>
      </c>
      <c r="F2637">
        <v>19</v>
      </c>
      <c r="G2637">
        <f t="shared" si="258"/>
        <v>1.0580735847666409</v>
      </c>
      <c r="H2637">
        <f t="shared" si="256"/>
        <v>36</v>
      </c>
      <c r="I2637">
        <f t="shared" si="259"/>
        <v>2.0047710027157408</v>
      </c>
      <c r="J2637">
        <v>5.68</v>
      </c>
      <c r="K2637">
        <f t="shared" si="260"/>
        <v>0.73358840597400865</v>
      </c>
      <c r="L2637">
        <v>5.43</v>
      </c>
      <c r="M2637">
        <v>15.37</v>
      </c>
    </row>
    <row r="2638" spans="1:13" ht="15" x14ac:dyDescent="0.25">
      <c r="A2638" t="s">
        <v>1893</v>
      </c>
      <c r="B2638" t="s">
        <v>1892</v>
      </c>
      <c r="C2638">
        <v>70.099999999999994</v>
      </c>
      <c r="D2638">
        <v>53</v>
      </c>
      <c r="E2638">
        <f t="shared" si="257"/>
        <v>2.4082477325737841</v>
      </c>
      <c r="F2638">
        <v>77</v>
      </c>
      <c r="G2638">
        <f t="shared" si="258"/>
        <v>3.4987750077015352</v>
      </c>
      <c r="H2638">
        <f t="shared" si="256"/>
        <v>130</v>
      </c>
      <c r="I2638">
        <f t="shared" si="259"/>
        <v>5.9070227402753197</v>
      </c>
      <c r="J2638" s="3">
        <v>9.35</v>
      </c>
      <c r="K2638">
        <f t="shared" si="260"/>
        <v>1.0454663918568592</v>
      </c>
      <c r="L2638" s="3">
        <v>7.51</v>
      </c>
      <c r="M2638">
        <v>13.12</v>
      </c>
    </row>
    <row r="2639" spans="1:13" x14ac:dyDescent="0.3">
      <c r="A2639" t="s">
        <v>68</v>
      </c>
      <c r="B2639" t="s">
        <v>69</v>
      </c>
      <c r="C2639">
        <v>30.1</v>
      </c>
      <c r="D2639">
        <v>15</v>
      </c>
      <c r="E2639">
        <f t="shared" si="257"/>
        <v>1.2606149468653569</v>
      </c>
      <c r="F2639">
        <v>22</v>
      </c>
      <c r="G2639">
        <f t="shared" si="258"/>
        <v>1.84890192206919</v>
      </c>
      <c r="H2639">
        <f t="shared" si="256"/>
        <v>37</v>
      </c>
      <c r="I2639">
        <f t="shared" si="259"/>
        <v>3.1095168689345472</v>
      </c>
      <c r="J2639">
        <v>4.3</v>
      </c>
      <c r="K2639">
        <f t="shared" si="260"/>
        <v>0.74343032705718204</v>
      </c>
      <c r="L2639">
        <v>4.95</v>
      </c>
      <c r="M2639">
        <v>15.1</v>
      </c>
    </row>
    <row r="2640" spans="1:13" ht="15" x14ac:dyDescent="0.25">
      <c r="A2640" t="s">
        <v>1764</v>
      </c>
      <c r="B2640" t="s">
        <v>385</v>
      </c>
      <c r="C2640">
        <v>83.1</v>
      </c>
      <c r="D2640">
        <v>83</v>
      </c>
      <c r="E2640">
        <f t="shared" si="257"/>
        <v>3.3324290175501536</v>
      </c>
      <c r="F2640">
        <v>90</v>
      </c>
      <c r="G2640">
        <f t="shared" si="258"/>
        <v>3.6134772479459496</v>
      </c>
      <c r="H2640">
        <f t="shared" si="256"/>
        <v>173</v>
      </c>
      <c r="I2640">
        <f t="shared" si="259"/>
        <v>6.9459062654961032</v>
      </c>
      <c r="J2640">
        <v>13.15</v>
      </c>
      <c r="K2640">
        <f t="shared" si="260"/>
        <v>1.3469025399949688</v>
      </c>
    </row>
    <row r="2641" spans="1:13" ht="15" x14ac:dyDescent="0.25">
      <c r="A2641" t="s">
        <v>397</v>
      </c>
      <c r="B2641" t="s">
        <v>310</v>
      </c>
      <c r="C2641">
        <v>40.700000000000003</v>
      </c>
      <c r="D2641">
        <v>20</v>
      </c>
      <c r="E2641">
        <f t="shared" si="257"/>
        <v>1.3496200618639544</v>
      </c>
      <c r="F2641">
        <v>21</v>
      </c>
      <c r="G2641">
        <f t="shared" si="258"/>
        <v>1.417101064957152</v>
      </c>
      <c r="H2641">
        <f t="shared" si="256"/>
        <v>41</v>
      </c>
      <c r="I2641">
        <f t="shared" si="259"/>
        <v>2.7667211268211065</v>
      </c>
      <c r="J2641">
        <v>4.76</v>
      </c>
      <c r="K2641">
        <f t="shared" si="260"/>
        <v>0.70441967042217157</v>
      </c>
      <c r="L2641">
        <v>4.97</v>
      </c>
    </row>
    <row r="2642" spans="1:13" ht="15" x14ac:dyDescent="0.25">
      <c r="A2642" t="s">
        <v>397</v>
      </c>
      <c r="B2642" t="s">
        <v>310</v>
      </c>
      <c r="C2642">
        <v>46.3</v>
      </c>
      <c r="D2642">
        <v>35</v>
      </c>
      <c r="E2642">
        <f t="shared" si="257"/>
        <v>2.1504282263406616</v>
      </c>
      <c r="F2642">
        <v>37</v>
      </c>
      <c r="G2642">
        <f t="shared" si="258"/>
        <v>2.2733098392744138</v>
      </c>
      <c r="H2642">
        <f t="shared" si="256"/>
        <v>72</v>
      </c>
      <c r="I2642">
        <f t="shared" si="259"/>
        <v>4.4237380656150753</v>
      </c>
      <c r="J2642">
        <v>6.67</v>
      </c>
      <c r="K2642">
        <f t="shared" si="260"/>
        <v>0.92360918870432374</v>
      </c>
      <c r="L2642">
        <v>6.13</v>
      </c>
      <c r="M2642">
        <v>13.1</v>
      </c>
    </row>
    <row r="2643" spans="1:13" ht="15" x14ac:dyDescent="0.25">
      <c r="A2643" t="s">
        <v>397</v>
      </c>
      <c r="B2643" t="s">
        <v>600</v>
      </c>
      <c r="C2643">
        <v>61.7</v>
      </c>
      <c r="D2643">
        <v>70</v>
      </c>
      <c r="E2643">
        <f t="shared" si="257"/>
        <v>3.4901586679787155</v>
      </c>
      <c r="F2643">
        <v>82</v>
      </c>
      <c r="G2643">
        <f t="shared" si="258"/>
        <v>4.0884715824893529</v>
      </c>
      <c r="H2643">
        <f t="shared" si="256"/>
        <v>152</v>
      </c>
      <c r="I2643">
        <f t="shared" si="259"/>
        <v>7.578630250468068</v>
      </c>
      <c r="J2643">
        <v>8.8699999999999992</v>
      </c>
      <c r="K2643">
        <f t="shared" si="260"/>
        <v>1.059250650754588</v>
      </c>
      <c r="L2643">
        <v>7.62</v>
      </c>
      <c r="M2643">
        <v>12.41</v>
      </c>
    </row>
    <row r="2644" spans="1:13" ht="15" x14ac:dyDescent="0.25">
      <c r="A2644" t="s">
        <v>1709</v>
      </c>
      <c r="B2644" t="s">
        <v>310</v>
      </c>
      <c r="C2644">
        <v>53.1</v>
      </c>
      <c r="D2644">
        <v>43</v>
      </c>
      <c r="E2644">
        <f t="shared" si="257"/>
        <v>2.3913064759917622</v>
      </c>
      <c r="F2644">
        <v>45</v>
      </c>
      <c r="G2644">
        <f t="shared" si="258"/>
        <v>2.5025300330146352</v>
      </c>
      <c r="H2644">
        <f t="shared" si="256"/>
        <v>88</v>
      </c>
      <c r="I2644">
        <f t="shared" si="259"/>
        <v>4.8938365090063973</v>
      </c>
      <c r="J2644">
        <v>8.15</v>
      </c>
      <c r="K2644">
        <f t="shared" si="260"/>
        <v>1.0515736666875477</v>
      </c>
      <c r="L2644">
        <v>6.67</v>
      </c>
    </row>
    <row r="2645" spans="1:13" ht="15" x14ac:dyDescent="0.25">
      <c r="A2645" t="s">
        <v>397</v>
      </c>
      <c r="B2645" t="s">
        <v>310</v>
      </c>
      <c r="C2645">
        <v>61.9</v>
      </c>
      <c r="D2645">
        <v>63</v>
      </c>
      <c r="E2645">
        <f t="shared" si="257"/>
        <v>3.1337571019822654</v>
      </c>
      <c r="F2645">
        <v>65</v>
      </c>
      <c r="G2645">
        <f t="shared" si="258"/>
        <v>3.233241454426147</v>
      </c>
      <c r="H2645">
        <f t="shared" si="256"/>
        <v>128</v>
      </c>
      <c r="I2645">
        <f t="shared" si="259"/>
        <v>6.3669985564084124</v>
      </c>
      <c r="J2645">
        <v>9.33</v>
      </c>
      <c r="K2645">
        <f t="shared" si="260"/>
        <v>1.1123263107905406</v>
      </c>
      <c r="L2645">
        <v>7.55</v>
      </c>
    </row>
    <row r="2646" spans="1:13" ht="15" x14ac:dyDescent="0.25">
      <c r="A2646" t="s">
        <v>1205</v>
      </c>
      <c r="B2646" t="s">
        <v>600</v>
      </c>
      <c r="C2646">
        <v>48.1</v>
      </c>
      <c r="E2646" t="str">
        <f t="shared" si="257"/>
        <v/>
      </c>
      <c r="G2646" t="str">
        <f t="shared" si="258"/>
        <v/>
      </c>
      <c r="I2646" t="str">
        <f t="shared" si="259"/>
        <v/>
      </c>
      <c r="J2646">
        <v>6.44</v>
      </c>
      <c r="K2646">
        <f t="shared" si="260"/>
        <v>0.87439806561292788</v>
      </c>
      <c r="L2646">
        <v>6.31</v>
      </c>
    </row>
    <row r="2647" spans="1:13" ht="15" x14ac:dyDescent="0.25">
      <c r="A2647" t="s">
        <v>725</v>
      </c>
      <c r="B2647" t="s">
        <v>726</v>
      </c>
      <c r="C2647">
        <v>60.3</v>
      </c>
      <c r="D2647">
        <v>32</v>
      </c>
      <c r="E2647">
        <f t="shared" si="257"/>
        <v>1.6223618367960773</v>
      </c>
      <c r="F2647">
        <v>44</v>
      </c>
      <c r="G2647">
        <f t="shared" si="258"/>
        <v>2.2307475255946061</v>
      </c>
      <c r="H2647">
        <f t="shared" ref="H2647:H2678" si="261">D2647+F2647</f>
        <v>76</v>
      </c>
      <c r="I2647">
        <f t="shared" si="259"/>
        <v>3.8531093623906831</v>
      </c>
      <c r="J2647">
        <v>7.8</v>
      </c>
      <c r="K2647">
        <f t="shared" si="260"/>
        <v>0.94255854080336743</v>
      </c>
      <c r="L2647">
        <v>5.7</v>
      </c>
    </row>
    <row r="2648" spans="1:13" ht="15" x14ac:dyDescent="0.25">
      <c r="A2648" t="s">
        <v>1394</v>
      </c>
      <c r="B2648" t="s">
        <v>726</v>
      </c>
      <c r="C2648">
        <v>83.2</v>
      </c>
      <c r="D2648">
        <v>62</v>
      </c>
      <c r="E2648">
        <f t="shared" si="257"/>
        <v>2.4871076419561264</v>
      </c>
      <c r="F2648">
        <v>74</v>
      </c>
      <c r="G2648">
        <f t="shared" si="258"/>
        <v>2.9684833145927958</v>
      </c>
      <c r="H2648">
        <f t="shared" si="261"/>
        <v>136</v>
      </c>
      <c r="I2648">
        <f t="shared" si="259"/>
        <v>5.4555909565489227</v>
      </c>
      <c r="J2648">
        <v>10.120000000000001</v>
      </c>
      <c r="K2648">
        <f t="shared" si="260"/>
        <v>1.035909164130784</v>
      </c>
      <c r="L2648">
        <v>6.6400000000000006</v>
      </c>
    </row>
    <row r="2649" spans="1:13" ht="15" x14ac:dyDescent="0.25">
      <c r="A2649" t="s">
        <v>1394</v>
      </c>
      <c r="B2649" t="s">
        <v>1816</v>
      </c>
      <c r="C2649">
        <v>85.9</v>
      </c>
      <c r="D2649">
        <v>80</v>
      </c>
      <c r="E2649">
        <f t="shared" si="257"/>
        <v>3.135479487443193</v>
      </c>
      <c r="F2649">
        <v>100</v>
      </c>
      <c r="G2649">
        <f t="shared" si="258"/>
        <v>3.9193493593039914</v>
      </c>
      <c r="H2649">
        <f t="shared" si="261"/>
        <v>180</v>
      </c>
      <c r="I2649">
        <f t="shared" si="259"/>
        <v>7.0548288467471849</v>
      </c>
      <c r="J2649">
        <v>12.16</v>
      </c>
      <c r="K2649">
        <f t="shared" si="260"/>
        <v>1.2244035539787868</v>
      </c>
      <c r="L2649">
        <v>7.1000000000000005</v>
      </c>
    </row>
    <row r="2650" spans="1:13" ht="15" x14ac:dyDescent="0.25">
      <c r="A2650" t="s">
        <v>1399</v>
      </c>
      <c r="B2650" t="s">
        <v>726</v>
      </c>
      <c r="C2650">
        <v>75</v>
      </c>
      <c r="D2650">
        <v>55</v>
      </c>
      <c r="E2650">
        <f t="shared" si="257"/>
        <v>2.3792699109595032</v>
      </c>
      <c r="F2650">
        <v>60</v>
      </c>
      <c r="G2650">
        <f t="shared" si="258"/>
        <v>2.5955671755921856</v>
      </c>
      <c r="H2650">
        <f t="shared" si="261"/>
        <v>115</v>
      </c>
      <c r="I2650">
        <f t="shared" si="259"/>
        <v>4.9748370865516884</v>
      </c>
      <c r="J2650">
        <v>8.0500000000000007</v>
      </c>
      <c r="K2650">
        <f t="shared" si="260"/>
        <v>0.86929536477354519</v>
      </c>
      <c r="L2650">
        <v>6.48</v>
      </c>
    </row>
    <row r="2651" spans="1:13" ht="15" x14ac:dyDescent="0.25">
      <c r="A2651" t="s">
        <v>859</v>
      </c>
      <c r="B2651" t="s">
        <v>247</v>
      </c>
      <c r="C2651">
        <v>56</v>
      </c>
      <c r="D2651">
        <v>39</v>
      </c>
      <c r="E2651">
        <f t="shared" si="257"/>
        <v>2.0865710737265397</v>
      </c>
      <c r="F2651">
        <v>45</v>
      </c>
      <c r="G2651">
        <f t="shared" si="258"/>
        <v>2.4075820081460075</v>
      </c>
      <c r="H2651">
        <f t="shared" si="261"/>
        <v>84</v>
      </c>
      <c r="I2651">
        <f t="shared" si="259"/>
        <v>4.4941530818725477</v>
      </c>
      <c r="J2651">
        <v>4.72</v>
      </c>
      <c r="K2651">
        <f t="shared" si="260"/>
        <v>0.59254176329072361</v>
      </c>
      <c r="L2651">
        <v>4.88</v>
      </c>
      <c r="M2651">
        <v>14.72</v>
      </c>
    </row>
    <row r="2652" spans="1:13" ht="15" x14ac:dyDescent="0.25">
      <c r="A2652" t="s">
        <v>2080</v>
      </c>
      <c r="B2652" t="s">
        <v>503</v>
      </c>
      <c r="C2652">
        <v>75.3</v>
      </c>
      <c r="D2652">
        <v>58</v>
      </c>
      <c r="E2652">
        <f t="shared" si="257"/>
        <v>2.5017730758062804</v>
      </c>
      <c r="G2652" t="str">
        <f t="shared" si="258"/>
        <v/>
      </c>
      <c r="H2652">
        <f t="shared" si="261"/>
        <v>58</v>
      </c>
      <c r="I2652">
        <f t="shared" si="259"/>
        <v>2.5017730758062804</v>
      </c>
      <c r="J2652">
        <v>9.9700000000000006</v>
      </c>
      <c r="K2652">
        <f t="shared" si="260"/>
        <v>1.0744170239932802</v>
      </c>
      <c r="L2652">
        <v>7.98</v>
      </c>
    </row>
    <row r="2653" spans="1:13" ht="15" x14ac:dyDescent="0.25">
      <c r="A2653" t="s">
        <v>1600</v>
      </c>
      <c r="B2653" t="s">
        <v>503</v>
      </c>
      <c r="C2653">
        <v>62</v>
      </c>
      <c r="D2653">
        <v>40</v>
      </c>
      <c r="E2653">
        <f t="shared" si="257"/>
        <v>1.9873521841551067</v>
      </c>
      <c r="F2653">
        <v>50</v>
      </c>
      <c r="G2653">
        <f t="shared" si="258"/>
        <v>2.4841902301938834</v>
      </c>
      <c r="H2653">
        <f t="shared" si="261"/>
        <v>90</v>
      </c>
      <c r="I2653">
        <f t="shared" si="259"/>
        <v>4.4715424143489901</v>
      </c>
      <c r="J2653">
        <v>6.83</v>
      </c>
      <c r="K2653">
        <f t="shared" si="260"/>
        <v>0.81359799708500957</v>
      </c>
      <c r="L2653">
        <v>6.0200000000000005</v>
      </c>
    </row>
    <row r="2654" spans="1:13" ht="15" x14ac:dyDescent="0.25">
      <c r="A2654" t="s">
        <v>1069</v>
      </c>
      <c r="B2654" t="s">
        <v>9</v>
      </c>
      <c r="C2654">
        <v>58.4</v>
      </c>
      <c r="D2654">
        <v>38</v>
      </c>
      <c r="E2654">
        <f t="shared" si="257"/>
        <v>1.9719479323651723</v>
      </c>
      <c r="F2654">
        <v>44</v>
      </c>
      <c r="G2654">
        <f t="shared" si="258"/>
        <v>2.283308132212305</v>
      </c>
      <c r="H2654">
        <f t="shared" si="261"/>
        <v>82</v>
      </c>
      <c r="I2654">
        <f t="shared" si="259"/>
        <v>4.2552560645774768</v>
      </c>
      <c r="J2654">
        <v>7.5200000000000005</v>
      </c>
      <c r="K2654">
        <f t="shared" si="260"/>
        <v>0.92384598990279176</v>
      </c>
      <c r="L2654">
        <v>5.8</v>
      </c>
      <c r="M2654">
        <v>14.34</v>
      </c>
    </row>
    <row r="2655" spans="1:13" ht="15" x14ac:dyDescent="0.25">
      <c r="A2655" t="s">
        <v>566</v>
      </c>
      <c r="B2655" t="s">
        <v>567</v>
      </c>
      <c r="C2655">
        <v>52.9</v>
      </c>
      <c r="D2655">
        <v>38</v>
      </c>
      <c r="E2655">
        <f t="shared" si="257"/>
        <v>2.1190562215204993</v>
      </c>
      <c r="F2655">
        <v>50</v>
      </c>
      <c r="G2655">
        <f t="shared" si="258"/>
        <v>2.7882318704217099</v>
      </c>
      <c r="H2655">
        <f t="shared" si="261"/>
        <v>88</v>
      </c>
      <c r="I2655">
        <f t="shared" si="259"/>
        <v>4.9072880919422088</v>
      </c>
      <c r="J2655">
        <v>7.15</v>
      </c>
      <c r="K2655">
        <f t="shared" si="260"/>
        <v>0.92434264926368559</v>
      </c>
      <c r="L2655">
        <v>6.75</v>
      </c>
      <c r="M2655">
        <v>13.4</v>
      </c>
    </row>
    <row r="2656" spans="1:13" ht="15" x14ac:dyDescent="0.25">
      <c r="A2656" t="s">
        <v>537</v>
      </c>
      <c r="B2656" t="s">
        <v>536</v>
      </c>
      <c r="C2656">
        <v>67.400000000000006</v>
      </c>
      <c r="D2656">
        <v>70</v>
      </c>
      <c r="E2656">
        <f t="shared" si="257"/>
        <v>3.2728899511109297</v>
      </c>
      <c r="F2656">
        <v>83</v>
      </c>
      <c r="G2656">
        <f t="shared" si="258"/>
        <v>3.8807123706029594</v>
      </c>
      <c r="H2656">
        <f t="shared" si="261"/>
        <v>153</v>
      </c>
      <c r="I2656">
        <f t="shared" si="259"/>
        <v>7.1536023217138895</v>
      </c>
      <c r="J2656">
        <v>9.82</v>
      </c>
      <c r="K2656">
        <f t="shared" si="260"/>
        <v>1.1204790172381172</v>
      </c>
      <c r="L2656">
        <v>7.45</v>
      </c>
    </row>
    <row r="2657" spans="1:13" ht="15" x14ac:dyDescent="0.25">
      <c r="A2657" t="s">
        <v>537</v>
      </c>
      <c r="B2657" t="s">
        <v>536</v>
      </c>
      <c r="C2657">
        <v>53.5</v>
      </c>
      <c r="D2657">
        <v>53</v>
      </c>
      <c r="E2657">
        <f t="shared" si="257"/>
        <v>2.9313783001421476</v>
      </c>
      <c r="F2657">
        <v>64</v>
      </c>
      <c r="G2657">
        <f t="shared" si="258"/>
        <v>3.5397775699829706</v>
      </c>
      <c r="H2657">
        <f t="shared" si="261"/>
        <v>117</v>
      </c>
      <c r="I2657">
        <f t="shared" si="259"/>
        <v>6.4711558701251182</v>
      </c>
      <c r="J2657">
        <v>8.6199999999999992</v>
      </c>
      <c r="K2657">
        <f t="shared" si="260"/>
        <v>1.1079219082228424</v>
      </c>
      <c r="L2657">
        <v>7.19</v>
      </c>
      <c r="M2657">
        <v>13.81</v>
      </c>
    </row>
    <row r="2658" spans="1:13" ht="15" x14ac:dyDescent="0.25">
      <c r="A2658" t="s">
        <v>985</v>
      </c>
      <c r="B2658" t="s">
        <v>536</v>
      </c>
      <c r="C2658">
        <v>49.3</v>
      </c>
      <c r="D2658">
        <v>47</v>
      </c>
      <c r="E2658">
        <f t="shared" si="257"/>
        <v>2.7588083882978993</v>
      </c>
      <c r="F2658">
        <v>57</v>
      </c>
      <c r="G2658">
        <f t="shared" si="258"/>
        <v>3.3457888964463889</v>
      </c>
      <c r="H2658">
        <f t="shared" si="261"/>
        <v>104</v>
      </c>
      <c r="I2658">
        <f t="shared" si="259"/>
        <v>6.1045972847442886</v>
      </c>
      <c r="J2658">
        <v>7.69</v>
      </c>
      <c r="K2658">
        <f t="shared" si="260"/>
        <v>1.0309382758521739</v>
      </c>
      <c r="L2658">
        <v>6.44</v>
      </c>
    </row>
    <row r="2659" spans="1:13" ht="15" x14ac:dyDescent="0.25">
      <c r="A2659" t="s">
        <v>571</v>
      </c>
      <c r="B2659" t="s">
        <v>209</v>
      </c>
      <c r="C2659">
        <v>51.7</v>
      </c>
      <c r="D2659">
        <v>40</v>
      </c>
      <c r="E2659">
        <f t="shared" si="257"/>
        <v>2.2681277164972369</v>
      </c>
      <c r="F2659">
        <v>48</v>
      </c>
      <c r="G2659">
        <f t="shared" si="258"/>
        <v>2.7217532597966843</v>
      </c>
      <c r="H2659">
        <f t="shared" si="261"/>
        <v>88</v>
      </c>
      <c r="I2659">
        <f t="shared" si="259"/>
        <v>4.9898809762939216</v>
      </c>
      <c r="J2659">
        <v>6.93</v>
      </c>
      <c r="K2659">
        <f t="shared" si="260"/>
        <v>0.90656175101842607</v>
      </c>
      <c r="L2659">
        <v>6.29</v>
      </c>
      <c r="M2659">
        <v>13.44</v>
      </c>
    </row>
    <row r="2660" spans="1:13" ht="15" x14ac:dyDescent="0.25">
      <c r="A2660" t="s">
        <v>2045</v>
      </c>
      <c r="B2660" t="s">
        <v>955</v>
      </c>
      <c r="C2660">
        <v>58.7</v>
      </c>
      <c r="D2660">
        <v>57</v>
      </c>
      <c r="E2660">
        <f t="shared" si="257"/>
        <v>2.9469180134959081</v>
      </c>
      <c r="F2660">
        <v>65</v>
      </c>
      <c r="G2660">
        <f t="shared" si="258"/>
        <v>3.3605205417058599</v>
      </c>
      <c r="H2660">
        <f t="shared" si="261"/>
        <v>122</v>
      </c>
      <c r="I2660">
        <f t="shared" si="259"/>
        <v>6.3074385552017675</v>
      </c>
      <c r="J2660" s="3">
        <v>11.19</v>
      </c>
      <c r="K2660">
        <f t="shared" si="260"/>
        <v>1.3710858997934634</v>
      </c>
      <c r="L2660" s="3">
        <v>8.1</v>
      </c>
    </row>
    <row r="2661" spans="1:13" ht="15" x14ac:dyDescent="0.25">
      <c r="A2661" t="s">
        <v>145</v>
      </c>
      <c r="B2661" t="s">
        <v>350</v>
      </c>
      <c r="C2661">
        <v>62.8</v>
      </c>
      <c r="D2661">
        <v>37</v>
      </c>
      <c r="E2661">
        <f t="shared" si="257"/>
        <v>1.8212369002952027</v>
      </c>
      <c r="F2661">
        <v>47</v>
      </c>
      <c r="G2661">
        <f t="shared" si="258"/>
        <v>2.3134630895641761</v>
      </c>
      <c r="H2661">
        <f t="shared" si="261"/>
        <v>84</v>
      </c>
      <c r="I2661">
        <f t="shared" si="259"/>
        <v>4.1346999898593788</v>
      </c>
      <c r="J2661">
        <v>6.9</v>
      </c>
      <c r="K2661">
        <f t="shared" si="260"/>
        <v>0.81652197085157063</v>
      </c>
      <c r="L2661">
        <v>5.4</v>
      </c>
      <c r="M2661">
        <v>15</v>
      </c>
    </row>
    <row r="2662" spans="1:13" ht="15" x14ac:dyDescent="0.25">
      <c r="A2662" s="1" t="s">
        <v>145</v>
      </c>
      <c r="B2662" s="1" t="s">
        <v>209</v>
      </c>
      <c r="C2662" s="1">
        <v>45.2</v>
      </c>
      <c r="D2662" s="1">
        <v>28</v>
      </c>
      <c r="E2662">
        <f t="shared" si="257"/>
        <v>1.7506964497541315</v>
      </c>
      <c r="F2662" s="1">
        <v>32</v>
      </c>
      <c r="G2662">
        <f t="shared" si="258"/>
        <v>2.0007959425761506</v>
      </c>
      <c r="H2662">
        <f t="shared" si="261"/>
        <v>60</v>
      </c>
      <c r="I2662">
        <f t="shared" si="259"/>
        <v>3.7514923923302819</v>
      </c>
      <c r="J2662" s="1">
        <v>7.82</v>
      </c>
      <c r="K2662">
        <f t="shared" si="260"/>
        <v>1.0963582615942209</v>
      </c>
      <c r="L2662" s="1">
        <v>5.3500000000000005</v>
      </c>
    </row>
    <row r="2663" spans="1:13" ht="15" x14ac:dyDescent="0.25">
      <c r="A2663" t="s">
        <v>145</v>
      </c>
      <c r="B2663" t="s">
        <v>209</v>
      </c>
      <c r="C2663">
        <v>55.9</v>
      </c>
      <c r="D2663">
        <v>43</v>
      </c>
      <c r="E2663">
        <f t="shared" si="257"/>
        <v>2.3035712654138041</v>
      </c>
      <c r="F2663">
        <v>54</v>
      </c>
      <c r="G2663">
        <f t="shared" si="258"/>
        <v>2.892856937961521</v>
      </c>
      <c r="H2663">
        <f t="shared" si="261"/>
        <v>97</v>
      </c>
      <c r="I2663">
        <f t="shared" si="259"/>
        <v>5.1964282033753255</v>
      </c>
      <c r="J2663">
        <v>9.2799999999999994</v>
      </c>
      <c r="K2663">
        <f t="shared" si="260"/>
        <v>1.1660712783671268</v>
      </c>
      <c r="L2663">
        <v>6.6000000000000005</v>
      </c>
    </row>
    <row r="2664" spans="1:13" ht="15" x14ac:dyDescent="0.25">
      <c r="A2664" t="s">
        <v>1410</v>
      </c>
      <c r="B2664" t="s">
        <v>1411</v>
      </c>
      <c r="C2664">
        <v>52.4</v>
      </c>
      <c r="D2664">
        <v>32</v>
      </c>
      <c r="E2664">
        <f t="shared" si="257"/>
        <v>1.7968380571605858</v>
      </c>
      <c r="F2664">
        <v>39</v>
      </c>
      <c r="G2664">
        <f t="shared" si="258"/>
        <v>2.1898963821644641</v>
      </c>
      <c r="H2664">
        <f t="shared" si="261"/>
        <v>71</v>
      </c>
      <c r="I2664">
        <f t="shared" si="259"/>
        <v>3.9867344393250499</v>
      </c>
      <c r="J2664">
        <v>7.21</v>
      </c>
      <c r="K2664">
        <f t="shared" si="260"/>
        <v>0.93667388289590559</v>
      </c>
      <c r="L2664">
        <v>5.78</v>
      </c>
    </row>
    <row r="2665" spans="1:13" ht="15" x14ac:dyDescent="0.25">
      <c r="A2665" t="s">
        <v>1446</v>
      </c>
      <c r="B2665" t="s">
        <v>1447</v>
      </c>
      <c r="C2665">
        <v>49.6</v>
      </c>
      <c r="D2665">
        <v>23</v>
      </c>
      <c r="E2665">
        <f t="shared" si="257"/>
        <v>1.3441105636587096</v>
      </c>
      <c r="F2665">
        <v>33</v>
      </c>
      <c r="G2665">
        <f t="shared" si="258"/>
        <v>1.9285064609016269</v>
      </c>
      <c r="H2665">
        <f t="shared" si="261"/>
        <v>56</v>
      </c>
      <c r="I2665">
        <f t="shared" si="259"/>
        <v>3.2726170245603363</v>
      </c>
      <c r="J2665">
        <v>5.25</v>
      </c>
      <c r="K2665">
        <f t="shared" si="260"/>
        <v>0.70162872661614417</v>
      </c>
      <c r="L2665">
        <v>5.3500000000000005</v>
      </c>
    </row>
    <row r="2666" spans="1:13" ht="15" x14ac:dyDescent="0.25">
      <c r="A2666" t="s">
        <v>951</v>
      </c>
      <c r="B2666" t="s">
        <v>85</v>
      </c>
      <c r="C2666">
        <v>95.8</v>
      </c>
      <c r="D2666">
        <v>40</v>
      </c>
      <c r="E2666">
        <f t="shared" si="257"/>
        <v>1.4481559705364675</v>
      </c>
      <c r="F2666">
        <v>50</v>
      </c>
      <c r="G2666">
        <f t="shared" si="258"/>
        <v>1.8101949631705843</v>
      </c>
      <c r="H2666">
        <f t="shared" si="261"/>
        <v>90</v>
      </c>
      <c r="I2666">
        <f t="shared" si="259"/>
        <v>3.2583509337070518</v>
      </c>
      <c r="J2666">
        <v>7.25</v>
      </c>
      <c r="K2666">
        <f t="shared" si="260"/>
        <v>0.69009312244369903</v>
      </c>
      <c r="L2666">
        <v>4.13</v>
      </c>
    </row>
    <row r="2667" spans="1:13" ht="15" x14ac:dyDescent="0.25">
      <c r="A2667" t="s">
        <v>2056</v>
      </c>
      <c r="B2667" t="s">
        <v>1459</v>
      </c>
      <c r="C2667">
        <v>96.1</v>
      </c>
      <c r="D2667">
        <v>63</v>
      </c>
      <c r="E2667">
        <f t="shared" si="257"/>
        <v>2.2756641969306037</v>
      </c>
      <c r="F2667">
        <v>78</v>
      </c>
      <c r="G2667">
        <f t="shared" si="258"/>
        <v>2.8174890057236044</v>
      </c>
      <c r="H2667">
        <f t="shared" si="261"/>
        <v>141</v>
      </c>
      <c r="I2667">
        <f t="shared" si="259"/>
        <v>5.0931532026542081</v>
      </c>
      <c r="J2667">
        <v>7.93</v>
      </c>
      <c r="K2667">
        <f t="shared" si="260"/>
        <v>0.7536034336853169</v>
      </c>
      <c r="L2667">
        <v>6.22</v>
      </c>
    </row>
    <row r="2668" spans="1:13" ht="15" x14ac:dyDescent="0.25">
      <c r="A2668" t="s">
        <v>2125</v>
      </c>
      <c r="B2668" t="s">
        <v>1937</v>
      </c>
      <c r="C2668">
        <v>82.3</v>
      </c>
      <c r="D2668">
        <v>93</v>
      </c>
      <c r="E2668">
        <f t="shared" si="257"/>
        <v>3.7602931790860321</v>
      </c>
      <c r="F2668">
        <v>122</v>
      </c>
      <c r="G2668">
        <f t="shared" si="258"/>
        <v>4.9328577188010314</v>
      </c>
      <c r="H2668">
        <f t="shared" si="261"/>
        <v>215</v>
      </c>
      <c r="I2668">
        <f t="shared" si="259"/>
        <v>8.6931508978870635</v>
      </c>
      <c r="J2668">
        <v>13.59</v>
      </c>
      <c r="K2668">
        <f t="shared" si="260"/>
        <v>1.3989289756051517</v>
      </c>
      <c r="L2668">
        <v>9.0500000000000007</v>
      </c>
    </row>
    <row r="2669" spans="1:13" x14ac:dyDescent="0.3">
      <c r="A2669" t="s">
        <v>297</v>
      </c>
      <c r="B2669" t="s">
        <v>53</v>
      </c>
      <c r="C2669">
        <v>54.4</v>
      </c>
      <c r="D2669">
        <v>61</v>
      </c>
      <c r="E2669">
        <f t="shared" si="257"/>
        <v>3.3331567482209468</v>
      </c>
      <c r="F2669">
        <v>74</v>
      </c>
      <c r="G2669">
        <f t="shared" si="258"/>
        <v>4.0435016289893451</v>
      </c>
      <c r="H2669">
        <f t="shared" si="261"/>
        <v>135</v>
      </c>
      <c r="I2669">
        <f t="shared" si="259"/>
        <v>7.3766583772102923</v>
      </c>
      <c r="J2669">
        <v>10.28</v>
      </c>
      <c r="K2669">
        <f t="shared" si="260"/>
        <v>1.3099659521481815</v>
      </c>
      <c r="L2669">
        <v>7.4</v>
      </c>
    </row>
    <row r="2670" spans="1:13" x14ac:dyDescent="0.3">
      <c r="A2670" t="s">
        <v>297</v>
      </c>
      <c r="B2670" t="s">
        <v>55</v>
      </c>
      <c r="C2670">
        <v>56.1</v>
      </c>
      <c r="D2670">
        <v>33</v>
      </c>
      <c r="E2670">
        <f t="shared" si="257"/>
        <v>1.7632703351098686</v>
      </c>
      <c r="F2670">
        <v>38</v>
      </c>
      <c r="G2670">
        <f t="shared" si="258"/>
        <v>2.0304325070962124</v>
      </c>
      <c r="H2670">
        <f t="shared" si="261"/>
        <v>71</v>
      </c>
      <c r="I2670">
        <f t="shared" si="259"/>
        <v>3.793702842206081</v>
      </c>
      <c r="J2670">
        <v>7.62</v>
      </c>
      <c r="K2670">
        <f t="shared" si="260"/>
        <v>0.95572401070742574</v>
      </c>
      <c r="L2670">
        <v>4.88</v>
      </c>
    </row>
    <row r="2671" spans="1:13" x14ac:dyDescent="0.3">
      <c r="A2671" t="s">
        <v>297</v>
      </c>
      <c r="B2671" t="s">
        <v>1003</v>
      </c>
      <c r="C2671">
        <v>50.3</v>
      </c>
      <c r="D2671">
        <v>54</v>
      </c>
      <c r="E2671">
        <f t="shared" si="257"/>
        <v>3.1237318028369438</v>
      </c>
      <c r="F2671">
        <v>66</v>
      </c>
      <c r="G2671">
        <f t="shared" si="258"/>
        <v>3.8178944256895981</v>
      </c>
      <c r="H2671">
        <f t="shared" si="261"/>
        <v>120</v>
      </c>
      <c r="I2671">
        <f t="shared" si="259"/>
        <v>6.941626228526542</v>
      </c>
      <c r="J2671">
        <v>9.7900000000000009</v>
      </c>
      <c r="K2671">
        <f t="shared" si="260"/>
        <v>1.2989521302572986</v>
      </c>
      <c r="L2671">
        <v>6.8500000000000005</v>
      </c>
    </row>
    <row r="2672" spans="1:13" x14ac:dyDescent="0.3">
      <c r="A2672" t="s">
        <v>297</v>
      </c>
      <c r="B2672" t="s">
        <v>190</v>
      </c>
      <c r="C2672">
        <v>55.1</v>
      </c>
      <c r="D2672">
        <v>58</v>
      </c>
      <c r="E2672">
        <f t="shared" si="257"/>
        <v>3.1398931156608083</v>
      </c>
      <c r="F2672">
        <v>65</v>
      </c>
      <c r="G2672">
        <f t="shared" si="258"/>
        <v>3.5188457330681473</v>
      </c>
      <c r="H2672">
        <f t="shared" si="261"/>
        <v>123</v>
      </c>
      <c r="I2672">
        <f t="shared" si="259"/>
        <v>6.6587388487289561</v>
      </c>
      <c r="J2672">
        <v>8.58</v>
      </c>
      <c r="K2672">
        <f t="shared" si="260"/>
        <v>1.0861546421411117</v>
      </c>
      <c r="L2672">
        <v>6.58</v>
      </c>
    </row>
    <row r="2673" spans="1:13" x14ac:dyDescent="0.3">
      <c r="A2673" t="s">
        <v>297</v>
      </c>
      <c r="B2673" t="s">
        <v>190</v>
      </c>
      <c r="C2673">
        <v>65</v>
      </c>
      <c r="D2673">
        <v>75</v>
      </c>
      <c r="E2673">
        <f t="shared" si="257"/>
        <v>3.6003826006579414</v>
      </c>
      <c r="F2673">
        <v>90</v>
      </c>
      <c r="G2673">
        <f t="shared" si="258"/>
        <v>4.3204591207895291</v>
      </c>
      <c r="H2673">
        <f t="shared" si="261"/>
        <v>165</v>
      </c>
      <c r="I2673">
        <f t="shared" si="259"/>
        <v>7.9208417214474709</v>
      </c>
      <c r="J2673">
        <v>10.8</v>
      </c>
      <c r="K2673">
        <f t="shared" si="260"/>
        <v>1.2555488837889983</v>
      </c>
      <c r="L2673">
        <v>8.11</v>
      </c>
    </row>
    <row r="2674" spans="1:13" x14ac:dyDescent="0.3">
      <c r="A2674" t="s">
        <v>297</v>
      </c>
      <c r="B2674" t="s">
        <v>53</v>
      </c>
      <c r="C2674">
        <v>59.8</v>
      </c>
      <c r="D2674">
        <v>70</v>
      </c>
      <c r="E2674">
        <f t="shared" si="257"/>
        <v>3.5704762939929027</v>
      </c>
      <c r="F2674">
        <v>77</v>
      </c>
      <c r="G2674">
        <f t="shared" si="258"/>
        <v>3.9275239233921933</v>
      </c>
      <c r="H2674">
        <f t="shared" si="261"/>
        <v>147</v>
      </c>
      <c r="I2674">
        <f t="shared" si="259"/>
        <v>7.4980002173850959</v>
      </c>
      <c r="J2674">
        <v>9.9499999999999993</v>
      </c>
      <c r="K2674">
        <f t="shared" si="260"/>
        <v>1.2075385147501863</v>
      </c>
      <c r="L2674">
        <v>7.37</v>
      </c>
    </row>
    <row r="2675" spans="1:13" x14ac:dyDescent="0.3">
      <c r="A2675" t="s">
        <v>297</v>
      </c>
      <c r="B2675" t="s">
        <v>190</v>
      </c>
      <c r="C2675">
        <v>62.6</v>
      </c>
      <c r="D2675">
        <v>70</v>
      </c>
      <c r="E2675">
        <f t="shared" si="257"/>
        <v>3.4535872427757184</v>
      </c>
      <c r="F2675">
        <v>78</v>
      </c>
      <c r="G2675">
        <f t="shared" si="258"/>
        <v>3.8482829276643722</v>
      </c>
      <c r="H2675">
        <f t="shared" si="261"/>
        <v>148</v>
      </c>
      <c r="I2675">
        <f t="shared" si="259"/>
        <v>7.3018701704400906</v>
      </c>
      <c r="J2675">
        <v>9.8699999999999992</v>
      </c>
      <c r="K2675">
        <f t="shared" si="260"/>
        <v>1.1699036343052942</v>
      </c>
      <c r="L2675">
        <v>7.4</v>
      </c>
    </row>
    <row r="2676" spans="1:13" x14ac:dyDescent="0.3">
      <c r="A2676" t="s">
        <v>900</v>
      </c>
      <c r="B2676" t="s">
        <v>190</v>
      </c>
      <c r="C2676">
        <v>48.7</v>
      </c>
      <c r="D2676">
        <v>50</v>
      </c>
      <c r="E2676">
        <f t="shared" si="257"/>
        <v>2.9611606207560914</v>
      </c>
      <c r="F2676">
        <v>50</v>
      </c>
      <c r="G2676">
        <f t="shared" si="258"/>
        <v>2.9611606207560914</v>
      </c>
      <c r="H2676">
        <f t="shared" si="261"/>
        <v>100</v>
      </c>
      <c r="I2676">
        <f t="shared" si="259"/>
        <v>5.9223212415121829</v>
      </c>
      <c r="J2676">
        <v>7.98</v>
      </c>
      <c r="K2676">
        <f t="shared" si="260"/>
        <v>1.0765909398653182</v>
      </c>
      <c r="L2676">
        <v>6</v>
      </c>
    </row>
    <row r="2677" spans="1:13" x14ac:dyDescent="0.3">
      <c r="A2677" t="s">
        <v>900</v>
      </c>
      <c r="B2677" t="s">
        <v>53</v>
      </c>
      <c r="C2677">
        <v>45.8</v>
      </c>
      <c r="D2677">
        <v>40</v>
      </c>
      <c r="E2677">
        <f t="shared" si="257"/>
        <v>2.4771195198456835</v>
      </c>
      <c r="F2677">
        <v>55</v>
      </c>
      <c r="G2677">
        <f t="shared" si="258"/>
        <v>3.4060393397878146</v>
      </c>
      <c r="H2677">
        <f t="shared" si="261"/>
        <v>95</v>
      </c>
      <c r="I2677">
        <f t="shared" si="259"/>
        <v>5.8831588596334976</v>
      </c>
      <c r="J2677">
        <v>8.11</v>
      </c>
      <c r="K2677">
        <f t="shared" si="260"/>
        <v>1.1293126652457515</v>
      </c>
      <c r="L2677">
        <v>6.65</v>
      </c>
      <c r="M2677">
        <v>13.63</v>
      </c>
    </row>
    <row r="2678" spans="1:13" ht="15" x14ac:dyDescent="0.25">
      <c r="A2678" t="s">
        <v>325</v>
      </c>
      <c r="B2678" t="s">
        <v>326</v>
      </c>
      <c r="C2678">
        <v>57.2</v>
      </c>
      <c r="D2678">
        <v>35</v>
      </c>
      <c r="E2678">
        <f t="shared" si="257"/>
        <v>1.8439057649478143</v>
      </c>
      <c r="F2678">
        <v>47</v>
      </c>
      <c r="G2678">
        <f t="shared" si="258"/>
        <v>2.4761020272156364</v>
      </c>
      <c r="H2678">
        <f t="shared" si="261"/>
        <v>82</v>
      </c>
      <c r="I2678">
        <f t="shared" si="259"/>
        <v>4.3200077921634508</v>
      </c>
      <c r="J2678">
        <v>5.83</v>
      </c>
      <c r="K2678">
        <f t="shared" si="260"/>
        <v>0.7239334226111096</v>
      </c>
      <c r="L2678">
        <v>4.8</v>
      </c>
      <c r="M2678">
        <v>15</v>
      </c>
    </row>
    <row r="2679" spans="1:13" ht="15" x14ac:dyDescent="0.25">
      <c r="A2679" t="s">
        <v>325</v>
      </c>
      <c r="B2679" t="s">
        <v>326</v>
      </c>
      <c r="C2679">
        <v>105.6</v>
      </c>
      <c r="D2679">
        <v>108</v>
      </c>
      <c r="E2679">
        <f t="shared" si="257"/>
        <v>3.6425980747821409</v>
      </c>
      <c r="F2679">
        <v>137</v>
      </c>
      <c r="G2679">
        <f t="shared" si="258"/>
        <v>4.6207031133810492</v>
      </c>
      <c r="H2679">
        <f t="shared" ref="H2679:H2710" si="262">D2679+F2679</f>
        <v>245</v>
      </c>
      <c r="I2679">
        <f t="shared" si="259"/>
        <v>8.2633011881631901</v>
      </c>
      <c r="J2679">
        <v>10.97</v>
      </c>
      <c r="K2679">
        <f t="shared" si="260"/>
        <v>0.99304908022091576</v>
      </c>
      <c r="L2679">
        <v>7.58</v>
      </c>
      <c r="M2679">
        <v>14.2460192543252</v>
      </c>
    </row>
    <row r="2680" spans="1:13" ht="15" x14ac:dyDescent="0.25">
      <c r="A2680" t="s">
        <v>325</v>
      </c>
      <c r="B2680" t="s">
        <v>326</v>
      </c>
      <c r="C2680">
        <v>76.5</v>
      </c>
      <c r="D2680">
        <v>86</v>
      </c>
      <c r="E2680">
        <f t="shared" si="257"/>
        <v>3.6671080957548083</v>
      </c>
      <c r="F2680">
        <v>100</v>
      </c>
      <c r="G2680">
        <f t="shared" si="258"/>
        <v>4.2640791811102421</v>
      </c>
      <c r="H2680">
        <f t="shared" si="262"/>
        <v>186</v>
      </c>
      <c r="I2680">
        <f t="shared" si="259"/>
        <v>7.9311872768650504</v>
      </c>
      <c r="J2680">
        <v>8.99</v>
      </c>
      <c r="K2680">
        <f t="shared" si="260"/>
        <v>0.96094300283305845</v>
      </c>
      <c r="L2680">
        <v>7.54</v>
      </c>
      <c r="M2680">
        <v>13.4</v>
      </c>
    </row>
    <row r="2681" spans="1:13" ht="15" x14ac:dyDescent="0.25">
      <c r="A2681" t="s">
        <v>325</v>
      </c>
      <c r="B2681" t="s">
        <v>326</v>
      </c>
      <c r="C2681">
        <v>70.900000000000006</v>
      </c>
      <c r="D2681">
        <v>73</v>
      </c>
      <c r="E2681">
        <f t="shared" si="257"/>
        <v>3.2897535702167393</v>
      </c>
      <c r="F2681">
        <v>90</v>
      </c>
      <c r="G2681">
        <f t="shared" si="258"/>
        <v>4.0558605660206375</v>
      </c>
      <c r="H2681">
        <f t="shared" si="262"/>
        <v>163</v>
      </c>
      <c r="I2681">
        <f t="shared" si="259"/>
        <v>7.3456141362373772</v>
      </c>
      <c r="J2681">
        <v>8.66</v>
      </c>
      <c r="K2681">
        <f t="shared" si="260"/>
        <v>0.96266630489733784</v>
      </c>
      <c r="L2681">
        <v>7.05</v>
      </c>
      <c r="M2681">
        <v>12.9</v>
      </c>
    </row>
    <row r="2682" spans="1:13" ht="15" x14ac:dyDescent="0.25">
      <c r="A2682" t="s">
        <v>1428</v>
      </c>
      <c r="B2682" t="s">
        <v>1429</v>
      </c>
      <c r="C2682">
        <v>68.2</v>
      </c>
      <c r="D2682">
        <v>43</v>
      </c>
      <c r="E2682">
        <f t="shared" si="257"/>
        <v>1.9933073789175302</v>
      </c>
      <c r="F2682">
        <v>57</v>
      </c>
      <c r="G2682">
        <f t="shared" si="258"/>
        <v>2.6422911767046329</v>
      </c>
      <c r="H2682">
        <f t="shared" si="262"/>
        <v>100</v>
      </c>
      <c r="I2682">
        <f t="shared" si="259"/>
        <v>4.6355985556221633</v>
      </c>
      <c r="J2682">
        <v>5.73</v>
      </c>
      <c r="K2682">
        <f t="shared" si="260"/>
        <v>0.64983799413845955</v>
      </c>
      <c r="L2682">
        <v>5</v>
      </c>
    </row>
    <row r="2683" spans="1:13" ht="15" x14ac:dyDescent="0.25">
      <c r="A2683" t="s">
        <v>1886</v>
      </c>
      <c r="B2683" t="s">
        <v>152</v>
      </c>
      <c r="C2683">
        <v>54.2</v>
      </c>
      <c r="D2683">
        <v>57</v>
      </c>
      <c r="E2683">
        <f t="shared" si="257"/>
        <v>3.1229448617799469</v>
      </c>
      <c r="F2683">
        <v>73</v>
      </c>
      <c r="G2683">
        <f t="shared" si="258"/>
        <v>3.9995609633322124</v>
      </c>
      <c r="H2683">
        <f t="shared" si="262"/>
        <v>130</v>
      </c>
      <c r="I2683">
        <f t="shared" si="259"/>
        <v>7.1225058251121593</v>
      </c>
      <c r="J2683">
        <v>8.39</v>
      </c>
      <c r="K2683">
        <f t="shared" si="260"/>
        <v>1.0711578725251309</v>
      </c>
      <c r="L2683">
        <v>7.25</v>
      </c>
    </row>
    <row r="2684" spans="1:13" ht="15" x14ac:dyDescent="0.25">
      <c r="A2684" t="s">
        <v>1886</v>
      </c>
      <c r="B2684" t="s">
        <v>152</v>
      </c>
      <c r="C2684">
        <v>58.4</v>
      </c>
      <c r="D2684">
        <v>66</v>
      </c>
      <c r="E2684">
        <f t="shared" si="257"/>
        <v>3.4249621983184575</v>
      </c>
      <c r="F2684">
        <v>85</v>
      </c>
      <c r="G2684">
        <f t="shared" si="258"/>
        <v>4.4109361645010434</v>
      </c>
      <c r="H2684">
        <f t="shared" si="262"/>
        <v>151</v>
      </c>
      <c r="I2684">
        <f t="shared" si="259"/>
        <v>7.8358983628195009</v>
      </c>
      <c r="J2684">
        <v>9.6999999999999993</v>
      </c>
      <c r="K2684">
        <f t="shared" si="260"/>
        <v>1.1916630454863135</v>
      </c>
      <c r="L2684">
        <v>7.1</v>
      </c>
    </row>
    <row r="2685" spans="1:13" ht="15" x14ac:dyDescent="0.25">
      <c r="A2685" t="s">
        <v>1886</v>
      </c>
      <c r="B2685" t="s">
        <v>294</v>
      </c>
      <c r="C2685">
        <v>94.5</v>
      </c>
      <c r="D2685">
        <v>57</v>
      </c>
      <c r="E2685">
        <f t="shared" si="257"/>
        <v>2.0842335161519281</v>
      </c>
      <c r="F2685">
        <v>82</v>
      </c>
      <c r="G2685">
        <f t="shared" si="258"/>
        <v>2.9983710232361069</v>
      </c>
      <c r="H2685">
        <f t="shared" si="262"/>
        <v>139</v>
      </c>
      <c r="I2685">
        <f t="shared" si="259"/>
        <v>5.0826045393880355</v>
      </c>
      <c r="J2685">
        <v>9.36</v>
      </c>
      <c r="K2685">
        <f t="shared" si="260"/>
        <v>0.89723141857601452</v>
      </c>
      <c r="L2685">
        <v>5.85</v>
      </c>
      <c r="M2685">
        <v>13.5</v>
      </c>
    </row>
    <row r="2686" spans="1:13" ht="15" x14ac:dyDescent="0.25">
      <c r="A2686" t="s">
        <v>1454</v>
      </c>
      <c r="B2686" t="s">
        <v>55</v>
      </c>
      <c r="C2686">
        <v>43.7</v>
      </c>
      <c r="D2686">
        <v>34</v>
      </c>
      <c r="E2686">
        <f t="shared" si="257"/>
        <v>2.1786789250939003</v>
      </c>
      <c r="F2686">
        <v>38</v>
      </c>
      <c r="G2686">
        <f t="shared" si="258"/>
        <v>2.4349940927520062</v>
      </c>
      <c r="H2686">
        <f t="shared" si="262"/>
        <v>72</v>
      </c>
      <c r="I2686">
        <f t="shared" si="259"/>
        <v>4.6136730178459064</v>
      </c>
      <c r="J2686">
        <v>6.02</v>
      </c>
      <c r="K2686">
        <f t="shared" si="260"/>
        <v>0.85881215665401778</v>
      </c>
      <c r="L2686">
        <v>6.1</v>
      </c>
    </row>
    <row r="2687" spans="1:13" ht="15" x14ac:dyDescent="0.25">
      <c r="A2687" t="s">
        <v>1529</v>
      </c>
      <c r="B2687" t="s">
        <v>428</v>
      </c>
      <c r="C2687">
        <v>58.9</v>
      </c>
      <c r="D2687">
        <v>50</v>
      </c>
      <c r="E2687">
        <f t="shared" si="257"/>
        <v>2.578627987394472</v>
      </c>
      <c r="F2687">
        <v>59</v>
      </c>
      <c r="G2687">
        <f t="shared" si="258"/>
        <v>3.042781025125477</v>
      </c>
      <c r="H2687">
        <f t="shared" si="262"/>
        <v>109</v>
      </c>
      <c r="I2687">
        <f t="shared" si="259"/>
        <v>5.6214090125199494</v>
      </c>
      <c r="J2687">
        <v>10.54</v>
      </c>
      <c r="K2687">
        <f t="shared" si="260"/>
        <v>1.2891803240921267</v>
      </c>
      <c r="L2687">
        <v>6.89</v>
      </c>
    </row>
    <row r="2688" spans="1:13" ht="15" x14ac:dyDescent="0.25">
      <c r="A2688" t="s">
        <v>1529</v>
      </c>
      <c r="B2688" t="s">
        <v>428</v>
      </c>
      <c r="C2688">
        <v>62</v>
      </c>
      <c r="D2688">
        <v>64</v>
      </c>
      <c r="E2688">
        <f t="shared" si="257"/>
        <v>3.1797634946481708</v>
      </c>
      <c r="F2688">
        <v>78</v>
      </c>
      <c r="G2688">
        <f t="shared" si="258"/>
        <v>3.8753367591024581</v>
      </c>
      <c r="H2688">
        <f t="shared" si="262"/>
        <v>142</v>
      </c>
      <c r="I2688">
        <f t="shared" si="259"/>
        <v>7.0551002537506289</v>
      </c>
      <c r="J2688">
        <v>10.3</v>
      </c>
      <c r="K2688">
        <f t="shared" si="260"/>
        <v>1.2269486632467934</v>
      </c>
      <c r="L2688">
        <v>7.44</v>
      </c>
      <c r="M2688">
        <v>12.06</v>
      </c>
    </row>
    <row r="2689" spans="1:13" ht="15" x14ac:dyDescent="0.25">
      <c r="A2689" t="s">
        <v>488</v>
      </c>
      <c r="B2689" t="s">
        <v>13</v>
      </c>
      <c r="C2689">
        <v>41</v>
      </c>
      <c r="D2689">
        <v>9</v>
      </c>
      <c r="E2689">
        <f t="shared" si="257"/>
        <v>0.6040933236592213</v>
      </c>
      <c r="F2689">
        <v>10</v>
      </c>
      <c r="G2689">
        <f t="shared" si="258"/>
        <v>0.67121480406580147</v>
      </c>
      <c r="H2689">
        <f t="shared" si="262"/>
        <v>19</v>
      </c>
      <c r="I2689">
        <f t="shared" si="259"/>
        <v>1.2753081277250227</v>
      </c>
      <c r="J2689">
        <v>3.24</v>
      </c>
      <c r="K2689">
        <f t="shared" si="260"/>
        <v>0.47766708228812871</v>
      </c>
      <c r="L2689">
        <v>4.57</v>
      </c>
    </row>
    <row r="2690" spans="1:13" ht="15" x14ac:dyDescent="0.25">
      <c r="A2690" t="s">
        <v>359</v>
      </c>
      <c r="B2690" t="s">
        <v>360</v>
      </c>
      <c r="C2690">
        <v>31.7</v>
      </c>
      <c r="D2690">
        <v>17</v>
      </c>
      <c r="E2690">
        <f t="shared" ref="E2690:E2753" si="263">IF(AND($C2690&gt;0,D2690&gt;0),D2690/($C2690^0.727399687532279),"")</f>
        <v>1.3758746945664173</v>
      </c>
      <c r="F2690">
        <v>20</v>
      </c>
      <c r="G2690">
        <f t="shared" ref="G2690:G2753" si="264">IF(AND($C2690&gt;0,F2690&gt;0),F2690/($C2690^0.727399687532279),"")</f>
        <v>1.6186761112546084</v>
      </c>
      <c r="H2690">
        <f t="shared" si="262"/>
        <v>37</v>
      </c>
      <c r="I2690">
        <f t="shared" ref="I2690:I2753" si="265">IF(AND($C2690&gt;0,H2690&gt;0),H2690/($C2690^0.727399687532279),"")</f>
        <v>2.9945508058210257</v>
      </c>
      <c r="J2690">
        <v>3.73</v>
      </c>
      <c r="K2690">
        <f t="shared" ref="K2690:K2753" si="266">IF(AND($C2690&gt;0,J2690&gt;0),J2690/($C2690^0.515518364833551),"")</f>
        <v>0.6278923841478451</v>
      </c>
      <c r="L2690">
        <v>4.3</v>
      </c>
      <c r="M2690">
        <v>16</v>
      </c>
    </row>
    <row r="2691" spans="1:13" ht="15" x14ac:dyDescent="0.25">
      <c r="A2691" t="s">
        <v>1530</v>
      </c>
      <c r="B2691" t="s">
        <v>19</v>
      </c>
      <c r="C2691">
        <v>52.9</v>
      </c>
      <c r="D2691">
        <v>50</v>
      </c>
      <c r="E2691">
        <f t="shared" si="263"/>
        <v>2.7882318704217099</v>
      </c>
      <c r="F2691">
        <v>65</v>
      </c>
      <c r="G2691">
        <f t="shared" si="264"/>
        <v>3.6247014315482229</v>
      </c>
      <c r="H2691">
        <f t="shared" si="262"/>
        <v>115</v>
      </c>
      <c r="I2691">
        <f t="shared" si="265"/>
        <v>6.4129333019699324</v>
      </c>
      <c r="J2691">
        <v>9.6999999999999993</v>
      </c>
      <c r="K2691">
        <f t="shared" si="266"/>
        <v>1.2540033143856992</v>
      </c>
      <c r="L2691">
        <v>7.37</v>
      </c>
    </row>
    <row r="2692" spans="1:13" ht="15" x14ac:dyDescent="0.25">
      <c r="A2692" t="s">
        <v>1530</v>
      </c>
      <c r="B2692" t="s">
        <v>19</v>
      </c>
      <c r="C2692">
        <v>64.2</v>
      </c>
      <c r="D2692">
        <v>79</v>
      </c>
      <c r="E2692">
        <f t="shared" si="263"/>
        <v>3.8267199161567684</v>
      </c>
      <c r="F2692">
        <v>97</v>
      </c>
      <c r="G2692">
        <f t="shared" si="264"/>
        <v>4.6986307831291967</v>
      </c>
      <c r="H2692">
        <f t="shared" si="262"/>
        <v>176</v>
      </c>
      <c r="I2692">
        <f t="shared" si="265"/>
        <v>8.5253506992859656</v>
      </c>
      <c r="J2692">
        <v>11.78</v>
      </c>
      <c r="K2692">
        <f t="shared" si="266"/>
        <v>1.378249324831101</v>
      </c>
      <c r="L2692">
        <v>8.2100000000000009</v>
      </c>
    </row>
    <row r="2693" spans="1:13" ht="15" x14ac:dyDescent="0.25">
      <c r="A2693" t="s">
        <v>1530</v>
      </c>
      <c r="B2693" t="s">
        <v>19</v>
      </c>
      <c r="C2693">
        <v>69.8</v>
      </c>
      <c r="D2693">
        <v>90</v>
      </c>
      <c r="E2693">
        <f t="shared" si="263"/>
        <v>4.1022549824943244</v>
      </c>
      <c r="F2693">
        <v>113</v>
      </c>
      <c r="G2693">
        <f t="shared" si="264"/>
        <v>5.1506090335762069</v>
      </c>
      <c r="H2693">
        <f t="shared" si="262"/>
        <v>203</v>
      </c>
      <c r="I2693">
        <f t="shared" si="265"/>
        <v>9.2528640160705322</v>
      </c>
      <c r="J2693">
        <v>13.1</v>
      </c>
      <c r="K2693">
        <f t="shared" si="266"/>
        <v>1.468013208561622</v>
      </c>
      <c r="L2693">
        <v>8.83</v>
      </c>
    </row>
    <row r="2694" spans="1:13" ht="15" x14ac:dyDescent="0.25">
      <c r="A2694" t="s">
        <v>1530</v>
      </c>
      <c r="B2694" t="s">
        <v>1531</v>
      </c>
      <c r="C2694">
        <v>49.7</v>
      </c>
      <c r="D2694">
        <v>48</v>
      </c>
      <c r="E2694">
        <f t="shared" si="263"/>
        <v>2.8009936887702698</v>
      </c>
      <c r="F2694">
        <v>63</v>
      </c>
      <c r="G2694">
        <f t="shared" si="264"/>
        <v>3.6763042165109794</v>
      </c>
      <c r="H2694">
        <f t="shared" si="262"/>
        <v>111</v>
      </c>
      <c r="I2694">
        <f t="shared" si="265"/>
        <v>6.4772979052812492</v>
      </c>
      <c r="J2694">
        <v>8.870000000000001</v>
      </c>
      <c r="K2694">
        <f t="shared" si="266"/>
        <v>1.1841882516824584</v>
      </c>
      <c r="L2694">
        <v>7.37</v>
      </c>
    </row>
    <row r="2695" spans="1:13" ht="15" x14ac:dyDescent="0.25">
      <c r="A2695" t="s">
        <v>1530</v>
      </c>
      <c r="B2695" t="s">
        <v>19</v>
      </c>
      <c r="C2695">
        <v>59.4</v>
      </c>
      <c r="D2695">
        <v>62</v>
      </c>
      <c r="E2695">
        <f t="shared" si="263"/>
        <v>3.1778982194430161</v>
      </c>
      <c r="F2695">
        <v>79</v>
      </c>
      <c r="G2695">
        <f t="shared" si="264"/>
        <v>4.0492574086451336</v>
      </c>
      <c r="H2695">
        <f t="shared" si="262"/>
        <v>141</v>
      </c>
      <c r="I2695">
        <f t="shared" si="265"/>
        <v>7.2271556280881493</v>
      </c>
      <c r="J2695">
        <v>10.28</v>
      </c>
      <c r="K2695">
        <f t="shared" si="266"/>
        <v>1.2519114945815442</v>
      </c>
      <c r="L2695">
        <v>7.69</v>
      </c>
    </row>
    <row r="2696" spans="1:13" ht="15" x14ac:dyDescent="0.25">
      <c r="A2696" t="s">
        <v>920</v>
      </c>
      <c r="B2696" t="s">
        <v>19</v>
      </c>
      <c r="C2696">
        <v>45</v>
      </c>
      <c r="D2696">
        <v>38</v>
      </c>
      <c r="E2696">
        <f t="shared" si="263"/>
        <v>2.3836217009555267</v>
      </c>
      <c r="F2696">
        <v>50</v>
      </c>
      <c r="G2696">
        <f t="shared" si="264"/>
        <v>3.1363443433625351</v>
      </c>
      <c r="H2696">
        <f t="shared" si="262"/>
        <v>88</v>
      </c>
      <c r="I2696">
        <f t="shared" si="265"/>
        <v>5.5199660443180614</v>
      </c>
      <c r="J2696">
        <v>7.46</v>
      </c>
      <c r="K2696">
        <f t="shared" si="266"/>
        <v>1.0482802790833365</v>
      </c>
      <c r="L2696">
        <v>6.69</v>
      </c>
      <c r="M2696">
        <v>14.11</v>
      </c>
    </row>
    <row r="2697" spans="1:13" x14ac:dyDescent="0.3">
      <c r="A2697" t="s">
        <v>1686</v>
      </c>
      <c r="B2697" t="s">
        <v>434</v>
      </c>
      <c r="C2697">
        <v>48</v>
      </c>
      <c r="D2697">
        <v>34</v>
      </c>
      <c r="E2697">
        <f t="shared" si="263"/>
        <v>2.034907002650566</v>
      </c>
      <c r="F2697">
        <v>41</v>
      </c>
      <c r="G2697">
        <f t="shared" si="264"/>
        <v>2.4538584443727411</v>
      </c>
      <c r="H2697">
        <f t="shared" si="262"/>
        <v>75</v>
      </c>
      <c r="I2697">
        <f t="shared" si="265"/>
        <v>4.4887654470233072</v>
      </c>
      <c r="J2697">
        <v>6.91</v>
      </c>
      <c r="K2697">
        <f t="shared" si="266"/>
        <v>0.93921996065652369</v>
      </c>
      <c r="L2697">
        <v>5.61</v>
      </c>
      <c r="M2697">
        <v>14.3</v>
      </c>
    </row>
    <row r="2698" spans="1:13" ht="15" x14ac:dyDescent="0.25">
      <c r="A2698" t="s">
        <v>1252</v>
      </c>
      <c r="B2698" t="s">
        <v>434</v>
      </c>
      <c r="C2698">
        <v>42.5</v>
      </c>
      <c r="D2698">
        <v>27</v>
      </c>
      <c r="E2698">
        <f t="shared" si="263"/>
        <v>1.765526193832498</v>
      </c>
      <c r="F2698">
        <v>36</v>
      </c>
      <c r="G2698">
        <f t="shared" si="264"/>
        <v>2.3540349251099975</v>
      </c>
      <c r="H2698">
        <f>D2698+F2698</f>
        <v>63</v>
      </c>
      <c r="I2698">
        <f t="shared" si="265"/>
        <v>4.1195611189424959</v>
      </c>
      <c r="J2698">
        <v>4.42</v>
      </c>
      <c r="K2698">
        <f t="shared" si="266"/>
        <v>0.63967278035597364</v>
      </c>
      <c r="L2698">
        <v>5.55</v>
      </c>
      <c r="M2698">
        <v>14.9</v>
      </c>
    </row>
    <row r="2699" spans="1:13" ht="15" x14ac:dyDescent="0.25">
      <c r="A2699" t="s">
        <v>259</v>
      </c>
      <c r="B2699" t="s">
        <v>260</v>
      </c>
      <c r="C2699">
        <v>30.5</v>
      </c>
      <c r="D2699">
        <v>17</v>
      </c>
      <c r="E2699">
        <f t="shared" si="263"/>
        <v>1.4150431457481176</v>
      </c>
      <c r="F2699">
        <v>22</v>
      </c>
      <c r="G2699">
        <f t="shared" si="264"/>
        <v>1.8312323062622697</v>
      </c>
      <c r="H2699">
        <f t="shared" si="262"/>
        <v>39</v>
      </c>
      <c r="I2699">
        <f t="shared" si="265"/>
        <v>3.2462754520103876</v>
      </c>
      <c r="J2699">
        <v>5.2700000000000005</v>
      </c>
      <c r="K2699">
        <f t="shared" si="266"/>
        <v>0.90495459407736534</v>
      </c>
      <c r="L2699">
        <v>5.48</v>
      </c>
    </row>
    <row r="2700" spans="1:13" x14ac:dyDescent="0.3">
      <c r="A2700" t="s">
        <v>1918</v>
      </c>
      <c r="B2700" t="s">
        <v>314</v>
      </c>
      <c r="C2700">
        <v>58.3</v>
      </c>
      <c r="D2700">
        <v>54</v>
      </c>
      <c r="E2700">
        <f t="shared" si="263"/>
        <v>2.8057372936623808</v>
      </c>
      <c r="F2700">
        <v>74</v>
      </c>
      <c r="G2700">
        <f t="shared" si="264"/>
        <v>3.8448992542780775</v>
      </c>
      <c r="H2700">
        <f t="shared" si="262"/>
        <v>128</v>
      </c>
      <c r="I2700">
        <f t="shared" si="265"/>
        <v>6.6506365479404588</v>
      </c>
      <c r="J2700">
        <v>9.35</v>
      </c>
      <c r="K2700">
        <f t="shared" si="266"/>
        <v>1.1496801808283112</v>
      </c>
      <c r="L2700">
        <v>8.18</v>
      </c>
    </row>
    <row r="2701" spans="1:13" ht="15" x14ac:dyDescent="0.25">
      <c r="A2701" t="s">
        <v>850</v>
      </c>
      <c r="B2701" t="s">
        <v>226</v>
      </c>
      <c r="C2701">
        <v>54</v>
      </c>
      <c r="D2701">
        <v>34</v>
      </c>
      <c r="E2701">
        <f t="shared" si="263"/>
        <v>1.8678252301897531</v>
      </c>
      <c r="F2701">
        <v>51</v>
      </c>
      <c r="G2701">
        <f t="shared" si="264"/>
        <v>2.8017378452846295</v>
      </c>
      <c r="H2701">
        <f t="shared" si="262"/>
        <v>85</v>
      </c>
      <c r="I2701">
        <f t="shared" si="265"/>
        <v>4.6695630754743833</v>
      </c>
      <c r="J2701">
        <v>8</v>
      </c>
      <c r="K2701">
        <f t="shared" si="266"/>
        <v>1.0233146430543143</v>
      </c>
      <c r="L2701">
        <v>6.2</v>
      </c>
      <c r="M2701">
        <v>13.9</v>
      </c>
    </row>
    <row r="2702" spans="1:13" ht="15" x14ac:dyDescent="0.25">
      <c r="A2702" t="s">
        <v>850</v>
      </c>
      <c r="B2702" t="s">
        <v>226</v>
      </c>
      <c r="C2702">
        <v>51.1</v>
      </c>
      <c r="D2702">
        <v>30</v>
      </c>
      <c r="E2702">
        <f t="shared" si="263"/>
        <v>1.715601533596006</v>
      </c>
      <c r="F2702">
        <v>38</v>
      </c>
      <c r="G2702">
        <f t="shared" si="264"/>
        <v>2.173095275888274</v>
      </c>
      <c r="H2702">
        <f t="shared" si="262"/>
        <v>68</v>
      </c>
      <c r="I2702">
        <f t="shared" si="265"/>
        <v>3.88869680948428</v>
      </c>
      <c r="J2702">
        <v>6.63</v>
      </c>
      <c r="K2702">
        <f t="shared" si="266"/>
        <v>0.87255172114665069</v>
      </c>
      <c r="L2702">
        <v>5.7</v>
      </c>
      <c r="M2702">
        <v>13.83</v>
      </c>
    </row>
    <row r="2703" spans="1:13" ht="15" x14ac:dyDescent="0.25">
      <c r="A2703" t="s">
        <v>299</v>
      </c>
      <c r="B2703" t="s">
        <v>47</v>
      </c>
      <c r="C2703">
        <v>53.8</v>
      </c>
      <c r="D2703">
        <v>22</v>
      </c>
      <c r="E2703">
        <f t="shared" si="263"/>
        <v>1.2118592840161464</v>
      </c>
      <c r="F2703">
        <v>23</v>
      </c>
      <c r="G2703">
        <f t="shared" si="264"/>
        <v>1.2669437969259711</v>
      </c>
      <c r="H2703">
        <f t="shared" si="262"/>
        <v>45</v>
      </c>
      <c r="I2703">
        <f t="shared" si="265"/>
        <v>2.4788030809421175</v>
      </c>
      <c r="J2703">
        <v>6.6</v>
      </c>
      <c r="K2703">
        <f t="shared" si="266"/>
        <v>0.84585103860662947</v>
      </c>
      <c r="L2703">
        <v>4.75</v>
      </c>
    </row>
    <row r="2704" spans="1:13" ht="15" x14ac:dyDescent="0.25">
      <c r="A2704" t="s">
        <v>1797</v>
      </c>
      <c r="B2704" t="s">
        <v>1798</v>
      </c>
      <c r="C2704">
        <v>64.3</v>
      </c>
      <c r="D2704">
        <v>34</v>
      </c>
      <c r="E2704">
        <f t="shared" si="263"/>
        <v>1.6450792343370138</v>
      </c>
      <c r="F2704">
        <v>37</v>
      </c>
      <c r="G2704">
        <f t="shared" si="264"/>
        <v>1.7902332844255737</v>
      </c>
      <c r="H2704">
        <f t="shared" si="262"/>
        <v>71</v>
      </c>
      <c r="I2704">
        <f t="shared" si="265"/>
        <v>3.4353125187625873</v>
      </c>
      <c r="J2704">
        <v>5.9</v>
      </c>
      <c r="K2704">
        <f t="shared" si="266"/>
        <v>0.68974100834707042</v>
      </c>
      <c r="L2704">
        <v>5.1100000000000003</v>
      </c>
    </row>
    <row r="2705" spans="1:13" ht="15" x14ac:dyDescent="0.25">
      <c r="A2705" t="s">
        <v>1797</v>
      </c>
      <c r="B2705" t="s">
        <v>1803</v>
      </c>
      <c r="C2705">
        <v>53.7</v>
      </c>
      <c r="D2705">
        <v>40</v>
      </c>
      <c r="E2705">
        <f t="shared" si="263"/>
        <v>2.2063643745245565</v>
      </c>
      <c r="F2705">
        <v>50</v>
      </c>
      <c r="G2705">
        <f t="shared" si="264"/>
        <v>2.7579554681556959</v>
      </c>
      <c r="H2705">
        <f t="shared" si="262"/>
        <v>90</v>
      </c>
      <c r="I2705">
        <f t="shared" si="265"/>
        <v>4.9643198426802524</v>
      </c>
      <c r="J2705">
        <v>6.12</v>
      </c>
      <c r="K2705">
        <f t="shared" si="266"/>
        <v>0.78508721891512689</v>
      </c>
      <c r="L2705">
        <v>6.89</v>
      </c>
    </row>
    <row r="2706" spans="1:13" ht="15" x14ac:dyDescent="0.25">
      <c r="A2706" t="s">
        <v>341</v>
      </c>
      <c r="B2706" t="s">
        <v>342</v>
      </c>
      <c r="C2706">
        <v>41.1</v>
      </c>
      <c r="D2706">
        <v>23</v>
      </c>
      <c r="E2706">
        <f t="shared" si="263"/>
        <v>1.5410608909564558</v>
      </c>
      <c r="F2706">
        <v>36</v>
      </c>
      <c r="G2706">
        <f t="shared" si="264"/>
        <v>2.4120953075840177</v>
      </c>
      <c r="H2706">
        <f t="shared" si="262"/>
        <v>59</v>
      </c>
      <c r="I2706">
        <f t="shared" si="265"/>
        <v>3.9531561985404737</v>
      </c>
      <c r="J2706">
        <v>7.8</v>
      </c>
      <c r="K2706">
        <f t="shared" si="266"/>
        <v>1.1484960492167853</v>
      </c>
      <c r="L2706">
        <v>5.2</v>
      </c>
      <c r="M2706">
        <v>15</v>
      </c>
    </row>
    <row r="2707" spans="1:13" ht="15" x14ac:dyDescent="0.25">
      <c r="A2707" t="s">
        <v>341</v>
      </c>
      <c r="B2707" t="s">
        <v>342</v>
      </c>
      <c r="C2707">
        <v>67.5</v>
      </c>
      <c r="D2707">
        <v>106</v>
      </c>
      <c r="E2707">
        <f t="shared" si="263"/>
        <v>4.9507485905925508</v>
      </c>
      <c r="F2707">
        <v>127</v>
      </c>
      <c r="G2707">
        <f t="shared" si="264"/>
        <v>5.9315572736344713</v>
      </c>
      <c r="H2707">
        <f t="shared" si="262"/>
        <v>233</v>
      </c>
      <c r="I2707">
        <f t="shared" si="265"/>
        <v>10.882305864227021</v>
      </c>
      <c r="J2707">
        <v>13.14</v>
      </c>
      <c r="K2707">
        <f t="shared" si="266"/>
        <v>1.4981512999970419</v>
      </c>
      <c r="L2707">
        <v>8.56</v>
      </c>
      <c r="M2707">
        <v>14.243831788768</v>
      </c>
    </row>
    <row r="2708" spans="1:13" ht="15" x14ac:dyDescent="0.25">
      <c r="A2708" t="s">
        <v>341</v>
      </c>
      <c r="B2708" t="s">
        <v>342</v>
      </c>
      <c r="C2708">
        <v>60.5</v>
      </c>
      <c r="D2708">
        <v>80</v>
      </c>
      <c r="E2708">
        <f t="shared" si="263"/>
        <v>4.0461472533869358</v>
      </c>
      <c r="F2708">
        <v>91</v>
      </c>
      <c r="G2708">
        <f t="shared" si="264"/>
        <v>4.6024925007276387</v>
      </c>
      <c r="H2708">
        <f t="shared" si="262"/>
        <v>171</v>
      </c>
      <c r="I2708">
        <f t="shared" si="265"/>
        <v>8.6486397541145745</v>
      </c>
      <c r="J2708">
        <v>11.68</v>
      </c>
      <c r="K2708">
        <f t="shared" si="266"/>
        <v>1.4090137313982827</v>
      </c>
      <c r="L2708">
        <v>8.27</v>
      </c>
      <c r="M2708">
        <v>12.5</v>
      </c>
    </row>
    <row r="2709" spans="1:13" ht="15" x14ac:dyDescent="0.25">
      <c r="A2709" t="s">
        <v>341</v>
      </c>
      <c r="B2709" t="s">
        <v>342</v>
      </c>
      <c r="C2709">
        <v>65.8</v>
      </c>
      <c r="D2709">
        <v>80</v>
      </c>
      <c r="E2709">
        <f t="shared" si="263"/>
        <v>3.8063878647925611</v>
      </c>
      <c r="F2709">
        <v>110</v>
      </c>
      <c r="G2709">
        <f t="shared" si="264"/>
        <v>5.2337833140897718</v>
      </c>
      <c r="H2709">
        <f t="shared" si="262"/>
        <v>190</v>
      </c>
      <c r="I2709">
        <f t="shared" si="265"/>
        <v>9.040171178882332</v>
      </c>
      <c r="J2709">
        <v>11.03</v>
      </c>
      <c r="K2709">
        <f t="shared" si="266"/>
        <v>1.2742266174609167</v>
      </c>
      <c r="L2709">
        <v>8.1</v>
      </c>
      <c r="M2709">
        <v>11.2</v>
      </c>
    </row>
    <row r="2710" spans="1:13" ht="15" x14ac:dyDescent="0.25">
      <c r="A2710" t="s">
        <v>341</v>
      </c>
      <c r="B2710" t="s">
        <v>342</v>
      </c>
      <c r="C2710">
        <v>66.599999999999994</v>
      </c>
      <c r="D2710">
        <v>100</v>
      </c>
      <c r="E2710">
        <f t="shared" si="263"/>
        <v>4.7163433635456959</v>
      </c>
      <c r="F2710">
        <v>118</v>
      </c>
      <c r="G2710">
        <f t="shared" si="264"/>
        <v>5.5652851689839213</v>
      </c>
      <c r="H2710">
        <f t="shared" si="262"/>
        <v>218</v>
      </c>
      <c r="I2710">
        <f t="shared" si="265"/>
        <v>10.281628532529616</v>
      </c>
      <c r="J2710">
        <v>12.43</v>
      </c>
      <c r="K2710">
        <f t="shared" si="266"/>
        <v>1.4270417386367036</v>
      </c>
      <c r="L2710">
        <v>8.33</v>
      </c>
    </row>
    <row r="2711" spans="1:13" ht="15" x14ac:dyDescent="0.25">
      <c r="A2711" t="s">
        <v>568</v>
      </c>
      <c r="B2711" t="s">
        <v>257</v>
      </c>
      <c r="C2711">
        <v>32.700000000000003</v>
      </c>
      <c r="D2711">
        <v>26</v>
      </c>
      <c r="E2711">
        <f t="shared" si="263"/>
        <v>2.0572723347446265</v>
      </c>
      <c r="F2711">
        <v>34</v>
      </c>
      <c r="G2711">
        <f t="shared" si="264"/>
        <v>2.6902792069737425</v>
      </c>
      <c r="H2711">
        <f t="shared" ref="H2711:H2724" si="267">D2711+F2711</f>
        <v>60</v>
      </c>
      <c r="I2711">
        <f t="shared" si="265"/>
        <v>4.7475515417183694</v>
      </c>
      <c r="J2711">
        <v>4.75</v>
      </c>
      <c r="K2711">
        <f t="shared" si="266"/>
        <v>0.78689435304157795</v>
      </c>
      <c r="L2711">
        <v>5.67</v>
      </c>
      <c r="M2711">
        <v>14.24</v>
      </c>
    </row>
    <row r="2712" spans="1:13" ht="15" x14ac:dyDescent="0.25">
      <c r="A2712" t="s">
        <v>244</v>
      </c>
      <c r="B2712" t="s">
        <v>245</v>
      </c>
      <c r="C2712">
        <v>37.4</v>
      </c>
      <c r="D2712">
        <v>19</v>
      </c>
      <c r="E2712">
        <f t="shared" si="263"/>
        <v>1.3634753442196765</v>
      </c>
      <c r="F2712">
        <v>26</v>
      </c>
      <c r="G2712">
        <f t="shared" si="264"/>
        <v>1.8658083657742941</v>
      </c>
      <c r="H2712">
        <f t="shared" si="267"/>
        <v>45</v>
      </c>
      <c r="I2712">
        <f t="shared" si="265"/>
        <v>3.2292837099939709</v>
      </c>
      <c r="J2712">
        <v>3.96</v>
      </c>
      <c r="K2712">
        <f t="shared" si="266"/>
        <v>0.61214032456834611</v>
      </c>
      <c r="L2712">
        <v>4.6900000000000004</v>
      </c>
      <c r="M2712">
        <v>14.9</v>
      </c>
    </row>
    <row r="2713" spans="1:13" ht="15" x14ac:dyDescent="0.25">
      <c r="A2713" t="s">
        <v>244</v>
      </c>
      <c r="B2713" t="s">
        <v>943</v>
      </c>
      <c r="C2713">
        <v>74.3</v>
      </c>
      <c r="D2713">
        <v>37</v>
      </c>
      <c r="E2713">
        <f t="shared" si="263"/>
        <v>1.6115546794975559</v>
      </c>
      <c r="F2713">
        <v>42</v>
      </c>
      <c r="G2713">
        <f t="shared" si="264"/>
        <v>1.8293323388891174</v>
      </c>
      <c r="H2713">
        <f t="shared" si="267"/>
        <v>79</v>
      </c>
      <c r="I2713">
        <f t="shared" si="265"/>
        <v>3.4408870183866731</v>
      </c>
      <c r="J2713">
        <v>6.94</v>
      </c>
      <c r="K2713">
        <f t="shared" si="266"/>
        <v>0.75306138129879963</v>
      </c>
      <c r="L2713">
        <v>6.3</v>
      </c>
      <c r="M2713">
        <v>13.75</v>
      </c>
    </row>
    <row r="2714" spans="1:13" ht="15" x14ac:dyDescent="0.25">
      <c r="A2714" t="s">
        <v>821</v>
      </c>
      <c r="B2714" t="s">
        <v>316</v>
      </c>
      <c r="C2714">
        <v>53.3</v>
      </c>
      <c r="D2714">
        <v>48</v>
      </c>
      <c r="E2714">
        <f t="shared" si="263"/>
        <v>2.662075724308707</v>
      </c>
      <c r="F2714">
        <v>62</v>
      </c>
      <c r="G2714">
        <f t="shared" si="264"/>
        <v>3.4385144772320801</v>
      </c>
      <c r="H2714">
        <f t="shared" si="267"/>
        <v>110</v>
      </c>
      <c r="I2714">
        <f t="shared" si="265"/>
        <v>6.1005902015407871</v>
      </c>
      <c r="J2714">
        <v>7.84</v>
      </c>
      <c r="K2714">
        <f t="shared" si="266"/>
        <v>1.0096165832498278</v>
      </c>
      <c r="L2714">
        <v>6.97</v>
      </c>
      <c r="M2714">
        <v>11.87</v>
      </c>
    </row>
    <row r="2715" spans="1:13" ht="15" x14ac:dyDescent="0.25">
      <c r="A2715" t="s">
        <v>1624</v>
      </c>
      <c r="B2715" t="s">
        <v>664</v>
      </c>
      <c r="C2715">
        <v>36.5</v>
      </c>
      <c r="D2715">
        <v>36</v>
      </c>
      <c r="E2715">
        <f t="shared" si="263"/>
        <v>2.6296088901145516</v>
      </c>
      <c r="F2715">
        <v>48</v>
      </c>
      <c r="G2715">
        <f t="shared" si="264"/>
        <v>3.5061451868194022</v>
      </c>
      <c r="H2715">
        <f t="shared" si="267"/>
        <v>84</v>
      </c>
      <c r="I2715">
        <f t="shared" si="265"/>
        <v>6.1357540769339538</v>
      </c>
      <c r="J2715">
        <v>7.1</v>
      </c>
      <c r="K2715">
        <f t="shared" si="266"/>
        <v>1.1113930735648898</v>
      </c>
      <c r="L2715">
        <v>6.5</v>
      </c>
      <c r="M2715">
        <v>13.04</v>
      </c>
    </row>
    <row r="2716" spans="1:13" ht="15" x14ac:dyDescent="0.25">
      <c r="A2716" t="s">
        <v>1140</v>
      </c>
      <c r="B2716" t="s">
        <v>664</v>
      </c>
      <c r="C2716">
        <v>35.1</v>
      </c>
      <c r="D2716">
        <v>27</v>
      </c>
      <c r="E2716">
        <f t="shared" si="263"/>
        <v>2.0291205559639316</v>
      </c>
      <c r="F2716">
        <v>34</v>
      </c>
      <c r="G2716">
        <f t="shared" si="264"/>
        <v>2.5551888482508769</v>
      </c>
      <c r="H2716">
        <f t="shared" si="267"/>
        <v>61</v>
      </c>
      <c r="I2716">
        <f t="shared" si="265"/>
        <v>4.5843094042148085</v>
      </c>
      <c r="J2716">
        <v>7.38</v>
      </c>
      <c r="K2716">
        <f t="shared" si="266"/>
        <v>1.1787512437199681</v>
      </c>
      <c r="L2716">
        <v>6.6400000000000006</v>
      </c>
      <c r="M2716">
        <v>12.5</v>
      </c>
    </row>
    <row r="2717" spans="1:13" ht="15" x14ac:dyDescent="0.25">
      <c r="A2717" t="s">
        <v>1478</v>
      </c>
      <c r="B2717" t="s">
        <v>114</v>
      </c>
      <c r="C2717">
        <v>67.400000000000006</v>
      </c>
      <c r="D2717">
        <v>87</v>
      </c>
      <c r="E2717">
        <f t="shared" si="263"/>
        <v>4.0677346535235843</v>
      </c>
      <c r="F2717">
        <v>100</v>
      </c>
      <c r="G2717">
        <f t="shared" si="264"/>
        <v>4.6755570730156135</v>
      </c>
      <c r="H2717">
        <f t="shared" si="267"/>
        <v>187</v>
      </c>
      <c r="I2717">
        <f t="shared" si="265"/>
        <v>8.7432917265391978</v>
      </c>
      <c r="J2717">
        <v>13.64</v>
      </c>
      <c r="K2717">
        <f t="shared" si="266"/>
        <v>1.5563476369784031</v>
      </c>
      <c r="L2717">
        <v>8.48</v>
      </c>
      <c r="M2717">
        <v>12.5</v>
      </c>
    </row>
    <row r="2718" spans="1:13" x14ac:dyDescent="0.3">
      <c r="A2718" t="s">
        <v>273</v>
      </c>
      <c r="B2718" t="s">
        <v>226</v>
      </c>
      <c r="C2718">
        <v>40</v>
      </c>
      <c r="D2718">
        <v>28</v>
      </c>
      <c r="E2718">
        <f t="shared" si="263"/>
        <v>1.9134631119501397</v>
      </c>
      <c r="F2718">
        <v>38</v>
      </c>
      <c r="G2718">
        <f t="shared" si="264"/>
        <v>2.5968427947894757</v>
      </c>
      <c r="H2718">
        <f t="shared" si="267"/>
        <v>66</v>
      </c>
      <c r="I2718">
        <f t="shared" si="265"/>
        <v>4.5103059067396156</v>
      </c>
      <c r="J2718">
        <v>7.1</v>
      </c>
      <c r="K2718">
        <f t="shared" si="266"/>
        <v>1.0601492284739436</v>
      </c>
      <c r="L2718">
        <v>5.31</v>
      </c>
      <c r="M2718">
        <v>14.53</v>
      </c>
    </row>
    <row r="2719" spans="1:13" x14ac:dyDescent="0.3">
      <c r="A2719" t="s">
        <v>273</v>
      </c>
      <c r="B2719" t="s">
        <v>226</v>
      </c>
      <c r="C2719">
        <v>66.7</v>
      </c>
      <c r="D2719">
        <v>63</v>
      </c>
      <c r="E2719">
        <f t="shared" si="263"/>
        <v>2.9680552966099323</v>
      </c>
      <c r="F2719">
        <v>78</v>
      </c>
      <c r="G2719">
        <f t="shared" si="264"/>
        <v>3.6747351291361063</v>
      </c>
      <c r="H2719">
        <f t="shared" si="267"/>
        <v>141</v>
      </c>
      <c r="I2719">
        <f t="shared" si="265"/>
        <v>6.6427904257460382</v>
      </c>
      <c r="J2719">
        <v>10.55</v>
      </c>
      <c r="K2719">
        <f t="shared" si="266"/>
        <v>1.2102695103415368</v>
      </c>
      <c r="L2719">
        <v>6.75</v>
      </c>
      <c r="M2719">
        <v>13</v>
      </c>
    </row>
    <row r="2720" spans="1:13" x14ac:dyDescent="0.3">
      <c r="A2720" t="s">
        <v>273</v>
      </c>
      <c r="B2720" t="s">
        <v>226</v>
      </c>
      <c r="C2720">
        <v>78.099999999999994</v>
      </c>
      <c r="D2720">
        <v>110</v>
      </c>
      <c r="E2720">
        <f t="shared" si="263"/>
        <v>4.6203929711836373</v>
      </c>
      <c r="F2720">
        <v>130</v>
      </c>
      <c r="G2720">
        <f t="shared" si="264"/>
        <v>5.4604644204897532</v>
      </c>
      <c r="H2720">
        <f t="shared" si="267"/>
        <v>240</v>
      </c>
      <c r="I2720">
        <f t="shared" si="265"/>
        <v>10.080857391673391</v>
      </c>
      <c r="J2720">
        <v>13.7</v>
      </c>
      <c r="K2720">
        <f t="shared" si="266"/>
        <v>1.4488525883103387</v>
      </c>
      <c r="L2720">
        <v>8.32</v>
      </c>
    </row>
    <row r="2721" spans="1:13" x14ac:dyDescent="0.3">
      <c r="A2721" t="s">
        <v>1096</v>
      </c>
      <c r="B2721" t="s">
        <v>226</v>
      </c>
      <c r="C2721">
        <v>57.5</v>
      </c>
      <c r="D2721">
        <v>51</v>
      </c>
      <c r="E2721">
        <f t="shared" si="263"/>
        <v>2.6766299656792167</v>
      </c>
      <c r="F2721">
        <v>65</v>
      </c>
      <c r="G2721">
        <f t="shared" si="264"/>
        <v>3.4113911327284132</v>
      </c>
      <c r="H2721">
        <f t="shared" si="267"/>
        <v>116</v>
      </c>
      <c r="I2721">
        <f t="shared" si="265"/>
        <v>6.0880210984076299</v>
      </c>
      <c r="J2721">
        <v>8.9499999999999993</v>
      </c>
      <c r="K2721">
        <f t="shared" si="266"/>
        <v>1.10836281084594</v>
      </c>
      <c r="L2721">
        <v>6.8</v>
      </c>
      <c r="M2721">
        <v>12.9</v>
      </c>
    </row>
    <row r="2722" spans="1:13" ht="15" x14ac:dyDescent="0.25">
      <c r="A2722" t="s">
        <v>764</v>
      </c>
      <c r="B2722" t="s">
        <v>194</v>
      </c>
      <c r="C2722">
        <v>47.9</v>
      </c>
      <c r="D2722">
        <v>19</v>
      </c>
      <c r="E2722">
        <f t="shared" si="263"/>
        <v>1.1388802811754104</v>
      </c>
      <c r="F2722">
        <v>30</v>
      </c>
      <c r="G2722">
        <f t="shared" si="264"/>
        <v>1.7982320229085427</v>
      </c>
      <c r="H2722">
        <f t="shared" si="267"/>
        <v>49</v>
      </c>
      <c r="I2722">
        <f t="shared" si="265"/>
        <v>2.9371123040839531</v>
      </c>
      <c r="J2722">
        <v>5.87</v>
      </c>
      <c r="K2722">
        <f t="shared" si="266"/>
        <v>0.79871949547434584</v>
      </c>
      <c r="L2722">
        <v>5.29</v>
      </c>
    </row>
    <row r="2723" spans="1:13" x14ac:dyDescent="0.3">
      <c r="A2723" t="s">
        <v>1535</v>
      </c>
      <c r="B2723" t="s">
        <v>713</v>
      </c>
      <c r="C2723">
        <v>55.1</v>
      </c>
      <c r="D2723">
        <v>63</v>
      </c>
      <c r="E2723">
        <f t="shared" si="263"/>
        <v>3.4105735566660504</v>
      </c>
      <c r="F2723">
        <v>75</v>
      </c>
      <c r="G2723">
        <f t="shared" si="264"/>
        <v>4.0602066150786316</v>
      </c>
      <c r="H2723">
        <f t="shared" si="267"/>
        <v>138</v>
      </c>
      <c r="I2723">
        <f t="shared" si="265"/>
        <v>7.470780171744682</v>
      </c>
      <c r="J2723">
        <v>10.130000000000001</v>
      </c>
      <c r="K2723">
        <f t="shared" si="266"/>
        <v>1.2823713898472566</v>
      </c>
      <c r="L2723">
        <v>7.58</v>
      </c>
    </row>
    <row r="2724" spans="1:13" x14ac:dyDescent="0.3">
      <c r="A2724" t="s">
        <v>1535</v>
      </c>
      <c r="B2724" t="s">
        <v>1515</v>
      </c>
      <c r="C2724">
        <v>49.8</v>
      </c>
      <c r="D2724">
        <v>56</v>
      </c>
      <c r="E2724">
        <f t="shared" si="263"/>
        <v>3.2630515390633894</v>
      </c>
      <c r="F2724">
        <v>66</v>
      </c>
      <c r="G2724">
        <f t="shared" si="264"/>
        <v>3.8457393138961371</v>
      </c>
      <c r="H2724">
        <f t="shared" si="267"/>
        <v>122</v>
      </c>
      <c r="I2724">
        <f t="shared" si="265"/>
        <v>7.1087908529595261</v>
      </c>
      <c r="J2724">
        <v>8.58</v>
      </c>
      <c r="K2724">
        <f t="shared" si="266"/>
        <v>1.1442854936244726</v>
      </c>
      <c r="L2724">
        <v>7.73</v>
      </c>
    </row>
    <row r="2725" spans="1:13" x14ac:dyDescent="0.3">
      <c r="A2725" t="s">
        <v>1535</v>
      </c>
      <c r="B2725" t="s">
        <v>713</v>
      </c>
      <c r="C2725">
        <v>61.1</v>
      </c>
      <c r="E2725" t="str">
        <f t="shared" si="263"/>
        <v/>
      </c>
      <c r="G2725" t="str">
        <f t="shared" si="264"/>
        <v/>
      </c>
      <c r="I2725" t="str">
        <f t="shared" si="265"/>
        <v/>
      </c>
      <c r="J2725">
        <v>9.73</v>
      </c>
      <c r="K2725">
        <f t="shared" si="266"/>
        <v>1.1678196971219481</v>
      </c>
      <c r="L2725">
        <v>8.02</v>
      </c>
    </row>
    <row r="2726" spans="1:13" x14ac:dyDescent="0.3">
      <c r="A2726" t="s">
        <v>873</v>
      </c>
      <c r="B2726" t="s">
        <v>713</v>
      </c>
      <c r="C2726">
        <v>44.2</v>
      </c>
      <c r="D2726">
        <v>45</v>
      </c>
      <c r="E2726">
        <f t="shared" si="263"/>
        <v>2.8597816107685774</v>
      </c>
      <c r="F2726">
        <v>57</v>
      </c>
      <c r="G2726">
        <f t="shared" si="264"/>
        <v>3.6223900403068647</v>
      </c>
      <c r="H2726">
        <f t="shared" ref="H2726:H2757" si="268">D2726+F2726</f>
        <v>102</v>
      </c>
      <c r="I2726">
        <f t="shared" si="265"/>
        <v>6.4821716510754426</v>
      </c>
      <c r="J2726">
        <v>8.15</v>
      </c>
      <c r="K2726">
        <f t="shared" si="266"/>
        <v>1.1558785673413232</v>
      </c>
      <c r="L2726">
        <v>7.09</v>
      </c>
      <c r="M2726">
        <v>12.69</v>
      </c>
    </row>
    <row r="2727" spans="1:13" ht="15" x14ac:dyDescent="0.25">
      <c r="A2727" t="s">
        <v>470</v>
      </c>
      <c r="B2727" t="s">
        <v>471</v>
      </c>
      <c r="C2727">
        <v>35.799999999999997</v>
      </c>
      <c r="D2727">
        <v>15</v>
      </c>
      <c r="E2727">
        <f t="shared" si="263"/>
        <v>1.111212788844876</v>
      </c>
      <c r="F2727">
        <v>21</v>
      </c>
      <c r="G2727">
        <f t="shared" si="264"/>
        <v>1.5556979043828263</v>
      </c>
      <c r="H2727">
        <f t="shared" si="268"/>
        <v>36</v>
      </c>
      <c r="I2727">
        <f t="shared" si="265"/>
        <v>2.666910693227702</v>
      </c>
      <c r="J2727">
        <v>5.7</v>
      </c>
      <c r="K2727">
        <f t="shared" si="266"/>
        <v>0.90119675369951679</v>
      </c>
      <c r="L2727">
        <v>4.93</v>
      </c>
    </row>
    <row r="2728" spans="1:13" ht="15" x14ac:dyDescent="0.25">
      <c r="A2728" t="s">
        <v>762</v>
      </c>
      <c r="B2728" t="s">
        <v>471</v>
      </c>
      <c r="C2728">
        <v>38.200000000000003</v>
      </c>
      <c r="D2728">
        <v>25</v>
      </c>
      <c r="E2728">
        <f t="shared" si="263"/>
        <v>1.7666381832656228</v>
      </c>
      <c r="F2728">
        <v>32</v>
      </c>
      <c r="G2728">
        <f t="shared" si="264"/>
        <v>2.2612968745799975</v>
      </c>
      <c r="H2728">
        <f t="shared" si="268"/>
        <v>57</v>
      </c>
      <c r="I2728">
        <f t="shared" si="265"/>
        <v>4.0279350578456201</v>
      </c>
      <c r="J2728">
        <v>6.67</v>
      </c>
      <c r="K2728">
        <f t="shared" si="266"/>
        <v>1.019866005552502</v>
      </c>
      <c r="L2728">
        <v>5.55</v>
      </c>
    </row>
    <row r="2729" spans="1:13" ht="15" x14ac:dyDescent="0.25">
      <c r="A2729" t="s">
        <v>1950</v>
      </c>
      <c r="B2729" t="s">
        <v>190</v>
      </c>
      <c r="C2729">
        <v>56.3</v>
      </c>
      <c r="D2729">
        <v>78</v>
      </c>
      <c r="E2729">
        <f t="shared" si="263"/>
        <v>4.1569551920053565</v>
      </c>
      <c r="F2729">
        <v>101</v>
      </c>
      <c r="G2729">
        <f t="shared" si="264"/>
        <v>5.3827240306736028</v>
      </c>
      <c r="H2729">
        <f t="shared" si="268"/>
        <v>179</v>
      </c>
      <c r="I2729">
        <f t="shared" si="265"/>
        <v>9.5396792226789593</v>
      </c>
      <c r="J2729">
        <v>8.83</v>
      </c>
      <c r="K2729">
        <f t="shared" si="266"/>
        <v>1.1054560433181759</v>
      </c>
      <c r="L2729">
        <v>7.75</v>
      </c>
      <c r="M2729">
        <v>14.241644323210799</v>
      </c>
    </row>
    <row r="2730" spans="1:13" ht="15" x14ac:dyDescent="0.25">
      <c r="A2730" t="s">
        <v>1950</v>
      </c>
      <c r="B2730" t="s">
        <v>96</v>
      </c>
      <c r="C2730">
        <v>63.2</v>
      </c>
      <c r="D2730">
        <v>55</v>
      </c>
      <c r="E2730">
        <f t="shared" si="263"/>
        <v>2.6947696622627495</v>
      </c>
      <c r="F2730">
        <v>60</v>
      </c>
      <c r="G2730">
        <f t="shared" si="264"/>
        <v>2.9397487224684542</v>
      </c>
      <c r="H2730">
        <f t="shared" si="268"/>
        <v>115</v>
      </c>
      <c r="I2730">
        <f t="shared" si="265"/>
        <v>5.6345183847312033</v>
      </c>
      <c r="J2730">
        <v>7.96</v>
      </c>
      <c r="K2730">
        <f t="shared" si="266"/>
        <v>0.93888055383725988</v>
      </c>
      <c r="L2730">
        <v>6.77</v>
      </c>
      <c r="M2730">
        <v>13.8</v>
      </c>
    </row>
    <row r="2731" spans="1:13" ht="15" x14ac:dyDescent="0.25">
      <c r="A2731" t="s">
        <v>1950</v>
      </c>
      <c r="B2731" t="s">
        <v>190</v>
      </c>
      <c r="C2731">
        <v>49.2</v>
      </c>
      <c r="D2731">
        <v>51</v>
      </c>
      <c r="E2731">
        <f t="shared" si="263"/>
        <v>2.9980252692060443</v>
      </c>
      <c r="F2731">
        <v>68</v>
      </c>
      <c r="G2731">
        <f t="shared" si="264"/>
        <v>3.9973670256080589</v>
      </c>
      <c r="H2731">
        <f t="shared" si="268"/>
        <v>119</v>
      </c>
      <c r="I2731">
        <f t="shared" si="265"/>
        <v>6.9953922948141036</v>
      </c>
      <c r="J2731">
        <v>7.32</v>
      </c>
      <c r="K2731">
        <f t="shared" si="266"/>
        <v>0.98236300273775767</v>
      </c>
      <c r="L2731">
        <v>6.83</v>
      </c>
      <c r="M2731">
        <v>13.6</v>
      </c>
    </row>
    <row r="2732" spans="1:13" ht="15" x14ac:dyDescent="0.25">
      <c r="A2732" t="s">
        <v>899</v>
      </c>
      <c r="B2732" t="s">
        <v>507</v>
      </c>
      <c r="C2732">
        <v>47.3</v>
      </c>
      <c r="D2732">
        <v>47</v>
      </c>
      <c r="E2732">
        <f t="shared" si="263"/>
        <v>2.8431802096387235</v>
      </c>
      <c r="F2732">
        <v>62</v>
      </c>
      <c r="G2732">
        <f t="shared" si="264"/>
        <v>3.7505781488851246</v>
      </c>
      <c r="H2732">
        <f t="shared" si="268"/>
        <v>109</v>
      </c>
      <c r="I2732">
        <f t="shared" si="265"/>
        <v>6.5937583585238482</v>
      </c>
      <c r="J2732">
        <v>7.9</v>
      </c>
      <c r="K2732">
        <f t="shared" si="266"/>
        <v>1.0819455741178385</v>
      </c>
      <c r="L2732">
        <v>7.88</v>
      </c>
    </row>
    <row r="2733" spans="1:13" ht="15" x14ac:dyDescent="0.25">
      <c r="A2733" t="s">
        <v>899</v>
      </c>
      <c r="B2733" t="s">
        <v>507</v>
      </c>
      <c r="C2733">
        <v>40.1</v>
      </c>
      <c r="D2733">
        <v>31</v>
      </c>
      <c r="E2733">
        <f t="shared" si="263"/>
        <v>2.114632867537952</v>
      </c>
      <c r="F2733">
        <v>42</v>
      </c>
      <c r="G2733">
        <f t="shared" si="264"/>
        <v>2.86498646569658</v>
      </c>
      <c r="H2733">
        <f t="shared" si="268"/>
        <v>73</v>
      </c>
      <c r="I2733">
        <f t="shared" si="265"/>
        <v>4.979619333234532</v>
      </c>
      <c r="J2733">
        <v>6.8</v>
      </c>
      <c r="K2733">
        <f t="shared" si="266"/>
        <v>1.0140480801151466</v>
      </c>
      <c r="L2733">
        <v>7.1</v>
      </c>
      <c r="M2733">
        <v>13.6</v>
      </c>
    </row>
    <row r="2734" spans="1:13" ht="15" x14ac:dyDescent="0.25">
      <c r="A2734" t="s">
        <v>899</v>
      </c>
      <c r="B2734" t="s">
        <v>507</v>
      </c>
      <c r="C2734">
        <v>51.2</v>
      </c>
      <c r="D2734">
        <v>57</v>
      </c>
      <c r="E2734">
        <f t="shared" si="263"/>
        <v>3.2550106971054151</v>
      </c>
      <c r="F2734">
        <v>72</v>
      </c>
      <c r="G2734">
        <f t="shared" si="264"/>
        <v>4.1115924595015771</v>
      </c>
      <c r="H2734">
        <f t="shared" si="268"/>
        <v>129</v>
      </c>
      <c r="I2734">
        <f t="shared" si="265"/>
        <v>7.3666031566069927</v>
      </c>
      <c r="J2734">
        <v>7.94</v>
      </c>
      <c r="K2734">
        <f t="shared" si="266"/>
        <v>1.0439037244916134</v>
      </c>
      <c r="L2734">
        <v>8.42</v>
      </c>
      <c r="M2734">
        <v>12.41</v>
      </c>
    </row>
    <row r="2735" spans="1:13" ht="15" x14ac:dyDescent="0.25">
      <c r="A2735" t="s">
        <v>882</v>
      </c>
      <c r="B2735" t="s">
        <v>507</v>
      </c>
      <c r="C2735">
        <v>41.9</v>
      </c>
      <c r="D2735">
        <v>34</v>
      </c>
      <c r="E2735">
        <f t="shared" si="263"/>
        <v>2.2463682056129208</v>
      </c>
      <c r="F2735">
        <v>45</v>
      </c>
      <c r="G2735">
        <f t="shared" si="264"/>
        <v>2.9731343897818068</v>
      </c>
      <c r="H2735">
        <f t="shared" si="268"/>
        <v>79</v>
      </c>
      <c r="I2735">
        <f t="shared" si="265"/>
        <v>5.2195025953947276</v>
      </c>
      <c r="J2735">
        <v>6.99</v>
      </c>
      <c r="K2735">
        <f t="shared" si="266"/>
        <v>1.0190513184595225</v>
      </c>
      <c r="L2735">
        <v>7.13</v>
      </c>
      <c r="M2735">
        <v>13.03</v>
      </c>
    </row>
    <row r="2736" spans="1:13" ht="15" x14ac:dyDescent="0.25">
      <c r="A2736" t="s">
        <v>2140</v>
      </c>
      <c r="B2736" t="s">
        <v>152</v>
      </c>
      <c r="C2736">
        <v>73.400000000000006</v>
      </c>
      <c r="D2736">
        <v>73</v>
      </c>
      <c r="E2736">
        <f t="shared" si="263"/>
        <v>3.2078653396843837</v>
      </c>
      <c r="F2736">
        <v>90</v>
      </c>
      <c r="G2736">
        <f t="shared" si="264"/>
        <v>3.9549024735834868</v>
      </c>
      <c r="H2736">
        <f t="shared" si="268"/>
        <v>163</v>
      </c>
      <c r="I2736">
        <f t="shared" si="265"/>
        <v>7.1627678132678705</v>
      </c>
      <c r="J2736">
        <v>11.1</v>
      </c>
      <c r="K2736">
        <f t="shared" si="266"/>
        <v>1.2120551932287982</v>
      </c>
      <c r="L2736">
        <v>8.6</v>
      </c>
    </row>
    <row r="2737" spans="1:13" ht="15" x14ac:dyDescent="0.25">
      <c r="A2737" t="s">
        <v>651</v>
      </c>
      <c r="B2737" t="s">
        <v>483</v>
      </c>
      <c r="C2737">
        <v>61.1</v>
      </c>
      <c r="D2737">
        <v>48</v>
      </c>
      <c r="E2737">
        <f t="shared" si="263"/>
        <v>2.4103239666825442</v>
      </c>
      <c r="F2737">
        <v>62</v>
      </c>
      <c r="G2737">
        <f t="shared" si="264"/>
        <v>3.1133351236316193</v>
      </c>
      <c r="H2737">
        <f t="shared" si="268"/>
        <v>110</v>
      </c>
      <c r="I2737">
        <f t="shared" si="265"/>
        <v>5.5236590903141636</v>
      </c>
      <c r="J2737">
        <v>8.73</v>
      </c>
      <c r="K2737">
        <f t="shared" si="266"/>
        <v>1.0477971177671745</v>
      </c>
      <c r="L2737">
        <v>7.05</v>
      </c>
    </row>
    <row r="2738" spans="1:13" ht="15" x14ac:dyDescent="0.25">
      <c r="A2738" t="s">
        <v>2155</v>
      </c>
      <c r="B2738" t="s">
        <v>483</v>
      </c>
      <c r="C2738">
        <v>85.5</v>
      </c>
      <c r="D2738">
        <v>83</v>
      </c>
      <c r="E2738">
        <f t="shared" si="263"/>
        <v>3.264123214577801</v>
      </c>
      <c r="F2738">
        <v>103</v>
      </c>
      <c r="G2738">
        <f t="shared" si="264"/>
        <v>4.0506589289338981</v>
      </c>
      <c r="H2738">
        <f t="shared" si="268"/>
        <v>186</v>
      </c>
      <c r="I2738">
        <f t="shared" si="265"/>
        <v>7.3147821435116986</v>
      </c>
      <c r="J2738">
        <v>10.220000000000001</v>
      </c>
      <c r="K2738">
        <f t="shared" si="266"/>
        <v>1.0315419242974209</v>
      </c>
      <c r="L2738">
        <v>7.56</v>
      </c>
      <c r="M2738">
        <v>14.213207270967199</v>
      </c>
    </row>
    <row r="2739" spans="1:13" ht="15" x14ac:dyDescent="0.25">
      <c r="A2739" t="s">
        <v>651</v>
      </c>
      <c r="B2739" t="s">
        <v>874</v>
      </c>
      <c r="C2739">
        <v>52.1</v>
      </c>
      <c r="D2739">
        <v>54</v>
      </c>
      <c r="E2739">
        <f t="shared" si="263"/>
        <v>3.0448544430740498</v>
      </c>
      <c r="F2739">
        <v>67</v>
      </c>
      <c r="G2739">
        <f t="shared" si="264"/>
        <v>3.7778749571474322</v>
      </c>
      <c r="H2739">
        <f t="shared" si="268"/>
        <v>121</v>
      </c>
      <c r="I2739">
        <f t="shared" si="265"/>
        <v>6.8227294002214824</v>
      </c>
      <c r="J2739">
        <v>6.84</v>
      </c>
      <c r="K2739">
        <f t="shared" si="266"/>
        <v>0.89124011483242871</v>
      </c>
      <c r="L2739">
        <v>7.58</v>
      </c>
      <c r="M2739">
        <v>12.9</v>
      </c>
    </row>
    <row r="2740" spans="1:13" ht="15" x14ac:dyDescent="0.25">
      <c r="A2740" t="s">
        <v>651</v>
      </c>
      <c r="B2740" t="s">
        <v>483</v>
      </c>
      <c r="C2740">
        <v>74.099999999999994</v>
      </c>
      <c r="D2740">
        <v>65</v>
      </c>
      <c r="E2740">
        <f t="shared" si="263"/>
        <v>2.8366658244188678</v>
      </c>
      <c r="F2740">
        <v>84</v>
      </c>
      <c r="G2740">
        <f t="shared" si="264"/>
        <v>3.6658450654028445</v>
      </c>
      <c r="H2740">
        <f t="shared" si="268"/>
        <v>149</v>
      </c>
      <c r="I2740">
        <f t="shared" si="265"/>
        <v>6.5025108898217123</v>
      </c>
      <c r="J2740">
        <v>11.23</v>
      </c>
      <c r="K2740">
        <f t="shared" si="266"/>
        <v>1.2202649332960027</v>
      </c>
      <c r="L2740">
        <v>7.11</v>
      </c>
    </row>
    <row r="2741" spans="1:13" ht="15" x14ac:dyDescent="0.25">
      <c r="A2741" t="s">
        <v>551</v>
      </c>
      <c r="B2741" t="s">
        <v>552</v>
      </c>
      <c r="C2741">
        <v>39.200000000000003</v>
      </c>
      <c r="D2741">
        <v>34</v>
      </c>
      <c r="E2741">
        <f t="shared" si="263"/>
        <v>2.3578877694738987</v>
      </c>
      <c r="F2741">
        <v>44</v>
      </c>
      <c r="G2741">
        <f t="shared" si="264"/>
        <v>3.0513841722603394</v>
      </c>
      <c r="H2741">
        <f t="shared" si="268"/>
        <v>78</v>
      </c>
      <c r="I2741">
        <f t="shared" si="265"/>
        <v>5.4092719417342376</v>
      </c>
      <c r="J2741">
        <v>6.5</v>
      </c>
      <c r="K2741">
        <f t="shared" si="266"/>
        <v>0.98072021819613109</v>
      </c>
      <c r="L2741">
        <v>6.4</v>
      </c>
    </row>
    <row r="2742" spans="1:13" ht="15" x14ac:dyDescent="0.25">
      <c r="A2742" t="s">
        <v>1244</v>
      </c>
      <c r="B2742" t="s">
        <v>483</v>
      </c>
      <c r="C2742">
        <v>56.6</v>
      </c>
      <c r="D2742">
        <v>40</v>
      </c>
      <c r="E2742">
        <f t="shared" si="263"/>
        <v>2.1235469481823617</v>
      </c>
      <c r="F2742">
        <v>52</v>
      </c>
      <c r="G2742">
        <f t="shared" si="264"/>
        <v>2.7606110326370699</v>
      </c>
      <c r="H2742">
        <f t="shared" si="268"/>
        <v>92</v>
      </c>
      <c r="I2742">
        <f t="shared" si="265"/>
        <v>4.8841579808194311</v>
      </c>
      <c r="J2742">
        <v>7.57</v>
      </c>
      <c r="K2742">
        <f t="shared" si="266"/>
        <v>0.94511970735690254</v>
      </c>
      <c r="L2742">
        <v>6.55</v>
      </c>
      <c r="M2742">
        <v>14</v>
      </c>
    </row>
    <row r="2743" spans="1:13" ht="15" x14ac:dyDescent="0.25">
      <c r="A2743" t="s">
        <v>869</v>
      </c>
      <c r="B2743" t="s">
        <v>866</v>
      </c>
      <c r="C2743">
        <v>58.6</v>
      </c>
      <c r="D2743">
        <v>50</v>
      </c>
      <c r="E2743">
        <f t="shared" si="263"/>
        <v>2.5882238263061788</v>
      </c>
      <c r="F2743">
        <v>62</v>
      </c>
      <c r="G2743">
        <f t="shared" si="264"/>
        <v>3.2093975446196619</v>
      </c>
      <c r="H2743">
        <f t="shared" si="268"/>
        <v>112</v>
      </c>
      <c r="I2743">
        <f t="shared" si="265"/>
        <v>5.7976213709258406</v>
      </c>
      <c r="J2743">
        <v>10</v>
      </c>
      <c r="K2743">
        <f t="shared" si="266"/>
        <v>1.2263552984916761</v>
      </c>
      <c r="L2743">
        <v>7.7</v>
      </c>
      <c r="M2743">
        <v>12.6</v>
      </c>
    </row>
    <row r="2744" spans="1:13" ht="15" x14ac:dyDescent="0.25">
      <c r="A2744" t="s">
        <v>865</v>
      </c>
      <c r="B2744" t="s">
        <v>866</v>
      </c>
      <c r="C2744">
        <v>60.8</v>
      </c>
      <c r="D2744">
        <v>50</v>
      </c>
      <c r="E2744">
        <f t="shared" si="263"/>
        <v>2.5197595402103303</v>
      </c>
      <c r="F2744">
        <v>67</v>
      </c>
      <c r="G2744">
        <f t="shared" si="264"/>
        <v>3.3764777838818429</v>
      </c>
      <c r="H2744">
        <f t="shared" si="268"/>
        <v>117</v>
      </c>
      <c r="I2744">
        <f t="shared" si="265"/>
        <v>5.8962373240921728</v>
      </c>
      <c r="J2744">
        <v>10.200000000000001</v>
      </c>
      <c r="K2744">
        <f t="shared" si="266"/>
        <v>1.2273406417931616</v>
      </c>
      <c r="L2744">
        <v>7.8500000000000005</v>
      </c>
      <c r="M2744">
        <v>12.34</v>
      </c>
    </row>
    <row r="2745" spans="1:13" ht="15" x14ac:dyDescent="0.25">
      <c r="A2745" t="s">
        <v>1736</v>
      </c>
      <c r="B2745" t="s">
        <v>866</v>
      </c>
      <c r="C2745">
        <v>51.7</v>
      </c>
      <c r="D2745">
        <v>33</v>
      </c>
      <c r="E2745">
        <f t="shared" si="263"/>
        <v>1.8712053661102206</v>
      </c>
      <c r="F2745">
        <v>44</v>
      </c>
      <c r="G2745">
        <f t="shared" si="264"/>
        <v>2.4949404881469608</v>
      </c>
      <c r="H2745">
        <f t="shared" si="268"/>
        <v>77</v>
      </c>
      <c r="I2745">
        <f t="shared" si="265"/>
        <v>4.3661458542571809</v>
      </c>
      <c r="J2745">
        <v>7.88</v>
      </c>
      <c r="K2745">
        <f t="shared" si="266"/>
        <v>1.0308378929329289</v>
      </c>
    </row>
    <row r="2746" spans="1:13" ht="15" x14ac:dyDescent="0.25">
      <c r="A2746" t="s">
        <v>1736</v>
      </c>
      <c r="B2746" t="s">
        <v>866</v>
      </c>
      <c r="C2746">
        <v>62.5</v>
      </c>
      <c r="D2746">
        <v>58</v>
      </c>
      <c r="E2746">
        <f t="shared" si="263"/>
        <v>2.8648733672528119</v>
      </c>
      <c r="F2746">
        <v>66</v>
      </c>
      <c r="G2746">
        <f t="shared" si="264"/>
        <v>3.2600283144600963</v>
      </c>
      <c r="H2746">
        <f t="shared" si="268"/>
        <v>124</v>
      </c>
      <c r="I2746">
        <f t="shared" si="265"/>
        <v>6.1249016817129087</v>
      </c>
      <c r="J2746">
        <v>10.72</v>
      </c>
      <c r="K2746">
        <f t="shared" si="266"/>
        <v>1.2717028816142795</v>
      </c>
      <c r="L2746">
        <v>7.7</v>
      </c>
    </row>
    <row r="2747" spans="1:13" ht="15" x14ac:dyDescent="0.25">
      <c r="A2747" t="s">
        <v>1736</v>
      </c>
      <c r="B2747" t="s">
        <v>866</v>
      </c>
      <c r="C2747">
        <v>68</v>
      </c>
      <c r="D2747">
        <v>68</v>
      </c>
      <c r="E2747">
        <f t="shared" si="263"/>
        <v>3.1589481835723063</v>
      </c>
      <c r="F2747">
        <v>76</v>
      </c>
      <c r="G2747">
        <f t="shared" si="264"/>
        <v>3.5305891463455188</v>
      </c>
      <c r="H2747">
        <f t="shared" si="268"/>
        <v>144</v>
      </c>
      <c r="I2747">
        <f t="shared" si="265"/>
        <v>6.6895373299178251</v>
      </c>
      <c r="J2747">
        <v>11.75</v>
      </c>
      <c r="K2747">
        <f t="shared" si="266"/>
        <v>1.3345838601496536</v>
      </c>
      <c r="L2747">
        <v>7.9</v>
      </c>
    </row>
    <row r="2748" spans="1:13" ht="15" x14ac:dyDescent="0.25">
      <c r="A2748" s="1" t="s">
        <v>731</v>
      </c>
      <c r="B2748" s="1" t="s">
        <v>3</v>
      </c>
      <c r="C2748" s="1">
        <v>52.2</v>
      </c>
      <c r="D2748" s="1">
        <v>25</v>
      </c>
      <c r="E2748">
        <f t="shared" si="263"/>
        <v>1.4076899871641462</v>
      </c>
      <c r="F2748" s="1">
        <v>30</v>
      </c>
      <c r="G2748">
        <f t="shared" si="264"/>
        <v>1.6892279845969753</v>
      </c>
      <c r="H2748">
        <f t="shared" si="268"/>
        <v>55</v>
      </c>
      <c r="I2748">
        <f t="shared" si="265"/>
        <v>3.0969179717611213</v>
      </c>
      <c r="J2748" s="1">
        <v>6</v>
      </c>
      <c r="K2748">
        <f t="shared" si="266"/>
        <v>0.7810171336282753</v>
      </c>
      <c r="L2748" s="1">
        <v>5.2</v>
      </c>
    </row>
    <row r="2749" spans="1:13" ht="15" x14ac:dyDescent="0.25">
      <c r="A2749" t="s">
        <v>1012</v>
      </c>
      <c r="B2749" t="s">
        <v>378</v>
      </c>
      <c r="C2749">
        <v>36</v>
      </c>
      <c r="D2749">
        <v>36</v>
      </c>
      <c r="E2749">
        <f t="shared" si="263"/>
        <v>2.6561252353257054</v>
      </c>
      <c r="F2749">
        <v>43</v>
      </c>
      <c r="G2749">
        <f t="shared" si="264"/>
        <v>3.1725940310834817</v>
      </c>
      <c r="H2749">
        <f t="shared" si="268"/>
        <v>79</v>
      </c>
      <c r="I2749">
        <f t="shared" si="265"/>
        <v>5.8287192664091876</v>
      </c>
      <c r="J2749">
        <v>5.84</v>
      </c>
      <c r="K2749">
        <f t="shared" si="266"/>
        <v>0.92068342941401193</v>
      </c>
      <c r="L2749">
        <v>6.78</v>
      </c>
    </row>
    <row r="2750" spans="1:13" ht="15" x14ac:dyDescent="0.25">
      <c r="A2750" t="s">
        <v>1502</v>
      </c>
      <c r="B2750" t="s">
        <v>190</v>
      </c>
      <c r="C2750">
        <v>65.900000000000006</v>
      </c>
      <c r="D2750">
        <v>56</v>
      </c>
      <c r="E2750">
        <f t="shared" si="263"/>
        <v>2.6615298712714632</v>
      </c>
      <c r="F2750">
        <v>74</v>
      </c>
      <c r="G2750">
        <f t="shared" si="264"/>
        <v>3.5170216156087193</v>
      </c>
      <c r="H2750">
        <f t="shared" si="268"/>
        <v>130</v>
      </c>
      <c r="I2750">
        <f t="shared" si="265"/>
        <v>6.178551486880183</v>
      </c>
      <c r="J2750">
        <v>12.700000000000001</v>
      </c>
      <c r="K2750">
        <f t="shared" si="266"/>
        <v>1.4660030917050599</v>
      </c>
      <c r="L2750">
        <v>7.75</v>
      </c>
      <c r="M2750">
        <v>12.01</v>
      </c>
    </row>
    <row r="2751" spans="1:13" ht="15" x14ac:dyDescent="0.25">
      <c r="A2751" t="s">
        <v>1572</v>
      </c>
      <c r="B2751" t="s">
        <v>982</v>
      </c>
      <c r="C2751">
        <v>56.1</v>
      </c>
      <c r="D2751">
        <v>60</v>
      </c>
      <c r="E2751">
        <f t="shared" si="263"/>
        <v>3.2059460638361248</v>
      </c>
      <c r="F2751">
        <v>65</v>
      </c>
      <c r="G2751">
        <f t="shared" si="264"/>
        <v>3.4731082358224685</v>
      </c>
      <c r="H2751">
        <f t="shared" si="268"/>
        <v>125</v>
      </c>
      <c r="I2751">
        <f t="shared" si="265"/>
        <v>6.6790542996585938</v>
      </c>
      <c r="J2751">
        <v>10.6</v>
      </c>
      <c r="K2751">
        <f t="shared" si="266"/>
        <v>1.3294848442911695</v>
      </c>
      <c r="L2751">
        <v>7.85</v>
      </c>
      <c r="M2751">
        <v>12.41</v>
      </c>
    </row>
    <row r="2752" spans="1:13" ht="15" x14ac:dyDescent="0.25">
      <c r="A2752" t="s">
        <v>981</v>
      </c>
      <c r="B2752" t="s">
        <v>982</v>
      </c>
      <c r="C2752">
        <v>53.2</v>
      </c>
      <c r="D2752">
        <v>47</v>
      </c>
      <c r="E2752">
        <f t="shared" si="263"/>
        <v>2.6101789076345585</v>
      </c>
      <c r="F2752">
        <v>60</v>
      </c>
      <c r="G2752">
        <f t="shared" si="264"/>
        <v>3.3321432863419895</v>
      </c>
      <c r="H2752">
        <f t="shared" si="268"/>
        <v>107</v>
      </c>
      <c r="I2752">
        <f t="shared" si="265"/>
        <v>5.9423221939765476</v>
      </c>
      <c r="J2752">
        <v>10.42</v>
      </c>
      <c r="K2752">
        <f t="shared" si="266"/>
        <v>1.3431625565463456</v>
      </c>
      <c r="L2752">
        <v>7.08</v>
      </c>
    </row>
    <row r="2753" spans="1:13" ht="15" x14ac:dyDescent="0.25">
      <c r="A2753" t="s">
        <v>2106</v>
      </c>
      <c r="B2753" t="s">
        <v>145</v>
      </c>
      <c r="C2753">
        <v>58.9</v>
      </c>
      <c r="D2753">
        <v>55</v>
      </c>
      <c r="E2753">
        <f t="shared" si="263"/>
        <v>2.8364907861339193</v>
      </c>
      <c r="F2753">
        <v>65</v>
      </c>
      <c r="G2753">
        <f t="shared" si="264"/>
        <v>3.3522163836128138</v>
      </c>
      <c r="H2753">
        <f t="shared" si="268"/>
        <v>120</v>
      </c>
      <c r="I2753">
        <f t="shared" si="265"/>
        <v>6.1887071697467331</v>
      </c>
      <c r="J2753">
        <v>6.98</v>
      </c>
      <c r="K2753">
        <f t="shared" si="266"/>
        <v>0.85374560362078222</v>
      </c>
      <c r="L2753">
        <v>6.92</v>
      </c>
      <c r="M2753">
        <v>13</v>
      </c>
    </row>
    <row r="2754" spans="1:13" ht="15" x14ac:dyDescent="0.25">
      <c r="A2754" t="s">
        <v>2033</v>
      </c>
      <c r="B2754" t="s">
        <v>114</v>
      </c>
      <c r="C2754">
        <v>56.8</v>
      </c>
      <c r="D2754">
        <v>60</v>
      </c>
      <c r="E2754">
        <f t="shared" ref="E2754:E2817" si="269">IF(AND($C2754&gt;0,D2754&gt;0),D2754/($C2754^0.727399687532279),"")</f>
        <v>3.1771580464187648</v>
      </c>
      <c r="F2754">
        <v>75</v>
      </c>
      <c r="G2754">
        <f t="shared" ref="G2754:G2817" si="270">IF(AND($C2754&gt;0,F2754&gt;0),F2754/($C2754^0.727399687532279),"")</f>
        <v>3.9714475580234563</v>
      </c>
      <c r="H2754">
        <f t="shared" si="268"/>
        <v>135</v>
      </c>
      <c r="I2754">
        <f t="shared" ref="I2754:I2817" si="271">IF(AND($C2754&gt;0,H2754&gt;0),H2754/($C2754^0.727399687532279),"")</f>
        <v>7.1486056044422206</v>
      </c>
      <c r="J2754">
        <v>10.64</v>
      </c>
      <c r="K2754">
        <f t="shared" ref="K2754:K2817" si="272">IF(AND($C2754&gt;0,J2754&gt;0),J2754/($C2754^0.515518364833551),"")</f>
        <v>1.3259979192759268</v>
      </c>
      <c r="L2754">
        <v>7.82</v>
      </c>
      <c r="M2754">
        <v>12</v>
      </c>
    </row>
    <row r="2755" spans="1:13" ht="15" x14ac:dyDescent="0.25">
      <c r="A2755" t="s">
        <v>396</v>
      </c>
      <c r="B2755" t="s">
        <v>141</v>
      </c>
      <c r="C2755">
        <v>40.799999999999997</v>
      </c>
      <c r="D2755">
        <v>23</v>
      </c>
      <c r="E2755">
        <f t="shared" si="269"/>
        <v>1.5492950619778327</v>
      </c>
      <c r="F2755">
        <v>31</v>
      </c>
      <c r="G2755">
        <f t="shared" si="270"/>
        <v>2.088180300926644</v>
      </c>
      <c r="H2755">
        <f t="shared" si="268"/>
        <v>54</v>
      </c>
      <c r="I2755">
        <f t="shared" si="271"/>
        <v>3.6374753629044769</v>
      </c>
      <c r="J2755">
        <v>7.33</v>
      </c>
      <c r="K2755">
        <f t="shared" si="272"/>
        <v>1.0833756772505934</v>
      </c>
      <c r="L2755">
        <v>6.01</v>
      </c>
    </row>
    <row r="2756" spans="1:13" ht="15" x14ac:dyDescent="0.25">
      <c r="A2756" t="s">
        <v>1799</v>
      </c>
      <c r="B2756" t="s">
        <v>466</v>
      </c>
      <c r="C2756">
        <v>44.6</v>
      </c>
      <c r="D2756">
        <v>27</v>
      </c>
      <c r="E2756">
        <f t="shared" si="269"/>
        <v>1.7046613062095501</v>
      </c>
      <c r="F2756">
        <v>38</v>
      </c>
      <c r="G2756">
        <f t="shared" si="270"/>
        <v>2.3991529494801078</v>
      </c>
      <c r="H2756">
        <f t="shared" si="268"/>
        <v>65</v>
      </c>
      <c r="I2756">
        <f t="shared" si="271"/>
        <v>4.1038142556896577</v>
      </c>
      <c r="J2756">
        <v>7.19</v>
      </c>
      <c r="K2756">
        <f t="shared" si="272"/>
        <v>1.0150010253140349</v>
      </c>
      <c r="L2756">
        <v>6.4</v>
      </c>
    </row>
    <row r="2757" spans="1:13" x14ac:dyDescent="0.3">
      <c r="A2757" t="s">
        <v>335</v>
      </c>
      <c r="B2757" t="s">
        <v>336</v>
      </c>
      <c r="C2757">
        <v>48</v>
      </c>
      <c r="D2757">
        <v>15</v>
      </c>
      <c r="E2757">
        <f t="shared" si="269"/>
        <v>0.89775308940466148</v>
      </c>
      <c r="F2757">
        <v>24</v>
      </c>
      <c r="G2757">
        <f t="shared" si="270"/>
        <v>1.4364049430474584</v>
      </c>
      <c r="H2757">
        <f t="shared" si="268"/>
        <v>39</v>
      </c>
      <c r="I2757">
        <f t="shared" si="271"/>
        <v>2.3341580324521196</v>
      </c>
      <c r="J2757">
        <v>5.08</v>
      </c>
      <c r="K2757">
        <f t="shared" si="272"/>
        <v>0.69048298120624318</v>
      </c>
      <c r="L2757">
        <v>4.8</v>
      </c>
      <c r="M2757">
        <v>15.6</v>
      </c>
    </row>
    <row r="2758" spans="1:13" x14ac:dyDescent="0.3">
      <c r="A2758" t="s">
        <v>335</v>
      </c>
      <c r="B2758" t="s">
        <v>336</v>
      </c>
      <c r="C2758">
        <v>73.5</v>
      </c>
      <c r="D2758">
        <v>60</v>
      </c>
      <c r="E2758">
        <f t="shared" si="269"/>
        <v>2.6339918271859593</v>
      </c>
      <c r="F2758">
        <v>74</v>
      </c>
      <c r="G2758">
        <f t="shared" si="270"/>
        <v>3.2485899201960162</v>
      </c>
      <c r="H2758">
        <f t="shared" ref="H2758:H2789" si="273">D2758+F2758</f>
        <v>134</v>
      </c>
      <c r="I2758">
        <f t="shared" si="271"/>
        <v>5.882581747381975</v>
      </c>
      <c r="J2758">
        <v>10.15</v>
      </c>
      <c r="K2758">
        <f t="shared" si="272"/>
        <v>1.1075431232499009</v>
      </c>
      <c r="L2758">
        <v>7</v>
      </c>
      <c r="M2758">
        <v>13.4</v>
      </c>
    </row>
    <row r="2759" spans="1:13" ht="15" x14ac:dyDescent="0.25">
      <c r="A2759" t="s">
        <v>591</v>
      </c>
      <c r="B2759" t="s">
        <v>53</v>
      </c>
      <c r="C2759">
        <v>40.700000000000003</v>
      </c>
      <c r="D2759">
        <v>22</v>
      </c>
      <c r="E2759">
        <f t="shared" si="269"/>
        <v>1.4845820680503499</v>
      </c>
      <c r="F2759">
        <v>25</v>
      </c>
      <c r="G2759">
        <f t="shared" si="270"/>
        <v>1.6870250773299429</v>
      </c>
      <c r="H2759">
        <f t="shared" si="273"/>
        <v>47</v>
      </c>
      <c r="I2759">
        <f t="shared" si="271"/>
        <v>3.1716071453802925</v>
      </c>
      <c r="J2759">
        <v>6.54</v>
      </c>
      <c r="K2759">
        <f t="shared" si="272"/>
        <v>0.96783711020189123</v>
      </c>
      <c r="L2759">
        <v>5.67</v>
      </c>
    </row>
    <row r="2760" spans="1:13" ht="15" x14ac:dyDescent="0.25">
      <c r="A2760" t="s">
        <v>594</v>
      </c>
      <c r="B2760" t="s">
        <v>226</v>
      </c>
      <c r="C2760">
        <v>46.8</v>
      </c>
      <c r="D2760">
        <v>24</v>
      </c>
      <c r="E2760">
        <f t="shared" si="269"/>
        <v>1.4631030986350271</v>
      </c>
      <c r="F2760">
        <v>32</v>
      </c>
      <c r="G2760">
        <f t="shared" si="270"/>
        <v>1.9508041315133695</v>
      </c>
      <c r="H2760">
        <f t="shared" si="273"/>
        <v>56</v>
      </c>
      <c r="I2760">
        <f t="shared" si="271"/>
        <v>3.4139072301483964</v>
      </c>
      <c r="J2760">
        <v>6.95</v>
      </c>
      <c r="K2760">
        <f t="shared" si="272"/>
        <v>0.95706711388637178</v>
      </c>
      <c r="L2760">
        <v>5.49</v>
      </c>
    </row>
    <row r="2761" spans="1:13" ht="15" x14ac:dyDescent="0.25">
      <c r="A2761" t="s">
        <v>169</v>
      </c>
      <c r="B2761" t="s">
        <v>170</v>
      </c>
      <c r="C2761">
        <v>30</v>
      </c>
      <c r="D2761">
        <v>14</v>
      </c>
      <c r="E2761">
        <f t="shared" si="269"/>
        <v>1.1794254545269733</v>
      </c>
      <c r="F2761">
        <v>17</v>
      </c>
      <c r="G2761">
        <f t="shared" si="270"/>
        <v>1.4321594804970392</v>
      </c>
      <c r="H2761">
        <f t="shared" si="273"/>
        <v>31</v>
      </c>
      <c r="I2761">
        <f t="shared" si="271"/>
        <v>2.6115849350240126</v>
      </c>
      <c r="J2761">
        <v>5.13</v>
      </c>
      <c r="K2761">
        <f t="shared" si="272"/>
        <v>0.88845253573151961</v>
      </c>
      <c r="L2761">
        <v>5.69</v>
      </c>
    </row>
    <row r="2762" spans="1:13" ht="15" x14ac:dyDescent="0.25">
      <c r="A2762" t="s">
        <v>169</v>
      </c>
      <c r="B2762" t="s">
        <v>170</v>
      </c>
      <c r="C2762">
        <v>32.299999999999997</v>
      </c>
      <c r="D2762">
        <v>19</v>
      </c>
      <c r="E2762">
        <f t="shared" si="269"/>
        <v>1.5169111995097193</v>
      </c>
      <c r="F2762">
        <v>25</v>
      </c>
      <c r="G2762">
        <f t="shared" si="270"/>
        <v>1.9959357888285783</v>
      </c>
      <c r="H2762">
        <f t="shared" si="273"/>
        <v>44</v>
      </c>
      <c r="I2762">
        <f t="shared" si="271"/>
        <v>3.5128469883382976</v>
      </c>
      <c r="J2762">
        <v>5.0200000000000005</v>
      </c>
      <c r="K2762">
        <f t="shared" si="272"/>
        <v>0.83691644309807234</v>
      </c>
      <c r="L2762">
        <v>5.47</v>
      </c>
    </row>
    <row r="2763" spans="1:13" x14ac:dyDescent="0.3">
      <c r="A2763" t="s">
        <v>839</v>
      </c>
      <c r="B2763" t="s">
        <v>840</v>
      </c>
      <c r="C2763">
        <v>52.7</v>
      </c>
      <c r="D2763">
        <v>30</v>
      </c>
      <c r="E2763">
        <f t="shared" si="269"/>
        <v>1.6775549360850313</v>
      </c>
      <c r="F2763">
        <v>41</v>
      </c>
      <c r="G2763">
        <f t="shared" si="270"/>
        <v>2.2926584126495428</v>
      </c>
      <c r="H2763">
        <f t="shared" si="273"/>
        <v>71</v>
      </c>
      <c r="I2763">
        <f t="shared" si="271"/>
        <v>3.9702133487345739</v>
      </c>
      <c r="J2763">
        <v>6.43</v>
      </c>
      <c r="K2763">
        <f t="shared" si="272"/>
        <v>0.8328868015154075</v>
      </c>
      <c r="L2763">
        <v>6.16</v>
      </c>
      <c r="M2763">
        <v>13.16</v>
      </c>
    </row>
    <row r="2764" spans="1:13" ht="15" x14ac:dyDescent="0.25">
      <c r="A2764" t="s">
        <v>2180</v>
      </c>
      <c r="B2764" t="s">
        <v>161</v>
      </c>
      <c r="C2764">
        <v>76.2</v>
      </c>
      <c r="D2764">
        <v>77</v>
      </c>
      <c r="E2764">
        <f t="shared" si="269"/>
        <v>3.2927386928135371</v>
      </c>
      <c r="F2764">
        <v>100</v>
      </c>
      <c r="G2764">
        <f t="shared" si="270"/>
        <v>4.2762840166409575</v>
      </c>
      <c r="H2764">
        <f t="shared" si="273"/>
        <v>177</v>
      </c>
      <c r="I2764">
        <f t="shared" si="271"/>
        <v>7.5690227094544937</v>
      </c>
      <c r="J2764">
        <v>11.52</v>
      </c>
      <c r="K2764">
        <f t="shared" si="272"/>
        <v>1.2338720584847636</v>
      </c>
      <c r="L2764">
        <v>8.83</v>
      </c>
      <c r="M2764">
        <v>14.1344585109081</v>
      </c>
    </row>
    <row r="2765" spans="1:13" x14ac:dyDescent="0.3">
      <c r="A2765" t="s">
        <v>1756</v>
      </c>
      <c r="B2765" t="s">
        <v>294</v>
      </c>
      <c r="C2765">
        <v>68.900000000000006</v>
      </c>
      <c r="D2765">
        <v>55</v>
      </c>
      <c r="E2765">
        <f t="shared" si="269"/>
        <v>2.5307112859270831</v>
      </c>
      <c r="F2765">
        <v>70</v>
      </c>
      <c r="G2765">
        <f t="shared" si="270"/>
        <v>3.2209052729981056</v>
      </c>
      <c r="H2765">
        <f t="shared" si="273"/>
        <v>125</v>
      </c>
      <c r="I2765">
        <f t="shared" si="271"/>
        <v>5.7516165589251891</v>
      </c>
      <c r="J2765">
        <v>10.74</v>
      </c>
      <c r="K2765">
        <f t="shared" si="272"/>
        <v>1.2116258038586714</v>
      </c>
    </row>
    <row r="2766" spans="1:13" x14ac:dyDescent="0.3">
      <c r="A2766" t="s">
        <v>2146</v>
      </c>
      <c r="B2766" t="s">
        <v>118</v>
      </c>
      <c r="C2766">
        <v>103.5</v>
      </c>
      <c r="D2766">
        <v>100</v>
      </c>
      <c r="E2766">
        <f t="shared" si="269"/>
        <v>3.4224177461364076</v>
      </c>
      <c r="F2766">
        <v>130</v>
      </c>
      <c r="G2766">
        <f t="shared" si="270"/>
        <v>4.44914306997733</v>
      </c>
      <c r="H2766">
        <f t="shared" si="273"/>
        <v>230</v>
      </c>
      <c r="I2766">
        <f t="shared" si="271"/>
        <v>7.8715608161137371</v>
      </c>
      <c r="J2766">
        <v>13.86</v>
      </c>
      <c r="K2766">
        <f t="shared" si="272"/>
        <v>1.2677233100343042</v>
      </c>
      <c r="L2766">
        <v>7.82</v>
      </c>
      <c r="M2766">
        <v>14.2394568576536</v>
      </c>
    </row>
    <row r="2767" spans="1:13" x14ac:dyDescent="0.3">
      <c r="A2767" t="s">
        <v>175</v>
      </c>
      <c r="B2767" t="s">
        <v>176</v>
      </c>
      <c r="C2767">
        <v>42.6</v>
      </c>
      <c r="D2767">
        <v>13</v>
      </c>
      <c r="E2767">
        <f t="shared" si="269"/>
        <v>0.84861620177549346</v>
      </c>
      <c r="F2767">
        <v>15</v>
      </c>
      <c r="G2767">
        <f t="shared" si="270"/>
        <v>0.97917254051018476</v>
      </c>
      <c r="H2767">
        <f t="shared" si="273"/>
        <v>28</v>
      </c>
      <c r="I2767">
        <f t="shared" si="271"/>
        <v>1.8277887422856782</v>
      </c>
      <c r="J2767">
        <v>5.69</v>
      </c>
      <c r="K2767">
        <f t="shared" si="272"/>
        <v>0.82247308391287843</v>
      </c>
      <c r="L2767">
        <v>4.91</v>
      </c>
    </row>
    <row r="2768" spans="1:13" ht="15" x14ac:dyDescent="0.25">
      <c r="A2768" t="s">
        <v>201</v>
      </c>
      <c r="B2768" t="s">
        <v>202</v>
      </c>
      <c r="C2768">
        <v>25.1</v>
      </c>
      <c r="D2768">
        <v>12</v>
      </c>
      <c r="E2768">
        <f t="shared" si="269"/>
        <v>1.1509567874483149</v>
      </c>
      <c r="F2768">
        <v>12</v>
      </c>
      <c r="G2768">
        <f t="shared" si="270"/>
        <v>1.1509567874483149</v>
      </c>
      <c r="H2768">
        <f t="shared" si="273"/>
        <v>24</v>
      </c>
      <c r="I2768">
        <f t="shared" si="271"/>
        <v>2.3019135748966297</v>
      </c>
      <c r="J2768">
        <v>4.51</v>
      </c>
      <c r="K2768">
        <f t="shared" si="272"/>
        <v>0.85628637496166649</v>
      </c>
      <c r="L2768">
        <v>5.0999999999999996</v>
      </c>
    </row>
    <row r="2769" spans="1:13" ht="15" x14ac:dyDescent="0.25">
      <c r="A2769" t="s">
        <v>1574</v>
      </c>
      <c r="B2769" t="s">
        <v>152</v>
      </c>
      <c r="C2769">
        <v>82.1</v>
      </c>
      <c r="D2769">
        <v>80</v>
      </c>
      <c r="E2769">
        <f t="shared" si="269"/>
        <v>3.2403906672278775</v>
      </c>
      <c r="F2769">
        <v>110</v>
      </c>
      <c r="G2769">
        <f t="shared" si="270"/>
        <v>4.4555371674383322</v>
      </c>
      <c r="H2769">
        <f t="shared" si="273"/>
        <v>190</v>
      </c>
      <c r="I2769">
        <f t="shared" si="271"/>
        <v>7.6959278346662092</v>
      </c>
      <c r="J2769">
        <v>10.6</v>
      </c>
      <c r="K2769">
        <f t="shared" si="272"/>
        <v>1.0925134974818478</v>
      </c>
      <c r="L2769">
        <v>7.46</v>
      </c>
    </row>
    <row r="2770" spans="1:13" ht="15" x14ac:dyDescent="0.25">
      <c r="A2770" t="s">
        <v>1574</v>
      </c>
      <c r="B2770" t="s">
        <v>152</v>
      </c>
      <c r="C2770">
        <v>78.3</v>
      </c>
      <c r="D2770">
        <v>47</v>
      </c>
      <c r="E2770">
        <f t="shared" si="269"/>
        <v>1.9704986603908443</v>
      </c>
      <c r="F2770">
        <v>67</v>
      </c>
      <c r="G2770">
        <f t="shared" si="270"/>
        <v>2.8090087286422674</v>
      </c>
      <c r="H2770">
        <f t="shared" si="273"/>
        <v>114</v>
      </c>
      <c r="I2770">
        <f t="shared" si="271"/>
        <v>4.7795073890331121</v>
      </c>
      <c r="J2770">
        <v>9.2100000000000009</v>
      </c>
      <c r="K2770">
        <f t="shared" si="272"/>
        <v>0.9727263112082164</v>
      </c>
      <c r="L2770">
        <v>6.66</v>
      </c>
      <c r="M2770">
        <v>13.38</v>
      </c>
    </row>
    <row r="2771" spans="1:13" ht="15" x14ac:dyDescent="0.25">
      <c r="A2771" t="s">
        <v>1508</v>
      </c>
      <c r="B2771" t="s">
        <v>35</v>
      </c>
      <c r="C2771">
        <v>46.1</v>
      </c>
      <c r="D2771">
        <v>26</v>
      </c>
      <c r="E2771">
        <f t="shared" si="269"/>
        <v>1.6024991753253364</v>
      </c>
      <c r="F2771">
        <v>38</v>
      </c>
      <c r="G2771">
        <f t="shared" si="270"/>
        <v>2.3421141793216456</v>
      </c>
      <c r="H2771">
        <f t="shared" si="273"/>
        <v>64</v>
      </c>
      <c r="I2771">
        <f t="shared" si="271"/>
        <v>3.9446133546469819</v>
      </c>
      <c r="J2771">
        <v>8</v>
      </c>
      <c r="K2771">
        <f t="shared" si="272"/>
        <v>1.1102521078351941</v>
      </c>
      <c r="L2771">
        <v>6.93</v>
      </c>
    </row>
    <row r="2772" spans="1:13" ht="15" x14ac:dyDescent="0.25">
      <c r="A2772" t="s">
        <v>1508</v>
      </c>
      <c r="B2772" t="s">
        <v>35</v>
      </c>
      <c r="C2772">
        <v>54.1</v>
      </c>
      <c r="D2772">
        <v>43</v>
      </c>
      <c r="E2772">
        <f t="shared" si="269"/>
        <v>2.359072600488215</v>
      </c>
      <c r="F2772">
        <v>62</v>
      </c>
      <c r="G2772">
        <f t="shared" si="270"/>
        <v>3.4014535169830076</v>
      </c>
      <c r="H2772">
        <f t="shared" si="273"/>
        <v>105</v>
      </c>
      <c r="I2772">
        <f t="shared" si="271"/>
        <v>5.7605261174712226</v>
      </c>
      <c r="J2772">
        <v>9.64</v>
      </c>
      <c r="K2772">
        <f t="shared" si="272"/>
        <v>1.2319186040776844</v>
      </c>
      <c r="L2772">
        <v>7.87</v>
      </c>
    </row>
    <row r="2773" spans="1:13" ht="15" x14ac:dyDescent="0.25">
      <c r="A2773" t="s">
        <v>1508</v>
      </c>
      <c r="B2773" t="s">
        <v>35</v>
      </c>
      <c r="C2773">
        <v>57.9</v>
      </c>
      <c r="D2773">
        <v>51</v>
      </c>
      <c r="E2773">
        <f t="shared" si="269"/>
        <v>2.6631666253092128</v>
      </c>
      <c r="F2773">
        <v>67</v>
      </c>
      <c r="G2773">
        <f t="shared" si="270"/>
        <v>3.4986698803081815</v>
      </c>
      <c r="H2773">
        <f t="shared" si="273"/>
        <v>118</v>
      </c>
      <c r="I2773">
        <f t="shared" si="271"/>
        <v>6.1618365056173943</v>
      </c>
      <c r="J2773">
        <v>9.74</v>
      </c>
      <c r="K2773">
        <f t="shared" si="272"/>
        <v>1.2018929451780247</v>
      </c>
      <c r="L2773">
        <v>7.81</v>
      </c>
    </row>
    <row r="2774" spans="1:13" x14ac:dyDescent="0.3">
      <c r="A2774" t="s">
        <v>1508</v>
      </c>
      <c r="B2774" t="s">
        <v>542</v>
      </c>
      <c r="C2774">
        <v>50.4</v>
      </c>
      <c r="D2774">
        <v>34</v>
      </c>
      <c r="E2774">
        <f t="shared" si="269"/>
        <v>1.9639547476111181</v>
      </c>
      <c r="F2774">
        <v>47</v>
      </c>
      <c r="G2774">
        <f t="shared" si="270"/>
        <v>2.7148786216977219</v>
      </c>
      <c r="H2774">
        <f t="shared" si="273"/>
        <v>81</v>
      </c>
      <c r="I2774">
        <f t="shared" si="271"/>
        <v>4.6788333693088404</v>
      </c>
      <c r="J2774">
        <v>6.45</v>
      </c>
      <c r="K2774">
        <f t="shared" si="272"/>
        <v>0.85492006133572207</v>
      </c>
      <c r="L2774">
        <v>7.48</v>
      </c>
      <c r="M2774">
        <v>12.63</v>
      </c>
    </row>
    <row r="2775" spans="1:13" ht="15" x14ac:dyDescent="0.25">
      <c r="A2775" t="s">
        <v>2081</v>
      </c>
      <c r="B2775" t="s">
        <v>118</v>
      </c>
      <c r="C2775">
        <v>100.3</v>
      </c>
      <c r="D2775">
        <v>70</v>
      </c>
      <c r="E2775">
        <f t="shared" si="269"/>
        <v>2.4510511060562825</v>
      </c>
      <c r="F2775">
        <v>87</v>
      </c>
      <c r="G2775">
        <f t="shared" si="270"/>
        <v>3.046306374669951</v>
      </c>
      <c r="H2775">
        <f t="shared" si="273"/>
        <v>157</v>
      </c>
      <c r="I2775">
        <f t="shared" si="271"/>
        <v>5.497357480726234</v>
      </c>
      <c r="J2775">
        <v>9.09</v>
      </c>
      <c r="K2775">
        <f t="shared" si="272"/>
        <v>0.8449995909038609</v>
      </c>
      <c r="L2775">
        <v>6.49</v>
      </c>
    </row>
    <row r="2776" spans="1:13" ht="15" x14ac:dyDescent="0.25">
      <c r="A2776" t="s">
        <v>803</v>
      </c>
      <c r="B2776" t="s">
        <v>49</v>
      </c>
      <c r="C2776">
        <v>52.1</v>
      </c>
      <c r="D2776">
        <v>60</v>
      </c>
      <c r="E2776">
        <f t="shared" si="269"/>
        <v>3.3831716034156107</v>
      </c>
      <c r="F2776">
        <v>72</v>
      </c>
      <c r="G2776">
        <f t="shared" si="270"/>
        <v>4.0598059240987334</v>
      </c>
      <c r="H2776">
        <f t="shared" si="273"/>
        <v>132</v>
      </c>
      <c r="I2776">
        <f t="shared" si="271"/>
        <v>7.4429775275143442</v>
      </c>
      <c r="J2776">
        <v>12.1</v>
      </c>
      <c r="K2776">
        <f t="shared" si="272"/>
        <v>1.5766089750690624</v>
      </c>
      <c r="L2776">
        <v>8.32</v>
      </c>
      <c r="M2776">
        <v>11.83</v>
      </c>
    </row>
    <row r="2777" spans="1:13" ht="15" x14ac:dyDescent="0.25">
      <c r="A2777" t="s">
        <v>1569</v>
      </c>
      <c r="B2777" t="s">
        <v>1517</v>
      </c>
      <c r="C2777">
        <v>66.2</v>
      </c>
      <c r="D2777">
        <v>45</v>
      </c>
      <c r="E2777">
        <f t="shared" si="269"/>
        <v>2.1316749476539902</v>
      </c>
      <c r="F2777">
        <v>62</v>
      </c>
      <c r="G2777">
        <f t="shared" si="270"/>
        <v>2.9369743723232755</v>
      </c>
      <c r="H2777">
        <f t="shared" si="273"/>
        <v>107</v>
      </c>
      <c r="I2777">
        <f t="shared" si="271"/>
        <v>5.0686493199772658</v>
      </c>
      <c r="J2777">
        <v>10.4</v>
      </c>
      <c r="K2777">
        <f t="shared" si="272"/>
        <v>1.1976987767298153</v>
      </c>
      <c r="L2777">
        <v>6.2</v>
      </c>
      <c r="M2777">
        <v>13.87</v>
      </c>
    </row>
    <row r="2778" spans="1:13" ht="15" x14ac:dyDescent="0.25">
      <c r="A2778" t="s">
        <v>1516</v>
      </c>
      <c r="B2778" t="s">
        <v>1517</v>
      </c>
      <c r="C2778">
        <v>60.6</v>
      </c>
      <c r="D2778">
        <v>35</v>
      </c>
      <c r="E2778">
        <f t="shared" si="269"/>
        <v>1.7680641344981036</v>
      </c>
      <c r="F2778">
        <v>41</v>
      </c>
      <c r="G2778">
        <f t="shared" si="270"/>
        <v>2.0711608432692072</v>
      </c>
      <c r="H2778">
        <f t="shared" si="273"/>
        <v>76</v>
      </c>
      <c r="I2778">
        <f t="shared" si="271"/>
        <v>3.8392249777673109</v>
      </c>
      <c r="J2778">
        <v>7.48</v>
      </c>
      <c r="K2778">
        <f t="shared" si="272"/>
        <v>0.90157990912281361</v>
      </c>
      <c r="L2778">
        <v>5.54</v>
      </c>
    </row>
    <row r="2779" spans="1:13" ht="15" x14ac:dyDescent="0.25">
      <c r="A2779" t="s">
        <v>1516</v>
      </c>
      <c r="B2779" t="s">
        <v>1517</v>
      </c>
      <c r="C2779">
        <v>73.8</v>
      </c>
      <c r="D2779">
        <v>81</v>
      </c>
      <c r="E2779">
        <f t="shared" si="269"/>
        <v>3.5453686897895365</v>
      </c>
      <c r="F2779">
        <v>107</v>
      </c>
      <c r="G2779">
        <f t="shared" si="270"/>
        <v>4.6833882692281534</v>
      </c>
      <c r="H2779">
        <f t="shared" si="273"/>
        <v>188</v>
      </c>
      <c r="I2779">
        <f t="shared" si="271"/>
        <v>8.2287569590176908</v>
      </c>
      <c r="J2779">
        <v>11.4</v>
      </c>
      <c r="K2779">
        <f t="shared" si="272"/>
        <v>1.2413306828083059</v>
      </c>
      <c r="L2779">
        <v>7.1</v>
      </c>
    </row>
    <row r="2780" spans="1:13" ht="15" x14ac:dyDescent="0.25">
      <c r="A2780" t="s">
        <v>1516</v>
      </c>
      <c r="B2780" t="s">
        <v>1517</v>
      </c>
      <c r="C2780">
        <v>67.5</v>
      </c>
      <c r="D2780">
        <v>77</v>
      </c>
      <c r="E2780">
        <f t="shared" si="269"/>
        <v>3.5962985044870415</v>
      </c>
      <c r="F2780">
        <v>100</v>
      </c>
      <c r="G2780">
        <f t="shared" si="270"/>
        <v>4.6705175382948587</v>
      </c>
      <c r="H2780">
        <f t="shared" si="273"/>
        <v>177</v>
      </c>
      <c r="I2780">
        <f t="shared" si="271"/>
        <v>8.2668160427819011</v>
      </c>
      <c r="J2780">
        <v>11.56</v>
      </c>
      <c r="K2780">
        <f t="shared" si="272"/>
        <v>1.3180082974098786</v>
      </c>
      <c r="L2780">
        <v>7.7</v>
      </c>
      <c r="M2780">
        <v>12</v>
      </c>
    </row>
    <row r="2781" spans="1:13" ht="15" x14ac:dyDescent="0.25">
      <c r="A2781" t="s">
        <v>1857</v>
      </c>
      <c r="B2781" t="s">
        <v>1858</v>
      </c>
      <c r="C2781">
        <v>57.5</v>
      </c>
      <c r="D2781">
        <v>60</v>
      </c>
      <c r="E2781">
        <f t="shared" si="269"/>
        <v>3.1489764302108432</v>
      </c>
      <c r="F2781">
        <v>80</v>
      </c>
      <c r="G2781">
        <f t="shared" si="270"/>
        <v>4.1986352402811242</v>
      </c>
      <c r="H2781">
        <f t="shared" si="273"/>
        <v>140</v>
      </c>
      <c r="I2781">
        <f t="shared" si="271"/>
        <v>7.3476116704919674</v>
      </c>
      <c r="J2781">
        <v>9.3000000000000007</v>
      </c>
      <c r="K2781">
        <f t="shared" si="272"/>
        <v>1.151706607918128</v>
      </c>
      <c r="L2781">
        <v>7.52</v>
      </c>
    </row>
    <row r="2782" spans="1:13" ht="15" x14ac:dyDescent="0.25">
      <c r="A2782" t="s">
        <v>1857</v>
      </c>
      <c r="B2782" t="s">
        <v>1858</v>
      </c>
      <c r="C2782">
        <v>60.6</v>
      </c>
      <c r="D2782">
        <v>75</v>
      </c>
      <c r="E2782">
        <f t="shared" si="269"/>
        <v>3.7887088596387937</v>
      </c>
      <c r="F2782">
        <v>92</v>
      </c>
      <c r="G2782">
        <f t="shared" si="270"/>
        <v>4.6474828678235864</v>
      </c>
      <c r="H2782">
        <f t="shared" si="273"/>
        <v>167</v>
      </c>
      <c r="I2782">
        <f t="shared" si="271"/>
        <v>8.436191727462381</v>
      </c>
      <c r="J2782">
        <v>9.9499999999999993</v>
      </c>
      <c r="K2782">
        <f t="shared" si="272"/>
        <v>1.1992941304508014</v>
      </c>
      <c r="L2782">
        <v>7.77</v>
      </c>
    </row>
    <row r="2783" spans="1:13" ht="15" x14ac:dyDescent="0.25">
      <c r="A2783" t="s">
        <v>1857</v>
      </c>
      <c r="B2783" t="s">
        <v>1858</v>
      </c>
      <c r="C2783">
        <v>62.8</v>
      </c>
      <c r="D2783">
        <v>82</v>
      </c>
      <c r="E2783">
        <f t="shared" si="269"/>
        <v>4.0362547520055845</v>
      </c>
      <c r="F2783">
        <v>100</v>
      </c>
      <c r="G2783">
        <f t="shared" si="270"/>
        <v>4.922261892689737</v>
      </c>
      <c r="H2783">
        <f t="shared" si="273"/>
        <v>182</v>
      </c>
      <c r="I2783">
        <f t="shared" si="271"/>
        <v>8.9585166446953206</v>
      </c>
      <c r="J2783">
        <v>10.7</v>
      </c>
      <c r="K2783">
        <f t="shared" si="272"/>
        <v>1.2662007374075079</v>
      </c>
      <c r="L2783">
        <v>8.0500000000000007</v>
      </c>
    </row>
    <row r="2784" spans="1:13" x14ac:dyDescent="0.3">
      <c r="A2784" t="s">
        <v>283</v>
      </c>
      <c r="B2784" t="s">
        <v>53</v>
      </c>
      <c r="C2784">
        <v>32.200000000000003</v>
      </c>
      <c r="D2784">
        <v>20</v>
      </c>
      <c r="E2784">
        <f t="shared" si="269"/>
        <v>1.6003541697539401</v>
      </c>
      <c r="F2784">
        <v>22</v>
      </c>
      <c r="G2784">
        <f t="shared" si="270"/>
        <v>1.760389586729334</v>
      </c>
      <c r="H2784">
        <f t="shared" si="273"/>
        <v>42</v>
      </c>
      <c r="I2784">
        <f t="shared" si="271"/>
        <v>3.3607437564832741</v>
      </c>
      <c r="J2784">
        <v>5.2</v>
      </c>
      <c r="K2784">
        <f t="shared" si="272"/>
        <v>0.86831229445719715</v>
      </c>
      <c r="L2784">
        <v>5.3</v>
      </c>
      <c r="M2784">
        <v>14.47</v>
      </c>
    </row>
    <row r="2785" spans="1:13" ht="15" x14ac:dyDescent="0.25">
      <c r="A2785" t="s">
        <v>435</v>
      </c>
      <c r="B2785" t="s">
        <v>141</v>
      </c>
      <c r="C2785">
        <v>34.200000000000003</v>
      </c>
      <c r="D2785">
        <v>23</v>
      </c>
      <c r="E2785">
        <f t="shared" si="269"/>
        <v>1.761480037634322</v>
      </c>
      <c r="F2785">
        <v>28</v>
      </c>
      <c r="G2785">
        <f t="shared" si="270"/>
        <v>2.1444104805983053</v>
      </c>
      <c r="H2785">
        <f t="shared" si="273"/>
        <v>51</v>
      </c>
      <c r="I2785">
        <f t="shared" si="271"/>
        <v>3.9058905182326273</v>
      </c>
      <c r="J2785">
        <v>6.58</v>
      </c>
      <c r="K2785">
        <f t="shared" si="272"/>
        <v>1.0651413965729881</v>
      </c>
      <c r="L2785">
        <v>5.27</v>
      </c>
      <c r="M2785">
        <v>14.9</v>
      </c>
    </row>
    <row r="2786" spans="1:13" ht="15" x14ac:dyDescent="0.25">
      <c r="A2786" t="s">
        <v>435</v>
      </c>
      <c r="B2786" t="s">
        <v>141</v>
      </c>
      <c r="C2786">
        <v>60</v>
      </c>
      <c r="D2786">
        <v>63</v>
      </c>
      <c r="E2786">
        <f t="shared" si="269"/>
        <v>3.2056336296191752</v>
      </c>
      <c r="F2786">
        <v>78</v>
      </c>
      <c r="G2786">
        <f t="shared" si="270"/>
        <v>3.9688797319094546</v>
      </c>
      <c r="H2786">
        <f t="shared" si="273"/>
        <v>141</v>
      </c>
      <c r="I2786">
        <f t="shared" si="271"/>
        <v>7.1745133615286303</v>
      </c>
      <c r="J2786">
        <v>10.210000000000001</v>
      </c>
      <c r="K2786">
        <f t="shared" si="272"/>
        <v>1.2369613134105999</v>
      </c>
      <c r="L2786">
        <v>7.42</v>
      </c>
    </row>
    <row r="2787" spans="1:13" ht="15" x14ac:dyDescent="0.25">
      <c r="A2787" t="s">
        <v>435</v>
      </c>
      <c r="B2787" t="s">
        <v>141</v>
      </c>
      <c r="C2787">
        <v>63</v>
      </c>
      <c r="D2787">
        <v>68</v>
      </c>
      <c r="E2787">
        <f t="shared" si="269"/>
        <v>3.3394055088860002</v>
      </c>
      <c r="F2787">
        <v>80</v>
      </c>
      <c r="G2787">
        <f t="shared" si="270"/>
        <v>3.9287123633952943</v>
      </c>
      <c r="H2787">
        <f t="shared" si="273"/>
        <v>148</v>
      </c>
      <c r="I2787">
        <f t="shared" si="271"/>
        <v>7.2681178722812945</v>
      </c>
      <c r="J2787">
        <v>9.5299999999999994</v>
      </c>
      <c r="K2787">
        <f t="shared" si="272"/>
        <v>1.1258999576714508</v>
      </c>
      <c r="L2787">
        <v>7.58</v>
      </c>
    </row>
    <row r="2788" spans="1:13" ht="15" x14ac:dyDescent="0.25">
      <c r="A2788" t="s">
        <v>435</v>
      </c>
      <c r="B2788" t="s">
        <v>656</v>
      </c>
      <c r="C2788">
        <v>72</v>
      </c>
      <c r="D2788">
        <v>82</v>
      </c>
      <c r="E2788">
        <f t="shared" si="269"/>
        <v>3.6541870554457345</v>
      </c>
      <c r="F2788">
        <v>96</v>
      </c>
      <c r="G2788">
        <f t="shared" si="270"/>
        <v>4.2780726502779336</v>
      </c>
      <c r="H2788">
        <f t="shared" si="273"/>
        <v>178</v>
      </c>
      <c r="I2788">
        <f t="shared" si="271"/>
        <v>7.9322597057236681</v>
      </c>
      <c r="J2788">
        <v>13.6</v>
      </c>
      <c r="K2788">
        <f t="shared" si="272"/>
        <v>1.4998571468322293</v>
      </c>
      <c r="L2788">
        <v>8.69</v>
      </c>
    </row>
    <row r="2789" spans="1:13" ht="15" x14ac:dyDescent="0.25">
      <c r="A2789" t="s">
        <v>1380</v>
      </c>
      <c r="B2789" t="s">
        <v>141</v>
      </c>
      <c r="C2789">
        <v>43.1</v>
      </c>
      <c r="D2789">
        <v>33</v>
      </c>
      <c r="E2789">
        <f t="shared" si="269"/>
        <v>2.1359726342781311</v>
      </c>
      <c r="F2789">
        <v>43</v>
      </c>
      <c r="G2789">
        <f t="shared" si="270"/>
        <v>2.7832370689078676</v>
      </c>
      <c r="H2789">
        <f t="shared" si="273"/>
        <v>76</v>
      </c>
      <c r="I2789">
        <f t="shared" si="271"/>
        <v>4.9192097031859987</v>
      </c>
      <c r="J2789">
        <v>7.48</v>
      </c>
      <c r="K2789">
        <f t="shared" si="272"/>
        <v>1.0747279615192573</v>
      </c>
    </row>
    <row r="2790" spans="1:13" ht="15" x14ac:dyDescent="0.25">
      <c r="A2790" t="s">
        <v>1472</v>
      </c>
      <c r="B2790" t="s">
        <v>126</v>
      </c>
      <c r="C2790">
        <v>80.400000000000006</v>
      </c>
      <c r="D2790">
        <v>114</v>
      </c>
      <c r="E2790">
        <f t="shared" si="269"/>
        <v>4.688373438278</v>
      </c>
      <c r="F2790">
        <v>141</v>
      </c>
      <c r="G2790">
        <f t="shared" si="270"/>
        <v>5.7987776736596315</v>
      </c>
      <c r="H2790">
        <f t="shared" ref="H2790:H2821" si="274">D2790+F2790</f>
        <v>255</v>
      </c>
      <c r="I2790">
        <f t="shared" si="271"/>
        <v>10.487151111937631</v>
      </c>
      <c r="J2790">
        <v>15.16</v>
      </c>
      <c r="K2790">
        <f t="shared" si="272"/>
        <v>1.5794457677651905</v>
      </c>
      <c r="L2790">
        <v>9.4700000000000006</v>
      </c>
      <c r="M2790">
        <v>14.132271045350899</v>
      </c>
    </row>
    <row r="2791" spans="1:13" ht="15" x14ac:dyDescent="0.25">
      <c r="A2791" t="s">
        <v>1539</v>
      </c>
      <c r="B2791" t="s">
        <v>892</v>
      </c>
      <c r="C2791">
        <v>55.1</v>
      </c>
      <c r="D2791">
        <v>65</v>
      </c>
      <c r="E2791">
        <f t="shared" si="269"/>
        <v>3.5188457330681473</v>
      </c>
      <c r="F2791">
        <v>86</v>
      </c>
      <c r="G2791">
        <f t="shared" si="270"/>
        <v>4.6557035852901638</v>
      </c>
      <c r="H2791">
        <f t="shared" si="274"/>
        <v>151</v>
      </c>
      <c r="I2791">
        <f t="shared" si="271"/>
        <v>8.1745493183583111</v>
      </c>
      <c r="J2791">
        <v>9.1300000000000008</v>
      </c>
      <c r="K2791">
        <f t="shared" si="272"/>
        <v>1.1557799397142599</v>
      </c>
      <c r="L2791">
        <v>7.53</v>
      </c>
    </row>
    <row r="2792" spans="1:13" ht="15" x14ac:dyDescent="0.25">
      <c r="A2792" t="s">
        <v>1539</v>
      </c>
      <c r="B2792" t="s">
        <v>540</v>
      </c>
      <c r="C2792">
        <v>71.7</v>
      </c>
      <c r="D2792">
        <v>101</v>
      </c>
      <c r="E2792">
        <f t="shared" si="269"/>
        <v>4.5145796513038219</v>
      </c>
      <c r="F2792">
        <v>122</v>
      </c>
      <c r="G2792">
        <f t="shared" si="270"/>
        <v>5.4532546283075867</v>
      </c>
      <c r="H2792">
        <f t="shared" si="274"/>
        <v>223</v>
      </c>
      <c r="I2792">
        <f t="shared" si="271"/>
        <v>9.9678342796114077</v>
      </c>
      <c r="J2792">
        <v>12.8</v>
      </c>
      <c r="K2792">
        <f t="shared" si="272"/>
        <v>1.414672035152724</v>
      </c>
      <c r="L2792">
        <v>9.31</v>
      </c>
    </row>
    <row r="2793" spans="1:13" ht="15" x14ac:dyDescent="0.25">
      <c r="A2793" t="s">
        <v>1539</v>
      </c>
      <c r="B2793" t="s">
        <v>540</v>
      </c>
      <c r="C2793">
        <v>76.900000000000006</v>
      </c>
      <c r="D2793">
        <v>106</v>
      </c>
      <c r="E2793">
        <f t="shared" si="269"/>
        <v>4.5028101355077155</v>
      </c>
      <c r="F2793">
        <v>135</v>
      </c>
      <c r="G2793">
        <f t="shared" si="270"/>
        <v>5.7347110216371853</v>
      </c>
      <c r="H2793">
        <f t="shared" si="274"/>
        <v>241</v>
      </c>
      <c r="I2793">
        <f t="shared" si="271"/>
        <v>10.237521157144901</v>
      </c>
      <c r="J2793">
        <v>13.05</v>
      </c>
      <c r="K2793">
        <f t="shared" si="272"/>
        <v>1.3911720663358824</v>
      </c>
      <c r="L2793">
        <v>9</v>
      </c>
      <c r="M2793">
        <v>14.053522285291701</v>
      </c>
    </row>
    <row r="2794" spans="1:13" ht="15" x14ac:dyDescent="0.25">
      <c r="A2794" t="s">
        <v>1539</v>
      </c>
      <c r="B2794" t="s">
        <v>540</v>
      </c>
      <c r="C2794">
        <v>53.9</v>
      </c>
      <c r="D2794">
        <v>54</v>
      </c>
      <c r="E2794">
        <f t="shared" si="269"/>
        <v>2.9705484016169232</v>
      </c>
      <c r="F2794">
        <v>74</v>
      </c>
      <c r="G2794">
        <f t="shared" si="270"/>
        <v>4.0707515133268943</v>
      </c>
      <c r="H2794">
        <f t="shared" si="274"/>
        <v>128</v>
      </c>
      <c r="I2794">
        <f t="shared" si="271"/>
        <v>7.041299914943818</v>
      </c>
      <c r="J2794">
        <v>8.75</v>
      </c>
      <c r="K2794">
        <f t="shared" si="272"/>
        <v>1.1203204002149307</v>
      </c>
      <c r="L2794">
        <v>7.4</v>
      </c>
      <c r="M2794">
        <v>12.68</v>
      </c>
    </row>
    <row r="2795" spans="1:13" ht="15" x14ac:dyDescent="0.25">
      <c r="A2795" t="s">
        <v>891</v>
      </c>
      <c r="B2795" t="s">
        <v>892</v>
      </c>
      <c r="C2795">
        <v>46.6</v>
      </c>
      <c r="D2795">
        <v>42</v>
      </c>
      <c r="E2795">
        <f t="shared" si="269"/>
        <v>2.5684191297780914</v>
      </c>
      <c r="F2795">
        <v>52</v>
      </c>
      <c r="G2795">
        <f t="shared" si="270"/>
        <v>3.1799474940109702</v>
      </c>
      <c r="H2795">
        <f t="shared" si="274"/>
        <v>94</v>
      </c>
      <c r="I2795">
        <f t="shared" si="271"/>
        <v>5.748366623789062</v>
      </c>
      <c r="J2795">
        <v>7.3</v>
      </c>
      <c r="K2795">
        <f t="shared" si="272"/>
        <v>1.0074866043769102</v>
      </c>
      <c r="L2795">
        <v>6.65</v>
      </c>
      <c r="M2795">
        <v>13.44</v>
      </c>
    </row>
    <row r="2796" spans="1:13" ht="15" x14ac:dyDescent="0.25">
      <c r="A2796" t="s">
        <v>891</v>
      </c>
      <c r="B2796" t="s">
        <v>101</v>
      </c>
      <c r="C2796">
        <v>39.1</v>
      </c>
      <c r="D2796">
        <v>31</v>
      </c>
      <c r="E2796">
        <f t="shared" si="269"/>
        <v>2.1538369242623836</v>
      </c>
      <c r="F2796">
        <v>39</v>
      </c>
      <c r="G2796">
        <f t="shared" si="270"/>
        <v>2.7096658079429985</v>
      </c>
      <c r="H2796">
        <f t="shared" si="274"/>
        <v>70</v>
      </c>
      <c r="I2796">
        <f t="shared" si="271"/>
        <v>4.8635027322053821</v>
      </c>
      <c r="J2796">
        <v>5.42</v>
      </c>
      <c r="K2796">
        <f t="shared" si="272"/>
        <v>0.81884731260004717</v>
      </c>
      <c r="L2796">
        <v>6.1</v>
      </c>
      <c r="M2796">
        <v>13.4</v>
      </c>
    </row>
    <row r="2797" spans="1:13" ht="15" x14ac:dyDescent="0.25">
      <c r="A2797" t="s">
        <v>1791</v>
      </c>
      <c r="B2797" t="s">
        <v>858</v>
      </c>
      <c r="C2797">
        <v>60.4</v>
      </c>
      <c r="D2797">
        <v>50</v>
      </c>
      <c r="E2797">
        <f t="shared" si="269"/>
        <v>2.5318868414706786</v>
      </c>
      <c r="F2797">
        <v>68</v>
      </c>
      <c r="G2797">
        <f t="shared" si="270"/>
        <v>3.4433661044001229</v>
      </c>
      <c r="H2797">
        <f t="shared" si="274"/>
        <v>118</v>
      </c>
      <c r="I2797">
        <f t="shared" si="271"/>
        <v>5.9752529458708015</v>
      </c>
      <c r="J2797">
        <v>11.200000000000001</v>
      </c>
      <c r="K2797">
        <f t="shared" si="272"/>
        <v>1.3522617767321328</v>
      </c>
      <c r="L2797">
        <v>6.83</v>
      </c>
    </row>
    <row r="2798" spans="1:13" ht="15" x14ac:dyDescent="0.25">
      <c r="A2798" t="s">
        <v>2011</v>
      </c>
      <c r="B2798" t="s">
        <v>858</v>
      </c>
      <c r="C2798">
        <v>67.7</v>
      </c>
      <c r="D2798">
        <v>82</v>
      </c>
      <c r="E2798">
        <f t="shared" si="269"/>
        <v>3.8215911873107182</v>
      </c>
      <c r="F2798">
        <v>100</v>
      </c>
      <c r="G2798">
        <f t="shared" si="270"/>
        <v>4.6604770576959984</v>
      </c>
      <c r="H2798">
        <f t="shared" si="274"/>
        <v>182</v>
      </c>
      <c r="I2798">
        <f t="shared" si="271"/>
        <v>8.4820682450067171</v>
      </c>
      <c r="J2798">
        <v>12.42</v>
      </c>
      <c r="K2798">
        <f t="shared" si="272"/>
        <v>1.4139026832817905</v>
      </c>
      <c r="L2798">
        <v>7.49</v>
      </c>
    </row>
    <row r="2799" spans="1:13" ht="15" x14ac:dyDescent="0.25">
      <c r="A2799" t="s">
        <v>1369</v>
      </c>
      <c r="B2799" t="s">
        <v>858</v>
      </c>
      <c r="C2799">
        <v>52.7</v>
      </c>
      <c r="D2799">
        <v>35</v>
      </c>
      <c r="E2799">
        <f t="shared" si="269"/>
        <v>1.9571474254325365</v>
      </c>
      <c r="F2799">
        <v>44</v>
      </c>
      <c r="G2799">
        <f t="shared" si="270"/>
        <v>2.4604139062580459</v>
      </c>
      <c r="H2799">
        <f t="shared" si="274"/>
        <v>79</v>
      </c>
      <c r="I2799">
        <f t="shared" si="271"/>
        <v>4.4175613316905826</v>
      </c>
      <c r="J2799">
        <v>8.64</v>
      </c>
      <c r="K2799">
        <f t="shared" si="272"/>
        <v>1.1191511609787124</v>
      </c>
      <c r="L2799">
        <v>6.0600000000000005</v>
      </c>
    </row>
    <row r="2800" spans="1:13" ht="15" x14ac:dyDescent="0.25">
      <c r="A2800" t="s">
        <v>44</v>
      </c>
      <c r="B2800" t="s">
        <v>3</v>
      </c>
      <c r="C2800">
        <v>38</v>
      </c>
      <c r="D2800">
        <v>39</v>
      </c>
      <c r="E2800">
        <f t="shared" si="269"/>
        <v>2.7664989675891554</v>
      </c>
      <c r="F2800">
        <v>51</v>
      </c>
      <c r="G2800">
        <f t="shared" si="270"/>
        <v>3.6177294191550491</v>
      </c>
      <c r="H2800">
        <f t="shared" si="274"/>
        <v>90</v>
      </c>
      <c r="I2800">
        <f t="shared" si="271"/>
        <v>6.384228386744204</v>
      </c>
      <c r="J2800">
        <v>5.78</v>
      </c>
      <c r="K2800">
        <f t="shared" si="272"/>
        <v>0.88617681190354214</v>
      </c>
      <c r="L2800">
        <v>7.49</v>
      </c>
      <c r="M2800">
        <v>14</v>
      </c>
    </row>
    <row r="2801" spans="1:13" ht="15" x14ac:dyDescent="0.25">
      <c r="A2801" t="s">
        <v>44</v>
      </c>
      <c r="B2801" t="s">
        <v>3</v>
      </c>
      <c r="C2801">
        <v>28.3</v>
      </c>
      <c r="D2801">
        <v>26</v>
      </c>
      <c r="E2801">
        <f t="shared" si="269"/>
        <v>2.285305939729505</v>
      </c>
      <c r="F2801">
        <v>30</v>
      </c>
      <c r="G2801">
        <f t="shared" si="270"/>
        <v>2.6368914689186593</v>
      </c>
      <c r="H2801">
        <f t="shared" si="274"/>
        <v>56</v>
      </c>
      <c r="I2801">
        <f t="shared" si="271"/>
        <v>4.9221974086481648</v>
      </c>
      <c r="J2801">
        <v>3.92</v>
      </c>
      <c r="K2801">
        <f t="shared" si="272"/>
        <v>0.69962206450258246</v>
      </c>
      <c r="L2801">
        <v>6.37</v>
      </c>
      <c r="M2801">
        <v>13.91</v>
      </c>
    </row>
    <row r="2802" spans="1:13" ht="15" x14ac:dyDescent="0.25">
      <c r="A2802" t="s">
        <v>44</v>
      </c>
      <c r="B2802" t="s">
        <v>3</v>
      </c>
      <c r="C2802">
        <v>34.5</v>
      </c>
      <c r="D2802">
        <v>37</v>
      </c>
      <c r="E2802">
        <f t="shared" si="269"/>
        <v>2.8157402880143594</v>
      </c>
      <c r="F2802">
        <v>50</v>
      </c>
      <c r="G2802">
        <f t="shared" si="270"/>
        <v>3.8050544432626481</v>
      </c>
      <c r="H2802">
        <f t="shared" si="274"/>
        <v>87</v>
      </c>
      <c r="I2802">
        <f t="shared" si="271"/>
        <v>6.620794731277007</v>
      </c>
      <c r="J2802">
        <v>5.84</v>
      </c>
      <c r="K2802">
        <f t="shared" si="272"/>
        <v>0.94110669245664891</v>
      </c>
      <c r="L2802">
        <v>6.9</v>
      </c>
      <c r="M2802">
        <v>13</v>
      </c>
    </row>
    <row r="2803" spans="1:13" ht="15" x14ac:dyDescent="0.25">
      <c r="A2803" t="s">
        <v>44</v>
      </c>
      <c r="B2803" t="s">
        <v>3</v>
      </c>
      <c r="C2803">
        <v>47.4</v>
      </c>
      <c r="D2803">
        <v>60</v>
      </c>
      <c r="E2803">
        <f t="shared" si="269"/>
        <v>3.6240201878350029</v>
      </c>
      <c r="F2803">
        <v>72</v>
      </c>
      <c r="G2803">
        <f t="shared" si="270"/>
        <v>4.3488242254020033</v>
      </c>
      <c r="H2803">
        <f t="shared" si="274"/>
        <v>132</v>
      </c>
      <c r="I2803">
        <f t="shared" si="271"/>
        <v>7.9728444132370067</v>
      </c>
      <c r="J2803">
        <v>9.49</v>
      </c>
      <c r="K2803">
        <f t="shared" si="272"/>
        <v>1.2982899698759296</v>
      </c>
      <c r="L2803">
        <v>8.02</v>
      </c>
      <c r="M2803">
        <v>11.7</v>
      </c>
    </row>
    <row r="2804" spans="1:13" ht="15" x14ac:dyDescent="0.25">
      <c r="A2804" t="s">
        <v>44</v>
      </c>
      <c r="B2804" t="s">
        <v>3</v>
      </c>
      <c r="C2804">
        <v>52</v>
      </c>
      <c r="D2804">
        <v>62</v>
      </c>
      <c r="E2804">
        <f t="shared" si="269"/>
        <v>3.5008329951241088</v>
      </c>
      <c r="F2804">
        <v>75</v>
      </c>
      <c r="G2804">
        <f t="shared" si="270"/>
        <v>4.2348786231340032</v>
      </c>
      <c r="H2804">
        <f t="shared" si="274"/>
        <v>137</v>
      </c>
      <c r="I2804">
        <f t="shared" si="271"/>
        <v>7.7357116182581116</v>
      </c>
      <c r="J2804">
        <v>9.32</v>
      </c>
      <c r="K2804">
        <f t="shared" si="272"/>
        <v>1.2155831589208255</v>
      </c>
      <c r="L2804">
        <v>8.39</v>
      </c>
      <c r="M2804">
        <v>11.4</v>
      </c>
    </row>
    <row r="2805" spans="1:13" ht="15" x14ac:dyDescent="0.25">
      <c r="A2805" t="s">
        <v>382</v>
      </c>
      <c r="B2805" t="s">
        <v>383</v>
      </c>
      <c r="C2805">
        <v>53.7</v>
      </c>
      <c r="D2805">
        <v>16</v>
      </c>
      <c r="E2805">
        <f t="shared" si="269"/>
        <v>0.8825457498098227</v>
      </c>
      <c r="F2805">
        <v>18</v>
      </c>
      <c r="G2805">
        <f t="shared" si="270"/>
        <v>0.99286396853605052</v>
      </c>
      <c r="H2805">
        <f t="shared" si="274"/>
        <v>34</v>
      </c>
      <c r="I2805">
        <f t="shared" si="271"/>
        <v>1.8754097183458731</v>
      </c>
      <c r="J2805">
        <v>4.79</v>
      </c>
      <c r="K2805">
        <f t="shared" si="272"/>
        <v>0.614471859248931</v>
      </c>
      <c r="L2805">
        <v>4.51</v>
      </c>
      <c r="M2805">
        <v>15.84</v>
      </c>
    </row>
    <row r="2806" spans="1:13" ht="15" x14ac:dyDescent="0.25">
      <c r="A2806" t="s">
        <v>1994</v>
      </c>
      <c r="B2806" t="s">
        <v>664</v>
      </c>
      <c r="C2806">
        <v>60.5</v>
      </c>
      <c r="D2806">
        <v>46</v>
      </c>
      <c r="E2806">
        <f t="shared" si="269"/>
        <v>2.3265346706974879</v>
      </c>
      <c r="F2806">
        <v>64</v>
      </c>
      <c r="G2806">
        <f t="shared" si="270"/>
        <v>3.2369178027095482</v>
      </c>
      <c r="H2806">
        <f t="shared" si="274"/>
        <v>110</v>
      </c>
      <c r="I2806">
        <f t="shared" si="271"/>
        <v>5.5634524734070361</v>
      </c>
      <c r="J2806">
        <v>8.620000000000001</v>
      </c>
      <c r="K2806">
        <f t="shared" si="272"/>
        <v>1.0398714353298972</v>
      </c>
      <c r="L2806">
        <v>7.28</v>
      </c>
    </row>
    <row r="2807" spans="1:13" x14ac:dyDescent="0.3">
      <c r="A2807" t="s">
        <v>364</v>
      </c>
      <c r="B2807" t="s">
        <v>655</v>
      </c>
      <c r="C2807">
        <v>59.5</v>
      </c>
      <c r="D2807">
        <v>31</v>
      </c>
      <c r="E2807">
        <f t="shared" si="269"/>
        <v>1.5870061415853318</v>
      </c>
      <c r="F2807">
        <v>35</v>
      </c>
      <c r="G2807">
        <f t="shared" si="270"/>
        <v>1.7917811275963424</v>
      </c>
      <c r="H2807">
        <f t="shared" si="274"/>
        <v>66</v>
      </c>
      <c r="I2807">
        <f t="shared" si="271"/>
        <v>3.3787872691816743</v>
      </c>
      <c r="J2807">
        <v>7.37</v>
      </c>
      <c r="K2807">
        <f t="shared" si="272"/>
        <v>0.89675003710372725</v>
      </c>
      <c r="L2807">
        <v>4.7699999999999996</v>
      </c>
    </row>
    <row r="2808" spans="1:13" ht="15" x14ac:dyDescent="0.25">
      <c r="A2808" t="s">
        <v>364</v>
      </c>
      <c r="C2808">
        <v>53.9</v>
      </c>
      <c r="D2808">
        <v>22</v>
      </c>
      <c r="E2808">
        <f t="shared" si="269"/>
        <v>1.2102234228809687</v>
      </c>
      <c r="F2808">
        <v>27</v>
      </c>
      <c r="G2808">
        <f t="shared" si="270"/>
        <v>1.4852742008084616</v>
      </c>
      <c r="H2808">
        <f t="shared" si="274"/>
        <v>49</v>
      </c>
      <c r="I2808">
        <f t="shared" si="271"/>
        <v>2.6954976236894304</v>
      </c>
      <c r="J2808">
        <v>6.8100000000000005</v>
      </c>
      <c r="K2808">
        <f t="shared" si="272"/>
        <v>0.87192936291013468</v>
      </c>
      <c r="L2808">
        <v>4.63</v>
      </c>
    </row>
    <row r="2809" spans="1:13" x14ac:dyDescent="0.3">
      <c r="A2809" t="s">
        <v>364</v>
      </c>
      <c r="B2809" t="s">
        <v>655</v>
      </c>
      <c r="C2809">
        <v>70.5</v>
      </c>
      <c r="D2809">
        <v>48</v>
      </c>
      <c r="E2809">
        <f t="shared" si="269"/>
        <v>2.1720461629970602</v>
      </c>
      <c r="F2809">
        <v>58</v>
      </c>
      <c r="G2809">
        <f t="shared" si="270"/>
        <v>2.6245557802881145</v>
      </c>
      <c r="H2809">
        <f t="shared" si="274"/>
        <v>106</v>
      </c>
      <c r="I2809">
        <f t="shared" si="271"/>
        <v>4.7966019432851752</v>
      </c>
      <c r="J2809">
        <v>8.7200000000000006</v>
      </c>
      <c r="K2809">
        <f t="shared" si="272"/>
        <v>0.97216739953194165</v>
      </c>
      <c r="L2809">
        <v>5.7</v>
      </c>
    </row>
    <row r="2810" spans="1:13" ht="15" x14ac:dyDescent="0.25">
      <c r="A2810" t="s">
        <v>364</v>
      </c>
      <c r="B2810" t="s">
        <v>280</v>
      </c>
      <c r="C2810">
        <v>83.1</v>
      </c>
      <c r="D2810">
        <v>100</v>
      </c>
      <c r="E2810">
        <f t="shared" si="269"/>
        <v>4.0149747199399437</v>
      </c>
      <c r="F2810">
        <v>112</v>
      </c>
      <c r="G2810">
        <f t="shared" si="270"/>
        <v>4.4967716863327372</v>
      </c>
      <c r="H2810">
        <f t="shared" si="274"/>
        <v>212</v>
      </c>
      <c r="I2810">
        <f t="shared" si="271"/>
        <v>8.5117464062726818</v>
      </c>
      <c r="J2810">
        <v>13.35</v>
      </c>
      <c r="K2810">
        <f t="shared" si="272"/>
        <v>1.3673877497287323</v>
      </c>
      <c r="L2810">
        <v>7.75</v>
      </c>
    </row>
    <row r="2811" spans="1:13" ht="15" x14ac:dyDescent="0.25">
      <c r="A2811" t="s">
        <v>364</v>
      </c>
      <c r="B2811" t="s">
        <v>280</v>
      </c>
      <c r="C2811">
        <v>91.4</v>
      </c>
      <c r="D2811">
        <v>104</v>
      </c>
      <c r="E2811">
        <f t="shared" si="269"/>
        <v>3.8962040123594384</v>
      </c>
      <c r="F2811">
        <v>101</v>
      </c>
      <c r="G2811">
        <f t="shared" si="270"/>
        <v>3.7838135120029164</v>
      </c>
      <c r="H2811">
        <f t="shared" si="274"/>
        <v>205</v>
      </c>
      <c r="I2811">
        <f t="shared" si="271"/>
        <v>7.6800175243623547</v>
      </c>
      <c r="J2811">
        <v>13.3</v>
      </c>
      <c r="K2811">
        <f t="shared" si="272"/>
        <v>1.2970235589421482</v>
      </c>
      <c r="L2811">
        <v>7.99</v>
      </c>
    </row>
    <row r="2812" spans="1:13" x14ac:dyDescent="0.3">
      <c r="A2812" t="s">
        <v>1953</v>
      </c>
      <c r="B2812" t="s">
        <v>655</v>
      </c>
      <c r="C2812">
        <v>82.2</v>
      </c>
      <c r="D2812">
        <v>50</v>
      </c>
      <c r="E2812">
        <f t="shared" si="269"/>
        <v>2.0234517018432512</v>
      </c>
      <c r="F2812">
        <v>72</v>
      </c>
      <c r="G2812">
        <f t="shared" si="270"/>
        <v>2.9137704506542819</v>
      </c>
      <c r="H2812">
        <f t="shared" si="274"/>
        <v>122</v>
      </c>
      <c r="I2812">
        <f t="shared" si="271"/>
        <v>4.937222152497533</v>
      </c>
      <c r="J2812">
        <v>9.23</v>
      </c>
      <c r="K2812">
        <f t="shared" si="272"/>
        <v>0.95071448926864988</v>
      </c>
      <c r="L2812">
        <v>6.1400000000000006</v>
      </c>
    </row>
    <row r="2813" spans="1:13" x14ac:dyDescent="0.3">
      <c r="A2813" t="s">
        <v>1239</v>
      </c>
      <c r="B2813" t="s">
        <v>655</v>
      </c>
      <c r="C2813">
        <v>66.8</v>
      </c>
      <c r="D2813">
        <v>46</v>
      </c>
      <c r="E2813">
        <f t="shared" si="269"/>
        <v>2.1647911463424458</v>
      </c>
      <c r="F2813">
        <v>60</v>
      </c>
      <c r="G2813">
        <f t="shared" si="270"/>
        <v>2.8236406256640603</v>
      </c>
      <c r="H2813">
        <f t="shared" si="274"/>
        <v>106</v>
      </c>
      <c r="I2813">
        <f t="shared" si="271"/>
        <v>4.9884317720065061</v>
      </c>
      <c r="J2813">
        <v>8.1</v>
      </c>
      <c r="K2813">
        <f t="shared" si="272"/>
        <v>0.92849429742153622</v>
      </c>
      <c r="L2813">
        <v>5.8500000000000005</v>
      </c>
      <c r="M2813">
        <v>13.7</v>
      </c>
    </row>
    <row r="2814" spans="1:13" ht="15" x14ac:dyDescent="0.25">
      <c r="A2814" t="s">
        <v>1681</v>
      </c>
      <c r="B2814" t="s">
        <v>741</v>
      </c>
      <c r="C2814">
        <v>52</v>
      </c>
      <c r="D2814">
        <v>61</v>
      </c>
      <c r="E2814">
        <f t="shared" si="269"/>
        <v>3.4443679468156558</v>
      </c>
      <c r="F2814">
        <v>75</v>
      </c>
      <c r="G2814">
        <f t="shared" si="270"/>
        <v>4.2348786231340032</v>
      </c>
      <c r="H2814">
        <f t="shared" si="274"/>
        <v>136</v>
      </c>
      <c r="I2814">
        <f t="shared" si="271"/>
        <v>7.6792465699496582</v>
      </c>
      <c r="J2814">
        <v>9.8000000000000007</v>
      </c>
      <c r="K2814">
        <f t="shared" si="272"/>
        <v>1.2781883001527994</v>
      </c>
      <c r="L2814">
        <v>7.2</v>
      </c>
      <c r="M2814">
        <v>12.05</v>
      </c>
    </row>
    <row r="2815" spans="1:13" ht="15" x14ac:dyDescent="0.25">
      <c r="A2815" t="s">
        <v>1681</v>
      </c>
      <c r="B2815" t="s">
        <v>741</v>
      </c>
      <c r="C2815">
        <v>56.3</v>
      </c>
      <c r="D2815">
        <v>67</v>
      </c>
      <c r="E2815">
        <f t="shared" si="269"/>
        <v>3.5707179213379345</v>
      </c>
      <c r="F2815">
        <v>78</v>
      </c>
      <c r="G2815">
        <f t="shared" si="270"/>
        <v>4.1569551920053565</v>
      </c>
      <c r="H2815">
        <f t="shared" si="274"/>
        <v>145</v>
      </c>
      <c r="I2815">
        <f t="shared" si="271"/>
        <v>7.7276731133432914</v>
      </c>
      <c r="J2815">
        <v>9.4</v>
      </c>
      <c r="K2815">
        <f t="shared" si="272"/>
        <v>1.1768161729547966</v>
      </c>
      <c r="L2815">
        <v>7.34</v>
      </c>
      <c r="M2815">
        <v>11.9</v>
      </c>
    </row>
    <row r="2816" spans="1:13" ht="15" x14ac:dyDescent="0.25">
      <c r="A2816" t="s">
        <v>1681</v>
      </c>
      <c r="B2816" t="s">
        <v>2108</v>
      </c>
      <c r="C2816">
        <v>64.2</v>
      </c>
      <c r="D2816">
        <v>83</v>
      </c>
      <c r="E2816">
        <f t="shared" si="269"/>
        <v>4.0204778865950859</v>
      </c>
      <c r="F2816">
        <v>100</v>
      </c>
      <c r="G2816">
        <f t="shared" si="270"/>
        <v>4.8439492609579347</v>
      </c>
      <c r="H2816">
        <f t="shared" si="274"/>
        <v>183</v>
      </c>
      <c r="I2816">
        <f t="shared" si="271"/>
        <v>8.8644271475530214</v>
      </c>
      <c r="J2816">
        <v>9.4</v>
      </c>
      <c r="K2816">
        <f t="shared" si="272"/>
        <v>1.0997914816139516</v>
      </c>
      <c r="L2816">
        <v>7.21</v>
      </c>
    </row>
    <row r="2817" spans="1:13" ht="15" x14ac:dyDescent="0.25">
      <c r="A2817" t="s">
        <v>1177</v>
      </c>
      <c r="B2817" t="s">
        <v>741</v>
      </c>
      <c r="C2817">
        <v>37.5</v>
      </c>
      <c r="D2817">
        <v>28</v>
      </c>
      <c r="E2817">
        <f t="shared" si="269"/>
        <v>2.0054331012252153</v>
      </c>
      <c r="F2817">
        <v>36</v>
      </c>
      <c r="G2817">
        <f t="shared" si="270"/>
        <v>2.5784139872895628</v>
      </c>
      <c r="H2817">
        <f t="shared" si="274"/>
        <v>64</v>
      </c>
      <c r="I2817">
        <f t="shared" si="271"/>
        <v>4.5838470885147782</v>
      </c>
      <c r="J2817">
        <v>5.7</v>
      </c>
      <c r="K2817">
        <f t="shared" si="272"/>
        <v>0.87989901258015668</v>
      </c>
      <c r="L2817">
        <v>6.22</v>
      </c>
      <c r="M2817">
        <v>13</v>
      </c>
    </row>
    <row r="2818" spans="1:13" ht="15" x14ac:dyDescent="0.25">
      <c r="A2818" t="s">
        <v>265</v>
      </c>
      <c r="B2818" t="s">
        <v>39</v>
      </c>
      <c r="C2818">
        <v>66.8</v>
      </c>
      <c r="D2818">
        <v>23</v>
      </c>
      <c r="E2818">
        <f t="shared" ref="E2818:E2881" si="275">IF(AND($C2818&gt;0,D2818&gt;0),D2818/($C2818^0.727399687532279),"")</f>
        <v>1.0823955731712229</v>
      </c>
      <c r="F2818">
        <v>31</v>
      </c>
      <c r="G2818">
        <f t="shared" ref="G2818:G2881" si="276">IF(AND($C2818&gt;0,F2818&gt;0),F2818/($C2818^0.727399687532279),"")</f>
        <v>1.458880989926431</v>
      </c>
      <c r="H2818">
        <f t="shared" si="274"/>
        <v>54</v>
      </c>
      <c r="I2818">
        <f t="shared" ref="I2818:I2881" si="277">IF(AND($C2818&gt;0,H2818&gt;0),H2818/($C2818^0.727399687532279),"")</f>
        <v>2.5412765630976542</v>
      </c>
      <c r="J2818">
        <v>4.55</v>
      </c>
      <c r="K2818">
        <f t="shared" ref="K2818:K2881" si="278">IF(AND($C2818&gt;0,J2818&gt;0),J2818/($C2818^0.515518364833551),"")</f>
        <v>0.52156161151456659</v>
      </c>
      <c r="L2818">
        <v>4.3</v>
      </c>
      <c r="M2818">
        <v>15.53</v>
      </c>
    </row>
    <row r="2819" spans="1:13" ht="15" x14ac:dyDescent="0.25">
      <c r="A2819" t="s">
        <v>722</v>
      </c>
      <c r="B2819" t="s">
        <v>128</v>
      </c>
      <c r="C2819">
        <v>41.9</v>
      </c>
      <c r="D2819">
        <v>29</v>
      </c>
      <c r="E2819">
        <f t="shared" si="275"/>
        <v>1.9160199400816089</v>
      </c>
      <c r="F2819">
        <v>36</v>
      </c>
      <c r="G2819">
        <f t="shared" si="276"/>
        <v>2.3785075118254455</v>
      </c>
      <c r="H2819">
        <f t="shared" si="274"/>
        <v>65</v>
      </c>
      <c r="I2819">
        <f t="shared" si="277"/>
        <v>4.2945274519070544</v>
      </c>
      <c r="J2819">
        <v>7.42</v>
      </c>
      <c r="K2819">
        <f t="shared" si="278"/>
        <v>1.0817397400528836</v>
      </c>
      <c r="L2819">
        <v>5.88</v>
      </c>
    </row>
    <row r="2820" spans="1:13" ht="15" x14ac:dyDescent="0.25">
      <c r="A2820" t="s">
        <v>1408</v>
      </c>
      <c r="B2820" t="s">
        <v>128</v>
      </c>
      <c r="C2820">
        <v>53.2</v>
      </c>
      <c r="D2820">
        <v>50</v>
      </c>
      <c r="E2820">
        <f t="shared" si="275"/>
        <v>2.7767860719516579</v>
      </c>
      <c r="F2820">
        <v>56</v>
      </c>
      <c r="G2820">
        <f t="shared" si="276"/>
        <v>3.1100004005858568</v>
      </c>
      <c r="H2820">
        <f t="shared" si="274"/>
        <v>106</v>
      </c>
      <c r="I2820">
        <f t="shared" si="277"/>
        <v>5.8867864725375147</v>
      </c>
      <c r="J2820">
        <v>7.84</v>
      </c>
      <c r="K2820">
        <f t="shared" si="278"/>
        <v>1.010594476326617</v>
      </c>
      <c r="L2820">
        <v>6.5600000000000005</v>
      </c>
    </row>
    <row r="2821" spans="1:13" ht="15" x14ac:dyDescent="0.25">
      <c r="A2821" t="s">
        <v>1408</v>
      </c>
      <c r="B2821" t="s">
        <v>128</v>
      </c>
      <c r="C2821">
        <v>63.6</v>
      </c>
      <c r="D2821">
        <v>76</v>
      </c>
      <c r="E2821">
        <f t="shared" si="275"/>
        <v>3.7066318217912766</v>
      </c>
      <c r="F2821">
        <v>87</v>
      </c>
      <c r="G2821">
        <f t="shared" si="276"/>
        <v>4.2431180065242247</v>
      </c>
      <c r="H2821">
        <f t="shared" si="274"/>
        <v>163</v>
      </c>
      <c r="I2821">
        <f t="shared" si="277"/>
        <v>7.9497498283155013</v>
      </c>
      <c r="J2821">
        <v>10.91</v>
      </c>
      <c r="K2821">
        <f t="shared" si="278"/>
        <v>1.2826539038005409</v>
      </c>
      <c r="L2821">
        <v>7.76</v>
      </c>
    </row>
    <row r="2822" spans="1:13" ht="15" x14ac:dyDescent="0.25">
      <c r="A2822" t="s">
        <v>1416</v>
      </c>
      <c r="B2822" t="s">
        <v>128</v>
      </c>
      <c r="C2822">
        <v>48.4</v>
      </c>
      <c r="D2822">
        <v>40</v>
      </c>
      <c r="E2822">
        <f t="shared" si="275"/>
        <v>2.3796002272493819</v>
      </c>
      <c r="F2822">
        <v>47</v>
      </c>
      <c r="G2822">
        <f t="shared" si="276"/>
        <v>2.7960302670180237</v>
      </c>
      <c r="H2822">
        <f t="shared" ref="H2822:H2836" si="279">D2822+F2822</f>
        <v>87</v>
      </c>
      <c r="I2822">
        <f t="shared" si="277"/>
        <v>5.1756304942674056</v>
      </c>
      <c r="J2822">
        <v>7.2700000000000005</v>
      </c>
      <c r="K2822">
        <f t="shared" si="278"/>
        <v>0.98393335901956902</v>
      </c>
      <c r="L2822">
        <v>5.95</v>
      </c>
    </row>
    <row r="2823" spans="1:13" ht="15" x14ac:dyDescent="0.25">
      <c r="A2823" t="s">
        <v>261</v>
      </c>
      <c r="B2823" t="s">
        <v>49</v>
      </c>
      <c r="C2823">
        <v>34.1</v>
      </c>
      <c r="D2823">
        <v>27</v>
      </c>
      <c r="E2823">
        <f t="shared" si="275"/>
        <v>2.0722335836470189</v>
      </c>
      <c r="F2823">
        <v>39</v>
      </c>
      <c r="G2823">
        <f t="shared" si="276"/>
        <v>2.9932262874901383</v>
      </c>
      <c r="H2823">
        <f t="shared" si="279"/>
        <v>66</v>
      </c>
      <c r="I2823">
        <f t="shared" si="277"/>
        <v>5.0654598711371577</v>
      </c>
      <c r="J2823">
        <v>4.78</v>
      </c>
      <c r="K2823">
        <f t="shared" si="278"/>
        <v>0.77493426695602829</v>
      </c>
      <c r="L2823">
        <v>5.5</v>
      </c>
      <c r="M2823">
        <v>14.22</v>
      </c>
    </row>
    <row r="2824" spans="1:13" ht="15" x14ac:dyDescent="0.25">
      <c r="A2824" t="s">
        <v>1064</v>
      </c>
      <c r="B2824" t="s">
        <v>49</v>
      </c>
      <c r="C2824">
        <v>44</v>
      </c>
      <c r="D2824">
        <v>40</v>
      </c>
      <c r="E2824">
        <f t="shared" si="275"/>
        <v>2.5504277669301625</v>
      </c>
      <c r="F2824">
        <v>56</v>
      </c>
      <c r="G2824">
        <f t="shared" si="276"/>
        <v>3.5705988737022274</v>
      </c>
      <c r="H2824">
        <f t="shared" si="279"/>
        <v>96</v>
      </c>
      <c r="I2824">
        <f t="shared" si="277"/>
        <v>6.1210266406323903</v>
      </c>
      <c r="J2824">
        <v>7.49</v>
      </c>
      <c r="K2824">
        <f t="shared" si="278"/>
        <v>1.0647601315813482</v>
      </c>
      <c r="L2824">
        <v>7.1400000000000006</v>
      </c>
      <c r="M2824">
        <v>13.53</v>
      </c>
    </row>
    <row r="2825" spans="1:13" ht="15" x14ac:dyDescent="0.25">
      <c r="A2825" t="s">
        <v>1329</v>
      </c>
      <c r="B2825" t="s">
        <v>308</v>
      </c>
      <c r="C2825">
        <v>44</v>
      </c>
      <c r="D2825">
        <v>30</v>
      </c>
      <c r="E2825">
        <f t="shared" si="275"/>
        <v>1.9128208251976218</v>
      </c>
      <c r="F2825">
        <v>39</v>
      </c>
      <c r="G2825">
        <f t="shared" si="276"/>
        <v>2.4866670727569082</v>
      </c>
      <c r="H2825">
        <f t="shared" si="279"/>
        <v>69</v>
      </c>
      <c r="I2825">
        <f t="shared" si="277"/>
        <v>4.39948789795453</v>
      </c>
      <c r="J2825">
        <v>5.9</v>
      </c>
      <c r="K2825">
        <f t="shared" si="278"/>
        <v>0.83872960965686982</v>
      </c>
      <c r="L2825">
        <v>5.58</v>
      </c>
    </row>
    <row r="2826" spans="1:13" ht="15" x14ac:dyDescent="0.25">
      <c r="A2826" t="s">
        <v>1735</v>
      </c>
      <c r="B2826" t="s">
        <v>308</v>
      </c>
      <c r="C2826">
        <v>48.6</v>
      </c>
      <c r="D2826">
        <v>35</v>
      </c>
      <c r="E2826">
        <f t="shared" si="275"/>
        <v>2.0759139584575776</v>
      </c>
      <c r="F2826">
        <v>43</v>
      </c>
      <c r="G2826">
        <f t="shared" si="276"/>
        <v>2.5504085775335952</v>
      </c>
      <c r="H2826">
        <f t="shared" si="279"/>
        <v>78</v>
      </c>
      <c r="I2826">
        <f t="shared" si="277"/>
        <v>4.6263225359911733</v>
      </c>
      <c r="J2826">
        <v>6.2</v>
      </c>
      <c r="K2826">
        <f t="shared" si="278"/>
        <v>0.83733591218263737</v>
      </c>
      <c r="L2826">
        <v>5.76</v>
      </c>
    </row>
    <row r="2827" spans="1:13" ht="15" x14ac:dyDescent="0.25">
      <c r="A2827" t="s">
        <v>1329</v>
      </c>
      <c r="B2827" t="s">
        <v>308</v>
      </c>
      <c r="C2827">
        <v>52.9</v>
      </c>
      <c r="D2827">
        <v>44</v>
      </c>
      <c r="E2827">
        <f t="shared" si="275"/>
        <v>2.4536440459711044</v>
      </c>
      <c r="F2827">
        <v>53</v>
      </c>
      <c r="G2827">
        <f t="shared" si="276"/>
        <v>2.9555257826470123</v>
      </c>
      <c r="H2827">
        <f t="shared" si="279"/>
        <v>97</v>
      </c>
      <c r="I2827">
        <f t="shared" si="277"/>
        <v>5.4091698286181167</v>
      </c>
      <c r="J2827">
        <v>7.2</v>
      </c>
      <c r="K2827">
        <f t="shared" si="278"/>
        <v>0.93080658387392112</v>
      </c>
      <c r="L2827">
        <v>6.34</v>
      </c>
    </row>
    <row r="2828" spans="1:13" ht="15" x14ac:dyDescent="0.25">
      <c r="A2828" t="s">
        <v>1348</v>
      </c>
      <c r="B2828" t="s">
        <v>308</v>
      </c>
      <c r="C2828">
        <v>42.7</v>
      </c>
      <c r="D2828">
        <v>24</v>
      </c>
      <c r="E2828">
        <f t="shared" si="275"/>
        <v>1.5640063603507737</v>
      </c>
      <c r="F2828">
        <v>32</v>
      </c>
      <c r="G2828">
        <f t="shared" si="276"/>
        <v>2.0853418138010316</v>
      </c>
      <c r="H2828">
        <f t="shared" si="279"/>
        <v>56</v>
      </c>
      <c r="I2828">
        <f t="shared" si="277"/>
        <v>3.6493481741518052</v>
      </c>
      <c r="J2828">
        <v>5.29</v>
      </c>
      <c r="K2828">
        <f t="shared" si="278"/>
        <v>0.76373054428733211</v>
      </c>
      <c r="L2828">
        <v>5.33</v>
      </c>
    </row>
    <row r="2829" spans="1:13" ht="15" x14ac:dyDescent="0.25">
      <c r="A2829" t="s">
        <v>500</v>
      </c>
      <c r="B2829" t="s">
        <v>242</v>
      </c>
      <c r="C2829">
        <v>36.1</v>
      </c>
      <c r="D2829">
        <v>17</v>
      </c>
      <c r="E2829">
        <f t="shared" si="275"/>
        <v>1.2517530820395979</v>
      </c>
      <c r="F2829">
        <v>22</v>
      </c>
      <c r="G2829">
        <f t="shared" si="276"/>
        <v>1.6199157532277149</v>
      </c>
      <c r="H2829">
        <f t="shared" si="279"/>
        <v>39</v>
      </c>
      <c r="I2829">
        <f t="shared" si="277"/>
        <v>2.8716688352673128</v>
      </c>
      <c r="J2829">
        <v>4.88</v>
      </c>
      <c r="K2829">
        <f t="shared" si="278"/>
        <v>0.76823883286284467</v>
      </c>
      <c r="L2829">
        <v>5.44</v>
      </c>
    </row>
    <row r="2830" spans="1:13" ht="15" x14ac:dyDescent="0.25">
      <c r="A2830" t="s">
        <v>508</v>
      </c>
      <c r="B2830" t="s">
        <v>135</v>
      </c>
      <c r="C2830">
        <v>34.9</v>
      </c>
      <c r="D2830">
        <v>17</v>
      </c>
      <c r="E2830">
        <f t="shared" si="275"/>
        <v>1.2829159006874378</v>
      </c>
      <c r="F2830">
        <v>23</v>
      </c>
      <c r="G2830">
        <f t="shared" si="276"/>
        <v>1.7357097479888863</v>
      </c>
      <c r="H2830">
        <f t="shared" si="279"/>
        <v>40</v>
      </c>
      <c r="I2830">
        <f t="shared" si="277"/>
        <v>3.0186256486763239</v>
      </c>
      <c r="J2830">
        <v>4.72</v>
      </c>
      <c r="K2830">
        <f t="shared" si="278"/>
        <v>0.7561137874044116</v>
      </c>
      <c r="L2830">
        <v>5.4</v>
      </c>
      <c r="M2830">
        <v>14.4</v>
      </c>
    </row>
    <row r="2831" spans="1:13" ht="15" x14ac:dyDescent="0.25">
      <c r="A2831" t="s">
        <v>508</v>
      </c>
      <c r="B2831" t="s">
        <v>84</v>
      </c>
      <c r="C2831">
        <v>32</v>
      </c>
      <c r="D2831">
        <v>16</v>
      </c>
      <c r="E2831">
        <f t="shared" si="275"/>
        <v>1.2860988761856755</v>
      </c>
      <c r="F2831">
        <v>21</v>
      </c>
      <c r="G2831">
        <f t="shared" si="276"/>
        <v>1.6880047749936993</v>
      </c>
      <c r="H2831">
        <f t="shared" si="279"/>
        <v>37</v>
      </c>
      <c r="I2831">
        <f t="shared" si="277"/>
        <v>2.9741036511793748</v>
      </c>
      <c r="J2831">
        <v>5.48</v>
      </c>
      <c r="K2831">
        <f t="shared" si="278"/>
        <v>0.91801146016810153</v>
      </c>
      <c r="L2831">
        <v>5.43</v>
      </c>
    </row>
    <row r="2832" spans="1:13" ht="15" x14ac:dyDescent="0.25">
      <c r="A2832" t="s">
        <v>1822</v>
      </c>
      <c r="B2832" t="s">
        <v>214</v>
      </c>
      <c r="C2832">
        <v>72.599999999999994</v>
      </c>
      <c r="D2832">
        <v>58</v>
      </c>
      <c r="E2832">
        <f t="shared" si="275"/>
        <v>2.5691134166402803</v>
      </c>
      <c r="F2832">
        <v>70</v>
      </c>
      <c r="G2832">
        <f t="shared" si="276"/>
        <v>3.1006541235313727</v>
      </c>
      <c r="H2832">
        <f t="shared" si="279"/>
        <v>128</v>
      </c>
      <c r="I2832">
        <f t="shared" si="277"/>
        <v>5.6697675401716525</v>
      </c>
      <c r="J2832">
        <v>9.48</v>
      </c>
      <c r="K2832">
        <f t="shared" si="278"/>
        <v>1.0410254181603735</v>
      </c>
      <c r="L2832">
        <v>7.65</v>
      </c>
      <c r="M2832">
        <v>12.8</v>
      </c>
    </row>
    <row r="2833" spans="1:13" ht="15" x14ac:dyDescent="0.25">
      <c r="A2833" t="s">
        <v>1980</v>
      </c>
      <c r="B2833" t="s">
        <v>360</v>
      </c>
      <c r="C2833">
        <v>63.6</v>
      </c>
      <c r="D2833">
        <v>58</v>
      </c>
      <c r="E2833">
        <f t="shared" si="275"/>
        <v>2.8287453376828164</v>
      </c>
      <c r="F2833">
        <v>70</v>
      </c>
      <c r="G2833">
        <f t="shared" si="276"/>
        <v>3.4140029937551231</v>
      </c>
      <c r="H2833">
        <f t="shared" si="279"/>
        <v>128</v>
      </c>
      <c r="I2833">
        <f t="shared" si="277"/>
        <v>6.2427483314379391</v>
      </c>
      <c r="J2833">
        <v>9.24</v>
      </c>
      <c r="K2833">
        <f t="shared" si="278"/>
        <v>1.0863173300748852</v>
      </c>
    </row>
    <row r="2834" spans="1:13" ht="15" x14ac:dyDescent="0.25">
      <c r="A2834" t="s">
        <v>1719</v>
      </c>
      <c r="B2834" t="s">
        <v>360</v>
      </c>
      <c r="C2834">
        <v>54</v>
      </c>
      <c r="D2834">
        <v>41</v>
      </c>
      <c r="E2834">
        <f t="shared" si="275"/>
        <v>2.2523774834641141</v>
      </c>
      <c r="F2834">
        <v>52</v>
      </c>
      <c r="G2834">
        <f t="shared" si="276"/>
        <v>2.8566738814666812</v>
      </c>
      <c r="H2834">
        <f t="shared" si="279"/>
        <v>93</v>
      </c>
      <c r="I2834">
        <f t="shared" si="277"/>
        <v>5.1090513649307958</v>
      </c>
      <c r="J2834">
        <v>7.62</v>
      </c>
      <c r="K2834">
        <f t="shared" si="278"/>
        <v>0.97470719750923451</v>
      </c>
      <c r="L2834">
        <v>6.83</v>
      </c>
      <c r="M2834">
        <v>13.5</v>
      </c>
    </row>
    <row r="2835" spans="1:13" ht="15" x14ac:dyDescent="0.25">
      <c r="A2835" t="s">
        <v>2181</v>
      </c>
      <c r="B2835" t="s">
        <v>1266</v>
      </c>
      <c r="C2835">
        <v>72.900000000000006</v>
      </c>
      <c r="D2835">
        <v>86</v>
      </c>
      <c r="E2835">
        <f t="shared" si="275"/>
        <v>3.7979656208340664</v>
      </c>
      <c r="F2835">
        <v>102</v>
      </c>
      <c r="G2835">
        <f t="shared" si="276"/>
        <v>4.5045638758729627</v>
      </c>
      <c r="H2835">
        <f t="shared" si="279"/>
        <v>188</v>
      </c>
      <c r="I2835">
        <f t="shared" si="277"/>
        <v>8.3025294967070291</v>
      </c>
      <c r="J2835">
        <v>12.63</v>
      </c>
      <c r="K2835">
        <f t="shared" si="278"/>
        <v>1.3839904744534131</v>
      </c>
      <c r="L2835">
        <v>8.39</v>
      </c>
      <c r="M2835">
        <v>14.1300835797937</v>
      </c>
    </row>
    <row r="2836" spans="1:13" ht="15" x14ac:dyDescent="0.25">
      <c r="A2836" t="s">
        <v>118</v>
      </c>
      <c r="B2836" t="s">
        <v>2081</v>
      </c>
      <c r="C2836">
        <v>102.3</v>
      </c>
      <c r="D2836">
        <v>47</v>
      </c>
      <c r="E2836">
        <f t="shared" si="275"/>
        <v>1.6222394183475257</v>
      </c>
      <c r="F2836">
        <v>62</v>
      </c>
      <c r="G2836">
        <f t="shared" si="276"/>
        <v>2.1399754029265234</v>
      </c>
      <c r="H2836">
        <f t="shared" si="279"/>
        <v>109</v>
      </c>
      <c r="I2836">
        <f t="shared" si="277"/>
        <v>3.7622148212740494</v>
      </c>
      <c r="J2836" s="3">
        <v>9.6</v>
      </c>
      <c r="K2836">
        <f t="shared" si="278"/>
        <v>0.8833716001121027</v>
      </c>
      <c r="L2836" s="3">
        <v>5.2700000000000005</v>
      </c>
      <c r="M2836">
        <v>15.21</v>
      </c>
    </row>
    <row r="2837" spans="1:13" ht="15" x14ac:dyDescent="0.25">
      <c r="A2837" t="s">
        <v>118</v>
      </c>
      <c r="B2837" t="s">
        <v>928</v>
      </c>
      <c r="C2837">
        <v>58.6</v>
      </c>
      <c r="E2837" t="str">
        <f t="shared" si="275"/>
        <v/>
      </c>
      <c r="G2837" t="str">
        <f t="shared" si="276"/>
        <v/>
      </c>
      <c r="I2837" t="str">
        <f t="shared" si="277"/>
        <v/>
      </c>
      <c r="J2837">
        <v>6.58</v>
      </c>
      <c r="K2837">
        <f t="shared" si="278"/>
        <v>0.80694178640752301</v>
      </c>
      <c r="L2837">
        <v>5.75</v>
      </c>
    </row>
    <row r="2838" spans="1:13" ht="15" x14ac:dyDescent="0.25">
      <c r="A2838" t="s">
        <v>235</v>
      </c>
      <c r="B2838" t="s">
        <v>348</v>
      </c>
      <c r="C2838">
        <v>41.9</v>
      </c>
      <c r="D2838">
        <v>29</v>
      </c>
      <c r="E2838">
        <f t="shared" si="275"/>
        <v>1.9160199400816089</v>
      </c>
      <c r="F2838">
        <v>35</v>
      </c>
      <c r="G2838">
        <f t="shared" si="276"/>
        <v>2.3124378587191829</v>
      </c>
      <c r="H2838">
        <f t="shared" ref="H2838:H2847" si="280">D2838+F2838</f>
        <v>64</v>
      </c>
      <c r="I2838">
        <f t="shared" si="277"/>
        <v>4.2284577988007923</v>
      </c>
      <c r="J2838">
        <v>6.0200000000000005</v>
      </c>
      <c r="K2838">
        <f t="shared" si="278"/>
        <v>0.87763790230705663</v>
      </c>
      <c r="L2838">
        <v>4.82</v>
      </c>
    </row>
    <row r="2839" spans="1:13" ht="15" x14ac:dyDescent="0.25">
      <c r="A2839" t="s">
        <v>235</v>
      </c>
      <c r="B2839" t="s">
        <v>565</v>
      </c>
      <c r="C2839">
        <v>33.200000000000003</v>
      </c>
      <c r="D2839">
        <v>16</v>
      </c>
      <c r="E2839">
        <f t="shared" si="275"/>
        <v>1.2521161462276085</v>
      </c>
      <c r="F2839">
        <v>18</v>
      </c>
      <c r="G2839">
        <f t="shared" si="276"/>
        <v>1.4086306645060596</v>
      </c>
      <c r="H2839">
        <f t="shared" si="280"/>
        <v>34</v>
      </c>
      <c r="I2839">
        <f t="shared" si="277"/>
        <v>2.6607468107336683</v>
      </c>
      <c r="J2839">
        <v>4.1100000000000003</v>
      </c>
      <c r="K2839">
        <f t="shared" si="278"/>
        <v>0.67556509790110175</v>
      </c>
      <c r="L2839">
        <v>5.09</v>
      </c>
    </row>
    <row r="2840" spans="1:13" ht="15" x14ac:dyDescent="0.25">
      <c r="A2840" t="s">
        <v>235</v>
      </c>
      <c r="B2840" t="s">
        <v>236</v>
      </c>
      <c r="C2840">
        <v>51.5</v>
      </c>
      <c r="D2840">
        <v>34</v>
      </c>
      <c r="E2840">
        <f t="shared" si="275"/>
        <v>1.9333517396243798</v>
      </c>
      <c r="F2840">
        <v>35</v>
      </c>
      <c r="G2840">
        <f t="shared" si="276"/>
        <v>1.9902150260839202</v>
      </c>
      <c r="H2840">
        <f t="shared" si="280"/>
        <v>69</v>
      </c>
      <c r="I2840">
        <f t="shared" si="277"/>
        <v>3.9235667657083</v>
      </c>
      <c r="J2840">
        <v>8.24</v>
      </c>
      <c r="K2840">
        <f t="shared" si="278"/>
        <v>1.0800880175791401</v>
      </c>
      <c r="L2840">
        <v>6.24</v>
      </c>
    </row>
    <row r="2841" spans="1:13" ht="15" x14ac:dyDescent="0.25">
      <c r="A2841" t="s">
        <v>49</v>
      </c>
      <c r="B2841" t="s">
        <v>261</v>
      </c>
      <c r="C2841">
        <v>29.8</v>
      </c>
      <c r="D2841">
        <v>15</v>
      </c>
      <c r="E2841">
        <f t="shared" si="275"/>
        <v>1.2698335848537312</v>
      </c>
      <c r="F2841">
        <v>26</v>
      </c>
      <c r="G2841">
        <f t="shared" si="276"/>
        <v>2.201044880413134</v>
      </c>
      <c r="H2841">
        <f t="shared" si="280"/>
        <v>41</v>
      </c>
      <c r="I2841">
        <f t="shared" si="277"/>
        <v>3.4708784652668649</v>
      </c>
      <c r="J2841">
        <v>3.37</v>
      </c>
      <c r="K2841">
        <f t="shared" si="278"/>
        <v>0.58565835458746029</v>
      </c>
      <c r="L2841">
        <v>5.6</v>
      </c>
      <c r="M2841">
        <v>15.02</v>
      </c>
    </row>
    <row r="2842" spans="1:13" ht="15" x14ac:dyDescent="0.25">
      <c r="A2842" t="s">
        <v>49</v>
      </c>
      <c r="B2842" t="s">
        <v>50</v>
      </c>
      <c r="C2842">
        <v>56.4</v>
      </c>
      <c r="D2842">
        <v>35</v>
      </c>
      <c r="E2842">
        <f t="shared" si="275"/>
        <v>1.8628941175234677</v>
      </c>
      <c r="F2842">
        <v>47</v>
      </c>
      <c r="G2842">
        <f t="shared" si="276"/>
        <v>2.5016006721029425</v>
      </c>
      <c r="H2842">
        <f t="shared" si="280"/>
        <v>82</v>
      </c>
      <c r="I2842">
        <f t="shared" si="277"/>
        <v>4.3644947896264101</v>
      </c>
      <c r="J2842">
        <v>9.4</v>
      </c>
      <c r="K2842">
        <f t="shared" si="278"/>
        <v>1.1757400539016063</v>
      </c>
      <c r="L2842">
        <v>5.85</v>
      </c>
      <c r="M2842">
        <v>13.8</v>
      </c>
    </row>
    <row r="2843" spans="1:13" ht="15" x14ac:dyDescent="0.25">
      <c r="A2843" t="s">
        <v>49</v>
      </c>
      <c r="B2843" t="s">
        <v>50</v>
      </c>
      <c r="C2843">
        <v>103.1</v>
      </c>
      <c r="D2843">
        <v>107</v>
      </c>
      <c r="E2843">
        <f t="shared" si="275"/>
        <v>3.6723160743195926</v>
      </c>
      <c r="F2843">
        <v>135</v>
      </c>
      <c r="G2843">
        <f t="shared" si="276"/>
        <v>4.6332959816181774</v>
      </c>
      <c r="H2843">
        <f t="shared" si="280"/>
        <v>242</v>
      </c>
      <c r="I2843">
        <f t="shared" si="277"/>
        <v>8.30561205593777</v>
      </c>
      <c r="J2843" s="3">
        <v>13.32</v>
      </c>
      <c r="K2843">
        <f t="shared" si="278"/>
        <v>1.2207659568114717</v>
      </c>
      <c r="L2843" s="3">
        <v>8.25</v>
      </c>
      <c r="M2843">
        <v>11.65</v>
      </c>
    </row>
    <row r="2844" spans="1:13" ht="15" x14ac:dyDescent="0.25">
      <c r="A2844" t="s">
        <v>292</v>
      </c>
      <c r="B2844" t="s">
        <v>221</v>
      </c>
      <c r="C2844">
        <v>60.3</v>
      </c>
      <c r="D2844">
        <v>30</v>
      </c>
      <c r="E2844">
        <f t="shared" si="275"/>
        <v>1.5209642219963224</v>
      </c>
      <c r="F2844">
        <v>40</v>
      </c>
      <c r="G2844">
        <f t="shared" si="276"/>
        <v>2.0279522959950964</v>
      </c>
      <c r="H2844">
        <f t="shared" si="280"/>
        <v>70</v>
      </c>
      <c r="I2844">
        <f t="shared" si="277"/>
        <v>3.5489165179914188</v>
      </c>
      <c r="J2844">
        <v>6.78</v>
      </c>
      <c r="K2844">
        <f t="shared" si="278"/>
        <v>0.81930088546754254</v>
      </c>
      <c r="L2844">
        <v>5.27</v>
      </c>
    </row>
    <row r="2845" spans="1:13" ht="15" x14ac:dyDescent="0.25">
      <c r="A2845" t="s">
        <v>625</v>
      </c>
      <c r="C2845">
        <v>41.8</v>
      </c>
      <c r="D2845">
        <v>33</v>
      </c>
      <c r="E2845">
        <f t="shared" si="275"/>
        <v>2.1840914517140955</v>
      </c>
      <c r="F2845">
        <v>40</v>
      </c>
      <c r="G2845">
        <f t="shared" si="276"/>
        <v>2.6473835778352672</v>
      </c>
      <c r="H2845">
        <f t="shared" si="280"/>
        <v>73</v>
      </c>
      <c r="I2845">
        <f t="shared" si="277"/>
        <v>4.8314750295493623</v>
      </c>
      <c r="J2845">
        <v>6.08</v>
      </c>
      <c r="K2845">
        <f t="shared" si="278"/>
        <v>0.88747766773030679</v>
      </c>
      <c r="L2845">
        <v>6.15</v>
      </c>
    </row>
    <row r="2846" spans="1:13" ht="15" x14ac:dyDescent="0.25">
      <c r="A2846" t="s">
        <v>625</v>
      </c>
      <c r="B2846" t="s">
        <v>409</v>
      </c>
      <c r="C2846">
        <v>64.8</v>
      </c>
      <c r="D2846">
        <v>66</v>
      </c>
      <c r="E2846">
        <f t="shared" si="275"/>
        <v>3.1754468085376737</v>
      </c>
      <c r="F2846">
        <v>75</v>
      </c>
      <c r="G2846">
        <f t="shared" si="276"/>
        <v>3.608462282429175</v>
      </c>
      <c r="H2846">
        <f t="shared" si="280"/>
        <v>141</v>
      </c>
      <c r="I2846">
        <f t="shared" si="277"/>
        <v>6.7839090909668487</v>
      </c>
      <c r="J2846">
        <v>10.78</v>
      </c>
      <c r="K2846">
        <f t="shared" si="278"/>
        <v>1.2552163166766652</v>
      </c>
      <c r="L2846">
        <v>7.84</v>
      </c>
      <c r="M2846">
        <v>12.62</v>
      </c>
    </row>
    <row r="2847" spans="1:13" ht="15" x14ac:dyDescent="0.25">
      <c r="A2847" t="s">
        <v>625</v>
      </c>
      <c r="B2847" t="s">
        <v>409</v>
      </c>
      <c r="C2847">
        <v>60.8</v>
      </c>
      <c r="D2847">
        <v>61</v>
      </c>
      <c r="E2847">
        <f t="shared" si="275"/>
        <v>3.0741066390566032</v>
      </c>
      <c r="F2847">
        <v>68</v>
      </c>
      <c r="G2847">
        <f t="shared" si="276"/>
        <v>3.4268729746860496</v>
      </c>
      <c r="H2847">
        <f t="shared" si="280"/>
        <v>129</v>
      </c>
      <c r="I2847">
        <f t="shared" si="277"/>
        <v>6.5009796137426523</v>
      </c>
      <c r="J2847">
        <v>11.48</v>
      </c>
      <c r="K2847">
        <f t="shared" si="278"/>
        <v>1.3813598595868133</v>
      </c>
      <c r="L2847">
        <v>7.83</v>
      </c>
      <c r="M2847">
        <v>12.35</v>
      </c>
    </row>
    <row r="2848" spans="1:13" ht="15" x14ac:dyDescent="0.25">
      <c r="A2848" t="s">
        <v>1203</v>
      </c>
      <c r="B2848" t="s">
        <v>409</v>
      </c>
      <c r="C2848">
        <v>48.9</v>
      </c>
      <c r="E2848" t="str">
        <f t="shared" si="275"/>
        <v/>
      </c>
      <c r="G2848" t="str">
        <f t="shared" si="276"/>
        <v/>
      </c>
      <c r="I2848" t="str">
        <f t="shared" si="277"/>
        <v/>
      </c>
      <c r="J2848">
        <v>7.6</v>
      </c>
      <c r="K2848">
        <f t="shared" si="278"/>
        <v>1.0231607027219567</v>
      </c>
      <c r="L2848">
        <v>6.88</v>
      </c>
    </row>
    <row r="2849" spans="1:13" x14ac:dyDescent="0.3">
      <c r="A2849" t="s">
        <v>257</v>
      </c>
      <c r="B2849" t="s">
        <v>258</v>
      </c>
      <c r="C2849">
        <v>34.700000000000003</v>
      </c>
      <c r="D2849">
        <v>13</v>
      </c>
      <c r="E2849">
        <f t="shared" si="275"/>
        <v>0.98516318391117941</v>
      </c>
      <c r="F2849">
        <v>16</v>
      </c>
      <c r="G2849">
        <f t="shared" si="276"/>
        <v>1.2125085340445285</v>
      </c>
      <c r="H2849">
        <f t="shared" ref="H2849:H2880" si="281">D2849+F2849</f>
        <v>29</v>
      </c>
      <c r="I2849">
        <f t="shared" si="277"/>
        <v>2.1976717179557079</v>
      </c>
      <c r="J2849">
        <v>5.79</v>
      </c>
      <c r="K2849">
        <f t="shared" si="278"/>
        <v>0.93027303274688056</v>
      </c>
      <c r="L2849">
        <v>5.98</v>
      </c>
    </row>
    <row r="2850" spans="1:13" ht="15" x14ac:dyDescent="0.25">
      <c r="A2850" t="s">
        <v>257</v>
      </c>
      <c r="B2850" t="s">
        <v>568</v>
      </c>
      <c r="C2850">
        <v>29.7</v>
      </c>
      <c r="D2850">
        <v>22</v>
      </c>
      <c r="E2850">
        <f t="shared" si="275"/>
        <v>1.8669818664799718</v>
      </c>
      <c r="F2850">
        <v>26</v>
      </c>
      <c r="G2850">
        <f t="shared" si="276"/>
        <v>2.2064331149308756</v>
      </c>
      <c r="H2850">
        <f t="shared" si="281"/>
        <v>48</v>
      </c>
      <c r="I2850">
        <f t="shared" si="277"/>
        <v>4.0734149814108473</v>
      </c>
      <c r="J2850">
        <v>5.17</v>
      </c>
      <c r="K2850">
        <f t="shared" si="278"/>
        <v>0.90003116233096625</v>
      </c>
      <c r="L2850">
        <v>5.5</v>
      </c>
      <c r="M2850">
        <v>15.21</v>
      </c>
    </row>
    <row r="2851" spans="1:13" ht="15" x14ac:dyDescent="0.25">
      <c r="A2851" t="s">
        <v>257</v>
      </c>
      <c r="B2851" t="s">
        <v>901</v>
      </c>
      <c r="C2851">
        <v>65.099999999999994</v>
      </c>
      <c r="D2851">
        <v>50</v>
      </c>
      <c r="E2851">
        <f t="shared" si="275"/>
        <v>2.397572562384183</v>
      </c>
      <c r="F2851">
        <v>63</v>
      </c>
      <c r="G2851">
        <f t="shared" si="276"/>
        <v>3.0209414286040706</v>
      </c>
      <c r="H2851">
        <f t="shared" si="281"/>
        <v>113</v>
      </c>
      <c r="I2851">
        <f t="shared" si="277"/>
        <v>5.4185139909882531</v>
      </c>
      <c r="J2851">
        <v>9.68</v>
      </c>
      <c r="K2851">
        <f t="shared" si="278"/>
        <v>1.124452337494217</v>
      </c>
      <c r="L2851">
        <v>7.09</v>
      </c>
      <c r="M2851">
        <v>13.7</v>
      </c>
    </row>
    <row r="2852" spans="1:13" x14ac:dyDescent="0.3">
      <c r="A2852" t="s">
        <v>257</v>
      </c>
      <c r="B2852" t="s">
        <v>121</v>
      </c>
      <c r="C2852">
        <v>68.900000000000006</v>
      </c>
      <c r="D2852">
        <v>65</v>
      </c>
      <c r="E2852">
        <f t="shared" si="275"/>
        <v>2.9908406106410981</v>
      </c>
      <c r="F2852">
        <v>90</v>
      </c>
      <c r="G2852">
        <f t="shared" si="276"/>
        <v>4.1411639224261361</v>
      </c>
      <c r="H2852">
        <f t="shared" si="281"/>
        <v>155</v>
      </c>
      <c r="I2852">
        <f t="shared" si="277"/>
        <v>7.1320045330672341</v>
      </c>
      <c r="J2852" s="3">
        <v>9.8800000000000008</v>
      </c>
      <c r="K2852">
        <f t="shared" si="278"/>
        <v>1.1146054880934519</v>
      </c>
      <c r="L2852" s="3">
        <v>8.1</v>
      </c>
      <c r="M2852">
        <v>12.27</v>
      </c>
    </row>
    <row r="2853" spans="1:13" ht="15" x14ac:dyDescent="0.25">
      <c r="A2853" t="s">
        <v>257</v>
      </c>
      <c r="B2853" t="s">
        <v>1478</v>
      </c>
      <c r="C2853">
        <v>64</v>
      </c>
      <c r="D2853">
        <v>90</v>
      </c>
      <c r="E2853">
        <f t="shared" si="275"/>
        <v>4.3694599271745895</v>
      </c>
      <c r="F2853">
        <v>100</v>
      </c>
      <c r="G2853">
        <f t="shared" si="276"/>
        <v>4.854955474638432</v>
      </c>
      <c r="H2853">
        <f t="shared" si="281"/>
        <v>190</v>
      </c>
      <c r="I2853">
        <f t="shared" si="277"/>
        <v>9.2244154018130224</v>
      </c>
      <c r="J2853">
        <v>13.43</v>
      </c>
      <c r="K2853">
        <f t="shared" si="278"/>
        <v>1.5738272690736694</v>
      </c>
      <c r="L2853">
        <v>8.9500000000000011</v>
      </c>
      <c r="M2853">
        <v>11.99</v>
      </c>
    </row>
    <row r="2854" spans="1:13" x14ac:dyDescent="0.3">
      <c r="A2854" t="s">
        <v>957</v>
      </c>
      <c r="B2854" t="s">
        <v>958</v>
      </c>
      <c r="C2854">
        <v>82.9</v>
      </c>
      <c r="D2854">
        <v>52</v>
      </c>
      <c r="E2854">
        <f t="shared" si="275"/>
        <v>2.0914494759271181</v>
      </c>
      <c r="F2854">
        <v>68</v>
      </c>
      <c r="G2854">
        <f t="shared" si="276"/>
        <v>2.7349723915970006</v>
      </c>
      <c r="H2854">
        <f t="shared" si="281"/>
        <v>120</v>
      </c>
      <c r="I2854">
        <f t="shared" si="277"/>
        <v>4.8264218675241182</v>
      </c>
      <c r="J2854">
        <v>10.290000000000001</v>
      </c>
      <c r="K2854">
        <f t="shared" si="278"/>
        <v>1.0552741027118999</v>
      </c>
      <c r="L2854">
        <v>6.45</v>
      </c>
    </row>
    <row r="2855" spans="1:13" ht="15" x14ac:dyDescent="0.25">
      <c r="A2855" t="s">
        <v>294</v>
      </c>
      <c r="B2855" t="s">
        <v>1651</v>
      </c>
      <c r="C2855">
        <v>54.7</v>
      </c>
      <c r="D2855">
        <v>48</v>
      </c>
      <c r="E2855">
        <f t="shared" si="275"/>
        <v>2.6123405949002745</v>
      </c>
      <c r="F2855">
        <v>58</v>
      </c>
      <c r="G2855">
        <f t="shared" si="276"/>
        <v>3.156578218837832</v>
      </c>
      <c r="H2855">
        <f t="shared" si="281"/>
        <v>106</v>
      </c>
      <c r="I2855">
        <f t="shared" si="277"/>
        <v>5.7689188137381064</v>
      </c>
      <c r="J2855">
        <v>8.81</v>
      </c>
      <c r="K2855">
        <f t="shared" si="278"/>
        <v>1.119467587720502</v>
      </c>
      <c r="L2855">
        <v>7.23</v>
      </c>
      <c r="M2855">
        <v>11.92</v>
      </c>
    </row>
    <row r="2856" spans="1:13" ht="15" x14ac:dyDescent="0.25">
      <c r="A2856" t="s">
        <v>561</v>
      </c>
      <c r="B2856" t="s">
        <v>562</v>
      </c>
      <c r="C2856">
        <v>40</v>
      </c>
      <c r="D2856">
        <v>26</v>
      </c>
      <c r="E2856">
        <f t="shared" si="275"/>
        <v>1.7767871753822726</v>
      </c>
      <c r="F2856">
        <v>31</v>
      </c>
      <c r="G2856">
        <f t="shared" si="276"/>
        <v>2.1184770168019407</v>
      </c>
      <c r="H2856">
        <f t="shared" si="281"/>
        <v>57</v>
      </c>
      <c r="I2856">
        <f t="shared" si="277"/>
        <v>3.895264192184213</v>
      </c>
      <c r="J2856">
        <v>4.9400000000000004</v>
      </c>
      <c r="K2856">
        <f t="shared" si="278"/>
        <v>0.73762495614947632</v>
      </c>
      <c r="L2856">
        <v>5.19</v>
      </c>
    </row>
    <row r="2857" spans="1:13" ht="15" x14ac:dyDescent="0.25">
      <c r="A2857" t="s">
        <v>486</v>
      </c>
      <c r="B2857" t="s">
        <v>314</v>
      </c>
      <c r="C2857">
        <v>50.3</v>
      </c>
      <c r="D2857">
        <v>8</v>
      </c>
      <c r="E2857">
        <f t="shared" si="275"/>
        <v>0.46277508190176947</v>
      </c>
      <c r="F2857">
        <v>8</v>
      </c>
      <c r="G2857">
        <f t="shared" si="276"/>
        <v>0.46277508190176947</v>
      </c>
      <c r="H2857">
        <f t="shared" si="281"/>
        <v>16</v>
      </c>
      <c r="I2857">
        <f t="shared" si="277"/>
        <v>0.92555016380353894</v>
      </c>
      <c r="J2857">
        <v>4.8100000000000005</v>
      </c>
      <c r="K2857">
        <f t="shared" si="278"/>
        <v>0.63819813549924476</v>
      </c>
      <c r="L2857">
        <v>3.93</v>
      </c>
    </row>
    <row r="2858" spans="1:13" ht="15" x14ac:dyDescent="0.25">
      <c r="A2858" t="s">
        <v>577</v>
      </c>
      <c r="B2858" t="s">
        <v>1817</v>
      </c>
      <c r="D2858">
        <v>40</v>
      </c>
      <c r="E2858" t="str">
        <f t="shared" si="275"/>
        <v/>
      </c>
      <c r="F2858">
        <v>50</v>
      </c>
      <c r="G2858" t="str">
        <f t="shared" si="276"/>
        <v/>
      </c>
      <c r="H2858">
        <f t="shared" si="281"/>
        <v>90</v>
      </c>
      <c r="I2858" t="str">
        <f t="shared" si="277"/>
        <v/>
      </c>
      <c r="J2858">
        <v>8.1999999999999993</v>
      </c>
      <c r="K2858" t="str">
        <f t="shared" si="278"/>
        <v/>
      </c>
      <c r="L2858">
        <v>5.7</v>
      </c>
      <c r="M2858">
        <v>14.2</v>
      </c>
    </row>
    <row r="2859" spans="1:13" ht="15" x14ac:dyDescent="0.25">
      <c r="A2859" t="s">
        <v>577</v>
      </c>
      <c r="C2859">
        <v>37</v>
      </c>
      <c r="D2859">
        <v>23</v>
      </c>
      <c r="E2859">
        <f t="shared" si="275"/>
        <v>1.6634830957496654</v>
      </c>
      <c r="F2859">
        <v>32</v>
      </c>
      <c r="G2859">
        <f t="shared" si="276"/>
        <v>2.3144112636517082</v>
      </c>
      <c r="H2859">
        <f t="shared" si="281"/>
        <v>55</v>
      </c>
      <c r="I2859">
        <f t="shared" si="277"/>
        <v>3.9778943594013736</v>
      </c>
      <c r="J2859">
        <v>7.22</v>
      </c>
      <c r="K2859">
        <f t="shared" si="278"/>
        <v>1.1222778953858124</v>
      </c>
    </row>
    <row r="2860" spans="1:13" ht="15" x14ac:dyDescent="0.25">
      <c r="A2860" t="s">
        <v>577</v>
      </c>
      <c r="B2860" t="s">
        <v>308</v>
      </c>
      <c r="C2860">
        <v>84.9</v>
      </c>
      <c r="D2860">
        <v>110</v>
      </c>
      <c r="E2860">
        <f t="shared" si="275"/>
        <v>4.3481631785962405</v>
      </c>
      <c r="F2860">
        <v>135</v>
      </c>
      <c r="G2860">
        <f t="shared" si="276"/>
        <v>5.3363820828226594</v>
      </c>
      <c r="H2860">
        <f t="shared" si="281"/>
        <v>245</v>
      </c>
      <c r="I2860">
        <f t="shared" si="277"/>
        <v>9.6845452614188989</v>
      </c>
      <c r="J2860" s="3">
        <v>15.39</v>
      </c>
      <c r="K2860">
        <f t="shared" si="278"/>
        <v>1.5590185455652787</v>
      </c>
      <c r="L2860" s="3">
        <v>9.0299999999999994</v>
      </c>
    </row>
    <row r="2861" spans="1:13" ht="15" x14ac:dyDescent="0.25">
      <c r="A2861" t="s">
        <v>1851</v>
      </c>
      <c r="B2861" t="s">
        <v>226</v>
      </c>
      <c r="C2861">
        <v>37.9</v>
      </c>
      <c r="D2861">
        <v>37</v>
      </c>
      <c r="E2861">
        <f t="shared" si="275"/>
        <v>2.6296627591720911</v>
      </c>
      <c r="F2861">
        <v>46</v>
      </c>
      <c r="G2861">
        <f t="shared" si="276"/>
        <v>3.2693104573490861</v>
      </c>
      <c r="H2861">
        <f t="shared" si="281"/>
        <v>83</v>
      </c>
      <c r="I2861">
        <f t="shared" si="277"/>
        <v>5.8989732165211768</v>
      </c>
      <c r="J2861">
        <v>5.86</v>
      </c>
      <c r="K2861">
        <f t="shared" si="278"/>
        <v>0.89966352203799049</v>
      </c>
      <c r="L2861">
        <v>6.41</v>
      </c>
    </row>
    <row r="2862" spans="1:13" ht="15" x14ac:dyDescent="0.25">
      <c r="A2862" t="s">
        <v>1851</v>
      </c>
      <c r="B2862" t="s">
        <v>226</v>
      </c>
      <c r="C2862">
        <v>42.7</v>
      </c>
      <c r="D2862">
        <v>47</v>
      </c>
      <c r="E2862">
        <f t="shared" si="275"/>
        <v>3.0628457890202654</v>
      </c>
      <c r="F2862">
        <v>57</v>
      </c>
      <c r="G2862">
        <f t="shared" si="276"/>
        <v>3.7145151058330876</v>
      </c>
      <c r="H2862">
        <f t="shared" si="281"/>
        <v>104</v>
      </c>
      <c r="I2862">
        <f t="shared" si="277"/>
        <v>6.777360894853353</v>
      </c>
      <c r="J2862">
        <v>6.9</v>
      </c>
      <c r="K2862">
        <f t="shared" si="278"/>
        <v>0.99617027515738976</v>
      </c>
      <c r="L2862">
        <v>7.1</v>
      </c>
    </row>
    <row r="2863" spans="1:13" ht="15" x14ac:dyDescent="0.25">
      <c r="A2863" t="s">
        <v>130</v>
      </c>
      <c r="B2863" t="s">
        <v>19</v>
      </c>
      <c r="C2863">
        <v>55.6</v>
      </c>
      <c r="D2863">
        <v>49</v>
      </c>
      <c r="E2863">
        <f t="shared" si="275"/>
        <v>2.6352949021859509</v>
      </c>
      <c r="F2863">
        <v>60</v>
      </c>
      <c r="G2863">
        <f t="shared" si="276"/>
        <v>3.2268917169623887</v>
      </c>
      <c r="H2863">
        <f t="shared" si="281"/>
        <v>109</v>
      </c>
      <c r="I2863">
        <f t="shared" si="277"/>
        <v>5.86218661914834</v>
      </c>
      <c r="J2863">
        <v>9.65</v>
      </c>
      <c r="K2863">
        <f t="shared" si="278"/>
        <v>1.2159317822384883</v>
      </c>
      <c r="L2863">
        <v>7.05</v>
      </c>
      <c r="M2863">
        <v>20.8</v>
      </c>
    </row>
    <row r="2864" spans="1:13" ht="15" x14ac:dyDescent="0.25">
      <c r="A2864" t="s">
        <v>130</v>
      </c>
      <c r="B2864" t="s">
        <v>19</v>
      </c>
      <c r="C2864">
        <v>36.6</v>
      </c>
      <c r="D2864">
        <v>23</v>
      </c>
      <c r="E2864">
        <f t="shared" si="275"/>
        <v>1.676687717872267</v>
      </c>
      <c r="F2864">
        <v>28</v>
      </c>
      <c r="G2864">
        <f t="shared" si="276"/>
        <v>2.0411850478444991</v>
      </c>
      <c r="H2864">
        <f t="shared" si="281"/>
        <v>51</v>
      </c>
      <c r="I2864">
        <f t="shared" si="277"/>
        <v>3.7178727657167663</v>
      </c>
      <c r="J2864">
        <v>5.8</v>
      </c>
      <c r="K2864">
        <f t="shared" si="278"/>
        <v>0.90661892620787221</v>
      </c>
      <c r="L2864">
        <v>5.34</v>
      </c>
      <c r="M2864">
        <v>16.18</v>
      </c>
    </row>
    <row r="2865" spans="1:13" ht="15" x14ac:dyDescent="0.25">
      <c r="A2865" t="s">
        <v>130</v>
      </c>
      <c r="B2865" t="s">
        <v>19</v>
      </c>
      <c r="C2865">
        <v>53</v>
      </c>
      <c r="D2865">
        <v>37</v>
      </c>
      <c r="E2865">
        <f t="shared" si="275"/>
        <v>2.0604590861245113</v>
      </c>
      <c r="F2865">
        <v>46</v>
      </c>
      <c r="G2865">
        <f t="shared" si="276"/>
        <v>2.5616518368034464</v>
      </c>
      <c r="H2865">
        <f t="shared" si="281"/>
        <v>83</v>
      </c>
      <c r="I2865">
        <f t="shared" si="277"/>
        <v>4.6221109229279582</v>
      </c>
      <c r="J2865">
        <v>7.8500000000000005</v>
      </c>
      <c r="K2865">
        <f t="shared" si="278"/>
        <v>1.0138501737492902</v>
      </c>
      <c r="L2865">
        <v>5.4</v>
      </c>
      <c r="M2865">
        <v>14.8</v>
      </c>
    </row>
    <row r="2866" spans="1:13" ht="15" x14ac:dyDescent="0.25">
      <c r="A2866" t="s">
        <v>130</v>
      </c>
      <c r="B2866" t="s">
        <v>19</v>
      </c>
      <c r="C2866">
        <v>62.2</v>
      </c>
      <c r="D2866">
        <v>58</v>
      </c>
      <c r="E2866">
        <f t="shared" si="275"/>
        <v>2.8749177764204874</v>
      </c>
      <c r="F2866">
        <v>75</v>
      </c>
      <c r="G2866">
        <f t="shared" si="276"/>
        <v>3.7175660901989063</v>
      </c>
      <c r="H2866">
        <f t="shared" si="281"/>
        <v>133</v>
      </c>
      <c r="I2866">
        <f t="shared" si="277"/>
        <v>6.5924838666193937</v>
      </c>
      <c r="J2866">
        <v>11.5</v>
      </c>
      <c r="K2866">
        <f t="shared" si="278"/>
        <v>1.3676216095301177</v>
      </c>
      <c r="L2866">
        <v>7.64</v>
      </c>
      <c r="M2866">
        <v>12.8</v>
      </c>
    </row>
    <row r="2867" spans="1:13" ht="15" x14ac:dyDescent="0.25">
      <c r="A2867" t="s">
        <v>18</v>
      </c>
      <c r="B2867" t="s">
        <v>19</v>
      </c>
      <c r="C2867">
        <v>35.700000000000003</v>
      </c>
      <c r="D2867">
        <v>12</v>
      </c>
      <c r="E2867">
        <f t="shared" si="275"/>
        <v>0.89078084754577169</v>
      </c>
      <c r="F2867">
        <v>18</v>
      </c>
      <c r="G2867">
        <f t="shared" si="276"/>
        <v>1.3361712713186575</v>
      </c>
      <c r="H2867">
        <f t="shared" si="281"/>
        <v>30</v>
      </c>
      <c r="I2867">
        <f t="shared" si="277"/>
        <v>2.2269521188644292</v>
      </c>
      <c r="J2867">
        <v>4.87</v>
      </c>
      <c r="K2867">
        <f t="shared" si="278"/>
        <v>0.77108096341182075</v>
      </c>
      <c r="L2867">
        <v>3.9</v>
      </c>
      <c r="M2867">
        <v>17</v>
      </c>
    </row>
    <row r="2868" spans="1:13" ht="15" x14ac:dyDescent="0.25">
      <c r="A2868" t="s">
        <v>18</v>
      </c>
      <c r="B2868" t="s">
        <v>19</v>
      </c>
      <c r="C2868">
        <v>57</v>
      </c>
      <c r="D2868">
        <v>46</v>
      </c>
      <c r="E2868">
        <f t="shared" si="275"/>
        <v>2.429601294588061</v>
      </c>
      <c r="F2868">
        <v>59</v>
      </c>
      <c r="G2868">
        <f t="shared" si="276"/>
        <v>3.1162277474064259</v>
      </c>
      <c r="H2868">
        <f t="shared" si="281"/>
        <v>105</v>
      </c>
      <c r="I2868">
        <f t="shared" si="277"/>
        <v>5.5458290419944865</v>
      </c>
      <c r="J2868">
        <v>9.1199999999999992</v>
      </c>
      <c r="K2868">
        <f t="shared" si="278"/>
        <v>1.134512026122467</v>
      </c>
      <c r="L2868">
        <v>6.42</v>
      </c>
      <c r="M2868">
        <v>13.35</v>
      </c>
    </row>
    <row r="2869" spans="1:13" x14ac:dyDescent="0.3">
      <c r="A2869" t="s">
        <v>522</v>
      </c>
      <c r="B2869" t="s">
        <v>523</v>
      </c>
      <c r="C2869">
        <v>40</v>
      </c>
      <c r="D2869">
        <v>19</v>
      </c>
      <c r="E2869">
        <f t="shared" si="275"/>
        <v>1.2984213973947378</v>
      </c>
      <c r="F2869">
        <v>24</v>
      </c>
      <c r="G2869">
        <f t="shared" si="276"/>
        <v>1.6401112388144055</v>
      </c>
      <c r="H2869">
        <f t="shared" si="281"/>
        <v>43</v>
      </c>
      <c r="I2869">
        <f t="shared" si="277"/>
        <v>2.9385326362091431</v>
      </c>
      <c r="J2869">
        <v>6.11</v>
      </c>
      <c r="K2869">
        <f t="shared" si="278"/>
        <v>0.91232560365856286</v>
      </c>
      <c r="L2869">
        <v>6.18</v>
      </c>
      <c r="M2869">
        <v>13.6</v>
      </c>
    </row>
    <row r="2870" spans="1:13" ht="15" x14ac:dyDescent="0.25">
      <c r="A2870" t="s">
        <v>942</v>
      </c>
      <c r="B2870" t="s">
        <v>832</v>
      </c>
      <c r="C2870">
        <v>77.400000000000006</v>
      </c>
      <c r="D2870">
        <v>105</v>
      </c>
      <c r="E2870">
        <f t="shared" si="275"/>
        <v>4.4393533541054317</v>
      </c>
      <c r="F2870">
        <v>118</v>
      </c>
      <c r="G2870">
        <f t="shared" si="276"/>
        <v>4.9889875788994376</v>
      </c>
      <c r="H2870">
        <f t="shared" si="281"/>
        <v>223</v>
      </c>
      <c r="I2870">
        <f t="shared" si="277"/>
        <v>9.4283409330048702</v>
      </c>
      <c r="J2870">
        <v>13.88</v>
      </c>
      <c r="K2870">
        <f t="shared" si="278"/>
        <v>1.474717433989472</v>
      </c>
      <c r="L2870">
        <v>8.82</v>
      </c>
    </row>
    <row r="2871" spans="1:13" ht="15" x14ac:dyDescent="0.25">
      <c r="A2871" t="s">
        <v>942</v>
      </c>
      <c r="B2871" t="s">
        <v>832</v>
      </c>
      <c r="C2871">
        <v>80.3</v>
      </c>
      <c r="D2871">
        <v>115</v>
      </c>
      <c r="E2871">
        <f t="shared" si="275"/>
        <v>4.7337830239850929</v>
      </c>
      <c r="F2871">
        <v>142</v>
      </c>
      <c r="G2871">
        <f t="shared" si="276"/>
        <v>5.8451929513555063</v>
      </c>
      <c r="H2871">
        <f t="shared" si="281"/>
        <v>257</v>
      </c>
      <c r="I2871">
        <f t="shared" si="277"/>
        <v>10.578975975340599</v>
      </c>
      <c r="J2871">
        <v>14.5</v>
      </c>
      <c r="K2871">
        <f t="shared" si="278"/>
        <v>1.5116531690512265</v>
      </c>
      <c r="L2871">
        <v>8.8000000000000007</v>
      </c>
    </row>
    <row r="2872" spans="1:13" ht="15" x14ac:dyDescent="0.25">
      <c r="A2872" t="s">
        <v>942</v>
      </c>
      <c r="B2872" t="s">
        <v>1834</v>
      </c>
      <c r="C2872">
        <v>84.6</v>
      </c>
      <c r="D2872">
        <v>125</v>
      </c>
      <c r="E2872">
        <f t="shared" si="275"/>
        <v>4.9538335851173922</v>
      </c>
      <c r="F2872">
        <v>150</v>
      </c>
      <c r="G2872">
        <f t="shared" si="276"/>
        <v>5.9446003021408709</v>
      </c>
      <c r="H2872">
        <f t="shared" si="281"/>
        <v>275</v>
      </c>
      <c r="I2872">
        <f t="shared" si="277"/>
        <v>10.898433887258262</v>
      </c>
      <c r="J2872">
        <v>15.8</v>
      </c>
      <c r="K2872">
        <f t="shared" si="278"/>
        <v>1.6034752798635132</v>
      </c>
      <c r="L2872">
        <v>9</v>
      </c>
    </row>
    <row r="2873" spans="1:13" ht="15" x14ac:dyDescent="0.25">
      <c r="A2873" t="s">
        <v>942</v>
      </c>
      <c r="B2873" t="s">
        <v>832</v>
      </c>
      <c r="C2873">
        <v>72.7</v>
      </c>
      <c r="D2873">
        <v>92</v>
      </c>
      <c r="E2873">
        <f t="shared" si="275"/>
        <v>4.0710672687725866</v>
      </c>
      <c r="F2873">
        <v>108</v>
      </c>
      <c r="G2873">
        <f t="shared" si="276"/>
        <v>4.779078967689558</v>
      </c>
      <c r="H2873">
        <f t="shared" si="281"/>
        <v>200</v>
      </c>
      <c r="I2873">
        <f t="shared" si="277"/>
        <v>8.8501462364621446</v>
      </c>
      <c r="J2873">
        <v>15</v>
      </c>
      <c r="K2873">
        <f t="shared" si="278"/>
        <v>1.646023697914327</v>
      </c>
      <c r="L2873">
        <v>8.31</v>
      </c>
      <c r="M2873">
        <v>12.53</v>
      </c>
    </row>
    <row r="2874" spans="1:13" ht="15" x14ac:dyDescent="0.25">
      <c r="A2874" t="s">
        <v>960</v>
      </c>
      <c r="B2874" t="s">
        <v>832</v>
      </c>
      <c r="C2874">
        <v>70.2</v>
      </c>
      <c r="D2874">
        <v>76</v>
      </c>
      <c r="E2874">
        <f t="shared" si="275"/>
        <v>3.4497573914471524</v>
      </c>
      <c r="F2874">
        <v>93</v>
      </c>
      <c r="G2874">
        <f t="shared" si="276"/>
        <v>4.221413650060331</v>
      </c>
      <c r="H2874">
        <f t="shared" si="281"/>
        <v>169</v>
      </c>
      <c r="I2874">
        <f t="shared" si="277"/>
        <v>7.671171041507483</v>
      </c>
      <c r="J2874">
        <v>12.58</v>
      </c>
      <c r="K2874">
        <f t="shared" si="278"/>
        <v>1.4055941860857684</v>
      </c>
      <c r="L2874">
        <v>7.66</v>
      </c>
    </row>
    <row r="2875" spans="1:13" ht="15" x14ac:dyDescent="0.25">
      <c r="A2875" t="s">
        <v>50</v>
      </c>
      <c r="B2875" t="s">
        <v>49</v>
      </c>
      <c r="C2875">
        <v>107.4</v>
      </c>
      <c r="D2875">
        <v>135</v>
      </c>
      <c r="E2875">
        <f t="shared" si="275"/>
        <v>4.4976109836078484</v>
      </c>
      <c r="F2875">
        <v>155</v>
      </c>
      <c r="G2875">
        <f t="shared" si="276"/>
        <v>5.1639237219201215</v>
      </c>
      <c r="H2875">
        <f t="shared" si="281"/>
        <v>290</v>
      </c>
      <c r="I2875">
        <f t="shared" si="277"/>
        <v>9.6615347055279699</v>
      </c>
      <c r="J2875">
        <v>16.399999999999999</v>
      </c>
      <c r="K2875">
        <f t="shared" si="278"/>
        <v>1.4717154257534686</v>
      </c>
      <c r="L2875">
        <v>8.6</v>
      </c>
    </row>
    <row r="2876" spans="1:13" ht="15" x14ac:dyDescent="0.25">
      <c r="A2876" t="s">
        <v>50</v>
      </c>
      <c r="B2876" t="s">
        <v>49</v>
      </c>
      <c r="C2876">
        <v>99.9</v>
      </c>
      <c r="D2876">
        <v>103</v>
      </c>
      <c r="E2876">
        <f t="shared" si="275"/>
        <v>3.6170450122861322</v>
      </c>
      <c r="F2876">
        <v>130</v>
      </c>
      <c r="G2876">
        <f t="shared" si="276"/>
        <v>4.565202442691235</v>
      </c>
      <c r="H2876">
        <f t="shared" si="281"/>
        <v>233</v>
      </c>
      <c r="I2876">
        <f t="shared" si="277"/>
        <v>8.1822474549773663</v>
      </c>
      <c r="J2876">
        <v>14.55</v>
      </c>
      <c r="K2876">
        <f t="shared" si="278"/>
        <v>1.3553462623461088</v>
      </c>
      <c r="L2876">
        <v>7.85</v>
      </c>
    </row>
    <row r="2877" spans="1:13" ht="15" x14ac:dyDescent="0.25">
      <c r="A2877" t="s">
        <v>50</v>
      </c>
      <c r="B2877" t="s">
        <v>49</v>
      </c>
      <c r="C2877">
        <v>75</v>
      </c>
      <c r="D2877">
        <v>53</v>
      </c>
      <c r="E2877">
        <f t="shared" si="275"/>
        <v>2.2927510051064304</v>
      </c>
      <c r="F2877">
        <v>60</v>
      </c>
      <c r="G2877">
        <f t="shared" si="276"/>
        <v>2.5955671755921856</v>
      </c>
      <c r="H2877">
        <f t="shared" si="281"/>
        <v>113</v>
      </c>
      <c r="I2877">
        <f t="shared" si="277"/>
        <v>4.888318180698616</v>
      </c>
      <c r="J2877">
        <v>10.49</v>
      </c>
      <c r="K2877">
        <f t="shared" si="278"/>
        <v>1.1327836492514893</v>
      </c>
      <c r="L2877">
        <v>5.72</v>
      </c>
      <c r="M2877">
        <v>14</v>
      </c>
    </row>
    <row r="2878" spans="1:13" ht="15" x14ac:dyDescent="0.25">
      <c r="A2878" t="s">
        <v>50</v>
      </c>
      <c r="B2878" t="s">
        <v>226</v>
      </c>
      <c r="C2878">
        <v>63.25</v>
      </c>
      <c r="D2878">
        <v>55</v>
      </c>
      <c r="E2878">
        <f t="shared" si="275"/>
        <v>2.6932199501011667</v>
      </c>
      <c r="F2878">
        <v>70</v>
      </c>
      <c r="G2878">
        <f t="shared" si="276"/>
        <v>3.4277344819469397</v>
      </c>
      <c r="H2878">
        <f t="shared" si="281"/>
        <v>125</v>
      </c>
      <c r="I2878">
        <f t="shared" si="277"/>
        <v>6.120954432048106</v>
      </c>
      <c r="J2878">
        <v>10.8</v>
      </c>
      <c r="K2878">
        <f t="shared" si="278"/>
        <v>1.2733388101890364</v>
      </c>
      <c r="L2878">
        <v>7.18</v>
      </c>
      <c r="M2878">
        <v>13.6</v>
      </c>
    </row>
    <row r="2879" spans="1:13" ht="15" x14ac:dyDescent="0.25">
      <c r="A2879" t="s">
        <v>50</v>
      </c>
      <c r="B2879" t="s">
        <v>49</v>
      </c>
      <c r="C2879">
        <v>89.5</v>
      </c>
      <c r="D2879">
        <v>76</v>
      </c>
      <c r="E2879">
        <f t="shared" si="275"/>
        <v>2.8910667988513117</v>
      </c>
      <c r="F2879">
        <v>92</v>
      </c>
      <c r="G2879">
        <f t="shared" si="276"/>
        <v>3.4997124407147457</v>
      </c>
      <c r="H2879">
        <f t="shared" si="281"/>
        <v>168</v>
      </c>
      <c r="I2879">
        <f t="shared" si="277"/>
        <v>6.3907792395660579</v>
      </c>
      <c r="J2879">
        <v>12.25</v>
      </c>
      <c r="K2879">
        <f t="shared" si="278"/>
        <v>1.2076343819043711</v>
      </c>
      <c r="L2879">
        <v>7.4</v>
      </c>
      <c r="M2879">
        <v>12.6</v>
      </c>
    </row>
    <row r="2880" spans="1:13" ht="15" x14ac:dyDescent="0.25">
      <c r="A2880" t="s">
        <v>966</v>
      </c>
      <c r="B2880" t="s">
        <v>226</v>
      </c>
      <c r="C2880">
        <v>61.9</v>
      </c>
      <c r="D2880">
        <v>50</v>
      </c>
      <c r="E2880">
        <f t="shared" si="275"/>
        <v>2.4871088110970363</v>
      </c>
      <c r="F2880">
        <v>58</v>
      </c>
      <c r="G2880">
        <f t="shared" si="276"/>
        <v>2.885046220872562</v>
      </c>
      <c r="H2880">
        <f t="shared" si="281"/>
        <v>108</v>
      </c>
      <c r="I2880">
        <f t="shared" si="277"/>
        <v>5.3721550319695979</v>
      </c>
      <c r="J2880">
        <v>9.41</v>
      </c>
      <c r="K2880">
        <f t="shared" si="278"/>
        <v>1.1218639426086803</v>
      </c>
      <c r="L2880">
        <v>6.49</v>
      </c>
    </row>
    <row r="2881" spans="1:13" ht="15" x14ac:dyDescent="0.25">
      <c r="A2881" t="s">
        <v>966</v>
      </c>
      <c r="B2881" t="s">
        <v>49</v>
      </c>
      <c r="C2881">
        <v>84.8</v>
      </c>
      <c r="D2881">
        <v>72</v>
      </c>
      <c r="E2881">
        <f t="shared" si="275"/>
        <v>2.8485113618221036</v>
      </c>
      <c r="F2881">
        <v>80</v>
      </c>
      <c r="G2881">
        <f t="shared" si="276"/>
        <v>3.1650126242467818</v>
      </c>
      <c r="H2881">
        <f t="shared" ref="H2881:H2901" si="282">D2881+F2881</f>
        <v>152</v>
      </c>
      <c r="I2881">
        <f t="shared" si="277"/>
        <v>6.0135239860688854</v>
      </c>
      <c r="J2881">
        <v>12.06</v>
      </c>
      <c r="K2881">
        <f t="shared" si="278"/>
        <v>1.2224295265338765</v>
      </c>
      <c r="L2881">
        <v>6.8500000000000005</v>
      </c>
      <c r="M2881">
        <v>13.18</v>
      </c>
    </row>
    <row r="2882" spans="1:13" ht="15" x14ac:dyDescent="0.25">
      <c r="A2882" t="s">
        <v>535</v>
      </c>
      <c r="B2882" t="s">
        <v>96</v>
      </c>
      <c r="C2882">
        <v>36.9</v>
      </c>
      <c r="D2882">
        <v>17</v>
      </c>
      <c r="E2882">
        <f t="shared" ref="E2882:E2945" si="283">IF(AND($C2882&gt;0,D2882&gt;0),D2882/($C2882^0.727399687532279),"")</f>
        <v>1.2319538306343305</v>
      </c>
      <c r="F2882">
        <v>21</v>
      </c>
      <c r="G2882">
        <f t="shared" ref="G2882:G2945" si="284">IF(AND($C2882&gt;0,F2882&gt;0),F2882/($C2882^0.727399687532279),"")</f>
        <v>1.5218253201953493</v>
      </c>
      <c r="H2882">
        <f t="shared" si="282"/>
        <v>38</v>
      </c>
      <c r="I2882">
        <f t="shared" ref="I2882:I2945" si="285">IF(AND($C2882&gt;0,H2882&gt;0),H2882/($C2882^0.727399687532279),"")</f>
        <v>2.7537791508296801</v>
      </c>
      <c r="J2882">
        <v>5.78</v>
      </c>
      <c r="K2882">
        <f t="shared" ref="K2882:K2945" si="286">IF(AND($C2882&gt;0,J2882&gt;0),J2882/($C2882^0.515518364833551),"")</f>
        <v>0.89969844214771</v>
      </c>
      <c r="L2882">
        <v>5.42</v>
      </c>
      <c r="M2882">
        <v>14.7</v>
      </c>
    </row>
    <row r="2883" spans="1:13" ht="15" x14ac:dyDescent="0.25">
      <c r="A2883" t="s">
        <v>535</v>
      </c>
      <c r="B2883" t="s">
        <v>96</v>
      </c>
      <c r="C2883">
        <v>52.3</v>
      </c>
      <c r="D2883">
        <v>40</v>
      </c>
      <c r="E2883">
        <f t="shared" si="283"/>
        <v>2.249170609433885</v>
      </c>
      <c r="F2883">
        <v>56</v>
      </c>
      <c r="G2883">
        <f t="shared" si="284"/>
        <v>3.1488388532074389</v>
      </c>
      <c r="H2883">
        <f t="shared" si="282"/>
        <v>96</v>
      </c>
      <c r="I2883">
        <f t="shared" si="285"/>
        <v>5.3980094626413235</v>
      </c>
      <c r="J2883">
        <v>9.17</v>
      </c>
      <c r="K2883">
        <f t="shared" si="286"/>
        <v>1.1924773947326111</v>
      </c>
      <c r="L2883">
        <v>6.96</v>
      </c>
      <c r="M2883">
        <v>13.97</v>
      </c>
    </row>
    <row r="2884" spans="1:13" ht="15" x14ac:dyDescent="0.25">
      <c r="A2884" t="s">
        <v>535</v>
      </c>
      <c r="B2884" t="s">
        <v>96</v>
      </c>
      <c r="C2884">
        <v>59</v>
      </c>
      <c r="D2884">
        <v>56</v>
      </c>
      <c r="E2884">
        <f t="shared" si="283"/>
        <v>2.8845018847968187</v>
      </c>
      <c r="F2884">
        <v>75</v>
      </c>
      <c r="G2884">
        <f t="shared" si="284"/>
        <v>3.8631721671385968</v>
      </c>
      <c r="H2884">
        <f t="shared" si="282"/>
        <v>131</v>
      </c>
      <c r="I2884">
        <f t="shared" si="285"/>
        <v>6.747674051935415</v>
      </c>
      <c r="J2884">
        <v>9.4700000000000006</v>
      </c>
      <c r="K2884">
        <f t="shared" si="286"/>
        <v>1.157292785062747</v>
      </c>
      <c r="L2884">
        <v>7.5</v>
      </c>
      <c r="M2884">
        <v>12.9</v>
      </c>
    </row>
    <row r="2885" spans="1:13" x14ac:dyDescent="0.3">
      <c r="A2885" t="s">
        <v>1581</v>
      </c>
      <c r="B2885" t="s">
        <v>1582</v>
      </c>
      <c r="C2885">
        <v>48.6</v>
      </c>
      <c r="D2885">
        <v>48</v>
      </c>
      <c r="E2885">
        <f t="shared" si="283"/>
        <v>2.8469677144561065</v>
      </c>
      <c r="F2885">
        <v>56</v>
      </c>
      <c r="G2885">
        <f t="shared" si="284"/>
        <v>3.3214623335321241</v>
      </c>
      <c r="H2885">
        <f t="shared" si="282"/>
        <v>104</v>
      </c>
      <c r="I2885">
        <f t="shared" si="285"/>
        <v>6.168430047988231</v>
      </c>
      <c r="J2885">
        <v>7.23</v>
      </c>
      <c r="K2885">
        <f t="shared" si="286"/>
        <v>0.97644171694846271</v>
      </c>
      <c r="L2885">
        <v>6.48</v>
      </c>
      <c r="M2885">
        <v>13.53</v>
      </c>
    </row>
    <row r="2886" spans="1:13" ht="15" x14ac:dyDescent="0.25">
      <c r="A2886" t="s">
        <v>1315</v>
      </c>
      <c r="B2886" t="s">
        <v>84</v>
      </c>
      <c r="C2886">
        <v>64.900000000000006</v>
      </c>
      <c r="D2886">
        <v>34</v>
      </c>
      <c r="E2886">
        <f t="shared" si="283"/>
        <v>1.6340024029161713</v>
      </c>
      <c r="F2886">
        <v>37</v>
      </c>
      <c r="G2886">
        <f t="shared" si="284"/>
        <v>1.7781790855264217</v>
      </c>
      <c r="H2886">
        <f t="shared" si="282"/>
        <v>71</v>
      </c>
      <c r="I2886">
        <f t="shared" si="285"/>
        <v>3.4121814884425929</v>
      </c>
      <c r="J2886">
        <v>6.7</v>
      </c>
      <c r="K2886">
        <f t="shared" si="286"/>
        <v>0.77952380099794649</v>
      </c>
      <c r="L2886">
        <v>6.3</v>
      </c>
    </row>
    <row r="2887" spans="1:13" ht="15" x14ac:dyDescent="0.25">
      <c r="A2887" t="s">
        <v>1716</v>
      </c>
      <c r="B2887" t="s">
        <v>84</v>
      </c>
      <c r="C2887">
        <v>70.7</v>
      </c>
      <c r="D2887">
        <v>42</v>
      </c>
      <c r="E2887">
        <f t="shared" si="283"/>
        <v>1.8966281262429165</v>
      </c>
      <c r="F2887">
        <v>50</v>
      </c>
      <c r="G2887">
        <f t="shared" si="284"/>
        <v>2.2578906264796625</v>
      </c>
      <c r="H2887">
        <f t="shared" si="282"/>
        <v>92</v>
      </c>
      <c r="I2887">
        <f t="shared" si="285"/>
        <v>4.1545187527225789</v>
      </c>
      <c r="J2887">
        <v>8.4499999999999993</v>
      </c>
      <c r="K2887">
        <f t="shared" si="286"/>
        <v>0.94069110374614817</v>
      </c>
      <c r="L2887">
        <v>6.8900000000000006</v>
      </c>
    </row>
    <row r="2888" spans="1:13" ht="15" x14ac:dyDescent="0.25">
      <c r="A2888" t="s">
        <v>2010</v>
      </c>
      <c r="B2888" t="s">
        <v>31</v>
      </c>
      <c r="C2888">
        <v>67.900000000000006</v>
      </c>
      <c r="D2888">
        <v>48</v>
      </c>
      <c r="E2888">
        <f t="shared" si="283"/>
        <v>2.2322340884681728</v>
      </c>
      <c r="F2888">
        <v>65</v>
      </c>
      <c r="G2888">
        <f t="shared" si="284"/>
        <v>3.0228169948006509</v>
      </c>
      <c r="H2888">
        <f t="shared" si="282"/>
        <v>113</v>
      </c>
      <c r="I2888">
        <f t="shared" si="285"/>
        <v>5.2550510832688238</v>
      </c>
      <c r="J2888">
        <v>5.74</v>
      </c>
      <c r="K2888">
        <f t="shared" si="286"/>
        <v>0.65245322445344389</v>
      </c>
      <c r="L2888">
        <v>6.3500000000000005</v>
      </c>
    </row>
    <row r="2889" spans="1:13" ht="15" x14ac:dyDescent="0.25">
      <c r="A2889" t="s">
        <v>539</v>
      </c>
      <c r="B2889" t="s">
        <v>540</v>
      </c>
      <c r="C2889">
        <v>54.1</v>
      </c>
      <c r="D2889">
        <v>43</v>
      </c>
      <c r="E2889">
        <f t="shared" si="283"/>
        <v>2.359072600488215</v>
      </c>
      <c r="F2889">
        <v>57</v>
      </c>
      <c r="G2889">
        <f t="shared" si="284"/>
        <v>3.1271427494843782</v>
      </c>
      <c r="H2889">
        <f t="shared" si="282"/>
        <v>100</v>
      </c>
      <c r="I2889">
        <f t="shared" si="285"/>
        <v>5.4862153499725927</v>
      </c>
      <c r="J2889">
        <v>8</v>
      </c>
      <c r="K2889">
        <f t="shared" si="286"/>
        <v>1.0223390905208998</v>
      </c>
      <c r="L2889">
        <v>5.9</v>
      </c>
      <c r="M2889">
        <v>14.53</v>
      </c>
    </row>
    <row r="2890" spans="1:13" ht="15" x14ac:dyDescent="0.25">
      <c r="A2890" t="s">
        <v>539</v>
      </c>
      <c r="B2890" t="s">
        <v>540</v>
      </c>
      <c r="C2890">
        <v>39.4</v>
      </c>
      <c r="D2890">
        <v>26</v>
      </c>
      <c r="E2890">
        <f t="shared" si="283"/>
        <v>1.7964283275540256</v>
      </c>
      <c r="F2890">
        <v>34</v>
      </c>
      <c r="G2890">
        <f t="shared" si="284"/>
        <v>2.3491755052629566</v>
      </c>
      <c r="H2890">
        <f t="shared" si="282"/>
        <v>60</v>
      </c>
      <c r="I2890">
        <f t="shared" si="285"/>
        <v>4.145603832816982</v>
      </c>
      <c r="J2890">
        <v>6.55</v>
      </c>
      <c r="K2890">
        <f t="shared" si="286"/>
        <v>0.9856748980453145</v>
      </c>
      <c r="L2890">
        <v>5.18</v>
      </c>
      <c r="M2890">
        <v>14.5</v>
      </c>
    </row>
    <row r="2891" spans="1:13" ht="15" x14ac:dyDescent="0.25">
      <c r="A2891" t="s">
        <v>988</v>
      </c>
      <c r="B2891" t="s">
        <v>540</v>
      </c>
      <c r="C2891">
        <v>48.6</v>
      </c>
      <c r="D2891">
        <v>38</v>
      </c>
      <c r="E2891">
        <f t="shared" si="283"/>
        <v>2.2538494406110843</v>
      </c>
      <c r="F2891">
        <v>48</v>
      </c>
      <c r="G2891">
        <f t="shared" si="284"/>
        <v>2.8469677144561065</v>
      </c>
      <c r="H2891">
        <f t="shared" si="282"/>
        <v>86</v>
      </c>
      <c r="I2891">
        <f t="shared" si="285"/>
        <v>5.1008171550671904</v>
      </c>
      <c r="J2891">
        <v>8</v>
      </c>
      <c r="K2891">
        <f t="shared" si="286"/>
        <v>1.0804334350743707</v>
      </c>
      <c r="L2891">
        <v>5.67</v>
      </c>
    </row>
    <row r="2892" spans="1:13" ht="15" x14ac:dyDescent="0.25">
      <c r="A2892" t="s">
        <v>394</v>
      </c>
      <c r="B2892" t="s">
        <v>150</v>
      </c>
      <c r="C2892">
        <v>42</v>
      </c>
      <c r="D2892">
        <v>22</v>
      </c>
      <c r="E2892">
        <f t="shared" si="283"/>
        <v>1.4510141720124001</v>
      </c>
      <c r="F2892">
        <v>28</v>
      </c>
      <c r="G2892">
        <f t="shared" si="284"/>
        <v>1.8467453098339639</v>
      </c>
      <c r="H2892">
        <f t="shared" si="282"/>
        <v>50</v>
      </c>
      <c r="I2892">
        <f t="shared" si="285"/>
        <v>3.2977594818463638</v>
      </c>
      <c r="J2892">
        <v>5.07</v>
      </c>
      <c r="K2892">
        <f t="shared" si="286"/>
        <v>0.73823246385890662</v>
      </c>
      <c r="L2892">
        <v>5.12</v>
      </c>
    </row>
    <row r="2893" spans="1:13" ht="15" x14ac:dyDescent="0.25">
      <c r="A2893" t="s">
        <v>394</v>
      </c>
      <c r="B2893" t="s">
        <v>55</v>
      </c>
      <c r="C2893">
        <v>75.099999999999994</v>
      </c>
      <c r="D2893">
        <v>68</v>
      </c>
      <c r="E2893">
        <f t="shared" si="283"/>
        <v>2.9387930804706408</v>
      </c>
      <c r="F2893">
        <v>89</v>
      </c>
      <c r="G2893">
        <f t="shared" si="284"/>
        <v>3.8463615317924567</v>
      </c>
      <c r="H2893">
        <f t="shared" si="282"/>
        <v>157</v>
      </c>
      <c r="I2893">
        <f t="shared" si="285"/>
        <v>6.7851546122630975</v>
      </c>
      <c r="J2893">
        <v>10.3</v>
      </c>
      <c r="K2893">
        <f t="shared" si="286"/>
        <v>1.1115023656599818</v>
      </c>
      <c r="L2893">
        <v>8.09</v>
      </c>
    </row>
    <row r="2894" spans="1:13" ht="15" x14ac:dyDescent="0.25">
      <c r="A2894" t="s">
        <v>394</v>
      </c>
      <c r="B2894" t="s">
        <v>55</v>
      </c>
      <c r="C2894">
        <v>53.7</v>
      </c>
      <c r="D2894">
        <v>29</v>
      </c>
      <c r="E2894">
        <f t="shared" si="283"/>
        <v>1.5996141715303036</v>
      </c>
      <c r="F2894">
        <v>41</v>
      </c>
      <c r="G2894">
        <f t="shared" si="284"/>
        <v>2.2615234838876708</v>
      </c>
      <c r="H2894">
        <f t="shared" si="282"/>
        <v>70</v>
      </c>
      <c r="I2894">
        <f t="shared" si="285"/>
        <v>3.8611376554179739</v>
      </c>
      <c r="J2894">
        <v>7</v>
      </c>
      <c r="K2894">
        <f t="shared" si="286"/>
        <v>0.89797557719050469</v>
      </c>
      <c r="L2894">
        <v>5.14</v>
      </c>
      <c r="M2894">
        <v>15</v>
      </c>
    </row>
    <row r="2895" spans="1:13" ht="15" x14ac:dyDescent="0.25">
      <c r="A2895" t="s">
        <v>1072</v>
      </c>
      <c r="B2895" t="s">
        <v>55</v>
      </c>
      <c r="C2895">
        <v>59.4</v>
      </c>
      <c r="D2895">
        <v>35</v>
      </c>
      <c r="E2895">
        <f t="shared" si="283"/>
        <v>1.7939748012984769</v>
      </c>
      <c r="F2895">
        <v>44</v>
      </c>
      <c r="G2895">
        <f t="shared" si="284"/>
        <v>2.2552826073466568</v>
      </c>
      <c r="H2895">
        <f t="shared" si="282"/>
        <v>79</v>
      </c>
      <c r="I2895">
        <f t="shared" si="285"/>
        <v>4.0492574086451336</v>
      </c>
      <c r="J2895">
        <v>7.1400000000000006</v>
      </c>
      <c r="K2895">
        <f t="shared" si="286"/>
        <v>0.8695182948747302</v>
      </c>
      <c r="L2895">
        <v>5.7</v>
      </c>
      <c r="M2895">
        <v>14.66</v>
      </c>
    </row>
    <row r="2896" spans="1:13" ht="15" x14ac:dyDescent="0.25">
      <c r="A2896" t="s">
        <v>2006</v>
      </c>
      <c r="B2896" t="s">
        <v>2007</v>
      </c>
      <c r="C2896">
        <v>69.099999999999994</v>
      </c>
      <c r="D2896">
        <v>40</v>
      </c>
      <c r="E2896">
        <f t="shared" si="283"/>
        <v>1.8366408284869769</v>
      </c>
      <c r="F2896">
        <v>47</v>
      </c>
      <c r="G2896">
        <f t="shared" si="284"/>
        <v>2.1580529734721976</v>
      </c>
      <c r="H2896">
        <f t="shared" si="282"/>
        <v>87</v>
      </c>
      <c r="I2896">
        <f t="shared" si="285"/>
        <v>3.9946938019591745</v>
      </c>
      <c r="J2896">
        <v>5.34</v>
      </c>
      <c r="K2896">
        <f t="shared" si="286"/>
        <v>0.60152896145940449</v>
      </c>
      <c r="L2896">
        <v>6.2</v>
      </c>
    </row>
    <row r="2897" spans="1:13" ht="15" x14ac:dyDescent="0.25">
      <c r="A2897" t="s">
        <v>457</v>
      </c>
      <c r="B2897" t="s">
        <v>458</v>
      </c>
      <c r="C2897">
        <v>47.5</v>
      </c>
      <c r="D2897">
        <v>26</v>
      </c>
      <c r="E2897">
        <f t="shared" si="283"/>
        <v>1.5680031840400905</v>
      </c>
      <c r="F2897">
        <v>28</v>
      </c>
      <c r="G2897">
        <f t="shared" si="284"/>
        <v>1.688618813581636</v>
      </c>
      <c r="H2897">
        <f t="shared" si="282"/>
        <v>54</v>
      </c>
      <c r="I2897">
        <f t="shared" si="285"/>
        <v>3.2566219976217265</v>
      </c>
      <c r="J2897">
        <v>5.74</v>
      </c>
      <c r="K2897">
        <f t="shared" si="286"/>
        <v>0.7844143760591622</v>
      </c>
      <c r="L2897">
        <v>5.18</v>
      </c>
    </row>
    <row r="2898" spans="1:13" ht="15" x14ac:dyDescent="0.25">
      <c r="A2898" t="s">
        <v>763</v>
      </c>
      <c r="B2898" t="s">
        <v>458</v>
      </c>
      <c r="C2898">
        <v>56.9</v>
      </c>
      <c r="D2898">
        <v>29</v>
      </c>
      <c r="E2898">
        <f t="shared" si="283"/>
        <v>1.5336628004757369</v>
      </c>
      <c r="F2898">
        <v>36</v>
      </c>
      <c r="G2898">
        <f t="shared" si="284"/>
        <v>1.9038572695560874</v>
      </c>
      <c r="H2898">
        <f t="shared" si="282"/>
        <v>65</v>
      </c>
      <c r="I2898">
        <f t="shared" si="285"/>
        <v>3.437520070031824</v>
      </c>
      <c r="J2898">
        <v>6.47</v>
      </c>
      <c r="K2898">
        <f t="shared" si="286"/>
        <v>0.80558556379396862</v>
      </c>
      <c r="L2898">
        <v>5.46</v>
      </c>
    </row>
    <row r="2899" spans="1:13" ht="15" x14ac:dyDescent="0.25">
      <c r="A2899" t="s">
        <v>1426</v>
      </c>
      <c r="B2899" t="s">
        <v>1427</v>
      </c>
      <c r="C2899">
        <v>70.099999999999994</v>
      </c>
      <c r="D2899">
        <v>59</v>
      </c>
      <c r="E2899">
        <f t="shared" si="283"/>
        <v>2.680879551355722</v>
      </c>
      <c r="F2899">
        <v>66</v>
      </c>
      <c r="G2899">
        <f t="shared" si="284"/>
        <v>2.9989500066013162</v>
      </c>
      <c r="H2899">
        <f t="shared" si="282"/>
        <v>125</v>
      </c>
      <c r="I2899">
        <f t="shared" si="285"/>
        <v>5.6798295579570377</v>
      </c>
      <c r="J2899">
        <v>9.6</v>
      </c>
      <c r="K2899">
        <f t="shared" si="286"/>
        <v>1.0734200386979518</v>
      </c>
      <c r="L2899">
        <v>6.92</v>
      </c>
    </row>
    <row r="2900" spans="1:13" ht="15" x14ac:dyDescent="0.25">
      <c r="A2900" t="s">
        <v>153</v>
      </c>
      <c r="B2900" t="s">
        <v>154</v>
      </c>
      <c r="C2900">
        <v>38.299999999999997</v>
      </c>
      <c r="D2900">
        <v>22</v>
      </c>
      <c r="E2900">
        <f t="shared" si="283"/>
        <v>1.5516879493123084</v>
      </c>
      <c r="F2900">
        <v>27</v>
      </c>
      <c r="G2900">
        <f t="shared" si="284"/>
        <v>1.9043443014287422</v>
      </c>
      <c r="H2900">
        <f t="shared" si="282"/>
        <v>49</v>
      </c>
      <c r="I2900">
        <f t="shared" si="285"/>
        <v>3.4560322507410506</v>
      </c>
      <c r="J2900">
        <v>3.27</v>
      </c>
      <c r="K2900">
        <f t="shared" si="286"/>
        <v>0.49932085960193751</v>
      </c>
      <c r="L2900">
        <v>4.58</v>
      </c>
      <c r="M2900">
        <v>14.7</v>
      </c>
    </row>
    <row r="2901" spans="1:13" ht="15" x14ac:dyDescent="0.25">
      <c r="A2901" t="s">
        <v>1774</v>
      </c>
      <c r="B2901" t="s">
        <v>1361</v>
      </c>
      <c r="C2901">
        <v>62.7</v>
      </c>
      <c r="D2901">
        <v>42</v>
      </c>
      <c r="E2901">
        <f t="shared" si="283"/>
        <v>2.0697478626498453</v>
      </c>
      <c r="F2901">
        <v>48</v>
      </c>
      <c r="G2901">
        <f t="shared" si="284"/>
        <v>2.3654261287426803</v>
      </c>
      <c r="H2901">
        <f t="shared" si="282"/>
        <v>90</v>
      </c>
      <c r="I2901">
        <f t="shared" si="285"/>
        <v>4.4351739913925261</v>
      </c>
      <c r="J2901">
        <v>8.4</v>
      </c>
      <c r="K2901">
        <f t="shared" si="286"/>
        <v>0.99484371876489741</v>
      </c>
      <c r="L2901">
        <v>6.7700000000000005</v>
      </c>
    </row>
    <row r="2902" spans="1:13" ht="15" x14ac:dyDescent="0.25">
      <c r="A2902" t="s">
        <v>1998</v>
      </c>
      <c r="B2902" t="s">
        <v>1361</v>
      </c>
      <c r="C2902">
        <v>89.5</v>
      </c>
      <c r="E2902" t="str">
        <f t="shared" si="283"/>
        <v/>
      </c>
      <c r="G2902" t="str">
        <f t="shared" si="284"/>
        <v/>
      </c>
      <c r="I2902" t="str">
        <f t="shared" si="285"/>
        <v/>
      </c>
      <c r="J2902">
        <v>11.9</v>
      </c>
      <c r="K2902">
        <f t="shared" si="286"/>
        <v>1.1731305424213891</v>
      </c>
      <c r="L2902">
        <v>7.92</v>
      </c>
    </row>
    <row r="2903" spans="1:13" ht="15" x14ac:dyDescent="0.25">
      <c r="A2903" t="s">
        <v>650</v>
      </c>
      <c r="B2903" t="s">
        <v>190</v>
      </c>
      <c r="C2903">
        <v>61.2</v>
      </c>
      <c r="D2903">
        <v>58</v>
      </c>
      <c r="E2903">
        <f t="shared" si="283"/>
        <v>2.909012365940792</v>
      </c>
      <c r="F2903">
        <v>74</v>
      </c>
      <c r="G2903">
        <f t="shared" si="284"/>
        <v>3.7114985358554935</v>
      </c>
      <c r="H2903">
        <f t="shared" ref="H2903:H2913" si="287">D2903+F2903</f>
        <v>132</v>
      </c>
      <c r="I2903">
        <f t="shared" si="285"/>
        <v>6.620510901796286</v>
      </c>
      <c r="J2903">
        <v>9.4499999999999993</v>
      </c>
      <c r="K2903">
        <f t="shared" si="286"/>
        <v>1.1332575914879157</v>
      </c>
      <c r="L2903">
        <v>7</v>
      </c>
      <c r="M2903">
        <v>13.7</v>
      </c>
    </row>
    <row r="2904" spans="1:13" ht="15" x14ac:dyDescent="0.25">
      <c r="A2904" t="s">
        <v>1247</v>
      </c>
      <c r="B2904" t="s">
        <v>190</v>
      </c>
      <c r="C2904">
        <v>53.9</v>
      </c>
      <c r="D2904">
        <v>48</v>
      </c>
      <c r="E2904">
        <f t="shared" si="283"/>
        <v>2.6404874681039314</v>
      </c>
      <c r="F2904">
        <v>61</v>
      </c>
      <c r="G2904">
        <f t="shared" si="284"/>
        <v>3.3556194907154131</v>
      </c>
      <c r="H2904">
        <f t="shared" si="287"/>
        <v>109</v>
      </c>
      <c r="I2904">
        <f t="shared" si="285"/>
        <v>5.996106958819345</v>
      </c>
      <c r="J2904">
        <v>6.19</v>
      </c>
      <c r="K2904">
        <f t="shared" si="286"/>
        <v>0.7925466602663338</v>
      </c>
      <c r="L2904">
        <v>6.86</v>
      </c>
      <c r="M2904">
        <v>14.15</v>
      </c>
    </row>
    <row r="2905" spans="1:13" ht="15" x14ac:dyDescent="0.25">
      <c r="A2905" t="s">
        <v>1743</v>
      </c>
      <c r="B2905" t="s">
        <v>1744</v>
      </c>
      <c r="C2905">
        <v>76.5</v>
      </c>
      <c r="D2905">
        <v>42</v>
      </c>
      <c r="E2905">
        <f t="shared" si="283"/>
        <v>1.7909132560663017</v>
      </c>
      <c r="F2905">
        <v>52</v>
      </c>
      <c r="G2905">
        <f t="shared" si="284"/>
        <v>2.217321174177326</v>
      </c>
      <c r="H2905">
        <f t="shared" si="287"/>
        <v>94</v>
      </c>
      <c r="I2905">
        <f t="shared" si="285"/>
        <v>4.0082344302436281</v>
      </c>
      <c r="J2905">
        <v>8.01</v>
      </c>
      <c r="K2905">
        <f t="shared" si="286"/>
        <v>0.85619059540520548</v>
      </c>
    </row>
    <row r="2906" spans="1:13" ht="15" x14ac:dyDescent="0.25">
      <c r="A2906" t="s">
        <v>1493</v>
      </c>
      <c r="B2906" t="s">
        <v>1494</v>
      </c>
      <c r="C2906">
        <v>62.1</v>
      </c>
      <c r="D2906">
        <v>45</v>
      </c>
      <c r="E2906">
        <f t="shared" si="283"/>
        <v>2.233151792569398</v>
      </c>
      <c r="F2906">
        <v>53</v>
      </c>
      <c r="G2906">
        <f t="shared" si="284"/>
        <v>2.6301565556928463</v>
      </c>
      <c r="H2906">
        <f t="shared" si="287"/>
        <v>98</v>
      </c>
      <c r="I2906">
        <f t="shared" si="285"/>
        <v>4.8633083482622439</v>
      </c>
      <c r="J2906">
        <v>7.1</v>
      </c>
      <c r="K2906">
        <f t="shared" si="286"/>
        <v>0.84505835318648059</v>
      </c>
      <c r="L2906">
        <v>5.24</v>
      </c>
      <c r="M2906">
        <v>14.4</v>
      </c>
    </row>
    <row r="2907" spans="1:13" ht="15" x14ac:dyDescent="0.25">
      <c r="A2907" t="s">
        <v>1496</v>
      </c>
      <c r="B2907" t="s">
        <v>1494</v>
      </c>
      <c r="C2907">
        <v>65.2</v>
      </c>
      <c r="D2907">
        <v>52</v>
      </c>
      <c r="E2907">
        <f t="shared" si="283"/>
        <v>2.490693052786277</v>
      </c>
      <c r="F2907">
        <v>60</v>
      </c>
      <c r="G2907">
        <f t="shared" si="284"/>
        <v>2.8738765993687809</v>
      </c>
      <c r="H2907">
        <f t="shared" si="287"/>
        <v>112</v>
      </c>
      <c r="I2907">
        <f t="shared" si="285"/>
        <v>5.3645696521550574</v>
      </c>
      <c r="J2907">
        <v>8.9500000000000011</v>
      </c>
      <c r="K2907">
        <f t="shared" si="286"/>
        <v>1.0388314313408731</v>
      </c>
      <c r="L2907">
        <v>5.58</v>
      </c>
      <c r="M2907">
        <v>14.78</v>
      </c>
    </row>
    <row r="2908" spans="1:13" ht="15" x14ac:dyDescent="0.25">
      <c r="A2908" t="s">
        <v>410</v>
      </c>
      <c r="B2908" t="s">
        <v>24</v>
      </c>
      <c r="C2908">
        <v>49.2</v>
      </c>
      <c r="D2908">
        <v>16</v>
      </c>
      <c r="E2908">
        <f t="shared" si="283"/>
        <v>0.9405569472018962</v>
      </c>
      <c r="F2908">
        <v>21</v>
      </c>
      <c r="G2908">
        <f t="shared" si="284"/>
        <v>1.2344809932024887</v>
      </c>
      <c r="H2908">
        <f t="shared" si="287"/>
        <v>37</v>
      </c>
      <c r="I2908">
        <f t="shared" si="285"/>
        <v>2.1750379404043851</v>
      </c>
      <c r="J2908">
        <v>3.75</v>
      </c>
      <c r="K2908">
        <f t="shared" si="286"/>
        <v>0.50325973500909715</v>
      </c>
      <c r="L2908">
        <v>4.3</v>
      </c>
      <c r="M2908">
        <v>16.64</v>
      </c>
    </row>
    <row r="2909" spans="1:13" ht="15" x14ac:dyDescent="0.25">
      <c r="A2909" t="s">
        <v>410</v>
      </c>
      <c r="B2909" t="s">
        <v>24</v>
      </c>
      <c r="C2909">
        <v>52.7</v>
      </c>
      <c r="D2909">
        <v>25</v>
      </c>
      <c r="E2909">
        <f t="shared" si="283"/>
        <v>1.397962446737526</v>
      </c>
      <c r="F2909">
        <v>32</v>
      </c>
      <c r="G2909">
        <f t="shared" si="284"/>
        <v>1.7893919318240334</v>
      </c>
      <c r="H2909">
        <f t="shared" si="287"/>
        <v>57</v>
      </c>
      <c r="I2909">
        <f t="shared" si="285"/>
        <v>3.1873543785615595</v>
      </c>
      <c r="J2909">
        <v>6.3</v>
      </c>
      <c r="K2909">
        <f t="shared" si="286"/>
        <v>0.8160477215469778</v>
      </c>
      <c r="L2909">
        <v>5.3</v>
      </c>
      <c r="M2909">
        <v>14.87</v>
      </c>
    </row>
    <row r="2910" spans="1:13" ht="15" x14ac:dyDescent="0.25">
      <c r="A2910" t="s">
        <v>410</v>
      </c>
      <c r="B2910" t="s">
        <v>1332</v>
      </c>
      <c r="C2910">
        <v>66.900000000000006</v>
      </c>
      <c r="D2910">
        <v>34</v>
      </c>
      <c r="E2910">
        <f t="shared" si="283"/>
        <v>1.598322927608987</v>
      </c>
      <c r="F2910">
        <v>40</v>
      </c>
      <c r="G2910">
        <f t="shared" si="284"/>
        <v>1.8803799148341025</v>
      </c>
      <c r="H2910">
        <f t="shared" si="287"/>
        <v>74</v>
      </c>
      <c r="I2910">
        <f t="shared" si="285"/>
        <v>3.4787028424430897</v>
      </c>
      <c r="J2910">
        <v>6.62</v>
      </c>
      <c r="K2910">
        <f t="shared" si="286"/>
        <v>0.75825852562537055</v>
      </c>
      <c r="L2910">
        <v>5.55</v>
      </c>
    </row>
    <row r="2911" spans="1:13" ht="15" x14ac:dyDescent="0.25">
      <c r="A2911" t="s">
        <v>1527</v>
      </c>
      <c r="B2911" t="s">
        <v>1528</v>
      </c>
      <c r="C2911">
        <v>50.5</v>
      </c>
      <c r="D2911">
        <v>45</v>
      </c>
      <c r="E2911">
        <f t="shared" si="283"/>
        <v>2.5956067659190687</v>
      </c>
      <c r="F2911">
        <v>58</v>
      </c>
      <c r="G2911">
        <f t="shared" si="284"/>
        <v>3.3454487205179104</v>
      </c>
      <c r="H2911">
        <f t="shared" si="287"/>
        <v>103</v>
      </c>
      <c r="I2911">
        <f t="shared" si="285"/>
        <v>5.9410554864369791</v>
      </c>
      <c r="J2911">
        <v>10.200000000000001</v>
      </c>
      <c r="K2911">
        <f t="shared" si="286"/>
        <v>1.350585819977947</v>
      </c>
      <c r="L2911">
        <v>7.62</v>
      </c>
    </row>
    <row r="2912" spans="1:13" ht="15" x14ac:dyDescent="0.25">
      <c r="A2912" t="s">
        <v>2129</v>
      </c>
      <c r="C2912">
        <v>67.7</v>
      </c>
      <c r="D2912">
        <v>98</v>
      </c>
      <c r="E2912">
        <f t="shared" si="283"/>
        <v>4.5672675165420777</v>
      </c>
      <c r="F2912">
        <v>114</v>
      </c>
      <c r="G2912">
        <f t="shared" si="284"/>
        <v>5.3129438457734377</v>
      </c>
      <c r="H2912">
        <f t="shared" si="287"/>
        <v>212</v>
      </c>
      <c r="I2912">
        <f t="shared" si="285"/>
        <v>9.8802113623155154</v>
      </c>
      <c r="J2912">
        <v>13.7</v>
      </c>
      <c r="K2912">
        <f t="shared" si="286"/>
        <v>1.5596189018486737</v>
      </c>
      <c r="L2912">
        <v>9.56</v>
      </c>
    </row>
    <row r="2913" spans="1:13" ht="15" x14ac:dyDescent="0.25">
      <c r="A2913" t="s">
        <v>585</v>
      </c>
      <c r="B2913" t="s">
        <v>586</v>
      </c>
      <c r="C2913">
        <v>52.3</v>
      </c>
      <c r="D2913">
        <v>35</v>
      </c>
      <c r="E2913">
        <f t="shared" si="283"/>
        <v>1.9680242832546493</v>
      </c>
      <c r="F2913">
        <v>42</v>
      </c>
      <c r="G2913">
        <f t="shared" si="284"/>
        <v>2.3616291399055793</v>
      </c>
      <c r="H2913">
        <f t="shared" si="287"/>
        <v>77</v>
      </c>
      <c r="I2913">
        <f t="shared" si="285"/>
        <v>4.3296534231602282</v>
      </c>
      <c r="J2913">
        <v>9.93</v>
      </c>
      <c r="K2913">
        <f t="shared" si="286"/>
        <v>1.2913086728129584</v>
      </c>
      <c r="L2913">
        <v>7.05</v>
      </c>
    </row>
    <row r="2914" spans="1:13" ht="15" x14ac:dyDescent="0.25">
      <c r="A2914" t="s">
        <v>585</v>
      </c>
      <c r="B2914">
        <v>68.3</v>
      </c>
      <c r="C2914">
        <v>88</v>
      </c>
      <c r="D2914">
        <v>112</v>
      </c>
      <c r="E2914">
        <f t="shared" si="283"/>
        <v>4.3132232199206406</v>
      </c>
      <c r="G2914" t="str">
        <f t="shared" si="284"/>
        <v/>
      </c>
      <c r="I2914" t="str">
        <f t="shared" si="285"/>
        <v/>
      </c>
      <c r="J2914">
        <v>14.25</v>
      </c>
      <c r="K2914">
        <f t="shared" si="286"/>
        <v>1.4170929477586138</v>
      </c>
      <c r="L2914">
        <v>9.0299999999999994</v>
      </c>
    </row>
    <row r="2915" spans="1:13" ht="15" x14ac:dyDescent="0.25">
      <c r="A2915" t="s">
        <v>585</v>
      </c>
      <c r="B2915" t="s">
        <v>196</v>
      </c>
      <c r="C2915">
        <v>72.5</v>
      </c>
      <c r="E2915" t="str">
        <f t="shared" si="283"/>
        <v/>
      </c>
      <c r="G2915" t="str">
        <f t="shared" si="284"/>
        <v/>
      </c>
      <c r="I2915" t="str">
        <f t="shared" si="285"/>
        <v/>
      </c>
      <c r="J2915">
        <v>13.23</v>
      </c>
      <c r="K2915">
        <f t="shared" si="286"/>
        <v>1.4538561469348379</v>
      </c>
      <c r="L2915">
        <v>9.59</v>
      </c>
    </row>
    <row r="2916" spans="1:13" ht="15" x14ac:dyDescent="0.25">
      <c r="A2916" t="s">
        <v>585</v>
      </c>
      <c r="B2916" t="s">
        <v>196</v>
      </c>
      <c r="C2916">
        <v>66</v>
      </c>
      <c r="D2916">
        <v>82</v>
      </c>
      <c r="E2916">
        <f t="shared" si="283"/>
        <v>3.8929440518324574</v>
      </c>
      <c r="F2916">
        <v>103</v>
      </c>
      <c r="G2916">
        <f t="shared" si="284"/>
        <v>4.8899175285212575</v>
      </c>
      <c r="H2916">
        <f t="shared" ref="H2916:H2950" si="288">D2916+F2916</f>
        <v>185</v>
      </c>
      <c r="I2916">
        <f t="shared" si="285"/>
        <v>8.7828615803537158</v>
      </c>
      <c r="J2916">
        <v>13.08</v>
      </c>
      <c r="K2916">
        <f t="shared" si="286"/>
        <v>1.5086879777283944</v>
      </c>
      <c r="L2916">
        <v>8.9</v>
      </c>
      <c r="M2916">
        <v>11.4</v>
      </c>
    </row>
    <row r="2917" spans="1:13" ht="15" x14ac:dyDescent="0.25">
      <c r="A2917" t="s">
        <v>585</v>
      </c>
      <c r="B2917" t="s">
        <v>196</v>
      </c>
      <c r="C2917">
        <v>76.2</v>
      </c>
      <c r="D2917">
        <v>115</v>
      </c>
      <c r="E2917">
        <f t="shared" si="283"/>
        <v>4.9177266191371007</v>
      </c>
      <c r="F2917">
        <v>142</v>
      </c>
      <c r="G2917">
        <f t="shared" si="284"/>
        <v>6.0723233036301592</v>
      </c>
      <c r="H2917">
        <f t="shared" si="288"/>
        <v>257</v>
      </c>
      <c r="I2917">
        <f t="shared" si="285"/>
        <v>10.990049922767259</v>
      </c>
      <c r="J2917">
        <v>14.2</v>
      </c>
      <c r="K2917">
        <f t="shared" si="286"/>
        <v>1.520918683201705</v>
      </c>
      <c r="L2917">
        <v>9.77</v>
      </c>
    </row>
    <row r="2918" spans="1:13" ht="15" x14ac:dyDescent="0.25">
      <c r="A2918" t="s">
        <v>1082</v>
      </c>
      <c r="B2918" t="s">
        <v>1124</v>
      </c>
      <c r="C2918">
        <v>60.5</v>
      </c>
      <c r="D2918">
        <v>66</v>
      </c>
      <c r="E2918">
        <f t="shared" si="283"/>
        <v>3.3380714840442218</v>
      </c>
      <c r="F2918">
        <v>83</v>
      </c>
      <c r="G2918">
        <f t="shared" si="284"/>
        <v>4.1978777753889451</v>
      </c>
      <c r="H2918">
        <f t="shared" si="288"/>
        <v>149</v>
      </c>
      <c r="I2918">
        <f t="shared" si="285"/>
        <v>7.535949259433167</v>
      </c>
      <c r="J2918">
        <v>12.19</v>
      </c>
      <c r="K2918">
        <f t="shared" si="286"/>
        <v>1.4705374474096802</v>
      </c>
      <c r="L2918">
        <v>8.2200000000000006</v>
      </c>
    </row>
    <row r="2919" spans="1:13" ht="15" x14ac:dyDescent="0.25">
      <c r="A2919" t="s">
        <v>1082</v>
      </c>
      <c r="B2919" t="s">
        <v>196</v>
      </c>
      <c r="C2919">
        <v>59.6</v>
      </c>
      <c r="D2919">
        <v>60</v>
      </c>
      <c r="E2919">
        <f t="shared" si="283"/>
        <v>3.0678751085512999</v>
      </c>
      <c r="F2919">
        <v>73</v>
      </c>
      <c r="G2919">
        <f t="shared" si="284"/>
        <v>3.7325813820707481</v>
      </c>
      <c r="H2919">
        <f t="shared" si="288"/>
        <v>133</v>
      </c>
      <c r="I2919">
        <f t="shared" si="285"/>
        <v>6.8004564906220484</v>
      </c>
      <c r="J2919">
        <v>11.65</v>
      </c>
      <c r="K2919">
        <f t="shared" si="286"/>
        <v>1.4162955035740235</v>
      </c>
      <c r="L2919">
        <v>8.1</v>
      </c>
      <c r="M2919">
        <v>12.3</v>
      </c>
    </row>
    <row r="2920" spans="1:13" ht="15" x14ac:dyDescent="0.25">
      <c r="A2920" t="s">
        <v>437</v>
      </c>
      <c r="B2920" t="s">
        <v>438</v>
      </c>
      <c r="C2920">
        <v>32.6</v>
      </c>
      <c r="D2920">
        <v>20</v>
      </c>
      <c r="E2920">
        <f t="shared" si="283"/>
        <v>1.5860467567846941</v>
      </c>
      <c r="F2920">
        <v>28</v>
      </c>
      <c r="G2920">
        <f t="shared" si="284"/>
        <v>2.2204654594985715</v>
      </c>
      <c r="H2920">
        <f t="shared" si="288"/>
        <v>48</v>
      </c>
      <c r="I2920">
        <f t="shared" si="285"/>
        <v>3.8065122162832656</v>
      </c>
      <c r="J2920">
        <v>5.4</v>
      </c>
      <c r="K2920">
        <f t="shared" si="286"/>
        <v>0.89598821418859165</v>
      </c>
      <c r="L2920">
        <v>6.25</v>
      </c>
      <c r="M2920">
        <v>13.92</v>
      </c>
    </row>
    <row r="2921" spans="1:13" ht="15" x14ac:dyDescent="0.25">
      <c r="A2921" s="1" t="s">
        <v>437</v>
      </c>
      <c r="B2921" s="1" t="s">
        <v>438</v>
      </c>
      <c r="C2921" s="1">
        <v>48.4</v>
      </c>
      <c r="D2921" s="1">
        <v>40</v>
      </c>
      <c r="E2921">
        <f t="shared" si="283"/>
        <v>2.3796002272493819</v>
      </c>
      <c r="F2921" s="1">
        <v>47</v>
      </c>
      <c r="G2921">
        <f t="shared" si="284"/>
        <v>2.7960302670180237</v>
      </c>
      <c r="H2921">
        <f t="shared" si="288"/>
        <v>87</v>
      </c>
      <c r="I2921">
        <f t="shared" si="285"/>
        <v>5.1756304942674056</v>
      </c>
      <c r="J2921" s="1">
        <v>8.26</v>
      </c>
      <c r="K2921">
        <f t="shared" si="286"/>
        <v>1.117921533081381</v>
      </c>
      <c r="L2921" s="1">
        <v>7.55</v>
      </c>
    </row>
    <row r="2922" spans="1:13" ht="15" x14ac:dyDescent="0.25">
      <c r="A2922" t="s">
        <v>437</v>
      </c>
      <c r="B2922" t="s">
        <v>1771</v>
      </c>
      <c r="C2922">
        <v>52</v>
      </c>
      <c r="D2922">
        <v>38</v>
      </c>
      <c r="E2922">
        <f t="shared" si="283"/>
        <v>2.1456718357212279</v>
      </c>
      <c r="F2922">
        <v>45</v>
      </c>
      <c r="G2922">
        <f t="shared" si="284"/>
        <v>2.5409271738804016</v>
      </c>
      <c r="H2922">
        <f t="shared" si="288"/>
        <v>83</v>
      </c>
      <c r="I2922">
        <f t="shared" si="285"/>
        <v>4.6865990096016299</v>
      </c>
      <c r="J2922">
        <v>8.1300000000000008</v>
      </c>
      <c r="K2922">
        <f t="shared" si="286"/>
        <v>1.0603745796165571</v>
      </c>
      <c r="L2922">
        <v>7.29</v>
      </c>
    </row>
    <row r="2923" spans="1:13" ht="15" x14ac:dyDescent="0.25">
      <c r="A2923" t="s">
        <v>437</v>
      </c>
      <c r="B2923" t="s">
        <v>438</v>
      </c>
      <c r="C2923">
        <v>56.9</v>
      </c>
      <c r="D2923">
        <v>52</v>
      </c>
      <c r="E2923">
        <f t="shared" si="283"/>
        <v>2.7500160560254594</v>
      </c>
      <c r="F2923">
        <v>60</v>
      </c>
      <c r="G2923">
        <f t="shared" si="284"/>
        <v>3.1730954492601455</v>
      </c>
      <c r="H2923">
        <f t="shared" si="288"/>
        <v>112</v>
      </c>
      <c r="I2923">
        <f t="shared" si="285"/>
        <v>5.9231115052856049</v>
      </c>
      <c r="J2923">
        <v>8.92</v>
      </c>
      <c r="K2923">
        <f t="shared" si="286"/>
        <v>1.1106372842414529</v>
      </c>
      <c r="L2923">
        <v>8.32</v>
      </c>
    </row>
    <row r="2924" spans="1:13" ht="15" x14ac:dyDescent="0.25">
      <c r="A2924" t="s">
        <v>215</v>
      </c>
      <c r="B2924" t="s">
        <v>216</v>
      </c>
      <c r="C2924">
        <v>32.9</v>
      </c>
      <c r="D2924">
        <v>21</v>
      </c>
      <c r="E2924">
        <f t="shared" si="283"/>
        <v>1.654289345394673</v>
      </c>
      <c r="F2924">
        <v>29</v>
      </c>
      <c r="G2924">
        <f t="shared" si="284"/>
        <v>2.2844948103069296</v>
      </c>
      <c r="H2924">
        <f t="shared" si="288"/>
        <v>50</v>
      </c>
      <c r="I2924">
        <f t="shared" si="285"/>
        <v>3.9387841557016023</v>
      </c>
      <c r="J2924">
        <v>5.84</v>
      </c>
      <c r="K2924">
        <f t="shared" si="286"/>
        <v>0.9644295278632008</v>
      </c>
      <c r="L2924">
        <v>6.02</v>
      </c>
      <c r="M2924">
        <v>13.8</v>
      </c>
    </row>
    <row r="2925" spans="1:13" ht="15" x14ac:dyDescent="0.25">
      <c r="A2925" t="s">
        <v>739</v>
      </c>
      <c r="C2925">
        <v>37.5</v>
      </c>
      <c r="D2925">
        <v>24</v>
      </c>
      <c r="E2925">
        <f t="shared" si="283"/>
        <v>1.7189426581930418</v>
      </c>
      <c r="F2925">
        <v>28</v>
      </c>
      <c r="G2925">
        <f t="shared" si="284"/>
        <v>2.0054331012252153</v>
      </c>
      <c r="H2925">
        <f t="shared" si="288"/>
        <v>52</v>
      </c>
      <c r="I2925">
        <f t="shared" si="285"/>
        <v>3.7243757594182574</v>
      </c>
      <c r="J2925">
        <v>5.91</v>
      </c>
      <c r="K2925">
        <f t="shared" si="286"/>
        <v>0.91231634462258349</v>
      </c>
    </row>
    <row r="2926" spans="1:13" ht="15" x14ac:dyDescent="0.25">
      <c r="A2926" t="s">
        <v>109</v>
      </c>
      <c r="B2926" t="s">
        <v>110</v>
      </c>
      <c r="C2926">
        <v>46.7</v>
      </c>
      <c r="D2926">
        <v>26</v>
      </c>
      <c r="E2926">
        <f t="shared" si="283"/>
        <v>1.5874964787674004</v>
      </c>
      <c r="F2926">
        <v>35</v>
      </c>
      <c r="G2926">
        <f t="shared" si="284"/>
        <v>2.1370144906484234</v>
      </c>
      <c r="H2926">
        <f t="shared" si="288"/>
        <v>61</v>
      </c>
      <c r="I2926">
        <f t="shared" si="285"/>
        <v>3.7245109694158236</v>
      </c>
      <c r="J2926">
        <v>8.2799999999999994</v>
      </c>
      <c r="K2926">
        <f t="shared" si="286"/>
        <v>1.1414761141315664</v>
      </c>
      <c r="L2926">
        <v>5.05</v>
      </c>
      <c r="M2926">
        <v>15.79</v>
      </c>
    </row>
    <row r="2927" spans="1:13" ht="15" x14ac:dyDescent="0.25">
      <c r="A2927" t="s">
        <v>109</v>
      </c>
      <c r="B2927" t="s">
        <v>344</v>
      </c>
      <c r="C2927">
        <v>44.5</v>
      </c>
      <c r="D2927">
        <v>37</v>
      </c>
      <c r="E2927">
        <f t="shared" si="283"/>
        <v>2.3398346451529948</v>
      </c>
      <c r="F2927">
        <v>46</v>
      </c>
      <c r="G2927">
        <f t="shared" si="284"/>
        <v>2.9089836128929125</v>
      </c>
      <c r="H2927">
        <f t="shared" si="288"/>
        <v>83</v>
      </c>
      <c r="I2927">
        <f t="shared" si="285"/>
        <v>5.2488182580459073</v>
      </c>
      <c r="J2927">
        <v>8.01</v>
      </c>
      <c r="K2927">
        <f t="shared" si="286"/>
        <v>1.1320683757182608</v>
      </c>
      <c r="L2927">
        <v>6.75</v>
      </c>
      <c r="M2927">
        <v>13.5</v>
      </c>
    </row>
    <row r="2928" spans="1:13" ht="15" x14ac:dyDescent="0.25">
      <c r="A2928" t="s">
        <v>109</v>
      </c>
      <c r="B2928" t="s">
        <v>503</v>
      </c>
      <c r="C2928">
        <v>80.3</v>
      </c>
      <c r="D2928">
        <v>90</v>
      </c>
      <c r="E2928">
        <f t="shared" si="283"/>
        <v>3.7046997579013774</v>
      </c>
      <c r="F2928">
        <v>110</v>
      </c>
      <c r="G2928">
        <f t="shared" si="284"/>
        <v>4.5279663707683504</v>
      </c>
      <c r="H2928">
        <f t="shared" si="288"/>
        <v>200</v>
      </c>
      <c r="I2928">
        <f t="shared" si="285"/>
        <v>8.2326661286697274</v>
      </c>
      <c r="J2928">
        <v>12</v>
      </c>
      <c r="K2928">
        <f t="shared" si="286"/>
        <v>1.2510233123182564</v>
      </c>
      <c r="L2928">
        <v>7.97</v>
      </c>
      <c r="M2928">
        <v>12.3</v>
      </c>
    </row>
    <row r="2929" spans="1:13" ht="15" x14ac:dyDescent="0.25">
      <c r="A2929" t="s">
        <v>1229</v>
      </c>
      <c r="B2929" t="s">
        <v>503</v>
      </c>
      <c r="C2929">
        <v>66.8</v>
      </c>
      <c r="D2929">
        <v>58</v>
      </c>
      <c r="E2929">
        <f t="shared" si="283"/>
        <v>2.7295192714752581</v>
      </c>
      <c r="F2929">
        <v>75</v>
      </c>
      <c r="G2929">
        <f t="shared" si="284"/>
        <v>3.5295507820800749</v>
      </c>
      <c r="H2929">
        <f t="shared" si="288"/>
        <v>133</v>
      </c>
      <c r="I2929">
        <f t="shared" si="285"/>
        <v>6.259070053555333</v>
      </c>
      <c r="J2929">
        <v>8.5500000000000007</v>
      </c>
      <c r="K2929">
        <f t="shared" si="286"/>
        <v>0.98007731394495501</v>
      </c>
      <c r="L2929">
        <v>6.8500000000000005</v>
      </c>
      <c r="M2929">
        <v>13.06</v>
      </c>
    </row>
    <row r="2930" spans="1:13" x14ac:dyDescent="0.3">
      <c r="A2930" t="s">
        <v>331</v>
      </c>
      <c r="B2930" t="s">
        <v>332</v>
      </c>
      <c r="C2930">
        <v>49.5</v>
      </c>
      <c r="D2930">
        <v>30</v>
      </c>
      <c r="E2930">
        <f t="shared" si="283"/>
        <v>1.7557632822938518</v>
      </c>
      <c r="F2930">
        <v>40</v>
      </c>
      <c r="G2930">
        <f t="shared" si="284"/>
        <v>2.3410177097251359</v>
      </c>
      <c r="H2930">
        <f t="shared" si="288"/>
        <v>70</v>
      </c>
      <c r="I2930">
        <f t="shared" si="285"/>
        <v>4.0967809920189877</v>
      </c>
      <c r="J2930">
        <v>4.6500000000000004</v>
      </c>
      <c r="K2930">
        <f t="shared" si="286"/>
        <v>0.622089472176379</v>
      </c>
      <c r="L2930">
        <v>4.5</v>
      </c>
      <c r="M2930">
        <v>15.7</v>
      </c>
    </row>
    <row r="2931" spans="1:13" x14ac:dyDescent="0.3">
      <c r="A2931" t="s">
        <v>331</v>
      </c>
      <c r="B2931" t="s">
        <v>332</v>
      </c>
      <c r="C2931">
        <v>73.5</v>
      </c>
      <c r="D2931">
        <v>48</v>
      </c>
      <c r="E2931">
        <f t="shared" si="283"/>
        <v>2.1071934617487673</v>
      </c>
      <c r="F2931">
        <v>65</v>
      </c>
      <c r="G2931">
        <f t="shared" si="284"/>
        <v>2.8534911461181225</v>
      </c>
      <c r="H2931">
        <f t="shared" si="288"/>
        <v>113</v>
      </c>
      <c r="I2931">
        <f t="shared" si="285"/>
        <v>4.9606846078668898</v>
      </c>
      <c r="J2931">
        <v>8.83</v>
      </c>
      <c r="K2931">
        <f t="shared" si="286"/>
        <v>0.96350795845286941</v>
      </c>
      <c r="L2931">
        <v>5.5</v>
      </c>
      <c r="M2931">
        <v>14.1</v>
      </c>
    </row>
    <row r="2932" spans="1:13" x14ac:dyDescent="0.3">
      <c r="A2932" t="s">
        <v>331</v>
      </c>
      <c r="B2932" t="s">
        <v>26</v>
      </c>
      <c r="C2932">
        <v>50.8</v>
      </c>
      <c r="D2932">
        <v>37</v>
      </c>
      <c r="E2932">
        <f t="shared" si="283"/>
        <v>2.1249904997496252</v>
      </c>
      <c r="F2932">
        <v>52</v>
      </c>
      <c r="G2932">
        <f t="shared" si="284"/>
        <v>2.9864731347832567</v>
      </c>
      <c r="H2932">
        <f t="shared" si="288"/>
        <v>89</v>
      </c>
      <c r="I2932">
        <f t="shared" si="285"/>
        <v>5.1114636345328819</v>
      </c>
      <c r="J2932">
        <v>7.37</v>
      </c>
      <c r="K2932">
        <f t="shared" si="286"/>
        <v>0.97288927602656905</v>
      </c>
      <c r="L2932">
        <v>6.25</v>
      </c>
      <c r="M2932">
        <v>13.5</v>
      </c>
    </row>
    <row r="2933" spans="1:13" ht="15" x14ac:dyDescent="0.25">
      <c r="A2933" t="s">
        <v>343</v>
      </c>
      <c r="B2933" t="s">
        <v>344</v>
      </c>
      <c r="C2933">
        <v>40.700000000000003</v>
      </c>
      <c r="D2933">
        <v>30</v>
      </c>
      <c r="E2933">
        <f t="shared" si="283"/>
        <v>2.0244300927959316</v>
      </c>
      <c r="F2933">
        <v>36</v>
      </c>
      <c r="G2933">
        <f t="shared" si="284"/>
        <v>2.429316111355118</v>
      </c>
      <c r="H2933">
        <f t="shared" si="288"/>
        <v>66</v>
      </c>
      <c r="I2933">
        <f t="shared" si="285"/>
        <v>4.4537462041510496</v>
      </c>
      <c r="J2933">
        <v>8.82</v>
      </c>
      <c r="K2933">
        <f t="shared" si="286"/>
        <v>1.3052482128410827</v>
      </c>
      <c r="L2933">
        <v>6.6</v>
      </c>
      <c r="M2933">
        <v>13.6</v>
      </c>
    </row>
    <row r="2934" spans="1:13" ht="15" x14ac:dyDescent="0.25">
      <c r="A2934" t="s">
        <v>1176</v>
      </c>
      <c r="B2934" t="s">
        <v>344</v>
      </c>
      <c r="C2934">
        <v>49.8</v>
      </c>
      <c r="D2934">
        <v>45</v>
      </c>
      <c r="E2934">
        <f t="shared" si="283"/>
        <v>2.6220949867473662</v>
      </c>
      <c r="F2934">
        <v>57</v>
      </c>
      <c r="G2934">
        <f t="shared" si="284"/>
        <v>3.321320316546664</v>
      </c>
      <c r="H2934">
        <f t="shared" si="288"/>
        <v>102</v>
      </c>
      <c r="I2934">
        <f t="shared" si="285"/>
        <v>5.9434153032940307</v>
      </c>
      <c r="J2934">
        <v>9.39</v>
      </c>
      <c r="K2934">
        <f t="shared" si="286"/>
        <v>1.2523124458197901</v>
      </c>
      <c r="L2934">
        <v>7.3</v>
      </c>
      <c r="M2934">
        <v>13</v>
      </c>
    </row>
    <row r="2935" spans="1:13" ht="15" x14ac:dyDescent="0.25">
      <c r="A2935" t="s">
        <v>289</v>
      </c>
      <c r="B2935" t="s">
        <v>223</v>
      </c>
      <c r="C2935">
        <v>28.9</v>
      </c>
      <c r="D2935">
        <v>18</v>
      </c>
      <c r="E2935">
        <f t="shared" si="283"/>
        <v>1.5581737037026606</v>
      </c>
      <c r="F2935">
        <v>29</v>
      </c>
      <c r="G2935">
        <f t="shared" si="284"/>
        <v>2.5103909670765088</v>
      </c>
      <c r="H2935">
        <f t="shared" si="288"/>
        <v>47</v>
      </c>
      <c r="I2935">
        <f t="shared" si="285"/>
        <v>4.0685646707791694</v>
      </c>
      <c r="J2935">
        <v>4.12</v>
      </c>
      <c r="K2935">
        <f t="shared" si="286"/>
        <v>0.72740712209276792</v>
      </c>
      <c r="L2935">
        <v>5.2</v>
      </c>
      <c r="M2935">
        <v>15.16</v>
      </c>
    </row>
    <row r="2936" spans="1:13" ht="15" x14ac:dyDescent="0.25">
      <c r="A2936" t="s">
        <v>890</v>
      </c>
      <c r="B2936" t="s">
        <v>242</v>
      </c>
      <c r="C2936">
        <v>52.8</v>
      </c>
      <c r="D2936">
        <v>56</v>
      </c>
      <c r="E2936">
        <f t="shared" si="283"/>
        <v>3.1271207406230959</v>
      </c>
      <c r="F2936">
        <v>65</v>
      </c>
      <c r="G2936">
        <f t="shared" si="284"/>
        <v>3.6296937167946646</v>
      </c>
      <c r="H2936">
        <f t="shared" si="288"/>
        <v>121</v>
      </c>
      <c r="I2936">
        <f t="shared" si="285"/>
        <v>6.75681445741776</v>
      </c>
      <c r="J2936">
        <v>10.69</v>
      </c>
      <c r="K2936">
        <f t="shared" si="286"/>
        <v>1.3833379209342509</v>
      </c>
      <c r="L2936">
        <v>8</v>
      </c>
      <c r="M2936">
        <v>13.1</v>
      </c>
    </row>
    <row r="2937" spans="1:13" ht="15" x14ac:dyDescent="0.25">
      <c r="A2937" t="s">
        <v>898</v>
      </c>
      <c r="B2937" t="s">
        <v>242</v>
      </c>
      <c r="C2937">
        <v>50.5</v>
      </c>
      <c r="D2937">
        <v>50</v>
      </c>
      <c r="E2937">
        <f t="shared" si="283"/>
        <v>2.8840075176878539</v>
      </c>
      <c r="F2937">
        <v>57</v>
      </c>
      <c r="G2937">
        <f t="shared" si="284"/>
        <v>3.2877685701641535</v>
      </c>
      <c r="H2937">
        <f t="shared" si="288"/>
        <v>107</v>
      </c>
      <c r="I2937">
        <f t="shared" si="285"/>
        <v>6.1717760878520078</v>
      </c>
      <c r="J2937">
        <v>9.26</v>
      </c>
      <c r="K2937">
        <f t="shared" si="286"/>
        <v>1.2261200679407636</v>
      </c>
      <c r="L2937">
        <v>7.34</v>
      </c>
      <c r="M2937">
        <v>13.6</v>
      </c>
    </row>
    <row r="2938" spans="1:13" ht="15" x14ac:dyDescent="0.25">
      <c r="A2938" t="s">
        <v>1802</v>
      </c>
      <c r="B2938" t="s">
        <v>24</v>
      </c>
      <c r="C2938">
        <v>50.1</v>
      </c>
      <c r="D2938">
        <v>39</v>
      </c>
      <c r="E2938">
        <f t="shared" si="283"/>
        <v>2.2625760014969525</v>
      </c>
      <c r="F2938">
        <v>48</v>
      </c>
      <c r="G2938">
        <f t="shared" si="284"/>
        <v>2.7847089249193262</v>
      </c>
      <c r="H2938">
        <f t="shared" si="288"/>
        <v>87</v>
      </c>
      <c r="I2938">
        <f t="shared" si="285"/>
        <v>5.0472849264162782</v>
      </c>
      <c r="J2938">
        <v>8.6300000000000008</v>
      </c>
      <c r="K2938">
        <f t="shared" si="286"/>
        <v>1.1473957338537462</v>
      </c>
      <c r="L2938">
        <v>6.73</v>
      </c>
    </row>
    <row r="2939" spans="1:13" ht="15" x14ac:dyDescent="0.25">
      <c r="A2939" t="s">
        <v>1685</v>
      </c>
      <c r="B2939" t="s">
        <v>409</v>
      </c>
      <c r="C2939">
        <v>94.4</v>
      </c>
      <c r="D2939">
        <v>26</v>
      </c>
      <c r="E2939">
        <f t="shared" si="283"/>
        <v>0.95143546633645948</v>
      </c>
      <c r="F2939">
        <v>39</v>
      </c>
      <c r="G2939">
        <f t="shared" si="284"/>
        <v>1.4271531995046893</v>
      </c>
      <c r="H2939">
        <f t="shared" si="288"/>
        <v>65</v>
      </c>
      <c r="I2939">
        <f t="shared" si="285"/>
        <v>2.3785886658411486</v>
      </c>
      <c r="J2939">
        <v>6.8</v>
      </c>
      <c r="K2939">
        <f t="shared" si="286"/>
        <v>0.65219066693120531</v>
      </c>
      <c r="L2939">
        <v>6.19</v>
      </c>
      <c r="M2939">
        <v>15.6</v>
      </c>
    </row>
    <row r="2940" spans="1:13" ht="15" x14ac:dyDescent="0.25">
      <c r="A2940" t="s">
        <v>1685</v>
      </c>
      <c r="B2940" t="s">
        <v>391</v>
      </c>
      <c r="C2940">
        <v>77.7</v>
      </c>
      <c r="D2940">
        <v>41</v>
      </c>
      <c r="E2940">
        <f t="shared" si="283"/>
        <v>1.7285908043583884</v>
      </c>
      <c r="F2940">
        <v>55</v>
      </c>
      <c r="G2940">
        <f t="shared" si="284"/>
        <v>2.3188413229197891</v>
      </c>
      <c r="H2940">
        <f t="shared" si="288"/>
        <v>96</v>
      </c>
      <c r="I2940">
        <f t="shared" si="285"/>
        <v>4.0474321272781779</v>
      </c>
      <c r="J2940">
        <v>7.68</v>
      </c>
      <c r="K2940">
        <f t="shared" si="286"/>
        <v>0.81435631325964075</v>
      </c>
      <c r="L2940">
        <v>5.33</v>
      </c>
    </row>
    <row r="2941" spans="1:13" ht="15" x14ac:dyDescent="0.25">
      <c r="A2941" t="s">
        <v>2019</v>
      </c>
      <c r="B2941" t="s">
        <v>26</v>
      </c>
      <c r="C2941">
        <v>60.1</v>
      </c>
      <c r="D2941">
        <v>44</v>
      </c>
      <c r="E2941">
        <f t="shared" si="283"/>
        <v>2.2361448969562265</v>
      </c>
      <c r="F2941">
        <v>59</v>
      </c>
      <c r="G2941">
        <f t="shared" si="284"/>
        <v>2.9984670209185764</v>
      </c>
      <c r="H2941">
        <f t="shared" si="288"/>
        <v>103</v>
      </c>
      <c r="I2941">
        <f t="shared" si="285"/>
        <v>5.234611917874803</v>
      </c>
      <c r="J2941">
        <v>9.4700000000000006</v>
      </c>
      <c r="K2941">
        <f t="shared" si="286"/>
        <v>1.1463243559306733</v>
      </c>
      <c r="L2941">
        <v>8.34</v>
      </c>
    </row>
    <row r="2942" spans="1:13" ht="15" x14ac:dyDescent="0.25">
      <c r="A2942" t="s">
        <v>844</v>
      </c>
      <c r="B2942" t="s">
        <v>845</v>
      </c>
      <c r="C2942">
        <v>71.2</v>
      </c>
      <c r="D2942">
        <v>85</v>
      </c>
      <c r="E2942">
        <f t="shared" si="283"/>
        <v>3.8187880703172992</v>
      </c>
      <c r="F2942">
        <v>102</v>
      </c>
      <c r="G2942">
        <f t="shared" si="284"/>
        <v>4.5825456843807588</v>
      </c>
      <c r="H2942">
        <f t="shared" si="288"/>
        <v>187</v>
      </c>
      <c r="I2942">
        <f t="shared" si="285"/>
        <v>8.401333754698058</v>
      </c>
      <c r="J2942">
        <v>13.75</v>
      </c>
      <c r="K2942">
        <f t="shared" si="286"/>
        <v>1.5251594182489738</v>
      </c>
      <c r="L2942">
        <v>8.69</v>
      </c>
    </row>
    <row r="2943" spans="1:13" ht="15" x14ac:dyDescent="0.25">
      <c r="A2943" t="s">
        <v>844</v>
      </c>
      <c r="B2943" t="s">
        <v>845</v>
      </c>
      <c r="C2943">
        <v>45.4</v>
      </c>
      <c r="D2943">
        <v>35</v>
      </c>
      <c r="E2943">
        <f t="shared" si="283"/>
        <v>2.1813539205710004</v>
      </c>
      <c r="F2943">
        <v>46</v>
      </c>
      <c r="G2943">
        <f t="shared" si="284"/>
        <v>2.8669222956076004</v>
      </c>
      <c r="H2943">
        <f t="shared" si="288"/>
        <v>81</v>
      </c>
      <c r="I2943">
        <f t="shared" si="285"/>
        <v>5.0482762161786008</v>
      </c>
      <c r="J2943">
        <v>7.24</v>
      </c>
      <c r="K2943">
        <f t="shared" si="286"/>
        <v>1.0127350538448752</v>
      </c>
      <c r="L2943">
        <v>6.0600000000000005</v>
      </c>
      <c r="M2943">
        <v>13.46</v>
      </c>
    </row>
    <row r="2944" spans="1:13" ht="15" x14ac:dyDescent="0.25">
      <c r="A2944" t="s">
        <v>844</v>
      </c>
      <c r="B2944" t="s">
        <v>845</v>
      </c>
      <c r="C2944">
        <v>49.4</v>
      </c>
      <c r="D2944">
        <v>42</v>
      </c>
      <c r="E2944">
        <f t="shared" si="283"/>
        <v>2.4616870272404974</v>
      </c>
      <c r="F2944">
        <v>54</v>
      </c>
      <c r="G2944">
        <f t="shared" si="284"/>
        <v>3.1650261778806392</v>
      </c>
      <c r="H2944">
        <f t="shared" si="288"/>
        <v>96</v>
      </c>
      <c r="I2944">
        <f t="shared" si="285"/>
        <v>5.6267132051211366</v>
      </c>
      <c r="J2944">
        <v>8.08</v>
      </c>
      <c r="K2944">
        <f t="shared" si="286"/>
        <v>1.0820915697436349</v>
      </c>
      <c r="L2944">
        <v>6.43</v>
      </c>
      <c r="M2944">
        <v>12.9</v>
      </c>
    </row>
    <row r="2945" spans="1:13" ht="15" x14ac:dyDescent="0.25">
      <c r="A2945" t="s">
        <v>844</v>
      </c>
      <c r="B2945" t="s">
        <v>845</v>
      </c>
      <c r="C2945">
        <v>68.099999999999994</v>
      </c>
      <c r="D2945">
        <v>72</v>
      </c>
      <c r="E2945">
        <f t="shared" si="283"/>
        <v>3.3411952861925389</v>
      </c>
      <c r="F2945">
        <v>89</v>
      </c>
      <c r="G2945">
        <f t="shared" si="284"/>
        <v>4.1300886176546658</v>
      </c>
      <c r="H2945">
        <f t="shared" si="288"/>
        <v>161</v>
      </c>
      <c r="I2945">
        <f t="shared" si="285"/>
        <v>7.4712839038472048</v>
      </c>
      <c r="J2945">
        <v>11.88</v>
      </c>
      <c r="K2945">
        <f t="shared" si="286"/>
        <v>1.3483276449515889</v>
      </c>
      <c r="L2945">
        <v>8.08</v>
      </c>
      <c r="M2945">
        <v>12.59</v>
      </c>
    </row>
    <row r="2946" spans="1:13" ht="15" x14ac:dyDescent="0.25">
      <c r="A2946" t="s">
        <v>516</v>
      </c>
      <c r="B2946" t="s">
        <v>55</v>
      </c>
      <c r="C2946">
        <v>40.700000000000003</v>
      </c>
      <c r="D2946">
        <v>29</v>
      </c>
      <c r="E2946">
        <f t="shared" ref="E2946:E3009" si="289">IF(AND($C2946&gt;0,D2946&gt;0),D2946/($C2946^0.727399687532279),"")</f>
        <v>1.9569490897027337</v>
      </c>
      <c r="F2946">
        <v>32</v>
      </c>
      <c r="G2946">
        <f t="shared" ref="G2946:G3009" si="290">IF(AND($C2946&gt;0,F2946&gt;0),F2946/($C2946^0.727399687532279),"")</f>
        <v>2.1593920989823268</v>
      </c>
      <c r="H2946">
        <f t="shared" si="288"/>
        <v>61</v>
      </c>
      <c r="I2946">
        <f t="shared" ref="I2946:I3009" si="291">IF(AND($C2946&gt;0,H2946&gt;0),H2946/($C2946^0.727399687532279),"")</f>
        <v>4.1163411886850607</v>
      </c>
      <c r="J2946">
        <v>8.6</v>
      </c>
      <c r="K2946">
        <f t="shared" ref="K2946:K3009" si="292">IF(AND($C2946&gt;0,J2946&gt;0),J2946/($C2946^0.515518364833551),"")</f>
        <v>1.2726910011829149</v>
      </c>
      <c r="L2946">
        <v>6.59</v>
      </c>
      <c r="M2946">
        <v>12.9</v>
      </c>
    </row>
    <row r="2947" spans="1:13" ht="15" x14ac:dyDescent="0.25">
      <c r="A2947" t="s">
        <v>516</v>
      </c>
      <c r="B2947" t="s">
        <v>55</v>
      </c>
      <c r="C2947">
        <v>55</v>
      </c>
      <c r="D2947">
        <v>43</v>
      </c>
      <c r="E2947">
        <f t="shared" si="289"/>
        <v>2.3309297187617761</v>
      </c>
      <c r="F2947">
        <v>56</v>
      </c>
      <c r="G2947">
        <f t="shared" si="290"/>
        <v>3.0356294011781269</v>
      </c>
      <c r="H2947">
        <f t="shared" si="288"/>
        <v>99</v>
      </c>
      <c r="I2947">
        <f t="shared" si="291"/>
        <v>5.366559119939903</v>
      </c>
      <c r="J2947">
        <v>11.75</v>
      </c>
      <c r="K2947">
        <f t="shared" si="292"/>
        <v>1.4888431211110533</v>
      </c>
      <c r="L2947">
        <v>7.74</v>
      </c>
      <c r="M2947">
        <v>11.91</v>
      </c>
    </row>
    <row r="2948" spans="1:13" ht="15" x14ac:dyDescent="0.25">
      <c r="A2948" t="s">
        <v>191</v>
      </c>
      <c r="B2948" t="s">
        <v>47</v>
      </c>
      <c r="C2948">
        <v>36.1</v>
      </c>
      <c r="D2948">
        <v>18</v>
      </c>
      <c r="E2948">
        <f t="shared" si="289"/>
        <v>1.3253856162772213</v>
      </c>
      <c r="F2948">
        <v>21</v>
      </c>
      <c r="G2948">
        <f t="shared" si="290"/>
        <v>1.5462832189900915</v>
      </c>
      <c r="H2948">
        <f t="shared" si="288"/>
        <v>39</v>
      </c>
      <c r="I2948">
        <f t="shared" si="291"/>
        <v>2.8716688352673128</v>
      </c>
      <c r="J2948">
        <v>6.15</v>
      </c>
      <c r="K2948">
        <f t="shared" si="292"/>
        <v>0.96816984059559319</v>
      </c>
      <c r="L2948">
        <v>5.4</v>
      </c>
    </row>
    <row r="2949" spans="1:13" ht="15" x14ac:dyDescent="0.25">
      <c r="A2949" t="s">
        <v>191</v>
      </c>
      <c r="B2949" t="s">
        <v>242</v>
      </c>
      <c r="C2949">
        <v>38.4</v>
      </c>
      <c r="D2949">
        <v>20</v>
      </c>
      <c r="E2949">
        <f t="shared" si="289"/>
        <v>1.4079523535369274</v>
      </c>
      <c r="F2949">
        <v>23</v>
      </c>
      <c r="G2949">
        <f t="shared" si="290"/>
        <v>1.6191452065674665</v>
      </c>
      <c r="H2949">
        <f t="shared" si="288"/>
        <v>43</v>
      </c>
      <c r="I2949">
        <f t="shared" si="291"/>
        <v>3.0270975601043939</v>
      </c>
      <c r="J2949">
        <v>6.43</v>
      </c>
      <c r="K2949">
        <f t="shared" si="292"/>
        <v>0.98052603772587843</v>
      </c>
      <c r="L2949">
        <v>5.7</v>
      </c>
    </row>
    <row r="2950" spans="1:13" ht="15" x14ac:dyDescent="0.25">
      <c r="A2950" t="s">
        <v>414</v>
      </c>
      <c r="B2950" t="s">
        <v>385</v>
      </c>
      <c r="C2950">
        <v>54.9</v>
      </c>
      <c r="D2950">
        <v>46</v>
      </c>
      <c r="E2950">
        <f t="shared" si="289"/>
        <v>2.4968557451731344</v>
      </c>
      <c r="F2950">
        <v>60</v>
      </c>
      <c r="G2950">
        <f t="shared" si="290"/>
        <v>3.2567683632693054</v>
      </c>
      <c r="H2950">
        <f t="shared" si="288"/>
        <v>106</v>
      </c>
      <c r="I2950">
        <f t="shared" si="291"/>
        <v>5.7536241084424393</v>
      </c>
      <c r="J2950">
        <v>8.66</v>
      </c>
      <c r="K2950">
        <f t="shared" si="292"/>
        <v>1.0983389914585544</v>
      </c>
      <c r="L2950">
        <v>6.18</v>
      </c>
    </row>
    <row r="2951" spans="1:13" ht="15" x14ac:dyDescent="0.25">
      <c r="A2951" t="s">
        <v>414</v>
      </c>
      <c r="B2951">
        <v>82.9</v>
      </c>
      <c r="C2951">
        <v>91</v>
      </c>
      <c r="D2951">
        <v>113</v>
      </c>
      <c r="E2951">
        <f t="shared" si="289"/>
        <v>4.2469030499061526</v>
      </c>
      <c r="G2951" t="str">
        <f t="shared" si="290"/>
        <v/>
      </c>
      <c r="I2951" t="str">
        <f t="shared" si="291"/>
        <v/>
      </c>
      <c r="J2951">
        <v>11.72</v>
      </c>
      <c r="K2951">
        <f t="shared" si="292"/>
        <v>1.1455282305584735</v>
      </c>
      <c r="L2951">
        <v>7.15</v>
      </c>
    </row>
    <row r="2952" spans="1:13" ht="15" x14ac:dyDescent="0.25">
      <c r="A2952" t="s">
        <v>414</v>
      </c>
      <c r="B2952" t="s">
        <v>385</v>
      </c>
      <c r="C2952">
        <v>80.099999999999994</v>
      </c>
      <c r="E2952" t="str">
        <f t="shared" si="289"/>
        <v/>
      </c>
      <c r="G2952" t="str">
        <f t="shared" si="290"/>
        <v/>
      </c>
      <c r="I2952" t="str">
        <f t="shared" si="291"/>
        <v/>
      </c>
      <c r="J2952">
        <v>12.06</v>
      </c>
      <c r="K2952">
        <f t="shared" si="292"/>
        <v>1.2588958035924867</v>
      </c>
      <c r="L2952">
        <v>7.98</v>
      </c>
    </row>
    <row r="2953" spans="1:13" ht="15" x14ac:dyDescent="0.25">
      <c r="A2953" t="s">
        <v>414</v>
      </c>
      <c r="B2953" t="s">
        <v>415</v>
      </c>
      <c r="D2953">
        <v>34</v>
      </c>
      <c r="E2953" t="str">
        <f t="shared" si="289"/>
        <v/>
      </c>
      <c r="F2953">
        <v>46</v>
      </c>
      <c r="G2953" t="str">
        <f t="shared" si="290"/>
        <v/>
      </c>
      <c r="H2953">
        <f t="shared" ref="H2953:H2961" si="293">D2953+F2953</f>
        <v>80</v>
      </c>
      <c r="I2953" t="str">
        <f t="shared" si="291"/>
        <v/>
      </c>
      <c r="J2953">
        <v>9</v>
      </c>
      <c r="K2953" t="str">
        <f t="shared" si="292"/>
        <v/>
      </c>
      <c r="L2953">
        <v>5.62</v>
      </c>
      <c r="M2953">
        <v>15.13</v>
      </c>
    </row>
    <row r="2954" spans="1:13" ht="15" x14ac:dyDescent="0.25">
      <c r="A2954" t="s">
        <v>414</v>
      </c>
      <c r="B2954" t="s">
        <v>385</v>
      </c>
      <c r="C2954">
        <v>80</v>
      </c>
      <c r="D2954">
        <v>84</v>
      </c>
      <c r="E2954">
        <f t="shared" si="289"/>
        <v>3.4671467519260353</v>
      </c>
      <c r="F2954">
        <v>105</v>
      </c>
      <c r="G2954">
        <f t="shared" si="290"/>
        <v>4.3339334399075442</v>
      </c>
      <c r="H2954">
        <f t="shared" si="293"/>
        <v>189</v>
      </c>
      <c r="I2954">
        <f t="shared" si="291"/>
        <v>7.8010801918335799</v>
      </c>
      <c r="J2954">
        <v>11.4</v>
      </c>
      <c r="K2954">
        <f t="shared" si="292"/>
        <v>1.1907676105338159</v>
      </c>
      <c r="L2954">
        <v>7.2</v>
      </c>
      <c r="M2954">
        <v>13</v>
      </c>
    </row>
    <row r="2955" spans="1:13" ht="15" x14ac:dyDescent="0.25">
      <c r="A2955" t="s">
        <v>414</v>
      </c>
      <c r="B2955" t="s">
        <v>385</v>
      </c>
      <c r="C2955">
        <v>88.1</v>
      </c>
      <c r="D2955">
        <v>108</v>
      </c>
      <c r="E2955">
        <f t="shared" si="289"/>
        <v>4.1557449657556988</v>
      </c>
      <c r="F2955">
        <v>132</v>
      </c>
      <c r="G2955">
        <f t="shared" si="290"/>
        <v>5.0792438470347427</v>
      </c>
      <c r="H2955">
        <f t="shared" si="293"/>
        <v>240</v>
      </c>
      <c r="I2955">
        <f t="shared" si="291"/>
        <v>9.2349888127904425</v>
      </c>
      <c r="J2955">
        <v>14.7</v>
      </c>
      <c r="K2955">
        <f t="shared" si="292"/>
        <v>1.4609876164438333</v>
      </c>
      <c r="L2955">
        <v>8.3699999999999992</v>
      </c>
    </row>
    <row r="2956" spans="1:13" ht="15" x14ac:dyDescent="0.25">
      <c r="A2956" t="s">
        <v>1122</v>
      </c>
      <c r="C2956">
        <v>60</v>
      </c>
      <c r="D2956">
        <v>45</v>
      </c>
      <c r="E2956">
        <f t="shared" si="289"/>
        <v>2.2897383068708392</v>
      </c>
      <c r="F2956">
        <v>55</v>
      </c>
      <c r="G2956">
        <f t="shared" si="290"/>
        <v>2.7985690417310258</v>
      </c>
      <c r="H2956">
        <f t="shared" si="293"/>
        <v>100</v>
      </c>
      <c r="I2956">
        <f t="shared" si="291"/>
        <v>5.0883073486018651</v>
      </c>
      <c r="J2956">
        <v>7.7700000000000005</v>
      </c>
      <c r="K2956">
        <f t="shared" si="292"/>
        <v>0.94135057837417846</v>
      </c>
      <c r="L2956">
        <v>6.05</v>
      </c>
    </row>
    <row r="2957" spans="1:13" ht="15" x14ac:dyDescent="0.25">
      <c r="A2957" t="s">
        <v>1122</v>
      </c>
      <c r="B2957" t="s">
        <v>1123</v>
      </c>
      <c r="C2957">
        <v>67.900000000000006</v>
      </c>
      <c r="D2957">
        <v>72</v>
      </c>
      <c r="E2957">
        <f t="shared" si="289"/>
        <v>3.3483511327022595</v>
      </c>
      <c r="F2957">
        <v>90</v>
      </c>
      <c r="G2957">
        <f t="shared" si="290"/>
        <v>4.1854389158778247</v>
      </c>
      <c r="H2957">
        <f t="shared" si="293"/>
        <v>162</v>
      </c>
      <c r="I2957">
        <f t="shared" si="291"/>
        <v>7.5337900485800837</v>
      </c>
      <c r="J2957">
        <v>10.4</v>
      </c>
      <c r="K2957">
        <f t="shared" si="292"/>
        <v>1.1821452150375988</v>
      </c>
      <c r="L2957">
        <v>7.34</v>
      </c>
    </row>
    <row r="2958" spans="1:13" ht="15" x14ac:dyDescent="0.25">
      <c r="A2958" t="s">
        <v>1122</v>
      </c>
      <c r="B2958" t="s">
        <v>385</v>
      </c>
      <c r="C2958">
        <v>65.599999999999994</v>
      </c>
      <c r="D2958">
        <v>60</v>
      </c>
      <c r="E2958">
        <f t="shared" si="289"/>
        <v>2.8611192894569188</v>
      </c>
      <c r="F2958">
        <v>80</v>
      </c>
      <c r="G2958">
        <f t="shared" si="290"/>
        <v>3.8148257192758921</v>
      </c>
      <c r="H2958">
        <f t="shared" si="293"/>
        <v>140</v>
      </c>
      <c r="I2958">
        <f t="shared" si="291"/>
        <v>6.6759450087328105</v>
      </c>
      <c r="K2958" t="str">
        <f t="shared" si="292"/>
        <v/>
      </c>
    </row>
    <row r="2959" spans="1:13" ht="15" x14ac:dyDescent="0.25">
      <c r="A2959" s="1" t="s">
        <v>1122</v>
      </c>
      <c r="B2959" s="1" t="s">
        <v>1358</v>
      </c>
      <c r="C2959" s="1">
        <v>85.9</v>
      </c>
      <c r="D2959" s="1">
        <v>62</v>
      </c>
      <c r="E2959">
        <f t="shared" si="289"/>
        <v>2.4299966027684747</v>
      </c>
      <c r="F2959" s="1">
        <v>78</v>
      </c>
      <c r="G2959">
        <f t="shared" si="290"/>
        <v>3.0570925002571134</v>
      </c>
      <c r="H2959">
        <f t="shared" si="293"/>
        <v>140</v>
      </c>
      <c r="I2959">
        <f t="shared" si="291"/>
        <v>5.4870891030255882</v>
      </c>
      <c r="J2959" s="1">
        <v>10.38</v>
      </c>
      <c r="K2959">
        <f t="shared" si="292"/>
        <v>1.0451734284786025</v>
      </c>
      <c r="L2959" s="1">
        <v>6.45</v>
      </c>
    </row>
    <row r="2960" spans="1:13" ht="15" x14ac:dyDescent="0.25">
      <c r="A2960" t="s">
        <v>1495</v>
      </c>
      <c r="B2960" t="s">
        <v>272</v>
      </c>
      <c r="C2960">
        <v>85.4</v>
      </c>
      <c r="D2960">
        <v>43</v>
      </c>
      <c r="E2960">
        <f t="shared" si="289"/>
        <v>1.6924919197254484</v>
      </c>
      <c r="F2960">
        <v>54</v>
      </c>
      <c r="G2960">
        <f t="shared" si="290"/>
        <v>2.1254549689575399</v>
      </c>
      <c r="H2960">
        <f t="shared" si="293"/>
        <v>97</v>
      </c>
      <c r="I2960">
        <f t="shared" si="291"/>
        <v>3.8179468886829881</v>
      </c>
      <c r="J2960">
        <v>7.61</v>
      </c>
      <c r="K2960">
        <f t="shared" si="292"/>
        <v>0.76856862868983866</v>
      </c>
      <c r="L2960">
        <v>6</v>
      </c>
      <c r="M2960">
        <v>14.1</v>
      </c>
    </row>
    <row r="2961" spans="1:13" ht="15" x14ac:dyDescent="0.25">
      <c r="A2961" t="s">
        <v>1495</v>
      </c>
      <c r="B2961" t="s">
        <v>272</v>
      </c>
      <c r="C2961">
        <v>99.2</v>
      </c>
      <c r="D2961">
        <v>72</v>
      </c>
      <c r="E2961">
        <f t="shared" si="289"/>
        <v>2.541385396115202</v>
      </c>
      <c r="F2961">
        <v>90</v>
      </c>
      <c r="G2961">
        <f t="shared" si="290"/>
        <v>3.1767317451440027</v>
      </c>
      <c r="H2961">
        <f t="shared" si="293"/>
        <v>162</v>
      </c>
      <c r="I2961">
        <f t="shared" si="291"/>
        <v>5.7181171412592047</v>
      </c>
      <c r="J2961">
        <v>11.95</v>
      </c>
      <c r="K2961">
        <f t="shared" si="292"/>
        <v>1.1171962587797146</v>
      </c>
      <c r="L2961">
        <v>7.64</v>
      </c>
      <c r="M2961">
        <v>13.35</v>
      </c>
    </row>
    <row r="2962" spans="1:13" ht="15" x14ac:dyDescent="0.25">
      <c r="A2962" t="s">
        <v>1928</v>
      </c>
      <c r="B2962" t="s">
        <v>598</v>
      </c>
      <c r="C2962">
        <v>71.8</v>
      </c>
      <c r="E2962" t="str">
        <f t="shared" si="289"/>
        <v/>
      </c>
      <c r="G2962" t="str">
        <f t="shared" si="290"/>
        <v/>
      </c>
      <c r="I2962" t="str">
        <f t="shared" si="291"/>
        <v/>
      </c>
      <c r="J2962">
        <v>12.65</v>
      </c>
      <c r="K2962">
        <f t="shared" si="292"/>
        <v>1.3970896879259884</v>
      </c>
      <c r="L2962">
        <v>8.32</v>
      </c>
      <c r="M2962">
        <v>12.1</v>
      </c>
    </row>
    <row r="2963" spans="1:13" ht="15" x14ac:dyDescent="0.25">
      <c r="A2963" t="s">
        <v>1042</v>
      </c>
      <c r="B2963" t="s">
        <v>49</v>
      </c>
      <c r="C2963">
        <v>47.6</v>
      </c>
      <c r="D2963">
        <v>30</v>
      </c>
      <c r="E2963">
        <f t="shared" si="289"/>
        <v>1.8064688680283316</v>
      </c>
      <c r="F2963">
        <v>40</v>
      </c>
      <c r="G2963">
        <f t="shared" si="290"/>
        <v>2.4086251573711088</v>
      </c>
      <c r="H2963">
        <f t="shared" ref="H2963:H3004" si="294">D2963+F2963</f>
        <v>70</v>
      </c>
      <c r="I2963">
        <f t="shared" si="291"/>
        <v>4.2150940253994404</v>
      </c>
      <c r="J2963">
        <v>7.43</v>
      </c>
      <c r="K2963">
        <f t="shared" si="292"/>
        <v>1.0142654237426652</v>
      </c>
      <c r="L2963">
        <v>6.9</v>
      </c>
    </row>
    <row r="2964" spans="1:13" ht="15" x14ac:dyDescent="0.25">
      <c r="A2964" t="s">
        <v>1042</v>
      </c>
      <c r="B2964" t="s">
        <v>49</v>
      </c>
      <c r="C2964">
        <v>54.3</v>
      </c>
      <c r="D2964">
        <v>58</v>
      </c>
      <c r="E2964">
        <f t="shared" si="289"/>
        <v>3.1734754253547854</v>
      </c>
      <c r="F2964">
        <v>72</v>
      </c>
      <c r="G2964">
        <f t="shared" si="290"/>
        <v>3.9394867349231819</v>
      </c>
      <c r="H2964">
        <f t="shared" si="294"/>
        <v>130</v>
      </c>
      <c r="I2964">
        <f t="shared" si="291"/>
        <v>7.1129621602779673</v>
      </c>
      <c r="J2964">
        <v>10.51</v>
      </c>
      <c r="K2964">
        <f t="shared" si="292"/>
        <v>1.3405454550276694</v>
      </c>
      <c r="L2964">
        <v>7.81</v>
      </c>
    </row>
    <row r="2965" spans="1:13" ht="15" x14ac:dyDescent="0.25">
      <c r="A2965" t="s">
        <v>1042</v>
      </c>
      <c r="B2965" t="s">
        <v>49</v>
      </c>
      <c r="C2965">
        <v>59.8</v>
      </c>
      <c r="D2965">
        <v>65</v>
      </c>
      <c r="E2965">
        <f t="shared" si="289"/>
        <v>3.3154422729934097</v>
      </c>
      <c r="F2965">
        <v>86</v>
      </c>
      <c r="G2965">
        <f t="shared" si="290"/>
        <v>4.3865851611912809</v>
      </c>
      <c r="H2965">
        <f t="shared" si="294"/>
        <v>151</v>
      </c>
      <c r="I2965">
        <f t="shared" si="291"/>
        <v>7.7020274341846902</v>
      </c>
      <c r="J2965">
        <v>9.91</v>
      </c>
      <c r="K2965">
        <f t="shared" si="292"/>
        <v>1.2026840885602359</v>
      </c>
      <c r="L2965">
        <v>8.11</v>
      </c>
    </row>
    <row r="2966" spans="1:13" ht="15" x14ac:dyDescent="0.25">
      <c r="A2966" t="s">
        <v>1042</v>
      </c>
      <c r="C2966">
        <v>66.3</v>
      </c>
      <c r="D2966">
        <v>73</v>
      </c>
      <c r="E2966">
        <f t="shared" si="289"/>
        <v>3.4542557462373247</v>
      </c>
      <c r="F2966">
        <v>102</v>
      </c>
      <c r="G2966">
        <f t="shared" si="290"/>
        <v>4.8264943303590018</v>
      </c>
      <c r="H2966">
        <f t="shared" si="294"/>
        <v>175</v>
      </c>
      <c r="I2966">
        <f t="shared" si="291"/>
        <v>8.2807500765963251</v>
      </c>
      <c r="J2966" s="3">
        <v>12.38</v>
      </c>
      <c r="K2966">
        <f t="shared" si="292"/>
        <v>1.4246132162074352</v>
      </c>
      <c r="L2966" s="3">
        <v>8</v>
      </c>
    </row>
    <row r="2967" spans="1:13" ht="15" x14ac:dyDescent="0.25">
      <c r="A2967" t="s">
        <v>129</v>
      </c>
      <c r="B2967" t="s">
        <v>112</v>
      </c>
      <c r="C2967">
        <v>88.4</v>
      </c>
      <c r="D2967">
        <v>120</v>
      </c>
      <c r="E2967">
        <f t="shared" si="289"/>
        <v>4.6060906060013362</v>
      </c>
      <c r="F2967">
        <v>145</v>
      </c>
      <c r="G2967">
        <f t="shared" si="290"/>
        <v>5.5656928155849483</v>
      </c>
      <c r="H2967">
        <f t="shared" si="294"/>
        <v>265</v>
      </c>
      <c r="I2967">
        <f t="shared" si="291"/>
        <v>10.171783421586285</v>
      </c>
      <c r="J2967">
        <v>16.600000000000001</v>
      </c>
      <c r="K2967">
        <f t="shared" si="292"/>
        <v>1.6469340142388704</v>
      </c>
      <c r="L2967">
        <v>9.3000000000000007</v>
      </c>
    </row>
    <row r="2968" spans="1:13" ht="15" x14ac:dyDescent="0.25">
      <c r="A2968" t="s">
        <v>1969</v>
      </c>
      <c r="B2968" t="s">
        <v>15</v>
      </c>
      <c r="C2968">
        <v>81.5</v>
      </c>
      <c r="D2968">
        <v>69</v>
      </c>
      <c r="E2968">
        <f t="shared" si="289"/>
        <v>2.8097885817847326</v>
      </c>
      <c r="F2968">
        <v>85</v>
      </c>
      <c r="G2968">
        <f t="shared" si="290"/>
        <v>3.4613337601695977</v>
      </c>
      <c r="H2968">
        <f t="shared" si="294"/>
        <v>154</v>
      </c>
      <c r="I2968">
        <f t="shared" si="291"/>
        <v>6.2711223419543298</v>
      </c>
      <c r="J2968">
        <v>11.07</v>
      </c>
      <c r="K2968">
        <f t="shared" si="292"/>
        <v>1.1452776233698603</v>
      </c>
    </row>
    <row r="2969" spans="1:13" ht="15" x14ac:dyDescent="0.25">
      <c r="A2969" t="s">
        <v>129</v>
      </c>
      <c r="B2969" t="s">
        <v>112</v>
      </c>
      <c r="C2969">
        <v>82.5</v>
      </c>
      <c r="D2969">
        <v>100</v>
      </c>
      <c r="E2969">
        <f t="shared" si="289"/>
        <v>4.0361936671735119</v>
      </c>
      <c r="G2969" t="str">
        <f t="shared" si="290"/>
        <v/>
      </c>
      <c r="H2969">
        <f t="shared" si="294"/>
        <v>100</v>
      </c>
      <c r="I2969">
        <f t="shared" si="291"/>
        <v>4.0361936671735119</v>
      </c>
      <c r="J2969">
        <v>13</v>
      </c>
      <c r="K2969">
        <f t="shared" si="292"/>
        <v>1.3365221063491728</v>
      </c>
      <c r="L2969">
        <v>8.57</v>
      </c>
    </row>
    <row r="2970" spans="1:13" ht="15" x14ac:dyDescent="0.25">
      <c r="A2970" t="s">
        <v>129</v>
      </c>
      <c r="B2970" t="s">
        <v>15</v>
      </c>
      <c r="C2970">
        <v>45.6</v>
      </c>
      <c r="D2970">
        <v>23</v>
      </c>
      <c r="E2970">
        <f t="shared" si="289"/>
        <v>1.4288851667194258</v>
      </c>
      <c r="F2970">
        <v>29</v>
      </c>
      <c r="G2970">
        <f t="shared" si="290"/>
        <v>1.8016378189071021</v>
      </c>
      <c r="H2970">
        <f t="shared" si="294"/>
        <v>52</v>
      </c>
      <c r="I2970">
        <f t="shared" si="291"/>
        <v>3.2305229856265276</v>
      </c>
      <c r="J2970">
        <v>5.44</v>
      </c>
      <c r="K2970">
        <f t="shared" si="292"/>
        <v>0.75922772096207292</v>
      </c>
      <c r="L2970">
        <v>5.21</v>
      </c>
      <c r="M2970">
        <v>17.02</v>
      </c>
    </row>
    <row r="2971" spans="1:13" ht="15" x14ac:dyDescent="0.25">
      <c r="A2971" t="s">
        <v>129</v>
      </c>
      <c r="B2971" t="s">
        <v>15</v>
      </c>
      <c r="C2971">
        <v>61.4</v>
      </c>
      <c r="D2971">
        <v>31</v>
      </c>
      <c r="E2971">
        <f t="shared" si="289"/>
        <v>1.5511313640304476</v>
      </c>
      <c r="F2971">
        <v>41</v>
      </c>
      <c r="G2971">
        <f t="shared" si="290"/>
        <v>2.0514963201693019</v>
      </c>
      <c r="H2971">
        <f t="shared" si="294"/>
        <v>72</v>
      </c>
      <c r="I2971">
        <f t="shared" si="291"/>
        <v>3.6026276841997493</v>
      </c>
      <c r="J2971">
        <v>7.07</v>
      </c>
      <c r="K2971">
        <f t="shared" si="292"/>
        <v>0.84641973169205287</v>
      </c>
      <c r="L2971">
        <v>5.15</v>
      </c>
      <c r="M2971">
        <v>15.39</v>
      </c>
    </row>
    <row r="2972" spans="1:13" ht="15" x14ac:dyDescent="0.25">
      <c r="A2972" t="s">
        <v>129</v>
      </c>
      <c r="B2972" t="s">
        <v>15</v>
      </c>
      <c r="C2972">
        <v>65.3</v>
      </c>
      <c r="D2972">
        <v>43</v>
      </c>
      <c r="E2972">
        <f t="shared" si="289"/>
        <v>2.0573168098633849</v>
      </c>
      <c r="F2972">
        <v>55</v>
      </c>
      <c r="G2972">
        <f t="shared" si="290"/>
        <v>2.6314517335461898</v>
      </c>
      <c r="H2972">
        <f t="shared" si="294"/>
        <v>98</v>
      </c>
      <c r="I2972">
        <f t="shared" si="291"/>
        <v>4.6887685434095747</v>
      </c>
      <c r="J2972">
        <v>8.2200000000000006</v>
      </c>
      <c r="K2972">
        <f t="shared" si="292"/>
        <v>0.95334642431789773</v>
      </c>
      <c r="L2972">
        <v>6</v>
      </c>
      <c r="M2972">
        <v>14.2</v>
      </c>
    </row>
    <row r="2973" spans="1:13" ht="15" x14ac:dyDescent="0.25">
      <c r="A2973" t="s">
        <v>129</v>
      </c>
      <c r="B2973" t="s">
        <v>1116</v>
      </c>
      <c r="C2973">
        <v>67.400000000000006</v>
      </c>
      <c r="D2973">
        <v>63</v>
      </c>
      <c r="E2973">
        <f t="shared" si="289"/>
        <v>2.9456009559998368</v>
      </c>
      <c r="F2973">
        <v>72</v>
      </c>
      <c r="G2973">
        <f t="shared" si="290"/>
        <v>3.366401092571242</v>
      </c>
      <c r="H2973">
        <f t="shared" si="294"/>
        <v>135</v>
      </c>
      <c r="I2973">
        <f t="shared" si="291"/>
        <v>6.3120020485710784</v>
      </c>
      <c r="J2973">
        <v>10.52</v>
      </c>
      <c r="K2973">
        <f t="shared" si="292"/>
        <v>1.2003502302795308</v>
      </c>
      <c r="L2973">
        <v>7.03</v>
      </c>
      <c r="M2973">
        <v>13.2</v>
      </c>
    </row>
    <row r="2974" spans="1:13" ht="15" x14ac:dyDescent="0.25">
      <c r="A2974" t="s">
        <v>129</v>
      </c>
      <c r="B2974" t="s">
        <v>1634</v>
      </c>
      <c r="C2974">
        <v>66.7</v>
      </c>
      <c r="D2974">
        <v>70</v>
      </c>
      <c r="E2974">
        <f t="shared" si="289"/>
        <v>3.2978392184554801</v>
      </c>
      <c r="F2974">
        <v>82</v>
      </c>
      <c r="G2974">
        <f t="shared" si="290"/>
        <v>3.8631830844764194</v>
      </c>
      <c r="H2974">
        <f t="shared" si="294"/>
        <v>152</v>
      </c>
      <c r="I2974">
        <f t="shared" si="291"/>
        <v>7.1610223029319</v>
      </c>
      <c r="J2974">
        <v>10.35</v>
      </c>
      <c r="K2974">
        <f t="shared" si="292"/>
        <v>1.1873260125151568</v>
      </c>
      <c r="L2974">
        <v>7.33</v>
      </c>
      <c r="M2974">
        <v>12.5</v>
      </c>
    </row>
    <row r="2975" spans="1:13" ht="15" x14ac:dyDescent="0.25">
      <c r="A2975" t="s">
        <v>129</v>
      </c>
      <c r="B2975" t="s">
        <v>112</v>
      </c>
      <c r="C2975">
        <v>64.099999999999994</v>
      </c>
      <c r="D2975">
        <v>65</v>
      </c>
      <c r="E2975">
        <f t="shared" si="289"/>
        <v>3.1521392193003286</v>
      </c>
      <c r="F2975">
        <v>78</v>
      </c>
      <c r="G2975">
        <f t="shared" si="290"/>
        <v>3.7825670631603945</v>
      </c>
      <c r="H2975">
        <f t="shared" si="294"/>
        <v>143</v>
      </c>
      <c r="I2975">
        <f t="shared" si="291"/>
        <v>6.9347062824607235</v>
      </c>
      <c r="J2975">
        <v>11.52</v>
      </c>
      <c r="K2975">
        <f t="shared" si="292"/>
        <v>1.3489131306636499</v>
      </c>
      <c r="L2975">
        <v>7.75</v>
      </c>
      <c r="M2975">
        <v>12</v>
      </c>
    </row>
    <row r="2976" spans="1:13" ht="15" x14ac:dyDescent="0.25">
      <c r="A2976" t="s">
        <v>129</v>
      </c>
      <c r="B2976" t="s">
        <v>1634</v>
      </c>
      <c r="C2976">
        <v>84.4</v>
      </c>
      <c r="D2976">
        <v>116</v>
      </c>
      <c r="E2976">
        <f t="shared" si="289"/>
        <v>4.6050791120260817</v>
      </c>
      <c r="F2976">
        <v>136</v>
      </c>
      <c r="G2976">
        <f t="shared" si="290"/>
        <v>5.3990582692719578</v>
      </c>
      <c r="H2976">
        <f t="shared" si="294"/>
        <v>252</v>
      </c>
      <c r="I2976">
        <f t="shared" si="291"/>
        <v>10.00413738129804</v>
      </c>
      <c r="J2976">
        <v>13.2</v>
      </c>
      <c r="K2976">
        <f t="shared" si="292"/>
        <v>1.3412478012192346</v>
      </c>
      <c r="L2976">
        <v>8.52</v>
      </c>
      <c r="M2976">
        <v>11.87</v>
      </c>
    </row>
    <row r="2977" spans="1:13" ht="15" x14ac:dyDescent="0.25">
      <c r="A2977" t="s">
        <v>129</v>
      </c>
      <c r="B2977" t="s">
        <v>1116</v>
      </c>
      <c r="C2977">
        <v>86.6</v>
      </c>
      <c r="D2977">
        <v>102</v>
      </c>
      <c r="E2977">
        <f t="shared" si="289"/>
        <v>3.9742049735651084</v>
      </c>
      <c r="F2977">
        <v>120</v>
      </c>
      <c r="G2977">
        <f t="shared" si="290"/>
        <v>4.6755352630177747</v>
      </c>
      <c r="H2977">
        <f t="shared" si="294"/>
        <v>222</v>
      </c>
      <c r="I2977">
        <f t="shared" si="291"/>
        <v>8.6497402365828826</v>
      </c>
      <c r="J2977">
        <v>11.2</v>
      </c>
      <c r="K2977">
        <f t="shared" si="292"/>
        <v>1.1230315753752547</v>
      </c>
      <c r="L2977">
        <v>8.02</v>
      </c>
    </row>
    <row r="2978" spans="1:13" ht="15" x14ac:dyDescent="0.25">
      <c r="A2978" t="s">
        <v>1612</v>
      </c>
      <c r="B2978" t="s">
        <v>112</v>
      </c>
      <c r="C2978">
        <v>66.099999999999994</v>
      </c>
      <c r="D2978">
        <v>72</v>
      </c>
      <c r="E2978">
        <f t="shared" si="289"/>
        <v>3.4144324370614823</v>
      </c>
      <c r="F2978">
        <v>82</v>
      </c>
      <c r="G2978">
        <f t="shared" si="290"/>
        <v>3.8886591644311324</v>
      </c>
      <c r="H2978">
        <f t="shared" si="294"/>
        <v>154</v>
      </c>
      <c r="I2978">
        <f t="shared" si="291"/>
        <v>7.303091601492615</v>
      </c>
      <c r="J2978">
        <v>12.280000000000001</v>
      </c>
      <c r="K2978">
        <f t="shared" si="292"/>
        <v>1.4153084080955536</v>
      </c>
      <c r="L2978">
        <v>7.6000000000000005</v>
      </c>
    </row>
    <row r="2979" spans="1:13" ht="15" x14ac:dyDescent="0.25">
      <c r="A2979" t="s">
        <v>14</v>
      </c>
      <c r="B2979" t="s">
        <v>15</v>
      </c>
      <c r="C2979">
        <v>42.9</v>
      </c>
      <c r="D2979">
        <v>14</v>
      </c>
      <c r="E2979">
        <f t="shared" si="289"/>
        <v>0.90924121038823646</v>
      </c>
      <c r="F2979">
        <v>17</v>
      </c>
      <c r="G2979">
        <f t="shared" si="290"/>
        <v>1.1040786126142872</v>
      </c>
      <c r="H2979">
        <f t="shared" si="294"/>
        <v>31</v>
      </c>
      <c r="I2979">
        <f t="shared" si="291"/>
        <v>2.0133198230025235</v>
      </c>
      <c r="J2979">
        <v>4.9800000000000004</v>
      </c>
      <c r="K2979">
        <f t="shared" si="292"/>
        <v>0.7172451641969062</v>
      </c>
      <c r="L2979">
        <v>4.0999999999999996</v>
      </c>
      <c r="M2979">
        <v>17.600000000000001</v>
      </c>
    </row>
    <row r="2980" spans="1:13" ht="15" x14ac:dyDescent="0.25">
      <c r="A2980" t="s">
        <v>14</v>
      </c>
      <c r="B2980" t="s">
        <v>1116</v>
      </c>
      <c r="C2980">
        <v>65.5</v>
      </c>
      <c r="D2980">
        <v>39</v>
      </c>
      <c r="E2980">
        <f t="shared" si="289"/>
        <v>1.8617923990827003</v>
      </c>
      <c r="F2980">
        <v>49</v>
      </c>
      <c r="G2980">
        <f t="shared" si="290"/>
        <v>2.3391750655141617</v>
      </c>
      <c r="H2980">
        <f t="shared" si="294"/>
        <v>88</v>
      </c>
      <c r="I2980">
        <f t="shared" si="291"/>
        <v>4.2009674645968618</v>
      </c>
      <c r="K2980" t="str">
        <f t="shared" si="292"/>
        <v/>
      </c>
      <c r="L2980">
        <v>5.5</v>
      </c>
      <c r="M2980">
        <v>14.8</v>
      </c>
    </row>
    <row r="2981" spans="1:13" ht="15" x14ac:dyDescent="0.25">
      <c r="A2981" t="s">
        <v>14</v>
      </c>
      <c r="B2981" t="s">
        <v>15</v>
      </c>
      <c r="C2981">
        <v>63.9</v>
      </c>
      <c r="D2981">
        <v>43</v>
      </c>
      <c r="E2981">
        <f t="shared" si="289"/>
        <v>2.0900067826349185</v>
      </c>
      <c r="F2981">
        <v>57</v>
      </c>
      <c r="G2981">
        <f t="shared" si="290"/>
        <v>2.7704741072137287</v>
      </c>
      <c r="H2981">
        <f t="shared" si="294"/>
        <v>100</v>
      </c>
      <c r="I2981">
        <f t="shared" si="291"/>
        <v>4.8604808898486471</v>
      </c>
      <c r="J2981">
        <v>7.6</v>
      </c>
      <c r="K2981">
        <f t="shared" si="292"/>
        <v>0.89134276191554862</v>
      </c>
      <c r="L2981">
        <v>5.98</v>
      </c>
      <c r="M2981">
        <v>14.25</v>
      </c>
    </row>
    <row r="2982" spans="1:13" ht="15" x14ac:dyDescent="0.25">
      <c r="A2982" t="s">
        <v>14</v>
      </c>
      <c r="B2982" t="s">
        <v>112</v>
      </c>
      <c r="C2982">
        <v>61.9</v>
      </c>
      <c r="D2982">
        <v>60</v>
      </c>
      <c r="E2982">
        <f t="shared" si="289"/>
        <v>2.9845305733164436</v>
      </c>
      <c r="F2982">
        <v>73</v>
      </c>
      <c r="G2982">
        <f t="shared" si="290"/>
        <v>3.6311788642016727</v>
      </c>
      <c r="H2982">
        <f t="shared" si="294"/>
        <v>133</v>
      </c>
      <c r="I2982">
        <f t="shared" si="291"/>
        <v>6.6157094375181158</v>
      </c>
      <c r="J2982">
        <v>10.58</v>
      </c>
      <c r="K2982">
        <f t="shared" si="292"/>
        <v>1.2613518079489732</v>
      </c>
      <c r="L2982">
        <v>7.25</v>
      </c>
      <c r="M2982">
        <v>12.65</v>
      </c>
    </row>
    <row r="2983" spans="1:13" ht="15" x14ac:dyDescent="0.25">
      <c r="A2983" t="s">
        <v>933</v>
      </c>
      <c r="B2983" t="s">
        <v>934</v>
      </c>
      <c r="C2983">
        <v>53.4</v>
      </c>
      <c r="D2983">
        <v>27</v>
      </c>
      <c r="E2983">
        <f t="shared" si="289"/>
        <v>1.4953773340086616</v>
      </c>
      <c r="F2983">
        <v>37</v>
      </c>
      <c r="G2983">
        <f t="shared" si="290"/>
        <v>2.0492207910489069</v>
      </c>
      <c r="H2983">
        <f t="shared" si="294"/>
        <v>64</v>
      </c>
      <c r="I2983">
        <f t="shared" si="291"/>
        <v>3.5445981250575684</v>
      </c>
      <c r="J2983">
        <v>6</v>
      </c>
      <c r="K2983">
        <f t="shared" si="292"/>
        <v>0.77191948985388503</v>
      </c>
      <c r="L2983">
        <v>4.7</v>
      </c>
      <c r="M2983">
        <v>14.8</v>
      </c>
    </row>
    <row r="2984" spans="1:13" ht="15" x14ac:dyDescent="0.25">
      <c r="A2984" t="s">
        <v>1563</v>
      </c>
      <c r="B2984" t="s">
        <v>190</v>
      </c>
      <c r="C2984">
        <v>92.1</v>
      </c>
      <c r="D2984">
        <v>70</v>
      </c>
      <c r="E2984">
        <f t="shared" si="289"/>
        <v>2.6079316126404768</v>
      </c>
      <c r="F2984">
        <v>91</v>
      </c>
      <c r="G2984">
        <f t="shared" si="290"/>
        <v>3.3903110964326197</v>
      </c>
      <c r="H2984">
        <f t="shared" si="294"/>
        <v>161</v>
      </c>
      <c r="I2984">
        <f t="shared" si="291"/>
        <v>5.9982427090730965</v>
      </c>
      <c r="J2984">
        <v>9.9499999999999993</v>
      </c>
      <c r="K2984">
        <f t="shared" si="292"/>
        <v>0.96652071850997912</v>
      </c>
      <c r="L2984">
        <v>6.53</v>
      </c>
    </row>
    <row r="2985" spans="1:13" ht="15" x14ac:dyDescent="0.25">
      <c r="A2985" t="s">
        <v>1563</v>
      </c>
      <c r="B2985" t="s">
        <v>190</v>
      </c>
      <c r="C2985">
        <v>82</v>
      </c>
      <c r="D2985">
        <v>40</v>
      </c>
      <c r="E2985">
        <f t="shared" si="289"/>
        <v>1.6216323260357013</v>
      </c>
      <c r="F2985">
        <v>48</v>
      </c>
      <c r="G2985">
        <f t="shared" si="290"/>
        <v>1.9459587912428415</v>
      </c>
      <c r="H2985">
        <f t="shared" si="294"/>
        <v>88</v>
      </c>
      <c r="I2985">
        <f t="shared" si="291"/>
        <v>3.5675911172785426</v>
      </c>
      <c r="J2985">
        <v>6.6</v>
      </c>
      <c r="K2985">
        <f t="shared" si="292"/>
        <v>0.68067178348036261</v>
      </c>
      <c r="L2985">
        <v>5.04</v>
      </c>
      <c r="M2985">
        <v>16.18</v>
      </c>
    </row>
    <row r="2986" spans="1:13" ht="15" x14ac:dyDescent="0.25">
      <c r="A2986" t="s">
        <v>874</v>
      </c>
      <c r="B2986" t="s">
        <v>152</v>
      </c>
      <c r="C2986">
        <v>62.9</v>
      </c>
      <c r="D2986">
        <v>60</v>
      </c>
      <c r="E2986">
        <f t="shared" si="289"/>
        <v>2.9499410197346161</v>
      </c>
      <c r="F2986">
        <v>78</v>
      </c>
      <c r="G2986">
        <f t="shared" si="290"/>
        <v>3.8349233256550006</v>
      </c>
      <c r="H2986">
        <f t="shared" si="294"/>
        <v>138</v>
      </c>
      <c r="I2986">
        <f t="shared" si="291"/>
        <v>6.7848643453896171</v>
      </c>
      <c r="J2986">
        <v>11.91</v>
      </c>
      <c r="K2986">
        <f t="shared" si="292"/>
        <v>1.408232366536128</v>
      </c>
      <c r="L2986">
        <v>7.27</v>
      </c>
    </row>
    <row r="2987" spans="1:13" ht="15" x14ac:dyDescent="0.25">
      <c r="A2987" t="s">
        <v>874</v>
      </c>
      <c r="B2987" t="s">
        <v>152</v>
      </c>
      <c r="C2987">
        <v>80.5</v>
      </c>
      <c r="D2987">
        <v>93</v>
      </c>
      <c r="E2987">
        <f t="shared" si="289"/>
        <v>3.8212690840147072</v>
      </c>
      <c r="F2987">
        <v>112</v>
      </c>
      <c r="G2987">
        <f t="shared" si="290"/>
        <v>4.6019584667703999</v>
      </c>
      <c r="H2987">
        <f t="shared" si="294"/>
        <v>205</v>
      </c>
      <c r="I2987">
        <f t="shared" si="291"/>
        <v>8.4232275507851071</v>
      </c>
      <c r="J2987">
        <v>12.6</v>
      </c>
      <c r="K2987">
        <f t="shared" si="292"/>
        <v>1.3118910498144591</v>
      </c>
      <c r="L2987">
        <v>7.97</v>
      </c>
    </row>
    <row r="2988" spans="1:13" ht="15" x14ac:dyDescent="0.25">
      <c r="A2988" t="s">
        <v>874</v>
      </c>
      <c r="B2988" t="s">
        <v>152</v>
      </c>
      <c r="C2988">
        <v>66</v>
      </c>
      <c r="D2988">
        <v>67</v>
      </c>
      <c r="E2988">
        <f t="shared" si="289"/>
        <v>3.1808201399118863</v>
      </c>
      <c r="F2988">
        <v>90</v>
      </c>
      <c r="G2988">
        <f t="shared" si="290"/>
        <v>4.2727434715234294</v>
      </c>
      <c r="H2988">
        <f t="shared" si="294"/>
        <v>157</v>
      </c>
      <c r="I2988">
        <f t="shared" si="291"/>
        <v>7.4535636114353148</v>
      </c>
      <c r="J2988">
        <v>11.05</v>
      </c>
      <c r="K2988">
        <f t="shared" si="292"/>
        <v>1.2745414490748286</v>
      </c>
      <c r="L2988">
        <v>7.92</v>
      </c>
      <c r="M2988">
        <v>11.97</v>
      </c>
    </row>
    <row r="2989" spans="1:13" ht="15" x14ac:dyDescent="0.25">
      <c r="A2989" t="s">
        <v>879</v>
      </c>
      <c r="B2989" t="s">
        <v>152</v>
      </c>
      <c r="C2989">
        <v>57.6</v>
      </c>
      <c r="D2989">
        <v>46</v>
      </c>
      <c r="E2989">
        <f t="shared" si="289"/>
        <v>2.411165757460092</v>
      </c>
      <c r="F2989">
        <v>57</v>
      </c>
      <c r="G2989">
        <f t="shared" si="290"/>
        <v>2.9877488733744619</v>
      </c>
      <c r="H2989">
        <f t="shared" si="294"/>
        <v>103</v>
      </c>
      <c r="I2989">
        <f t="shared" si="291"/>
        <v>5.3989146308345539</v>
      </c>
      <c r="J2989">
        <v>9</v>
      </c>
      <c r="K2989">
        <f t="shared" si="292"/>
        <v>1.1135568386143302</v>
      </c>
      <c r="L2989">
        <v>6.79</v>
      </c>
      <c r="M2989">
        <v>12.87</v>
      </c>
    </row>
    <row r="2990" spans="1:13" ht="15" x14ac:dyDescent="0.25">
      <c r="A2990" t="s">
        <v>696</v>
      </c>
      <c r="B2990" t="s">
        <v>540</v>
      </c>
      <c r="C2990">
        <v>50</v>
      </c>
      <c r="D2990">
        <v>25</v>
      </c>
      <c r="E2990">
        <f t="shared" si="289"/>
        <v>1.4524786532825438</v>
      </c>
      <c r="F2990">
        <v>32</v>
      </c>
      <c r="G2990">
        <f t="shared" si="290"/>
        <v>1.859172676201656</v>
      </c>
      <c r="H2990">
        <f t="shared" si="294"/>
        <v>57</v>
      </c>
      <c r="I2990">
        <f t="shared" si="291"/>
        <v>3.3116513294841998</v>
      </c>
      <c r="J2990">
        <v>4.91</v>
      </c>
      <c r="K2990">
        <f t="shared" si="292"/>
        <v>0.65347842490644659</v>
      </c>
      <c r="L2990">
        <v>4.78</v>
      </c>
      <c r="M2990">
        <v>15.4</v>
      </c>
    </row>
    <row r="2991" spans="1:13" ht="15" x14ac:dyDescent="0.25">
      <c r="A2991" t="s">
        <v>696</v>
      </c>
      <c r="B2991" t="s">
        <v>84</v>
      </c>
      <c r="C2991">
        <v>44.9</v>
      </c>
      <c r="D2991">
        <v>32</v>
      </c>
      <c r="E2991">
        <f t="shared" si="289"/>
        <v>2.0105112433680703</v>
      </c>
      <c r="F2991">
        <v>43</v>
      </c>
      <c r="G2991">
        <f t="shared" si="290"/>
        <v>2.701624483275844</v>
      </c>
      <c r="H2991">
        <f t="shared" si="294"/>
        <v>75</v>
      </c>
      <c r="I2991">
        <f t="shared" si="291"/>
        <v>4.7121357266439148</v>
      </c>
      <c r="J2991">
        <v>6.72</v>
      </c>
      <c r="K2991">
        <f t="shared" si="292"/>
        <v>0.94537897841244167</v>
      </c>
      <c r="L2991">
        <v>6.34</v>
      </c>
      <c r="M2991">
        <v>12.9</v>
      </c>
    </row>
    <row r="2992" spans="1:13" ht="15" x14ac:dyDescent="0.25">
      <c r="A2992" t="s">
        <v>696</v>
      </c>
      <c r="B2992" t="s">
        <v>84</v>
      </c>
      <c r="C2992">
        <v>52.6</v>
      </c>
      <c r="D2992">
        <v>45</v>
      </c>
      <c r="E2992">
        <f t="shared" si="289"/>
        <v>2.5198113118996091</v>
      </c>
      <c r="F2992">
        <v>57</v>
      </c>
      <c r="G2992">
        <f t="shared" si="290"/>
        <v>3.1917609950728383</v>
      </c>
      <c r="H2992">
        <f t="shared" si="294"/>
        <v>102</v>
      </c>
      <c r="I2992">
        <f t="shared" si="291"/>
        <v>5.7115723069724469</v>
      </c>
      <c r="J2992">
        <v>8.75</v>
      </c>
      <c r="K2992">
        <f t="shared" si="292"/>
        <v>1.1345099164604679</v>
      </c>
      <c r="L2992">
        <v>7.3</v>
      </c>
      <c r="M2992">
        <v>12.5</v>
      </c>
    </row>
    <row r="2993" spans="1:13" ht="15" x14ac:dyDescent="0.25">
      <c r="A2993" t="s">
        <v>696</v>
      </c>
      <c r="B2993" t="s">
        <v>540</v>
      </c>
      <c r="C2993">
        <v>55.2</v>
      </c>
      <c r="D2993">
        <v>35</v>
      </c>
      <c r="E2993">
        <f t="shared" si="289"/>
        <v>1.8922656401932996</v>
      </c>
      <c r="F2993">
        <v>40</v>
      </c>
      <c r="G2993">
        <f t="shared" si="290"/>
        <v>2.1625893030780565</v>
      </c>
      <c r="H2993">
        <f t="shared" si="294"/>
        <v>75</v>
      </c>
      <c r="I2993">
        <f t="shared" si="291"/>
        <v>4.0548549432713568</v>
      </c>
      <c r="J2993">
        <v>5.19</v>
      </c>
      <c r="K2993">
        <f t="shared" si="292"/>
        <v>0.65639576876705952</v>
      </c>
      <c r="L2993">
        <v>5.0999999999999996</v>
      </c>
    </row>
    <row r="2994" spans="1:13" ht="15" x14ac:dyDescent="0.25">
      <c r="A2994" t="s">
        <v>1268</v>
      </c>
      <c r="B2994" t="s">
        <v>84</v>
      </c>
      <c r="C2994">
        <v>45.3</v>
      </c>
      <c r="D2994">
        <v>27</v>
      </c>
      <c r="E2994">
        <f t="shared" si="289"/>
        <v>1.6854599975175537</v>
      </c>
      <c r="F2994">
        <v>42</v>
      </c>
      <c r="G2994">
        <f t="shared" si="290"/>
        <v>2.6218266628050833</v>
      </c>
      <c r="H2994">
        <f t="shared" si="294"/>
        <v>69</v>
      </c>
      <c r="I2994">
        <f t="shared" si="291"/>
        <v>4.307286660322637</v>
      </c>
      <c r="J2994">
        <v>6.92</v>
      </c>
      <c r="K2994">
        <f t="shared" si="292"/>
        <v>0.96907425801668934</v>
      </c>
      <c r="L2994">
        <v>6.05</v>
      </c>
      <c r="M2994">
        <v>12.8</v>
      </c>
    </row>
    <row r="2995" spans="1:13" ht="15" x14ac:dyDescent="0.25">
      <c r="A2995" t="s">
        <v>1340</v>
      </c>
      <c r="B2995" t="s">
        <v>540</v>
      </c>
      <c r="C2995">
        <v>63.2</v>
      </c>
      <c r="D2995">
        <v>38</v>
      </c>
      <c r="E2995">
        <f t="shared" si="289"/>
        <v>1.8618408575633543</v>
      </c>
      <c r="F2995">
        <v>50</v>
      </c>
      <c r="G2995">
        <f t="shared" si="290"/>
        <v>2.4497906020570452</v>
      </c>
      <c r="H2995">
        <f t="shared" si="294"/>
        <v>88</v>
      </c>
      <c r="I2995">
        <f t="shared" si="291"/>
        <v>4.3116314596203997</v>
      </c>
      <c r="J2995">
        <v>4.1399999999999997</v>
      </c>
      <c r="K2995">
        <f t="shared" si="292"/>
        <v>0.48831224785003208</v>
      </c>
    </row>
    <row r="2996" spans="1:13" ht="15" x14ac:dyDescent="0.25">
      <c r="A2996" t="s">
        <v>1955</v>
      </c>
      <c r="B2996" t="s">
        <v>1956</v>
      </c>
      <c r="C2996">
        <v>65.599999999999994</v>
      </c>
      <c r="D2996">
        <v>48</v>
      </c>
      <c r="E2996">
        <f t="shared" si="289"/>
        <v>2.288895431565535</v>
      </c>
      <c r="F2996">
        <v>56</v>
      </c>
      <c r="G2996">
        <f t="shared" si="290"/>
        <v>2.6703780034931244</v>
      </c>
      <c r="H2996">
        <f t="shared" si="294"/>
        <v>104</v>
      </c>
      <c r="I2996">
        <f t="shared" si="291"/>
        <v>4.9592734350586598</v>
      </c>
      <c r="J2996">
        <v>7.93</v>
      </c>
      <c r="K2996">
        <f t="shared" si="292"/>
        <v>0.91754186901866353</v>
      </c>
      <c r="L2996">
        <v>7.35</v>
      </c>
      <c r="M2996">
        <v>13</v>
      </c>
    </row>
    <row r="2997" spans="1:13" ht="15" x14ac:dyDescent="0.25">
      <c r="A2997" t="s">
        <v>2090</v>
      </c>
      <c r="B2997" t="s">
        <v>118</v>
      </c>
      <c r="C2997">
        <v>64.400000000000006</v>
      </c>
      <c r="D2997">
        <v>76</v>
      </c>
      <c r="E2997">
        <f t="shared" si="289"/>
        <v>3.6730816083108477</v>
      </c>
      <c r="F2997">
        <v>80</v>
      </c>
      <c r="G2997">
        <f t="shared" si="290"/>
        <v>3.866401692958787</v>
      </c>
      <c r="H2997">
        <f t="shared" si="294"/>
        <v>156</v>
      </c>
      <c r="I2997">
        <f t="shared" si="291"/>
        <v>7.5394833012696347</v>
      </c>
      <c r="J2997">
        <v>10.5</v>
      </c>
      <c r="K2997">
        <f t="shared" si="292"/>
        <v>1.2265222034815537</v>
      </c>
      <c r="L2997">
        <v>8.18</v>
      </c>
    </row>
    <row r="2998" spans="1:13" ht="15" x14ac:dyDescent="0.25">
      <c r="A2998" t="s">
        <v>1094</v>
      </c>
      <c r="B2998" t="s">
        <v>118</v>
      </c>
      <c r="C2998">
        <v>58.7</v>
      </c>
      <c r="D2998">
        <v>30</v>
      </c>
      <c r="E2998">
        <f t="shared" si="289"/>
        <v>1.55100948078732</v>
      </c>
      <c r="F2998">
        <v>37</v>
      </c>
      <c r="G2998">
        <f t="shared" si="290"/>
        <v>1.9129116929710279</v>
      </c>
      <c r="H2998">
        <f t="shared" si="294"/>
        <v>67</v>
      </c>
      <c r="I2998">
        <f t="shared" si="291"/>
        <v>3.4639211737583477</v>
      </c>
      <c r="J2998">
        <v>7.07</v>
      </c>
      <c r="K2998">
        <f t="shared" si="292"/>
        <v>0.86627143087933745</v>
      </c>
      <c r="L2998">
        <v>6.3</v>
      </c>
      <c r="M2998">
        <v>12.9</v>
      </c>
    </row>
    <row r="2999" spans="1:13" x14ac:dyDescent="0.3">
      <c r="A2999" t="s">
        <v>1983</v>
      </c>
      <c r="B2999" t="s">
        <v>51</v>
      </c>
      <c r="C2999">
        <v>57.1</v>
      </c>
      <c r="D2999">
        <v>50</v>
      </c>
      <c r="E2999">
        <f t="shared" si="289"/>
        <v>2.6375059503036988</v>
      </c>
      <c r="F2999">
        <v>61</v>
      </c>
      <c r="G2999">
        <f t="shared" si="290"/>
        <v>3.2177572593705128</v>
      </c>
      <c r="H2999">
        <f t="shared" si="294"/>
        <v>111</v>
      </c>
      <c r="I2999">
        <f t="shared" si="291"/>
        <v>5.8552632096742112</v>
      </c>
      <c r="J2999">
        <v>9.7900000000000009</v>
      </c>
      <c r="K2999">
        <f t="shared" si="292"/>
        <v>1.2167588610353131</v>
      </c>
    </row>
    <row r="3000" spans="1:13" x14ac:dyDescent="0.3">
      <c r="A3000" t="s">
        <v>95</v>
      </c>
      <c r="B3000" t="s">
        <v>96</v>
      </c>
      <c r="C3000">
        <v>39</v>
      </c>
      <c r="D3000">
        <v>16</v>
      </c>
      <c r="E3000">
        <f t="shared" si="289"/>
        <v>1.1137304268922101</v>
      </c>
      <c r="F3000">
        <v>20</v>
      </c>
      <c r="G3000">
        <f t="shared" si="290"/>
        <v>1.3921630336152628</v>
      </c>
      <c r="H3000">
        <f t="shared" si="294"/>
        <v>36</v>
      </c>
      <c r="I3000">
        <f t="shared" si="291"/>
        <v>2.505893460507473</v>
      </c>
      <c r="J3000">
        <v>4.9000000000000004</v>
      </c>
      <c r="K3000">
        <f t="shared" si="292"/>
        <v>0.74126425030287646</v>
      </c>
      <c r="L3000">
        <v>4.6500000000000004</v>
      </c>
      <c r="M3000">
        <v>18.66</v>
      </c>
    </row>
    <row r="3001" spans="1:13" x14ac:dyDescent="0.3">
      <c r="A3001" t="s">
        <v>95</v>
      </c>
      <c r="B3001" t="s">
        <v>613</v>
      </c>
      <c r="C3001">
        <v>58</v>
      </c>
      <c r="D3001">
        <v>25</v>
      </c>
      <c r="E3001">
        <f t="shared" si="289"/>
        <v>1.3038362073492247</v>
      </c>
      <c r="F3001">
        <v>32</v>
      </c>
      <c r="G3001">
        <f t="shared" si="290"/>
        <v>1.6689103454070078</v>
      </c>
      <c r="H3001">
        <f t="shared" si="294"/>
        <v>57</v>
      </c>
      <c r="I3001">
        <f t="shared" si="291"/>
        <v>2.9727465527562322</v>
      </c>
      <c r="J3001">
        <v>6.08</v>
      </c>
      <c r="K3001">
        <f t="shared" si="292"/>
        <v>0.74959048219379654</v>
      </c>
      <c r="L3001">
        <v>5</v>
      </c>
      <c r="M3001">
        <v>14.4</v>
      </c>
    </row>
    <row r="3002" spans="1:13" x14ac:dyDescent="0.3">
      <c r="A3002" t="s">
        <v>95</v>
      </c>
      <c r="B3002" t="s">
        <v>51</v>
      </c>
      <c r="C3002">
        <v>42.7</v>
      </c>
      <c r="D3002">
        <v>25</v>
      </c>
      <c r="E3002">
        <f t="shared" si="289"/>
        <v>1.6291732920320561</v>
      </c>
      <c r="F3002">
        <v>32</v>
      </c>
      <c r="G3002">
        <f t="shared" si="290"/>
        <v>2.0853418138010316</v>
      </c>
      <c r="H3002">
        <f t="shared" si="294"/>
        <v>57</v>
      </c>
      <c r="I3002">
        <f t="shared" si="291"/>
        <v>3.7145151058330876</v>
      </c>
      <c r="J3002">
        <v>7.5</v>
      </c>
      <c r="K3002">
        <f t="shared" si="292"/>
        <v>1.0827937773449887</v>
      </c>
      <c r="L3002">
        <v>6.06</v>
      </c>
      <c r="M3002">
        <v>13.2</v>
      </c>
    </row>
    <row r="3003" spans="1:13" x14ac:dyDescent="0.3">
      <c r="A3003" t="s">
        <v>95</v>
      </c>
      <c r="B3003" t="s">
        <v>51</v>
      </c>
      <c r="C3003">
        <v>52</v>
      </c>
      <c r="D3003">
        <v>41</v>
      </c>
      <c r="E3003">
        <f t="shared" si="289"/>
        <v>2.3150669806465882</v>
      </c>
      <c r="F3003">
        <v>52</v>
      </c>
      <c r="G3003">
        <f t="shared" si="290"/>
        <v>2.9361825120395753</v>
      </c>
      <c r="H3003">
        <f t="shared" si="294"/>
        <v>93</v>
      </c>
      <c r="I3003">
        <f t="shared" si="291"/>
        <v>5.2512494926861635</v>
      </c>
      <c r="J3003">
        <v>10.6</v>
      </c>
      <c r="K3003">
        <f t="shared" si="292"/>
        <v>1.382530202206089</v>
      </c>
      <c r="L3003">
        <v>6.49</v>
      </c>
      <c r="M3003">
        <v>12.8</v>
      </c>
    </row>
    <row r="3004" spans="1:13" ht="15" x14ac:dyDescent="0.25">
      <c r="A3004" t="s">
        <v>1669</v>
      </c>
      <c r="B3004" t="s">
        <v>1211</v>
      </c>
      <c r="C3004">
        <v>36.9</v>
      </c>
      <c r="D3004">
        <v>30</v>
      </c>
      <c r="E3004">
        <f t="shared" si="289"/>
        <v>2.174036171707642</v>
      </c>
      <c r="F3004">
        <v>40</v>
      </c>
      <c r="G3004">
        <f t="shared" si="290"/>
        <v>2.8987148956101896</v>
      </c>
      <c r="H3004">
        <f t="shared" si="294"/>
        <v>70</v>
      </c>
      <c r="I3004">
        <f t="shared" si="291"/>
        <v>5.0727510673178315</v>
      </c>
      <c r="J3004">
        <v>6.65</v>
      </c>
      <c r="K3004">
        <f t="shared" si="292"/>
        <v>1.0351201799796317</v>
      </c>
      <c r="L3004">
        <v>6.3100000000000005</v>
      </c>
      <c r="M3004">
        <v>13.6</v>
      </c>
    </row>
    <row r="3005" spans="1:13" x14ac:dyDescent="0.3">
      <c r="A3005" t="s">
        <v>1210</v>
      </c>
      <c r="B3005" t="s">
        <v>1211</v>
      </c>
      <c r="C3005">
        <v>32.6</v>
      </c>
      <c r="E3005" t="str">
        <f t="shared" si="289"/>
        <v/>
      </c>
      <c r="G3005" t="str">
        <f t="shared" si="290"/>
        <v/>
      </c>
      <c r="I3005" t="str">
        <f t="shared" si="291"/>
        <v/>
      </c>
      <c r="J3005">
        <v>5.0999999999999996</v>
      </c>
      <c r="K3005">
        <f t="shared" si="292"/>
        <v>0.84621109117811422</v>
      </c>
      <c r="L3005">
        <v>5.93</v>
      </c>
    </row>
    <row r="3006" spans="1:13" x14ac:dyDescent="0.3">
      <c r="A3006" t="s">
        <v>423</v>
      </c>
      <c r="B3006" t="s">
        <v>94</v>
      </c>
      <c r="C3006">
        <v>41.4</v>
      </c>
      <c r="D3006">
        <v>40</v>
      </c>
      <c r="E3006">
        <f t="shared" si="289"/>
        <v>2.665965030429573</v>
      </c>
      <c r="F3006">
        <v>48</v>
      </c>
      <c r="G3006">
        <f t="shared" si="290"/>
        <v>3.1991580365154877</v>
      </c>
      <c r="H3006">
        <f t="shared" ref="H3006:H3043" si="295">D3006+F3006</f>
        <v>88</v>
      </c>
      <c r="I3006">
        <f t="shared" si="291"/>
        <v>5.8651230669450607</v>
      </c>
      <c r="J3006">
        <v>8.4600000000000009</v>
      </c>
      <c r="K3006">
        <f t="shared" si="292"/>
        <v>1.2410148869931281</v>
      </c>
      <c r="L3006">
        <v>7.03</v>
      </c>
    </row>
    <row r="3007" spans="1:13" x14ac:dyDescent="0.3">
      <c r="A3007" t="s">
        <v>699</v>
      </c>
      <c r="B3007" t="s">
        <v>94</v>
      </c>
      <c r="C3007">
        <v>48.1</v>
      </c>
      <c r="D3007">
        <v>48</v>
      </c>
      <c r="E3007">
        <f t="shared" si="289"/>
        <v>2.8684642027566616</v>
      </c>
      <c r="F3007">
        <v>57</v>
      </c>
      <c r="G3007">
        <f t="shared" si="290"/>
        <v>3.4063012407735358</v>
      </c>
      <c r="H3007">
        <f t="shared" si="295"/>
        <v>105</v>
      </c>
      <c r="I3007">
        <f t="shared" si="291"/>
        <v>6.2747654435301969</v>
      </c>
      <c r="J3007">
        <v>11.23</v>
      </c>
      <c r="K3007">
        <f t="shared" si="292"/>
        <v>1.5247655709368293</v>
      </c>
      <c r="L3007">
        <v>7.5600000000000005</v>
      </c>
    </row>
    <row r="3008" spans="1:13" x14ac:dyDescent="0.3">
      <c r="A3008" t="s">
        <v>423</v>
      </c>
      <c r="B3008" t="s">
        <v>94</v>
      </c>
      <c r="C3008">
        <v>65.8</v>
      </c>
      <c r="D3008">
        <v>85</v>
      </c>
      <c r="E3008">
        <f t="shared" si="289"/>
        <v>4.0442871063420958</v>
      </c>
      <c r="F3008">
        <v>100</v>
      </c>
      <c r="G3008">
        <f t="shared" si="290"/>
        <v>4.7579848309907016</v>
      </c>
      <c r="H3008">
        <f t="shared" si="295"/>
        <v>185</v>
      </c>
      <c r="I3008">
        <f t="shared" si="291"/>
        <v>8.8022719373327973</v>
      </c>
      <c r="J3008">
        <v>14.94</v>
      </c>
      <c r="K3008">
        <f t="shared" si="292"/>
        <v>1.7259243576487846</v>
      </c>
      <c r="L3008">
        <v>8.73</v>
      </c>
    </row>
    <row r="3009" spans="1:13" x14ac:dyDescent="0.3">
      <c r="A3009" t="s">
        <v>699</v>
      </c>
      <c r="B3009" t="s">
        <v>94</v>
      </c>
      <c r="C3009">
        <v>67.400000000000006</v>
      </c>
      <c r="D3009">
        <v>90</v>
      </c>
      <c r="E3009">
        <f t="shared" si="289"/>
        <v>4.2080013657140523</v>
      </c>
      <c r="F3009">
        <v>116</v>
      </c>
      <c r="G3009">
        <f t="shared" si="290"/>
        <v>5.4236462046981124</v>
      </c>
      <c r="H3009">
        <f t="shared" si="295"/>
        <v>206</v>
      </c>
      <c r="I3009">
        <f t="shared" si="291"/>
        <v>9.6316475704121647</v>
      </c>
      <c r="J3009">
        <v>14.38</v>
      </c>
      <c r="K3009">
        <f t="shared" si="292"/>
        <v>1.6407829193364691</v>
      </c>
      <c r="L3009">
        <v>8.83</v>
      </c>
    </row>
    <row r="3010" spans="1:13" x14ac:dyDescent="0.3">
      <c r="A3010" t="s">
        <v>1362</v>
      </c>
      <c r="B3010" t="s">
        <v>94</v>
      </c>
      <c r="C3010">
        <v>60</v>
      </c>
      <c r="D3010">
        <v>70</v>
      </c>
      <c r="E3010">
        <f t="shared" ref="E3010:E3073" si="296">IF(AND($C3010&gt;0,D3010&gt;0),D3010/($C3010^0.727399687532279),"")</f>
        <v>3.5618151440213057</v>
      </c>
      <c r="F3010">
        <v>85</v>
      </c>
      <c r="G3010">
        <f t="shared" ref="G3010:G3073" si="297">IF(AND($C3010&gt;0,F3010&gt;0),F3010/($C3010^0.727399687532279),"")</f>
        <v>4.3250612463115852</v>
      </c>
      <c r="H3010">
        <f t="shared" si="295"/>
        <v>155</v>
      </c>
      <c r="I3010">
        <f t="shared" ref="I3010:I3073" si="298">IF(AND($C3010&gt;0,H3010&gt;0),H3010/($C3010^0.727399687532279),"")</f>
        <v>7.8868763903328913</v>
      </c>
      <c r="J3010">
        <v>13.57</v>
      </c>
      <c r="K3010">
        <f t="shared" ref="K3010:K3073" si="299">IF(AND($C3010&gt;0,J3010&gt;0),J3010/($C3010^0.515518364833551),"")</f>
        <v>1.6440318337886231</v>
      </c>
      <c r="L3010">
        <v>8.16</v>
      </c>
    </row>
    <row r="3011" spans="1:13" x14ac:dyDescent="0.3">
      <c r="A3011" t="s">
        <v>773</v>
      </c>
      <c r="B3011" t="s">
        <v>405</v>
      </c>
      <c r="C3011">
        <v>39.1</v>
      </c>
      <c r="D3011">
        <v>24</v>
      </c>
      <c r="E3011">
        <f t="shared" si="296"/>
        <v>1.6674866510418453</v>
      </c>
      <c r="F3011">
        <v>28</v>
      </c>
      <c r="G3011">
        <f t="shared" si="297"/>
        <v>1.9454010928821528</v>
      </c>
      <c r="H3011">
        <f t="shared" si="295"/>
        <v>52</v>
      </c>
      <c r="I3011">
        <f t="shared" si="298"/>
        <v>3.6128877439239981</v>
      </c>
      <c r="J3011">
        <v>7.68</v>
      </c>
      <c r="K3011">
        <f t="shared" si="299"/>
        <v>1.160285490916672</v>
      </c>
      <c r="L3011">
        <v>6.94</v>
      </c>
    </row>
    <row r="3012" spans="1:13" ht="15" x14ac:dyDescent="0.25">
      <c r="A3012" t="s">
        <v>1932</v>
      </c>
      <c r="B3012" t="s">
        <v>1933</v>
      </c>
      <c r="C3012">
        <v>65.3</v>
      </c>
      <c r="D3012">
        <v>57</v>
      </c>
      <c r="E3012">
        <f t="shared" si="296"/>
        <v>2.7271408874933241</v>
      </c>
      <c r="F3012">
        <v>80</v>
      </c>
      <c r="G3012">
        <f t="shared" si="297"/>
        <v>3.827566157885367</v>
      </c>
      <c r="H3012">
        <f t="shared" si="295"/>
        <v>137</v>
      </c>
      <c r="I3012">
        <f t="shared" si="298"/>
        <v>6.5547070453786915</v>
      </c>
      <c r="J3012">
        <v>8.0500000000000007</v>
      </c>
      <c r="K3012">
        <f t="shared" si="299"/>
        <v>0.9336300140826127</v>
      </c>
      <c r="L3012">
        <v>7.32</v>
      </c>
      <c r="M3012">
        <v>13</v>
      </c>
    </row>
    <row r="3013" spans="1:13" ht="15" x14ac:dyDescent="0.25">
      <c r="A3013" t="s">
        <v>1316</v>
      </c>
      <c r="B3013" t="s">
        <v>426</v>
      </c>
      <c r="C3013">
        <v>55.2</v>
      </c>
      <c r="D3013">
        <v>45</v>
      </c>
      <c r="E3013">
        <f t="shared" si="296"/>
        <v>2.4329129659628137</v>
      </c>
      <c r="F3013">
        <v>60</v>
      </c>
      <c r="G3013">
        <f t="shared" si="297"/>
        <v>3.2438839546170852</v>
      </c>
      <c r="H3013">
        <f t="shared" si="295"/>
        <v>105</v>
      </c>
      <c r="I3013">
        <f t="shared" si="298"/>
        <v>5.6767969205798989</v>
      </c>
      <c r="J3013">
        <v>8.5500000000000007</v>
      </c>
      <c r="K3013">
        <f t="shared" si="299"/>
        <v>1.0813456306278149</v>
      </c>
      <c r="L3013">
        <v>7.45</v>
      </c>
    </row>
    <row r="3014" spans="1:13" ht="15" x14ac:dyDescent="0.25">
      <c r="A3014" t="s">
        <v>1979</v>
      </c>
      <c r="B3014" t="s">
        <v>426</v>
      </c>
      <c r="C3014">
        <v>64.900000000000006</v>
      </c>
      <c r="D3014">
        <v>80</v>
      </c>
      <c r="E3014">
        <f t="shared" si="296"/>
        <v>3.8447115362733442</v>
      </c>
      <c r="F3014">
        <v>95</v>
      </c>
      <c r="G3014">
        <f t="shared" si="297"/>
        <v>4.5655949493245958</v>
      </c>
      <c r="H3014">
        <f t="shared" si="295"/>
        <v>175</v>
      </c>
      <c r="I3014">
        <f t="shared" si="298"/>
        <v>8.4103064855979408</v>
      </c>
      <c r="J3014">
        <v>11.290000000000001</v>
      </c>
      <c r="K3014">
        <f t="shared" si="299"/>
        <v>1.3135557780995248</v>
      </c>
    </row>
    <row r="3015" spans="1:13" ht="15" x14ac:dyDescent="0.25">
      <c r="A3015" t="s">
        <v>1979</v>
      </c>
      <c r="B3015" t="s">
        <v>426</v>
      </c>
      <c r="C3015">
        <v>76.599999999999994</v>
      </c>
      <c r="D3015">
        <v>90</v>
      </c>
      <c r="E3015">
        <f t="shared" si="296"/>
        <v>3.8340263310550982</v>
      </c>
      <c r="F3015">
        <v>112</v>
      </c>
      <c r="G3015">
        <f t="shared" si="297"/>
        <v>4.7712327675352331</v>
      </c>
      <c r="H3015">
        <f t="shared" si="295"/>
        <v>202</v>
      </c>
      <c r="I3015">
        <f t="shared" si="298"/>
        <v>8.6052590985903308</v>
      </c>
      <c r="J3015">
        <v>12.2</v>
      </c>
      <c r="K3015">
        <f t="shared" si="299"/>
        <v>1.3031826711487993</v>
      </c>
      <c r="L3015">
        <v>8.4700000000000006</v>
      </c>
      <c r="M3015">
        <v>14.176020356494799</v>
      </c>
    </row>
    <row r="3016" spans="1:13" ht="15" x14ac:dyDescent="0.25">
      <c r="A3016" t="s">
        <v>1316</v>
      </c>
      <c r="B3016" t="s">
        <v>426</v>
      </c>
      <c r="C3016">
        <v>62.3</v>
      </c>
      <c r="D3016">
        <v>72</v>
      </c>
      <c r="E3016">
        <f t="shared" si="296"/>
        <v>3.5646956159415226</v>
      </c>
      <c r="F3016">
        <v>85</v>
      </c>
      <c r="G3016">
        <f t="shared" si="297"/>
        <v>4.2083212132642975</v>
      </c>
      <c r="H3016">
        <f t="shared" si="295"/>
        <v>157</v>
      </c>
      <c r="I3016">
        <f t="shared" si="298"/>
        <v>7.7730168292058197</v>
      </c>
      <c r="J3016">
        <v>11.1</v>
      </c>
      <c r="K3016">
        <f t="shared" si="299"/>
        <v>1.3189594239670017</v>
      </c>
      <c r="L3016">
        <v>8.35</v>
      </c>
      <c r="M3016">
        <v>12.5</v>
      </c>
    </row>
    <row r="3017" spans="1:13" ht="15" x14ac:dyDescent="0.25">
      <c r="A3017" t="s">
        <v>1316</v>
      </c>
      <c r="B3017" t="s">
        <v>29</v>
      </c>
      <c r="C3017">
        <v>51.9</v>
      </c>
      <c r="D3017">
        <v>40</v>
      </c>
      <c r="E3017">
        <f t="shared" si="296"/>
        <v>2.2617666244977781</v>
      </c>
      <c r="F3017">
        <v>50</v>
      </c>
      <c r="G3017">
        <f t="shared" si="297"/>
        <v>2.8272082806222225</v>
      </c>
      <c r="H3017">
        <f t="shared" si="295"/>
        <v>90</v>
      </c>
      <c r="I3017">
        <f t="shared" si="298"/>
        <v>5.0889749051200006</v>
      </c>
      <c r="J3017">
        <v>9.6300000000000008</v>
      </c>
      <c r="K3017">
        <f t="shared" si="299"/>
        <v>1.2572626540640204</v>
      </c>
      <c r="L3017">
        <v>7.42</v>
      </c>
      <c r="M3017">
        <v>11.5</v>
      </c>
    </row>
    <row r="3018" spans="1:13" ht="15" x14ac:dyDescent="0.25">
      <c r="A3018" t="s">
        <v>1602</v>
      </c>
      <c r="B3018" t="s">
        <v>29</v>
      </c>
      <c r="C3018">
        <v>55</v>
      </c>
      <c r="D3018">
        <v>42</v>
      </c>
      <c r="E3018">
        <f t="shared" si="296"/>
        <v>2.276722050883595</v>
      </c>
      <c r="F3018">
        <v>55</v>
      </c>
      <c r="G3018">
        <f t="shared" si="297"/>
        <v>2.9814217332999462</v>
      </c>
      <c r="H3018">
        <f t="shared" si="295"/>
        <v>97</v>
      </c>
      <c r="I3018">
        <f t="shared" si="298"/>
        <v>5.2581437841835417</v>
      </c>
      <c r="J3018">
        <v>9.43</v>
      </c>
      <c r="K3018">
        <f t="shared" si="299"/>
        <v>1.1948757984746581</v>
      </c>
      <c r="L3018">
        <v>7.65</v>
      </c>
    </row>
    <row r="3019" spans="1:13" ht="15" x14ac:dyDescent="0.25">
      <c r="A3019" t="s">
        <v>1048</v>
      </c>
      <c r="B3019" t="s">
        <v>29</v>
      </c>
      <c r="C3019">
        <v>47.8</v>
      </c>
      <c r="D3019">
        <v>36</v>
      </c>
      <c r="E3019">
        <f t="shared" si="296"/>
        <v>2.1611612578517914</v>
      </c>
      <c r="F3019">
        <v>44</v>
      </c>
      <c r="G3019">
        <f t="shared" si="297"/>
        <v>2.6414193151521896</v>
      </c>
      <c r="H3019">
        <f t="shared" si="295"/>
        <v>80</v>
      </c>
      <c r="I3019">
        <f t="shared" si="298"/>
        <v>4.802580573003981</v>
      </c>
      <c r="J3019">
        <v>7.6000000000000005</v>
      </c>
      <c r="K3019">
        <f t="shared" si="299"/>
        <v>1.0352319551344396</v>
      </c>
      <c r="L3019">
        <v>7.03</v>
      </c>
      <c r="M3019">
        <v>12.37</v>
      </c>
    </row>
    <row r="3020" spans="1:13" ht="15" x14ac:dyDescent="0.25">
      <c r="A3020" t="s">
        <v>1269</v>
      </c>
      <c r="B3020" t="s">
        <v>426</v>
      </c>
      <c r="C3020">
        <v>55.6</v>
      </c>
      <c r="D3020">
        <v>48</v>
      </c>
      <c r="E3020">
        <f t="shared" si="296"/>
        <v>2.5815133735699112</v>
      </c>
      <c r="F3020">
        <v>62</v>
      </c>
      <c r="G3020">
        <f t="shared" si="297"/>
        <v>3.3344547741944686</v>
      </c>
      <c r="H3020">
        <f t="shared" si="295"/>
        <v>110</v>
      </c>
      <c r="I3020">
        <f t="shared" si="298"/>
        <v>5.9159681477643797</v>
      </c>
      <c r="J3020">
        <v>8.73</v>
      </c>
      <c r="K3020">
        <f t="shared" si="299"/>
        <v>1.1000087522219693</v>
      </c>
      <c r="L3020">
        <v>7.76</v>
      </c>
      <c r="M3020">
        <v>12.87</v>
      </c>
    </row>
    <row r="3021" spans="1:13" ht="15" x14ac:dyDescent="0.25">
      <c r="A3021" t="s">
        <v>597</v>
      </c>
      <c r="B3021" t="s">
        <v>598</v>
      </c>
      <c r="C3021">
        <v>71.900000000000006</v>
      </c>
      <c r="D3021">
        <v>90</v>
      </c>
      <c r="E3021">
        <f t="shared" si="296"/>
        <v>4.0147498887681889</v>
      </c>
      <c r="F3021">
        <v>115</v>
      </c>
      <c r="G3021">
        <f t="shared" si="297"/>
        <v>5.129958191203797</v>
      </c>
      <c r="H3021">
        <f t="shared" si="295"/>
        <v>205</v>
      </c>
      <c r="I3021">
        <f t="shared" si="298"/>
        <v>9.144708079971986</v>
      </c>
      <c r="J3021">
        <v>13.3</v>
      </c>
      <c r="K3021">
        <f t="shared" si="299"/>
        <v>1.4678233747471878</v>
      </c>
      <c r="L3021">
        <v>8.56</v>
      </c>
    </row>
    <row r="3022" spans="1:13" ht="15" x14ac:dyDescent="0.25">
      <c r="A3022" t="s">
        <v>597</v>
      </c>
      <c r="B3022" t="s">
        <v>598</v>
      </c>
      <c r="C3022">
        <v>58.7</v>
      </c>
      <c r="D3022">
        <v>42</v>
      </c>
      <c r="E3022">
        <f t="shared" si="296"/>
        <v>2.1714132731022477</v>
      </c>
      <c r="F3022">
        <v>58</v>
      </c>
      <c r="G3022">
        <f t="shared" si="297"/>
        <v>2.9986183295221518</v>
      </c>
      <c r="H3022">
        <f t="shared" si="295"/>
        <v>100</v>
      </c>
      <c r="I3022">
        <f t="shared" si="298"/>
        <v>5.1700316026244</v>
      </c>
      <c r="J3022">
        <v>6.27</v>
      </c>
      <c r="K3022">
        <f t="shared" si="299"/>
        <v>0.76824920390572071</v>
      </c>
      <c r="L3022">
        <v>6.41</v>
      </c>
      <c r="M3022">
        <v>13.2</v>
      </c>
    </row>
    <row r="3023" spans="1:13" ht="15" x14ac:dyDescent="0.25">
      <c r="A3023" t="s">
        <v>597</v>
      </c>
      <c r="B3023" t="s">
        <v>598</v>
      </c>
      <c r="C3023">
        <v>65.7</v>
      </c>
      <c r="D3023">
        <v>70</v>
      </c>
      <c r="E3023">
        <f t="shared" si="296"/>
        <v>3.3342760900597681</v>
      </c>
      <c r="G3023" t="str">
        <f t="shared" si="297"/>
        <v/>
      </c>
      <c r="H3023">
        <f t="shared" si="295"/>
        <v>70</v>
      </c>
      <c r="I3023">
        <f t="shared" si="298"/>
        <v>3.3342760900597681</v>
      </c>
      <c r="J3023">
        <v>11.8</v>
      </c>
      <c r="K3023">
        <f t="shared" si="299"/>
        <v>1.3642491127628491</v>
      </c>
      <c r="L3023">
        <v>7.95</v>
      </c>
      <c r="M3023">
        <v>12.6</v>
      </c>
    </row>
    <row r="3024" spans="1:13" ht="15" x14ac:dyDescent="0.25">
      <c r="A3024" t="s">
        <v>597</v>
      </c>
      <c r="B3024" t="s">
        <v>598</v>
      </c>
      <c r="C3024">
        <v>82</v>
      </c>
      <c r="D3024">
        <v>102</v>
      </c>
      <c r="E3024">
        <f t="shared" si="296"/>
        <v>4.1351624313910387</v>
      </c>
      <c r="F3024">
        <v>125</v>
      </c>
      <c r="G3024">
        <f t="shared" si="297"/>
        <v>5.0676010188615663</v>
      </c>
      <c r="H3024">
        <f t="shared" si="295"/>
        <v>227</v>
      </c>
      <c r="I3024">
        <f t="shared" si="298"/>
        <v>9.2027634502526041</v>
      </c>
      <c r="J3024">
        <v>14.15</v>
      </c>
      <c r="K3024">
        <f t="shared" si="299"/>
        <v>1.459319050946535</v>
      </c>
      <c r="L3024">
        <v>8.1999999999999993</v>
      </c>
    </row>
    <row r="3025" spans="1:13" ht="15" x14ac:dyDescent="0.25">
      <c r="A3025" t="s">
        <v>1150</v>
      </c>
      <c r="B3025" t="s">
        <v>598</v>
      </c>
      <c r="C3025">
        <v>60.7</v>
      </c>
      <c r="D3025">
        <v>55</v>
      </c>
      <c r="E3025">
        <f t="shared" si="296"/>
        <v>2.7750562637956415</v>
      </c>
      <c r="F3025">
        <v>73</v>
      </c>
      <c r="G3025">
        <f t="shared" si="297"/>
        <v>3.683256495583306</v>
      </c>
      <c r="H3025">
        <f t="shared" si="295"/>
        <v>128</v>
      </c>
      <c r="I3025">
        <f t="shared" si="298"/>
        <v>6.4583127593789476</v>
      </c>
      <c r="J3025">
        <v>9.86</v>
      </c>
      <c r="K3025">
        <f t="shared" si="299"/>
        <v>1.1874365065030417</v>
      </c>
      <c r="L3025">
        <v>7.6000000000000005</v>
      </c>
      <c r="M3025">
        <v>13.5</v>
      </c>
    </row>
    <row r="3026" spans="1:13" ht="15" x14ac:dyDescent="0.25">
      <c r="A3026" t="s">
        <v>670</v>
      </c>
      <c r="B3026" t="s">
        <v>51</v>
      </c>
      <c r="C3026">
        <v>40.6</v>
      </c>
      <c r="D3026">
        <v>28</v>
      </c>
      <c r="E3026">
        <f t="shared" si="296"/>
        <v>1.8928521692979099</v>
      </c>
      <c r="F3026">
        <v>40</v>
      </c>
      <c r="G3026">
        <f t="shared" si="297"/>
        <v>2.704074527568443</v>
      </c>
      <c r="H3026">
        <f t="shared" si="295"/>
        <v>68</v>
      </c>
      <c r="I3026">
        <f t="shared" si="298"/>
        <v>4.5969266968663529</v>
      </c>
      <c r="J3026">
        <v>7.94</v>
      </c>
      <c r="K3026">
        <f t="shared" si="299"/>
        <v>1.1765104575472571</v>
      </c>
      <c r="L3026">
        <v>6.43</v>
      </c>
      <c r="M3026">
        <v>14.2</v>
      </c>
    </row>
    <row r="3027" spans="1:13" ht="15" x14ac:dyDescent="0.25">
      <c r="A3027" t="s">
        <v>670</v>
      </c>
      <c r="B3027" t="s">
        <v>51</v>
      </c>
      <c r="C3027">
        <v>46.4</v>
      </c>
      <c r="D3027">
        <v>35</v>
      </c>
      <c r="E3027">
        <f t="shared" si="296"/>
        <v>2.1470560695930621</v>
      </c>
      <c r="F3027">
        <v>46</v>
      </c>
      <c r="G3027">
        <f t="shared" si="297"/>
        <v>2.8218451200365959</v>
      </c>
      <c r="H3027">
        <f t="shared" si="295"/>
        <v>81</v>
      </c>
      <c r="I3027">
        <f t="shared" si="298"/>
        <v>4.9689011896296584</v>
      </c>
      <c r="J3027">
        <v>8.52</v>
      </c>
      <c r="K3027">
        <f t="shared" si="299"/>
        <v>1.1784711917394406</v>
      </c>
      <c r="L3027">
        <v>7</v>
      </c>
    </row>
    <row r="3028" spans="1:13" ht="15" x14ac:dyDescent="0.25">
      <c r="A3028" t="s">
        <v>1990</v>
      </c>
      <c r="B3028" t="s">
        <v>51</v>
      </c>
      <c r="C3028">
        <v>60.8</v>
      </c>
      <c r="D3028">
        <v>59</v>
      </c>
      <c r="E3028">
        <f t="shared" si="296"/>
        <v>2.9733162574481899</v>
      </c>
      <c r="F3028">
        <v>72</v>
      </c>
      <c r="G3028">
        <f t="shared" si="297"/>
        <v>3.6284537379028756</v>
      </c>
      <c r="H3028">
        <f t="shared" si="295"/>
        <v>131</v>
      </c>
      <c r="I3028">
        <f t="shared" si="298"/>
        <v>6.6017699953510656</v>
      </c>
      <c r="J3028">
        <v>10.42</v>
      </c>
      <c r="K3028">
        <f t="shared" si="299"/>
        <v>1.2538126948514454</v>
      </c>
      <c r="L3028">
        <v>8.1199999999999992</v>
      </c>
    </row>
    <row r="3029" spans="1:13" ht="15" x14ac:dyDescent="0.25">
      <c r="A3029" t="s">
        <v>1567</v>
      </c>
      <c r="B3029" t="s">
        <v>221</v>
      </c>
      <c r="C3029">
        <v>40.549999999999997</v>
      </c>
      <c r="D3029">
        <v>41</v>
      </c>
      <c r="E3029">
        <f t="shared" si="296"/>
        <v>2.7741619368494517</v>
      </c>
      <c r="F3029">
        <v>55</v>
      </c>
      <c r="G3029">
        <f t="shared" si="297"/>
        <v>3.7214367445541425</v>
      </c>
      <c r="H3029">
        <f t="shared" si="295"/>
        <v>96</v>
      </c>
      <c r="I3029">
        <f t="shared" si="298"/>
        <v>6.4955986814035942</v>
      </c>
      <c r="J3029">
        <v>6</v>
      </c>
      <c r="K3029">
        <f t="shared" si="299"/>
        <v>0.88961568679416259</v>
      </c>
      <c r="L3029">
        <v>7.41</v>
      </c>
      <c r="M3029">
        <v>12.94</v>
      </c>
    </row>
    <row r="3030" spans="1:13" ht="15" x14ac:dyDescent="0.25">
      <c r="A3030" t="s">
        <v>1567</v>
      </c>
      <c r="B3030" t="s">
        <v>221</v>
      </c>
      <c r="C3030">
        <v>58.9</v>
      </c>
      <c r="D3030">
        <v>62</v>
      </c>
      <c r="E3030">
        <f t="shared" si="296"/>
        <v>3.1974987043691456</v>
      </c>
      <c r="F3030">
        <v>80</v>
      </c>
      <c r="G3030">
        <f t="shared" si="297"/>
        <v>4.1258047798311557</v>
      </c>
      <c r="H3030">
        <f t="shared" si="295"/>
        <v>142</v>
      </c>
      <c r="I3030">
        <f t="shared" si="298"/>
        <v>7.3233034842003004</v>
      </c>
      <c r="J3030">
        <v>9.73</v>
      </c>
      <c r="K3030">
        <f t="shared" si="299"/>
        <v>1.1901066938725231</v>
      </c>
      <c r="L3030">
        <v>8.4</v>
      </c>
      <c r="M3030">
        <v>12.39</v>
      </c>
    </row>
    <row r="3031" spans="1:13" ht="15" x14ac:dyDescent="0.25">
      <c r="A3031" t="s">
        <v>1013</v>
      </c>
      <c r="B3031" t="s">
        <v>221</v>
      </c>
      <c r="C3031">
        <v>35.6</v>
      </c>
      <c r="D3031">
        <v>33</v>
      </c>
      <c r="E3031">
        <f t="shared" si="296"/>
        <v>2.4546506770901844</v>
      </c>
      <c r="F3031">
        <v>45</v>
      </c>
      <c r="G3031">
        <f t="shared" si="297"/>
        <v>3.3472509233047965</v>
      </c>
      <c r="H3031">
        <f t="shared" si="295"/>
        <v>78</v>
      </c>
      <c r="I3031">
        <f t="shared" si="298"/>
        <v>5.8019016003949808</v>
      </c>
      <c r="J3031">
        <v>6.56</v>
      </c>
      <c r="K3031">
        <f t="shared" si="299"/>
        <v>1.0401665256027364</v>
      </c>
      <c r="L3031">
        <v>6.97</v>
      </c>
    </row>
    <row r="3032" spans="1:13" ht="15" x14ac:dyDescent="0.25">
      <c r="A3032" t="s">
        <v>1879</v>
      </c>
      <c r="B3032" t="s">
        <v>540</v>
      </c>
      <c r="C3032">
        <v>61.7</v>
      </c>
      <c r="D3032">
        <v>65</v>
      </c>
      <c r="E3032">
        <f t="shared" si="296"/>
        <v>3.2408616202659504</v>
      </c>
      <c r="F3032">
        <v>84</v>
      </c>
      <c r="G3032">
        <f t="shared" si="297"/>
        <v>4.1881904015744587</v>
      </c>
      <c r="H3032">
        <f t="shared" si="295"/>
        <v>149</v>
      </c>
      <c r="I3032">
        <f t="shared" si="298"/>
        <v>7.429052021840409</v>
      </c>
      <c r="J3032">
        <v>7.7</v>
      </c>
      <c r="K3032">
        <f t="shared" si="299"/>
        <v>0.91952987720522306</v>
      </c>
      <c r="L3032">
        <v>7.15</v>
      </c>
    </row>
    <row r="3033" spans="1:13" ht="15" x14ac:dyDescent="0.25">
      <c r="A3033" t="s">
        <v>1879</v>
      </c>
      <c r="B3033" t="s">
        <v>540</v>
      </c>
      <c r="C3033">
        <v>59.5</v>
      </c>
      <c r="D3033">
        <v>63</v>
      </c>
      <c r="E3033">
        <f t="shared" si="296"/>
        <v>3.2252060296734162</v>
      </c>
      <c r="F3033">
        <v>76</v>
      </c>
      <c r="G3033">
        <f t="shared" si="297"/>
        <v>3.8907247342092006</v>
      </c>
      <c r="H3033">
        <f t="shared" si="295"/>
        <v>139</v>
      </c>
      <c r="I3033">
        <f t="shared" si="298"/>
        <v>7.1159307638826164</v>
      </c>
      <c r="J3033">
        <v>6.86</v>
      </c>
      <c r="K3033">
        <f t="shared" si="299"/>
        <v>0.83469542123901885</v>
      </c>
      <c r="L3033">
        <v>7.8</v>
      </c>
      <c r="M3033">
        <v>12.8</v>
      </c>
    </row>
    <row r="3034" spans="1:13" ht="15" x14ac:dyDescent="0.25">
      <c r="A3034" t="s">
        <v>501</v>
      </c>
      <c r="B3034" t="s">
        <v>85</v>
      </c>
      <c r="C3034">
        <v>41</v>
      </c>
      <c r="D3034">
        <v>32</v>
      </c>
      <c r="E3034">
        <f t="shared" si="296"/>
        <v>2.1478873730105645</v>
      </c>
      <c r="F3034">
        <v>43</v>
      </c>
      <c r="G3034">
        <f t="shared" si="297"/>
        <v>2.8862236574829461</v>
      </c>
      <c r="H3034">
        <f t="shared" si="295"/>
        <v>75</v>
      </c>
      <c r="I3034">
        <f t="shared" si="298"/>
        <v>5.0341110304935111</v>
      </c>
      <c r="J3034">
        <v>6.95</v>
      </c>
      <c r="K3034">
        <f t="shared" si="299"/>
        <v>1.0246253771303995</v>
      </c>
      <c r="L3034">
        <v>6.62</v>
      </c>
    </row>
    <row r="3035" spans="1:13" ht="15" x14ac:dyDescent="0.25">
      <c r="A3035" t="s">
        <v>501</v>
      </c>
      <c r="B3035" t="s">
        <v>85</v>
      </c>
      <c r="C3035">
        <v>48.9</v>
      </c>
      <c r="D3035">
        <v>45</v>
      </c>
      <c r="E3035">
        <f t="shared" si="296"/>
        <v>2.6571114906499025</v>
      </c>
      <c r="F3035">
        <v>60</v>
      </c>
      <c r="G3035">
        <f t="shared" si="297"/>
        <v>3.5428153208665365</v>
      </c>
      <c r="H3035">
        <f t="shared" si="295"/>
        <v>105</v>
      </c>
      <c r="I3035">
        <f t="shared" si="298"/>
        <v>6.1999268115164394</v>
      </c>
      <c r="J3035">
        <v>7.87</v>
      </c>
      <c r="K3035">
        <f t="shared" si="299"/>
        <v>1.0595098329502368</v>
      </c>
      <c r="L3035">
        <v>7.11</v>
      </c>
    </row>
    <row r="3036" spans="1:13" ht="15" x14ac:dyDescent="0.25">
      <c r="A3036" t="s">
        <v>501</v>
      </c>
      <c r="B3036" t="s">
        <v>92</v>
      </c>
      <c r="C3036">
        <v>35</v>
      </c>
      <c r="D3036">
        <v>21</v>
      </c>
      <c r="E3036">
        <f t="shared" si="296"/>
        <v>1.5814835603359534</v>
      </c>
      <c r="F3036">
        <v>28</v>
      </c>
      <c r="G3036">
        <f t="shared" si="297"/>
        <v>2.1086447471146044</v>
      </c>
      <c r="H3036">
        <f t="shared" si="295"/>
        <v>49</v>
      </c>
      <c r="I3036">
        <f t="shared" si="298"/>
        <v>3.6901283074505575</v>
      </c>
      <c r="J3036">
        <v>4.88</v>
      </c>
      <c r="K3036">
        <f t="shared" si="299"/>
        <v>0.78059252581226513</v>
      </c>
      <c r="L3036">
        <v>4.62</v>
      </c>
    </row>
    <row r="3037" spans="1:13" ht="15" x14ac:dyDescent="0.25">
      <c r="A3037" t="s">
        <v>501</v>
      </c>
      <c r="B3037" t="s">
        <v>21</v>
      </c>
      <c r="C3037">
        <v>56.3</v>
      </c>
      <c r="D3037">
        <v>40</v>
      </c>
      <c r="E3037">
        <f t="shared" si="296"/>
        <v>2.1317718933360803</v>
      </c>
      <c r="F3037">
        <v>50</v>
      </c>
      <c r="G3037">
        <f t="shared" si="297"/>
        <v>2.6647148666701006</v>
      </c>
      <c r="H3037">
        <f t="shared" si="295"/>
        <v>90</v>
      </c>
      <c r="I3037">
        <f t="shared" si="298"/>
        <v>4.7964867600061805</v>
      </c>
      <c r="J3037">
        <v>5.72</v>
      </c>
      <c r="K3037">
        <f t="shared" si="299"/>
        <v>0.71610516056398255</v>
      </c>
      <c r="L3037">
        <v>5.78</v>
      </c>
    </row>
    <row r="3038" spans="1:13" ht="15" x14ac:dyDescent="0.25">
      <c r="A3038" t="s">
        <v>1475</v>
      </c>
      <c r="B3038" t="s">
        <v>64</v>
      </c>
      <c r="C3038">
        <v>84.7</v>
      </c>
      <c r="D3038">
        <v>110</v>
      </c>
      <c r="E3038">
        <f t="shared" si="296"/>
        <v>4.3556291422713382</v>
      </c>
      <c r="F3038">
        <v>145</v>
      </c>
      <c r="G3038">
        <f t="shared" si="297"/>
        <v>5.7415111420849465</v>
      </c>
      <c r="H3038">
        <f t="shared" si="295"/>
        <v>255</v>
      </c>
      <c r="I3038">
        <f t="shared" si="298"/>
        <v>10.097140284356286</v>
      </c>
      <c r="J3038">
        <v>13.42</v>
      </c>
      <c r="K3038">
        <f t="shared" si="299"/>
        <v>1.3611099618100324</v>
      </c>
      <c r="L3038">
        <v>8.75</v>
      </c>
      <c r="M3038">
        <v>14.127896114236499</v>
      </c>
    </row>
    <row r="3039" spans="1:13" ht="15" x14ac:dyDescent="0.25">
      <c r="A3039" t="s">
        <v>1475</v>
      </c>
      <c r="B3039" t="s">
        <v>971</v>
      </c>
      <c r="C3039">
        <v>72.8</v>
      </c>
      <c r="D3039">
        <v>97</v>
      </c>
      <c r="E3039">
        <f t="shared" si="296"/>
        <v>4.2880313397914591</v>
      </c>
      <c r="F3039">
        <v>118</v>
      </c>
      <c r="G3039">
        <f t="shared" si="297"/>
        <v>5.2163680216019808</v>
      </c>
      <c r="H3039">
        <f t="shared" si="295"/>
        <v>215</v>
      </c>
      <c r="I3039">
        <f t="shared" si="298"/>
        <v>9.5043993613934408</v>
      </c>
      <c r="J3039" s="3">
        <v>12.02</v>
      </c>
      <c r="K3039">
        <f t="shared" si="299"/>
        <v>1.318079312943981</v>
      </c>
      <c r="L3039" s="3">
        <v>8.5500000000000007</v>
      </c>
    </row>
    <row r="3040" spans="1:13" ht="15" x14ac:dyDescent="0.25">
      <c r="A3040" t="s">
        <v>632</v>
      </c>
      <c r="C3040">
        <v>74.8</v>
      </c>
      <c r="D3040">
        <v>46</v>
      </c>
      <c r="E3040">
        <f t="shared" si="296"/>
        <v>1.9938036877143039</v>
      </c>
      <c r="F3040">
        <v>50</v>
      </c>
      <c r="G3040">
        <f t="shared" si="297"/>
        <v>2.1671779214285913</v>
      </c>
      <c r="H3040">
        <f t="shared" si="295"/>
        <v>96</v>
      </c>
      <c r="I3040">
        <f t="shared" si="298"/>
        <v>4.1609816091428957</v>
      </c>
      <c r="J3040">
        <v>5.53</v>
      </c>
      <c r="K3040">
        <f t="shared" si="299"/>
        <v>0.59799071907977386</v>
      </c>
      <c r="L3040">
        <v>5.4</v>
      </c>
    </row>
    <row r="3041" spans="1:13" ht="15" x14ac:dyDescent="0.25">
      <c r="A3041" t="s">
        <v>632</v>
      </c>
      <c r="B3041" t="s">
        <v>64</v>
      </c>
      <c r="C3041">
        <v>87.5</v>
      </c>
      <c r="D3041">
        <v>86</v>
      </c>
      <c r="E3041">
        <f t="shared" si="296"/>
        <v>3.3256948682412637</v>
      </c>
      <c r="F3041">
        <v>100</v>
      </c>
      <c r="G3041">
        <f t="shared" si="297"/>
        <v>3.8670870560944928</v>
      </c>
      <c r="H3041">
        <f t="shared" si="295"/>
        <v>186</v>
      </c>
      <c r="I3041">
        <f t="shared" si="298"/>
        <v>7.1927819243357565</v>
      </c>
      <c r="J3041">
        <v>9.2899999999999991</v>
      </c>
      <c r="K3041">
        <f t="shared" si="299"/>
        <v>0.92656288109586382</v>
      </c>
      <c r="L3041">
        <v>7.14</v>
      </c>
    </row>
    <row r="3042" spans="1:13" ht="15" x14ac:dyDescent="0.25">
      <c r="A3042" t="s">
        <v>632</v>
      </c>
      <c r="B3042" t="s">
        <v>64</v>
      </c>
      <c r="C3042">
        <v>90.3</v>
      </c>
      <c r="D3042">
        <v>80</v>
      </c>
      <c r="E3042">
        <f t="shared" si="296"/>
        <v>3.0235929810577282</v>
      </c>
      <c r="F3042">
        <v>97</v>
      </c>
      <c r="G3042">
        <f t="shared" si="297"/>
        <v>3.6661064895324951</v>
      </c>
      <c r="H3042">
        <f t="shared" si="295"/>
        <v>177</v>
      </c>
      <c r="I3042">
        <f t="shared" si="298"/>
        <v>6.6896994705902229</v>
      </c>
      <c r="J3042">
        <v>10.040000000000001</v>
      </c>
      <c r="K3042">
        <f t="shared" si="299"/>
        <v>0.9852371100119327</v>
      </c>
      <c r="L3042">
        <v>6.75</v>
      </c>
      <c r="M3042">
        <v>12.6</v>
      </c>
    </row>
    <row r="3043" spans="1:13" ht="15" x14ac:dyDescent="0.25">
      <c r="A3043" t="s">
        <v>632</v>
      </c>
      <c r="B3043" t="s">
        <v>64</v>
      </c>
      <c r="C3043">
        <v>86.4</v>
      </c>
      <c r="D3043">
        <v>90</v>
      </c>
      <c r="E3043">
        <f t="shared" si="296"/>
        <v>3.5125540703515727</v>
      </c>
      <c r="F3043">
        <v>105</v>
      </c>
      <c r="G3043">
        <f t="shared" si="297"/>
        <v>4.0979797487435015</v>
      </c>
      <c r="H3043">
        <f t="shared" si="295"/>
        <v>195</v>
      </c>
      <c r="I3043">
        <f t="shared" si="298"/>
        <v>7.6105338190950746</v>
      </c>
      <c r="J3043">
        <v>10.4</v>
      </c>
      <c r="K3043">
        <f t="shared" si="299"/>
        <v>1.0440587592684294</v>
      </c>
      <c r="L3043">
        <v>7.38</v>
      </c>
    </row>
    <row r="3044" spans="1:13" ht="15" x14ac:dyDescent="0.25">
      <c r="A3044" t="s">
        <v>1191</v>
      </c>
      <c r="B3044" t="s">
        <v>64</v>
      </c>
      <c r="C3044">
        <v>87.6</v>
      </c>
      <c r="E3044" t="str">
        <f t="shared" si="296"/>
        <v/>
      </c>
      <c r="G3044" t="str">
        <f t="shared" si="297"/>
        <v/>
      </c>
      <c r="I3044" t="str">
        <f t="shared" si="298"/>
        <v/>
      </c>
      <c r="J3044">
        <v>7.15</v>
      </c>
      <c r="K3044">
        <f t="shared" si="299"/>
        <v>0.71270450061665125</v>
      </c>
      <c r="L3044">
        <v>5.54</v>
      </c>
    </row>
    <row r="3045" spans="1:13" ht="15" x14ac:dyDescent="0.25">
      <c r="A3045" t="s">
        <v>329</v>
      </c>
      <c r="B3045" t="s">
        <v>330</v>
      </c>
      <c r="C3045">
        <v>50</v>
      </c>
      <c r="D3045">
        <v>24</v>
      </c>
      <c r="E3045">
        <f t="shared" si="296"/>
        <v>1.3943795071512421</v>
      </c>
      <c r="F3045">
        <v>29</v>
      </c>
      <c r="G3045">
        <f t="shared" si="297"/>
        <v>1.6848752378077509</v>
      </c>
      <c r="H3045">
        <f t="shared" ref="H3045:H3066" si="300">D3045+F3045</f>
        <v>53</v>
      </c>
      <c r="I3045">
        <f t="shared" si="298"/>
        <v>3.0792547449589929</v>
      </c>
      <c r="J3045">
        <v>4.99</v>
      </c>
      <c r="K3045">
        <f t="shared" si="299"/>
        <v>0.66412573121856788</v>
      </c>
      <c r="L3045">
        <v>5</v>
      </c>
      <c r="M3045">
        <v>15.2</v>
      </c>
    </row>
    <row r="3046" spans="1:13" ht="15" x14ac:dyDescent="0.25">
      <c r="A3046" t="s">
        <v>1949</v>
      </c>
      <c r="B3046" t="s">
        <v>866</v>
      </c>
      <c r="C3046">
        <v>60.9</v>
      </c>
      <c r="D3046">
        <v>38</v>
      </c>
      <c r="E3046">
        <f t="shared" si="296"/>
        <v>1.912729409951893</v>
      </c>
      <c r="F3046">
        <v>40</v>
      </c>
      <c r="G3046">
        <f t="shared" si="297"/>
        <v>2.0133993788967297</v>
      </c>
      <c r="H3046">
        <f t="shared" si="300"/>
        <v>78</v>
      </c>
      <c r="I3046">
        <f t="shared" si="298"/>
        <v>3.9261287888486227</v>
      </c>
      <c r="J3046">
        <v>6.98</v>
      </c>
      <c r="K3046">
        <f t="shared" si="299"/>
        <v>0.83917480064999672</v>
      </c>
      <c r="L3046">
        <v>6.46</v>
      </c>
    </row>
    <row r="3047" spans="1:13" ht="15" x14ac:dyDescent="0.25">
      <c r="A3047" t="s">
        <v>1997</v>
      </c>
      <c r="B3047" t="s">
        <v>1801</v>
      </c>
      <c r="C3047">
        <v>56.7</v>
      </c>
      <c r="D3047">
        <v>30</v>
      </c>
      <c r="E3047">
        <f t="shared" si="296"/>
        <v>1.5906165087762028</v>
      </c>
      <c r="F3047">
        <v>40</v>
      </c>
      <c r="G3047">
        <f t="shared" si="297"/>
        <v>2.1208220117016037</v>
      </c>
      <c r="H3047">
        <f t="shared" si="300"/>
        <v>70</v>
      </c>
      <c r="I3047">
        <f t="shared" si="298"/>
        <v>3.7114385204778064</v>
      </c>
      <c r="J3047">
        <v>6.45</v>
      </c>
      <c r="K3047">
        <f t="shared" si="299"/>
        <v>0.80455445416214966</v>
      </c>
      <c r="L3047">
        <v>6.95</v>
      </c>
    </row>
    <row r="3048" spans="1:13" ht="15" x14ac:dyDescent="0.25">
      <c r="A3048" t="s">
        <v>2072</v>
      </c>
      <c r="B3048" t="s">
        <v>360</v>
      </c>
      <c r="C3048">
        <v>75.900000000000006</v>
      </c>
      <c r="E3048" t="str">
        <f t="shared" si="296"/>
        <v/>
      </c>
      <c r="F3048">
        <v>61</v>
      </c>
      <c r="G3048">
        <f t="shared" si="297"/>
        <v>2.6160290041389369</v>
      </c>
      <c r="H3048">
        <f t="shared" si="300"/>
        <v>61</v>
      </c>
      <c r="I3048">
        <f t="shared" si="298"/>
        <v>2.6160290041389369</v>
      </c>
      <c r="J3048">
        <v>6.96</v>
      </c>
      <c r="K3048">
        <f t="shared" si="299"/>
        <v>0.74698189172176532</v>
      </c>
      <c r="L3048">
        <v>7.1</v>
      </c>
      <c r="M3048">
        <v>13.6</v>
      </c>
    </row>
    <row r="3049" spans="1:13" ht="15" x14ac:dyDescent="0.25">
      <c r="A3049" t="s">
        <v>28</v>
      </c>
      <c r="B3049" t="s">
        <v>29</v>
      </c>
      <c r="C3049">
        <v>22.1</v>
      </c>
      <c r="D3049">
        <v>4</v>
      </c>
      <c r="E3049">
        <f t="shared" si="296"/>
        <v>0.42087145517366048</v>
      </c>
      <c r="F3049">
        <v>7</v>
      </c>
      <c r="G3049">
        <f t="shared" si="297"/>
        <v>0.73652504655390583</v>
      </c>
      <c r="H3049">
        <f t="shared" si="300"/>
        <v>11</v>
      </c>
      <c r="I3049">
        <f t="shared" si="298"/>
        <v>1.1573965017275663</v>
      </c>
      <c r="J3049">
        <v>3.78</v>
      </c>
      <c r="K3049">
        <f t="shared" si="299"/>
        <v>0.76636011374649038</v>
      </c>
      <c r="L3049">
        <v>3.67</v>
      </c>
      <c r="M3049">
        <v>17.61</v>
      </c>
    </row>
    <row r="3050" spans="1:13" ht="15" x14ac:dyDescent="0.25">
      <c r="A3050" t="s">
        <v>79</v>
      </c>
      <c r="B3050" t="s">
        <v>200</v>
      </c>
      <c r="C3050">
        <v>57.9</v>
      </c>
      <c r="D3050">
        <v>57</v>
      </c>
      <c r="E3050">
        <f t="shared" si="296"/>
        <v>2.976480345933826</v>
      </c>
      <c r="F3050">
        <v>80</v>
      </c>
      <c r="G3050">
        <f t="shared" si="297"/>
        <v>4.1775162749948436</v>
      </c>
      <c r="H3050">
        <f t="shared" si="300"/>
        <v>137</v>
      </c>
      <c r="I3050">
        <f t="shared" si="298"/>
        <v>7.1539966209286696</v>
      </c>
      <c r="J3050">
        <v>9.7200000000000006</v>
      </c>
      <c r="K3050">
        <f t="shared" si="299"/>
        <v>1.1994249925185216</v>
      </c>
      <c r="L3050">
        <v>8.24</v>
      </c>
    </row>
    <row r="3051" spans="1:13" ht="15" x14ac:dyDescent="0.25">
      <c r="A3051" t="s">
        <v>79</v>
      </c>
      <c r="B3051" t="s">
        <v>200</v>
      </c>
      <c r="C3051">
        <v>47.5</v>
      </c>
      <c r="D3051">
        <v>41</v>
      </c>
      <c r="E3051">
        <f t="shared" si="296"/>
        <v>2.4726204056016812</v>
      </c>
      <c r="F3051">
        <v>50</v>
      </c>
      <c r="G3051">
        <f t="shared" si="297"/>
        <v>3.0153907385386356</v>
      </c>
      <c r="H3051">
        <f t="shared" si="300"/>
        <v>91</v>
      </c>
      <c r="I3051">
        <f t="shared" si="298"/>
        <v>5.4880111441403168</v>
      </c>
      <c r="J3051">
        <v>7.9</v>
      </c>
      <c r="K3051">
        <f t="shared" si="299"/>
        <v>1.0795946987573835</v>
      </c>
      <c r="L3051">
        <v>7</v>
      </c>
    </row>
    <row r="3052" spans="1:13" ht="15" x14ac:dyDescent="0.25">
      <c r="A3052" t="s">
        <v>79</v>
      </c>
      <c r="B3052" t="s">
        <v>55</v>
      </c>
      <c r="C3052">
        <v>30.2</v>
      </c>
      <c r="D3052">
        <v>14</v>
      </c>
      <c r="E3052">
        <f t="shared" si="296"/>
        <v>1.173738763886951</v>
      </c>
      <c r="F3052">
        <v>17</v>
      </c>
      <c r="G3052">
        <f t="shared" si="297"/>
        <v>1.4252542132912975</v>
      </c>
      <c r="H3052">
        <f t="shared" si="300"/>
        <v>31</v>
      </c>
      <c r="I3052">
        <f t="shared" si="298"/>
        <v>2.5989929771782485</v>
      </c>
      <c r="J3052">
        <v>4.5999999999999996</v>
      </c>
      <c r="K3052">
        <f t="shared" si="299"/>
        <v>0.79393888401328805</v>
      </c>
      <c r="L3052">
        <v>4.7</v>
      </c>
      <c r="M3052">
        <v>15.87</v>
      </c>
    </row>
    <row r="3053" spans="1:13" ht="15" x14ac:dyDescent="0.25">
      <c r="A3053" t="s">
        <v>79</v>
      </c>
      <c r="B3053" t="s">
        <v>200</v>
      </c>
      <c r="C3053">
        <v>40.799999999999997</v>
      </c>
      <c r="D3053">
        <v>26</v>
      </c>
      <c r="E3053">
        <f t="shared" si="296"/>
        <v>1.751377026583637</v>
      </c>
      <c r="F3053">
        <v>38</v>
      </c>
      <c r="G3053">
        <f t="shared" si="297"/>
        <v>2.559704885006854</v>
      </c>
      <c r="H3053">
        <f t="shared" si="300"/>
        <v>64</v>
      </c>
      <c r="I3053">
        <f t="shared" si="298"/>
        <v>4.3110819115904908</v>
      </c>
      <c r="J3053">
        <v>7.57</v>
      </c>
      <c r="K3053">
        <f t="shared" si="299"/>
        <v>1.1188477321673931</v>
      </c>
      <c r="L3053">
        <v>6.4</v>
      </c>
      <c r="M3053">
        <v>15.3</v>
      </c>
    </row>
    <row r="3054" spans="1:13" ht="15" x14ac:dyDescent="0.25">
      <c r="A3054" t="s">
        <v>79</v>
      </c>
      <c r="B3054" t="s">
        <v>200</v>
      </c>
      <c r="C3054">
        <v>29.5</v>
      </c>
      <c r="D3054">
        <v>18</v>
      </c>
      <c r="E3054">
        <f t="shared" si="296"/>
        <v>1.53505672975469</v>
      </c>
      <c r="F3054">
        <v>20</v>
      </c>
      <c r="G3054">
        <f t="shared" si="297"/>
        <v>1.7056185886163222</v>
      </c>
      <c r="H3054">
        <f t="shared" si="300"/>
        <v>38</v>
      </c>
      <c r="I3054">
        <f t="shared" si="298"/>
        <v>3.2406753183710122</v>
      </c>
      <c r="J3054">
        <v>5.35</v>
      </c>
      <c r="K3054">
        <f t="shared" si="299"/>
        <v>0.93461670622255932</v>
      </c>
      <c r="L3054">
        <v>5.7</v>
      </c>
      <c r="M3054">
        <v>14.72</v>
      </c>
    </row>
    <row r="3055" spans="1:13" ht="15" x14ac:dyDescent="0.25">
      <c r="A3055" t="s">
        <v>79</v>
      </c>
      <c r="B3055" t="s">
        <v>55</v>
      </c>
      <c r="C3055">
        <v>54.6</v>
      </c>
      <c r="D3055">
        <v>43</v>
      </c>
      <c r="E3055">
        <f t="shared" si="296"/>
        <v>2.3433387279450062</v>
      </c>
      <c r="F3055">
        <v>60</v>
      </c>
      <c r="G3055">
        <f t="shared" si="297"/>
        <v>3.26977496922559</v>
      </c>
      <c r="H3055">
        <f t="shared" si="300"/>
        <v>103</v>
      </c>
      <c r="I3055">
        <f t="shared" si="298"/>
        <v>5.6131136971705962</v>
      </c>
      <c r="J3055">
        <v>8.31</v>
      </c>
      <c r="K3055">
        <f t="shared" si="299"/>
        <v>1.0569302143700305</v>
      </c>
      <c r="L3055">
        <v>7.06</v>
      </c>
    </row>
    <row r="3056" spans="1:13" ht="15" x14ac:dyDescent="0.25">
      <c r="A3056" t="s">
        <v>1119</v>
      </c>
      <c r="B3056" t="s">
        <v>55</v>
      </c>
      <c r="C3056">
        <v>35</v>
      </c>
      <c r="D3056">
        <v>23</v>
      </c>
      <c r="E3056">
        <f t="shared" si="296"/>
        <v>1.7321010422727108</v>
      </c>
      <c r="F3056">
        <v>33</v>
      </c>
      <c r="G3056">
        <f t="shared" si="297"/>
        <v>2.485188451956498</v>
      </c>
      <c r="H3056">
        <f t="shared" si="300"/>
        <v>56</v>
      </c>
      <c r="I3056">
        <f t="shared" si="298"/>
        <v>4.2172894942292087</v>
      </c>
      <c r="J3056">
        <v>4.68</v>
      </c>
      <c r="K3056">
        <f t="shared" si="299"/>
        <v>0.74860102885274604</v>
      </c>
      <c r="L3056">
        <v>5.7</v>
      </c>
      <c r="M3056">
        <v>16.3</v>
      </c>
    </row>
    <row r="3057" spans="1:13" ht="15" x14ac:dyDescent="0.25">
      <c r="A3057" t="s">
        <v>685</v>
      </c>
      <c r="B3057" t="s">
        <v>686</v>
      </c>
      <c r="C3057">
        <v>32.5</v>
      </c>
      <c r="D3057">
        <v>13</v>
      </c>
      <c r="E3057">
        <f t="shared" si="296"/>
        <v>1.0332368053207757</v>
      </c>
      <c r="F3057">
        <v>15</v>
      </c>
      <c r="G3057">
        <f t="shared" si="297"/>
        <v>1.1921963138316642</v>
      </c>
      <c r="H3057">
        <f t="shared" si="300"/>
        <v>28</v>
      </c>
      <c r="I3057">
        <f t="shared" si="298"/>
        <v>2.2254331191524397</v>
      </c>
      <c r="J3057">
        <v>5.64</v>
      </c>
      <c r="K3057">
        <f t="shared" si="299"/>
        <v>0.93729319924986709</v>
      </c>
      <c r="L3057">
        <v>5.32</v>
      </c>
    </row>
    <row r="3058" spans="1:13" ht="15" x14ac:dyDescent="0.25">
      <c r="A3058" t="s">
        <v>685</v>
      </c>
      <c r="B3058" t="s">
        <v>221</v>
      </c>
      <c r="C3058">
        <v>64</v>
      </c>
      <c r="D3058">
        <v>52</v>
      </c>
      <c r="E3058">
        <f t="shared" si="296"/>
        <v>2.5245768468119847</v>
      </c>
      <c r="F3058">
        <v>69</v>
      </c>
      <c r="G3058">
        <f t="shared" si="297"/>
        <v>3.3499192775005184</v>
      </c>
      <c r="H3058">
        <f t="shared" si="300"/>
        <v>121</v>
      </c>
      <c r="I3058">
        <f t="shared" si="298"/>
        <v>5.8744961243125031</v>
      </c>
      <c r="J3058">
        <v>8.1</v>
      </c>
      <c r="K3058">
        <f t="shared" si="299"/>
        <v>0.94921823376744019</v>
      </c>
      <c r="L3058">
        <v>6.95</v>
      </c>
    </row>
    <row r="3059" spans="1:13" ht="15" x14ac:dyDescent="0.25">
      <c r="A3059" t="s">
        <v>685</v>
      </c>
      <c r="B3059" t="s">
        <v>221</v>
      </c>
      <c r="C3059">
        <v>58.2</v>
      </c>
      <c r="D3059">
        <v>42</v>
      </c>
      <c r="E3059">
        <f t="shared" si="296"/>
        <v>2.184966903034903</v>
      </c>
      <c r="F3059">
        <v>57</v>
      </c>
      <c r="G3059">
        <f t="shared" si="297"/>
        <v>2.9653122255473687</v>
      </c>
      <c r="H3059">
        <f t="shared" si="300"/>
        <v>99</v>
      </c>
      <c r="I3059">
        <f t="shared" si="298"/>
        <v>5.1502791285822713</v>
      </c>
      <c r="J3059">
        <v>8.48</v>
      </c>
      <c r="K3059">
        <f t="shared" si="299"/>
        <v>1.0436278045649376</v>
      </c>
      <c r="L3059">
        <v>6.6</v>
      </c>
      <c r="M3059">
        <v>12.8</v>
      </c>
    </row>
    <row r="3060" spans="1:13" ht="15" x14ac:dyDescent="0.25">
      <c r="A3060" t="s">
        <v>1060</v>
      </c>
      <c r="B3060" t="s">
        <v>221</v>
      </c>
      <c r="C3060">
        <v>56</v>
      </c>
      <c r="D3060">
        <v>36</v>
      </c>
      <c r="E3060">
        <f t="shared" si="296"/>
        <v>1.926065606516806</v>
      </c>
      <c r="F3060">
        <v>48</v>
      </c>
      <c r="G3060">
        <f t="shared" si="297"/>
        <v>2.5680874753557412</v>
      </c>
      <c r="H3060">
        <f t="shared" si="300"/>
        <v>84</v>
      </c>
      <c r="I3060">
        <f t="shared" si="298"/>
        <v>4.4941530818725477</v>
      </c>
      <c r="J3060">
        <v>7.63</v>
      </c>
      <c r="K3060">
        <f t="shared" si="299"/>
        <v>0.9578588249805553</v>
      </c>
      <c r="L3060">
        <v>6.0600000000000005</v>
      </c>
      <c r="M3060">
        <v>13.31</v>
      </c>
    </row>
    <row r="3061" spans="1:13" ht="15" x14ac:dyDescent="0.25">
      <c r="A3061" t="s">
        <v>2102</v>
      </c>
      <c r="B3061" t="s">
        <v>157</v>
      </c>
      <c r="C3061">
        <v>55.9</v>
      </c>
      <c r="D3061">
        <v>45</v>
      </c>
      <c r="E3061">
        <f t="shared" si="296"/>
        <v>2.4107141149679343</v>
      </c>
      <c r="F3061">
        <v>61</v>
      </c>
      <c r="G3061">
        <f t="shared" si="297"/>
        <v>3.2678569114009774</v>
      </c>
      <c r="H3061">
        <f t="shared" si="300"/>
        <v>106</v>
      </c>
      <c r="I3061">
        <f t="shared" si="298"/>
        <v>5.6785710263689122</v>
      </c>
      <c r="J3061">
        <v>9.68</v>
      </c>
      <c r="K3061">
        <f t="shared" si="299"/>
        <v>1.2163329714001927</v>
      </c>
      <c r="L3061">
        <v>7.68</v>
      </c>
    </row>
    <row r="3062" spans="1:13" ht="15" x14ac:dyDescent="0.25">
      <c r="A3062" t="s">
        <v>1526</v>
      </c>
      <c r="B3062" t="s">
        <v>230</v>
      </c>
      <c r="C3062">
        <v>52.8</v>
      </c>
      <c r="D3062">
        <v>48</v>
      </c>
      <c r="E3062">
        <f t="shared" si="296"/>
        <v>2.6803892062483676</v>
      </c>
      <c r="F3062">
        <v>55</v>
      </c>
      <c r="G3062">
        <f t="shared" si="297"/>
        <v>3.0712792988262545</v>
      </c>
      <c r="H3062">
        <f t="shared" si="300"/>
        <v>103</v>
      </c>
      <c r="I3062">
        <f t="shared" si="298"/>
        <v>5.7516685050746226</v>
      </c>
      <c r="J3062">
        <v>9.1</v>
      </c>
      <c r="K3062">
        <f t="shared" si="299"/>
        <v>1.1775841983631137</v>
      </c>
      <c r="L3062">
        <v>5.96</v>
      </c>
    </row>
    <row r="3063" spans="1:13" ht="15" x14ac:dyDescent="0.25">
      <c r="A3063" t="s">
        <v>918</v>
      </c>
      <c r="B3063" t="s">
        <v>230</v>
      </c>
      <c r="C3063">
        <v>44.4</v>
      </c>
      <c r="D3063">
        <v>29</v>
      </c>
      <c r="E3063">
        <f t="shared" si="296"/>
        <v>1.8369280258194192</v>
      </c>
      <c r="F3063">
        <v>40</v>
      </c>
      <c r="G3063">
        <f t="shared" si="297"/>
        <v>2.5336938287164403</v>
      </c>
      <c r="H3063">
        <f t="shared" si="300"/>
        <v>69</v>
      </c>
      <c r="I3063">
        <f t="shared" si="298"/>
        <v>4.3706218545358588</v>
      </c>
      <c r="J3063">
        <v>7.08</v>
      </c>
      <c r="K3063">
        <f t="shared" si="299"/>
        <v>1.0017909007494199</v>
      </c>
      <c r="L3063">
        <v>6.1000000000000005</v>
      </c>
      <c r="M3063">
        <v>14.07</v>
      </c>
    </row>
    <row r="3064" spans="1:13" x14ac:dyDescent="0.3">
      <c r="A3064" t="s">
        <v>1576</v>
      </c>
      <c r="B3064" t="s">
        <v>257</v>
      </c>
      <c r="C3064">
        <v>52.2</v>
      </c>
      <c r="D3064">
        <v>45</v>
      </c>
      <c r="E3064">
        <f t="shared" si="296"/>
        <v>2.533841976895463</v>
      </c>
      <c r="F3064">
        <v>56</v>
      </c>
      <c r="G3064">
        <f t="shared" si="297"/>
        <v>3.1532255712476873</v>
      </c>
      <c r="H3064">
        <f t="shared" si="300"/>
        <v>101</v>
      </c>
      <c r="I3064">
        <f t="shared" si="298"/>
        <v>5.6870675481431503</v>
      </c>
      <c r="J3064">
        <v>7.25</v>
      </c>
      <c r="K3064">
        <f t="shared" si="299"/>
        <v>0.94372903646749928</v>
      </c>
      <c r="L3064">
        <v>7.2</v>
      </c>
    </row>
    <row r="3065" spans="1:13" x14ac:dyDescent="0.3">
      <c r="A3065" t="s">
        <v>1576</v>
      </c>
      <c r="B3065" t="s">
        <v>257</v>
      </c>
      <c r="C3065">
        <v>40.700000000000003</v>
      </c>
      <c r="D3065">
        <v>27</v>
      </c>
      <c r="E3065">
        <f t="shared" si="296"/>
        <v>1.8219870835163383</v>
      </c>
      <c r="F3065">
        <v>39</v>
      </c>
      <c r="G3065">
        <f t="shared" si="297"/>
        <v>2.6317591206347108</v>
      </c>
      <c r="H3065">
        <f t="shared" si="300"/>
        <v>66</v>
      </c>
      <c r="I3065">
        <f t="shared" si="298"/>
        <v>4.4537462041510496</v>
      </c>
      <c r="J3065">
        <v>6.24</v>
      </c>
      <c r="K3065">
        <f t="shared" si="299"/>
        <v>0.92344091248620819</v>
      </c>
      <c r="L3065">
        <v>6.8</v>
      </c>
      <c r="M3065">
        <v>12.47</v>
      </c>
    </row>
    <row r="3066" spans="1:13" ht="15" x14ac:dyDescent="0.25">
      <c r="A3066" t="s">
        <v>100</v>
      </c>
      <c r="B3066" t="s">
        <v>7</v>
      </c>
      <c r="C3066">
        <v>51.1</v>
      </c>
      <c r="D3066">
        <v>37</v>
      </c>
      <c r="E3066">
        <f t="shared" si="296"/>
        <v>2.1159085581017405</v>
      </c>
      <c r="F3066">
        <v>47</v>
      </c>
      <c r="G3066">
        <f t="shared" si="297"/>
        <v>2.687775735967076</v>
      </c>
      <c r="H3066">
        <f t="shared" si="300"/>
        <v>84</v>
      </c>
      <c r="I3066">
        <f t="shared" si="298"/>
        <v>4.8036842940688169</v>
      </c>
      <c r="J3066">
        <v>7.73</v>
      </c>
      <c r="K3066">
        <f t="shared" si="299"/>
        <v>1.0173189750322187</v>
      </c>
      <c r="L3066">
        <v>6.38</v>
      </c>
    </row>
    <row r="3067" spans="1:13" ht="15" x14ac:dyDescent="0.25">
      <c r="A3067" t="s">
        <v>100</v>
      </c>
      <c r="B3067">
        <v>54.3</v>
      </c>
      <c r="C3067">
        <v>34</v>
      </c>
      <c r="D3067">
        <v>50</v>
      </c>
      <c r="E3067">
        <f t="shared" si="296"/>
        <v>3.845676236309127</v>
      </c>
      <c r="G3067" t="str">
        <f t="shared" si="297"/>
        <v/>
      </c>
      <c r="I3067" t="str">
        <f t="shared" si="298"/>
        <v/>
      </c>
      <c r="J3067">
        <v>7.45</v>
      </c>
      <c r="K3067">
        <f t="shared" si="299"/>
        <v>1.209625032307623</v>
      </c>
      <c r="L3067">
        <v>6.54</v>
      </c>
    </row>
    <row r="3068" spans="1:13" ht="15" x14ac:dyDescent="0.25">
      <c r="A3068" t="s">
        <v>100</v>
      </c>
      <c r="B3068" t="s">
        <v>101</v>
      </c>
      <c r="C3068">
        <v>35</v>
      </c>
      <c r="D3068">
        <v>20</v>
      </c>
      <c r="E3068">
        <f t="shared" si="296"/>
        <v>1.5061748193675746</v>
      </c>
      <c r="G3068" t="str">
        <f t="shared" si="297"/>
        <v/>
      </c>
      <c r="I3068" t="str">
        <f t="shared" si="298"/>
        <v/>
      </c>
      <c r="J3068">
        <v>4.5999999999999996</v>
      </c>
      <c r="K3068">
        <f t="shared" si="299"/>
        <v>0.73580443006893848</v>
      </c>
      <c r="L3068">
        <v>5.28</v>
      </c>
      <c r="M3068">
        <v>14.97</v>
      </c>
    </row>
    <row r="3069" spans="1:13" ht="15" x14ac:dyDescent="0.25">
      <c r="A3069" t="s">
        <v>100</v>
      </c>
      <c r="B3069" t="s">
        <v>424</v>
      </c>
      <c r="C3069">
        <v>39.9</v>
      </c>
      <c r="D3069">
        <v>25</v>
      </c>
      <c r="E3069">
        <f t="shared" si="296"/>
        <v>1.7115627443154462</v>
      </c>
      <c r="F3069">
        <v>31</v>
      </c>
      <c r="G3069">
        <f t="shared" si="297"/>
        <v>2.122337802951153</v>
      </c>
      <c r="H3069">
        <f t="shared" ref="H3069:H3090" si="301">D3069+F3069</f>
        <v>56</v>
      </c>
      <c r="I3069">
        <f t="shared" si="298"/>
        <v>3.8339005472665995</v>
      </c>
      <c r="J3069">
        <v>4.78</v>
      </c>
      <c r="K3069">
        <f t="shared" si="299"/>
        <v>0.71465587335692837</v>
      </c>
      <c r="L3069">
        <v>4.96</v>
      </c>
      <c r="M3069">
        <v>14.8</v>
      </c>
    </row>
    <row r="3070" spans="1:13" ht="15" x14ac:dyDescent="0.25">
      <c r="A3070" t="s">
        <v>100</v>
      </c>
      <c r="B3070" t="s">
        <v>101</v>
      </c>
      <c r="C3070">
        <v>44.2</v>
      </c>
      <c r="D3070">
        <v>33</v>
      </c>
      <c r="E3070">
        <f t="shared" si="296"/>
        <v>2.0971731812302901</v>
      </c>
      <c r="F3070">
        <v>43</v>
      </c>
      <c r="G3070">
        <f t="shared" si="297"/>
        <v>2.7326802058455297</v>
      </c>
      <c r="H3070">
        <f t="shared" si="301"/>
        <v>76</v>
      </c>
      <c r="I3070">
        <f t="shared" si="298"/>
        <v>4.8298533870758202</v>
      </c>
      <c r="J3070">
        <v>6.48</v>
      </c>
      <c r="K3070">
        <f t="shared" si="299"/>
        <v>0.91902983022966567</v>
      </c>
      <c r="L3070">
        <v>5.6</v>
      </c>
      <c r="M3070">
        <v>14.2</v>
      </c>
    </row>
    <row r="3071" spans="1:13" ht="15" x14ac:dyDescent="0.25">
      <c r="A3071" t="s">
        <v>100</v>
      </c>
      <c r="B3071" t="s">
        <v>7</v>
      </c>
      <c r="C3071">
        <v>55.9</v>
      </c>
      <c r="D3071">
        <v>45</v>
      </c>
      <c r="E3071">
        <f t="shared" si="296"/>
        <v>2.4107141149679343</v>
      </c>
      <c r="F3071">
        <v>56</v>
      </c>
      <c r="G3071">
        <f t="shared" si="297"/>
        <v>2.9999997875156517</v>
      </c>
      <c r="H3071">
        <f t="shared" si="301"/>
        <v>101</v>
      </c>
      <c r="I3071">
        <f t="shared" si="298"/>
        <v>5.410713902483586</v>
      </c>
      <c r="J3071">
        <v>6.55</v>
      </c>
      <c r="K3071">
        <f t="shared" si="299"/>
        <v>0.82303522341645274</v>
      </c>
      <c r="L3071">
        <v>7.09</v>
      </c>
      <c r="M3071">
        <v>13.27</v>
      </c>
    </row>
    <row r="3072" spans="1:13" ht="15" x14ac:dyDescent="0.25">
      <c r="A3072" t="s">
        <v>936</v>
      </c>
      <c r="B3072" t="s">
        <v>7</v>
      </c>
      <c r="C3072">
        <v>47.6</v>
      </c>
      <c r="D3072">
        <v>25</v>
      </c>
      <c r="E3072">
        <f t="shared" si="296"/>
        <v>1.505390723356943</v>
      </c>
      <c r="F3072">
        <v>31</v>
      </c>
      <c r="G3072">
        <f t="shared" si="297"/>
        <v>1.8666844969626093</v>
      </c>
      <c r="H3072">
        <f t="shared" si="301"/>
        <v>56</v>
      </c>
      <c r="I3072">
        <f t="shared" si="298"/>
        <v>3.3720752203195525</v>
      </c>
      <c r="J3072">
        <v>6.45</v>
      </c>
      <c r="K3072">
        <f t="shared" si="299"/>
        <v>0.88048613501213879</v>
      </c>
      <c r="L3072">
        <v>5.72</v>
      </c>
      <c r="M3072">
        <v>15.26</v>
      </c>
    </row>
    <row r="3073" spans="1:13" ht="15" x14ac:dyDescent="0.25">
      <c r="A3073" t="s">
        <v>646</v>
      </c>
      <c r="B3073" t="s">
        <v>196</v>
      </c>
      <c r="C3073">
        <v>81.2</v>
      </c>
      <c r="D3073">
        <v>41</v>
      </c>
      <c r="E3073">
        <f t="shared" si="296"/>
        <v>1.6740691673279711</v>
      </c>
      <c r="F3073">
        <v>50</v>
      </c>
      <c r="G3073">
        <f t="shared" si="297"/>
        <v>2.0415477650341112</v>
      </c>
      <c r="H3073">
        <f t="shared" si="301"/>
        <v>91</v>
      </c>
      <c r="I3073">
        <f t="shared" si="298"/>
        <v>3.715616932362082</v>
      </c>
      <c r="J3073">
        <v>9.6999999999999993</v>
      </c>
      <c r="K3073">
        <f t="shared" si="299"/>
        <v>1.0054501251662977</v>
      </c>
      <c r="L3073">
        <v>5.85</v>
      </c>
    </row>
    <row r="3074" spans="1:13" ht="15" x14ac:dyDescent="0.25">
      <c r="A3074" t="s">
        <v>646</v>
      </c>
      <c r="B3074" t="s">
        <v>196</v>
      </c>
      <c r="C3074">
        <v>87.2</v>
      </c>
      <c r="D3074">
        <v>63</v>
      </c>
      <c r="E3074">
        <f t="shared" ref="E3074:E3137" si="302">IF(AND($C3074&gt;0,D3074&gt;0),D3074/($C3074^0.727399687532279),"")</f>
        <v>2.4423587966079627</v>
      </c>
      <c r="F3074">
        <v>83</v>
      </c>
      <c r="G3074">
        <f t="shared" ref="G3074:G3137" si="303">IF(AND($C3074&gt;0,F3074&gt;0),F3074/($C3074^0.727399687532279),"")</f>
        <v>3.2177107955311253</v>
      </c>
      <c r="H3074">
        <f t="shared" si="301"/>
        <v>146</v>
      </c>
      <c r="I3074">
        <f t="shared" ref="I3074:I3137" si="304">IF(AND($C3074&gt;0,H3074&gt;0),H3074/($C3074^0.727399687532279),"")</f>
        <v>5.660069592139088</v>
      </c>
      <c r="J3074">
        <v>11.7</v>
      </c>
      <c r="K3074">
        <f t="shared" ref="K3074:K3137" si="305">IF(AND($C3074&gt;0,J3074&gt;0),J3074/($C3074^0.515518364833551),"")</f>
        <v>1.1689985608430242</v>
      </c>
      <c r="L3074">
        <v>7.68</v>
      </c>
    </row>
    <row r="3075" spans="1:13" ht="15" x14ac:dyDescent="0.25">
      <c r="A3075" t="s">
        <v>646</v>
      </c>
      <c r="B3075" t="s">
        <v>196</v>
      </c>
      <c r="C3075">
        <v>93.5</v>
      </c>
      <c r="D3075">
        <v>85</v>
      </c>
      <c r="E3075">
        <f t="shared" si="302"/>
        <v>3.1322121925691118</v>
      </c>
      <c r="F3075">
        <v>108</v>
      </c>
      <c r="G3075">
        <f t="shared" si="303"/>
        <v>3.9797519623231068</v>
      </c>
      <c r="H3075">
        <f t="shared" si="301"/>
        <v>193</v>
      </c>
      <c r="I3075">
        <f t="shared" si="304"/>
        <v>7.1119641548922186</v>
      </c>
      <c r="J3075">
        <v>12.6</v>
      </c>
      <c r="K3075">
        <f t="shared" si="305"/>
        <v>1.214453710434509</v>
      </c>
      <c r="L3075">
        <v>8.07</v>
      </c>
      <c r="M3075">
        <v>11.9</v>
      </c>
    </row>
    <row r="3076" spans="1:13" ht="15" x14ac:dyDescent="0.25">
      <c r="A3076" t="s">
        <v>1226</v>
      </c>
      <c r="B3076" t="s">
        <v>196</v>
      </c>
      <c r="C3076">
        <v>86.8</v>
      </c>
      <c r="D3076">
        <v>64</v>
      </c>
      <c r="E3076">
        <f t="shared" si="302"/>
        <v>2.4894380978397241</v>
      </c>
      <c r="F3076">
        <v>80</v>
      </c>
      <c r="G3076">
        <f t="shared" si="303"/>
        <v>3.1117976222996551</v>
      </c>
      <c r="H3076">
        <f t="shared" si="301"/>
        <v>144</v>
      </c>
      <c r="I3076">
        <f t="shared" si="304"/>
        <v>5.6012357201393792</v>
      </c>
      <c r="J3076">
        <v>11.5</v>
      </c>
      <c r="K3076">
        <f t="shared" si="305"/>
        <v>1.1517423105668425</v>
      </c>
      <c r="L3076">
        <v>7.3</v>
      </c>
      <c r="M3076">
        <v>12.8</v>
      </c>
    </row>
    <row r="3077" spans="1:13" ht="15" x14ac:dyDescent="0.25">
      <c r="A3077" t="s">
        <v>2076</v>
      </c>
      <c r="B3077" t="s">
        <v>288</v>
      </c>
      <c r="C3077">
        <v>62.4</v>
      </c>
      <c r="D3077">
        <v>43</v>
      </c>
      <c r="E3077">
        <f t="shared" si="302"/>
        <v>2.1264332082786987</v>
      </c>
      <c r="F3077">
        <v>65</v>
      </c>
      <c r="G3077">
        <f t="shared" si="303"/>
        <v>3.2143757799561721</v>
      </c>
      <c r="H3077">
        <f t="shared" si="301"/>
        <v>108</v>
      </c>
      <c r="I3077">
        <f t="shared" si="304"/>
        <v>5.3408089882348708</v>
      </c>
      <c r="J3077">
        <v>9.1</v>
      </c>
      <c r="K3077">
        <f t="shared" si="305"/>
        <v>1.0804154054169832</v>
      </c>
      <c r="L3077">
        <v>7.4</v>
      </c>
    </row>
    <row r="3078" spans="1:13" ht="15" x14ac:dyDescent="0.25">
      <c r="A3078" t="s">
        <v>1800</v>
      </c>
      <c r="B3078" t="s">
        <v>1801</v>
      </c>
      <c r="C3078">
        <v>92.2</v>
      </c>
      <c r="D3078">
        <v>40</v>
      </c>
      <c r="E3078">
        <f t="shared" si="302"/>
        <v>1.4890707515640798</v>
      </c>
      <c r="F3078">
        <v>45</v>
      </c>
      <c r="G3078">
        <f t="shared" si="303"/>
        <v>1.6752045955095898</v>
      </c>
      <c r="H3078">
        <f t="shared" si="301"/>
        <v>85</v>
      </c>
      <c r="I3078">
        <f t="shared" si="304"/>
        <v>3.1642753470736698</v>
      </c>
      <c r="J3078">
        <v>9.14</v>
      </c>
      <c r="K3078">
        <f t="shared" si="305"/>
        <v>0.88734258390383969</v>
      </c>
      <c r="L3078">
        <v>5.33</v>
      </c>
    </row>
    <row r="3079" spans="1:13" ht="15" x14ac:dyDescent="0.25">
      <c r="A3079" t="s">
        <v>2092</v>
      </c>
      <c r="B3079" t="s">
        <v>118</v>
      </c>
      <c r="C3079">
        <v>68.900000000000006</v>
      </c>
      <c r="D3079">
        <v>63</v>
      </c>
      <c r="E3079">
        <f t="shared" si="302"/>
        <v>2.8988147456982953</v>
      </c>
      <c r="F3079">
        <v>80</v>
      </c>
      <c r="G3079">
        <f t="shared" si="303"/>
        <v>3.6810345977121206</v>
      </c>
      <c r="H3079">
        <f t="shared" si="301"/>
        <v>143</v>
      </c>
      <c r="I3079">
        <f t="shared" si="304"/>
        <v>6.5798493434104159</v>
      </c>
      <c r="J3079">
        <v>8.4</v>
      </c>
      <c r="K3079">
        <f t="shared" si="305"/>
        <v>0.94764029352074863</v>
      </c>
      <c r="L3079">
        <v>7.56</v>
      </c>
    </row>
    <row r="3080" spans="1:13" ht="15" x14ac:dyDescent="0.25">
      <c r="A3080" t="s">
        <v>995</v>
      </c>
      <c r="B3080" t="s">
        <v>996</v>
      </c>
      <c r="C3080">
        <v>44</v>
      </c>
      <c r="D3080">
        <v>22</v>
      </c>
      <c r="E3080">
        <f t="shared" si="302"/>
        <v>1.4027352718115893</v>
      </c>
      <c r="F3080">
        <v>30</v>
      </c>
      <c r="G3080">
        <f t="shared" si="303"/>
        <v>1.9128208251976218</v>
      </c>
      <c r="H3080">
        <f t="shared" si="301"/>
        <v>52</v>
      </c>
      <c r="I3080">
        <f t="shared" si="304"/>
        <v>3.3155560970092113</v>
      </c>
      <c r="J3080">
        <v>5.62</v>
      </c>
      <c r="K3080">
        <f t="shared" si="305"/>
        <v>0.79892549258840817</v>
      </c>
      <c r="L3080">
        <v>4.97</v>
      </c>
    </row>
    <row r="3081" spans="1:13" ht="15" x14ac:dyDescent="0.25">
      <c r="A3081" t="s">
        <v>322</v>
      </c>
      <c r="B3081" t="s">
        <v>323</v>
      </c>
      <c r="C3081">
        <v>27.2</v>
      </c>
      <c r="D3081">
        <v>14</v>
      </c>
      <c r="E3081">
        <f t="shared" si="302"/>
        <v>1.2665521111189333</v>
      </c>
      <c r="F3081">
        <v>15</v>
      </c>
      <c r="G3081">
        <f t="shared" si="303"/>
        <v>1.3570201190559998</v>
      </c>
      <c r="H3081">
        <f t="shared" si="301"/>
        <v>29</v>
      </c>
      <c r="I3081">
        <f t="shared" si="304"/>
        <v>2.6235722301749331</v>
      </c>
      <c r="J3081">
        <v>4.92</v>
      </c>
      <c r="K3081">
        <f t="shared" si="305"/>
        <v>0.89622795682798195</v>
      </c>
      <c r="L3081">
        <v>5.7</v>
      </c>
    </row>
    <row r="3082" spans="1:13" ht="15" x14ac:dyDescent="0.25">
      <c r="A3082" t="s">
        <v>1922</v>
      </c>
      <c r="B3082" t="s">
        <v>1923</v>
      </c>
      <c r="C3082">
        <v>82.8</v>
      </c>
      <c r="D3082">
        <v>78</v>
      </c>
      <c r="E3082">
        <f t="shared" si="302"/>
        <v>3.1399297743859744</v>
      </c>
      <c r="G3082" t="str">
        <f t="shared" si="303"/>
        <v/>
      </c>
      <c r="H3082">
        <f t="shared" si="301"/>
        <v>78</v>
      </c>
      <c r="I3082">
        <f t="shared" si="304"/>
        <v>3.1399297743859744</v>
      </c>
      <c r="J3082">
        <v>12.02</v>
      </c>
      <c r="K3082">
        <f t="shared" si="305"/>
        <v>1.2334586778332788</v>
      </c>
      <c r="L3082">
        <v>7.9</v>
      </c>
      <c r="M3082">
        <v>13.4</v>
      </c>
    </row>
    <row r="3083" spans="1:13" ht="15" x14ac:dyDescent="0.25">
      <c r="A3083" t="s">
        <v>1922</v>
      </c>
      <c r="B3083" t="s">
        <v>1923</v>
      </c>
      <c r="C3083">
        <v>81.3</v>
      </c>
      <c r="D3083">
        <v>70</v>
      </c>
      <c r="E3083">
        <f t="shared" si="302"/>
        <v>2.8556092100120356</v>
      </c>
      <c r="F3083">
        <v>81</v>
      </c>
      <c r="G3083">
        <f t="shared" si="303"/>
        <v>3.3043478001567843</v>
      </c>
      <c r="H3083">
        <f t="shared" si="301"/>
        <v>151</v>
      </c>
      <c r="I3083">
        <f t="shared" si="304"/>
        <v>6.1599570101688199</v>
      </c>
      <c r="J3083">
        <v>9.59</v>
      </c>
      <c r="K3083">
        <f t="shared" si="305"/>
        <v>0.99341760563907</v>
      </c>
      <c r="L3083">
        <v>7.94</v>
      </c>
      <c r="M3083">
        <v>12.6</v>
      </c>
    </row>
    <row r="3084" spans="1:13" ht="15" x14ac:dyDescent="0.25">
      <c r="A3084" t="s">
        <v>1977</v>
      </c>
      <c r="B3084" t="s">
        <v>157</v>
      </c>
      <c r="C3084">
        <v>68.900000000000006</v>
      </c>
      <c r="D3084">
        <v>76</v>
      </c>
      <c r="E3084">
        <f t="shared" si="302"/>
        <v>3.4969828678265147</v>
      </c>
      <c r="F3084">
        <v>94</v>
      </c>
      <c r="G3084">
        <f t="shared" si="303"/>
        <v>4.3252156523117415</v>
      </c>
      <c r="H3084">
        <f t="shared" si="301"/>
        <v>170</v>
      </c>
      <c r="I3084">
        <f t="shared" si="304"/>
        <v>7.8221985201382571</v>
      </c>
      <c r="J3084">
        <v>9.4700000000000006</v>
      </c>
      <c r="K3084">
        <f t="shared" si="305"/>
        <v>1.0683516166239868</v>
      </c>
    </row>
    <row r="3085" spans="1:13" ht="15" x14ac:dyDescent="0.25">
      <c r="A3085" t="s">
        <v>1267</v>
      </c>
      <c r="B3085" t="s">
        <v>157</v>
      </c>
      <c r="C3085">
        <v>54</v>
      </c>
      <c r="D3085">
        <v>37</v>
      </c>
      <c r="E3085">
        <f t="shared" si="302"/>
        <v>2.0326333387359079</v>
      </c>
      <c r="F3085">
        <v>43</v>
      </c>
      <c r="G3085">
        <f t="shared" si="303"/>
        <v>2.3622495558282171</v>
      </c>
      <c r="H3085">
        <f t="shared" si="301"/>
        <v>80</v>
      </c>
      <c r="I3085">
        <f t="shared" si="304"/>
        <v>4.394882894564125</v>
      </c>
      <c r="J3085">
        <v>7.83</v>
      </c>
      <c r="K3085">
        <f t="shared" si="305"/>
        <v>1.0015692068894102</v>
      </c>
      <c r="L3085">
        <v>6.41</v>
      </c>
      <c r="M3085">
        <v>12.78</v>
      </c>
    </row>
    <row r="3086" spans="1:13" ht="15" x14ac:dyDescent="0.25">
      <c r="A3086" t="s">
        <v>1267</v>
      </c>
      <c r="B3086" t="s">
        <v>157</v>
      </c>
      <c r="C3086">
        <v>65.400000000000006</v>
      </c>
      <c r="D3086">
        <v>59</v>
      </c>
      <c r="E3086">
        <f t="shared" si="302"/>
        <v>2.8196897449548795</v>
      </c>
      <c r="F3086">
        <v>72</v>
      </c>
      <c r="G3086">
        <f t="shared" si="303"/>
        <v>3.4409773158771411</v>
      </c>
      <c r="H3086">
        <f t="shared" si="301"/>
        <v>131</v>
      </c>
      <c r="I3086">
        <f t="shared" si="304"/>
        <v>6.260667060832021</v>
      </c>
      <c r="J3086">
        <v>9.42</v>
      </c>
      <c r="K3086">
        <f t="shared" si="305"/>
        <v>1.0916595810481045</v>
      </c>
      <c r="L3086">
        <v>7.1</v>
      </c>
      <c r="M3086">
        <v>12.1</v>
      </c>
    </row>
    <row r="3087" spans="1:13" ht="15" x14ac:dyDescent="0.25">
      <c r="A3087" t="s">
        <v>583</v>
      </c>
      <c r="B3087" t="s">
        <v>584</v>
      </c>
      <c r="C3087">
        <v>38.9</v>
      </c>
      <c r="D3087">
        <v>13</v>
      </c>
      <c r="E3087">
        <f t="shared" si="302"/>
        <v>0.90659748325946954</v>
      </c>
      <c r="F3087">
        <v>18</v>
      </c>
      <c r="G3087">
        <f t="shared" si="303"/>
        <v>1.2552888229746502</v>
      </c>
      <c r="H3087">
        <f t="shared" si="301"/>
        <v>31</v>
      </c>
      <c r="I3087">
        <f t="shared" si="304"/>
        <v>2.1618863062341194</v>
      </c>
      <c r="J3087">
        <v>5.0999999999999996</v>
      </c>
      <c r="K3087">
        <f t="shared" si="305"/>
        <v>0.77254174717755431</v>
      </c>
      <c r="L3087">
        <v>4.97</v>
      </c>
      <c r="M3087">
        <v>14.47</v>
      </c>
    </row>
    <row r="3088" spans="1:13" ht="15" x14ac:dyDescent="0.25">
      <c r="A3088" t="s">
        <v>124</v>
      </c>
      <c r="B3088" t="s">
        <v>64</v>
      </c>
      <c r="C3088">
        <v>30.9</v>
      </c>
      <c r="D3088">
        <v>11</v>
      </c>
      <c r="E3088">
        <f t="shared" si="302"/>
        <v>0.90697925306069704</v>
      </c>
      <c r="F3088">
        <v>14</v>
      </c>
      <c r="G3088">
        <f t="shared" si="303"/>
        <v>1.1543372311681599</v>
      </c>
      <c r="H3088">
        <f t="shared" si="301"/>
        <v>25</v>
      </c>
      <c r="I3088">
        <f t="shared" si="304"/>
        <v>2.0613164842288572</v>
      </c>
      <c r="J3088">
        <v>4.83</v>
      </c>
      <c r="K3088">
        <f t="shared" si="305"/>
        <v>0.82384625484783014</v>
      </c>
      <c r="L3088">
        <v>4.54</v>
      </c>
      <c r="M3088">
        <v>16.649999999999999</v>
      </c>
    </row>
    <row r="3089" spans="1:13" ht="15" x14ac:dyDescent="0.25">
      <c r="A3089" t="s">
        <v>124</v>
      </c>
      <c r="B3089" t="s">
        <v>64</v>
      </c>
      <c r="C3089">
        <v>37.9</v>
      </c>
      <c r="D3089">
        <v>20</v>
      </c>
      <c r="E3089">
        <f t="shared" si="302"/>
        <v>1.4214393292822114</v>
      </c>
      <c r="F3089">
        <v>25</v>
      </c>
      <c r="G3089">
        <f t="shared" si="303"/>
        <v>1.7767991616027643</v>
      </c>
      <c r="H3089">
        <f t="shared" si="301"/>
        <v>45</v>
      </c>
      <c r="I3089">
        <f t="shared" si="304"/>
        <v>3.1982384908849757</v>
      </c>
      <c r="J3089">
        <v>5.8</v>
      </c>
      <c r="K3089">
        <f t="shared" si="305"/>
        <v>0.89045195013999046</v>
      </c>
      <c r="L3089">
        <v>4.7</v>
      </c>
      <c r="M3089">
        <v>16.45</v>
      </c>
    </row>
    <row r="3090" spans="1:13" ht="15" x14ac:dyDescent="0.25">
      <c r="A3090" t="s">
        <v>1256</v>
      </c>
      <c r="B3090" t="s">
        <v>64</v>
      </c>
      <c r="C3090">
        <v>49.8</v>
      </c>
      <c r="D3090">
        <v>24</v>
      </c>
      <c r="E3090">
        <f t="shared" si="302"/>
        <v>1.3984506595985953</v>
      </c>
      <c r="F3090">
        <v>34</v>
      </c>
      <c r="G3090">
        <f t="shared" si="303"/>
        <v>1.9811384344313434</v>
      </c>
      <c r="H3090">
        <f t="shared" si="301"/>
        <v>58</v>
      </c>
      <c r="I3090">
        <f t="shared" si="304"/>
        <v>3.3795890940299387</v>
      </c>
      <c r="J3090">
        <v>5.14</v>
      </c>
      <c r="K3090">
        <f t="shared" si="305"/>
        <v>0.68550436331349518</v>
      </c>
      <c r="L3090">
        <v>4.66</v>
      </c>
      <c r="M3090">
        <v>15.47</v>
      </c>
    </row>
    <row r="3091" spans="1:13" ht="15" x14ac:dyDescent="0.25">
      <c r="A3091" t="s">
        <v>509</v>
      </c>
      <c r="B3091" t="s">
        <v>51</v>
      </c>
      <c r="C3091">
        <v>56.3</v>
      </c>
      <c r="E3091" t="str">
        <f t="shared" si="302"/>
        <v/>
      </c>
      <c r="G3091" t="str">
        <f t="shared" si="303"/>
        <v/>
      </c>
      <c r="I3091" t="str">
        <f t="shared" si="304"/>
        <v/>
      </c>
      <c r="J3091">
        <v>6.91</v>
      </c>
      <c r="K3091">
        <f t="shared" si="305"/>
        <v>0.86508508033166431</v>
      </c>
      <c r="L3091">
        <v>6.94</v>
      </c>
    </row>
    <row r="3092" spans="1:13" ht="15" x14ac:dyDescent="0.25">
      <c r="A3092" t="s">
        <v>509</v>
      </c>
      <c r="B3092" t="s">
        <v>673</v>
      </c>
      <c r="C3092">
        <v>45.9</v>
      </c>
      <c r="D3092">
        <v>31</v>
      </c>
      <c r="E3092">
        <f t="shared" si="302"/>
        <v>1.9167243742223181</v>
      </c>
      <c r="F3092">
        <v>41</v>
      </c>
      <c r="G3092">
        <f t="shared" si="303"/>
        <v>2.535022559455324</v>
      </c>
      <c r="H3092">
        <f t="shared" ref="H3092:H3118" si="306">D3092+F3092</f>
        <v>72</v>
      </c>
      <c r="I3092">
        <f t="shared" si="304"/>
        <v>4.4517469336776418</v>
      </c>
      <c r="J3092">
        <v>7.95</v>
      </c>
      <c r="K3092">
        <f t="shared" si="305"/>
        <v>1.1057887579434378</v>
      </c>
      <c r="L3092">
        <v>6.1</v>
      </c>
    </row>
    <row r="3093" spans="1:13" ht="15" x14ac:dyDescent="0.25">
      <c r="A3093" t="s">
        <v>509</v>
      </c>
      <c r="B3093" t="s">
        <v>157</v>
      </c>
      <c r="C3093">
        <v>66.5</v>
      </c>
      <c r="D3093">
        <v>45</v>
      </c>
      <c r="E3093">
        <f t="shared" si="302"/>
        <v>2.1246755418517536</v>
      </c>
      <c r="F3093">
        <v>57</v>
      </c>
      <c r="G3093">
        <f t="shared" si="303"/>
        <v>2.6912556863455541</v>
      </c>
      <c r="H3093">
        <f t="shared" si="306"/>
        <v>102</v>
      </c>
      <c r="I3093">
        <f t="shared" si="304"/>
        <v>4.8159312281973081</v>
      </c>
      <c r="J3093">
        <v>11.22</v>
      </c>
      <c r="K3093">
        <f t="shared" si="305"/>
        <v>1.2891243831611101</v>
      </c>
      <c r="L3093">
        <v>6.84</v>
      </c>
      <c r="M3093">
        <v>12.85</v>
      </c>
    </row>
    <row r="3094" spans="1:13" ht="15" x14ac:dyDescent="0.25">
      <c r="A3094" t="s">
        <v>509</v>
      </c>
      <c r="B3094" t="s">
        <v>510</v>
      </c>
      <c r="C3094">
        <v>28</v>
      </c>
      <c r="D3094">
        <v>19</v>
      </c>
      <c r="E3094">
        <f t="shared" si="302"/>
        <v>1.6830278445610223</v>
      </c>
      <c r="F3094">
        <v>22</v>
      </c>
      <c r="G3094">
        <f t="shared" si="303"/>
        <v>1.9487690831759206</v>
      </c>
      <c r="H3094">
        <f t="shared" si="306"/>
        <v>41</v>
      </c>
      <c r="I3094">
        <f t="shared" si="304"/>
        <v>3.6317969277369428</v>
      </c>
      <c r="J3094">
        <v>3.47</v>
      </c>
      <c r="K3094">
        <f t="shared" si="305"/>
        <v>0.62272017000682678</v>
      </c>
      <c r="L3094">
        <v>5.67</v>
      </c>
    </row>
    <row r="3095" spans="1:13" ht="15" x14ac:dyDescent="0.25">
      <c r="A3095" t="s">
        <v>509</v>
      </c>
      <c r="B3095" t="s">
        <v>511</v>
      </c>
      <c r="C3095">
        <v>25.5</v>
      </c>
      <c r="D3095">
        <v>18</v>
      </c>
      <c r="E3095">
        <f t="shared" si="302"/>
        <v>1.7066938257366717</v>
      </c>
      <c r="F3095">
        <v>21</v>
      </c>
      <c r="G3095">
        <f t="shared" si="303"/>
        <v>1.9911427966927837</v>
      </c>
      <c r="H3095">
        <f t="shared" si="306"/>
        <v>39</v>
      </c>
      <c r="I3095">
        <f t="shared" si="304"/>
        <v>3.6978366224294557</v>
      </c>
      <c r="J3095">
        <v>3.95</v>
      </c>
      <c r="K3095">
        <f t="shared" si="305"/>
        <v>0.74387472331478877</v>
      </c>
      <c r="L3095">
        <v>5.53</v>
      </c>
    </row>
    <row r="3096" spans="1:13" ht="15" x14ac:dyDescent="0.25">
      <c r="A3096" t="s">
        <v>509</v>
      </c>
      <c r="B3096" t="s">
        <v>1319</v>
      </c>
      <c r="C3096">
        <v>50.5</v>
      </c>
      <c r="D3096">
        <v>40</v>
      </c>
      <c r="E3096">
        <f t="shared" si="302"/>
        <v>2.307206014150283</v>
      </c>
      <c r="F3096">
        <v>56</v>
      </c>
      <c r="G3096">
        <f t="shared" si="303"/>
        <v>3.2300884198103965</v>
      </c>
      <c r="H3096">
        <f t="shared" si="306"/>
        <v>96</v>
      </c>
      <c r="I3096">
        <f t="shared" si="304"/>
        <v>5.53729443396068</v>
      </c>
      <c r="J3096">
        <v>8.5500000000000007</v>
      </c>
      <c r="K3096">
        <f t="shared" si="305"/>
        <v>1.132108702040338</v>
      </c>
      <c r="L3096">
        <v>6.67</v>
      </c>
    </row>
    <row r="3097" spans="1:13" ht="15" x14ac:dyDescent="0.25">
      <c r="A3097" t="s">
        <v>1758</v>
      </c>
      <c r="B3097" t="s">
        <v>673</v>
      </c>
      <c r="C3097">
        <v>59.3</v>
      </c>
      <c r="D3097">
        <v>53</v>
      </c>
      <c r="E3097">
        <f t="shared" si="302"/>
        <v>2.719921936415107</v>
      </c>
      <c r="F3097">
        <v>72</v>
      </c>
      <c r="G3097">
        <f t="shared" si="303"/>
        <v>3.6949882909790137</v>
      </c>
      <c r="H3097">
        <f t="shared" si="306"/>
        <v>125</v>
      </c>
      <c r="I3097">
        <f t="shared" si="304"/>
        <v>6.4149102273941203</v>
      </c>
      <c r="J3097">
        <v>9.8800000000000008</v>
      </c>
      <c r="K3097">
        <f t="shared" si="305"/>
        <v>1.2042445466220135</v>
      </c>
      <c r="L3097">
        <v>7.1000000000000005</v>
      </c>
    </row>
    <row r="3098" spans="1:13" ht="15" x14ac:dyDescent="0.25">
      <c r="A3098" t="s">
        <v>509</v>
      </c>
      <c r="B3098" t="s">
        <v>673</v>
      </c>
      <c r="C3098">
        <v>62</v>
      </c>
      <c r="D3098">
        <v>60</v>
      </c>
      <c r="E3098">
        <f t="shared" si="302"/>
        <v>2.9810282762326601</v>
      </c>
      <c r="F3098">
        <v>80</v>
      </c>
      <c r="G3098">
        <f t="shared" si="303"/>
        <v>3.9747043683102135</v>
      </c>
      <c r="H3098">
        <f t="shared" si="306"/>
        <v>140</v>
      </c>
      <c r="I3098">
        <f t="shared" si="304"/>
        <v>6.9557326445428735</v>
      </c>
      <c r="J3098">
        <v>10.78</v>
      </c>
      <c r="K3098">
        <f t="shared" si="305"/>
        <v>1.2841268533786827</v>
      </c>
      <c r="L3098">
        <v>7.84</v>
      </c>
    </row>
    <row r="3099" spans="1:13" ht="15" x14ac:dyDescent="0.25">
      <c r="A3099" t="s">
        <v>509</v>
      </c>
      <c r="B3099" t="s">
        <v>51</v>
      </c>
      <c r="C3099">
        <v>61.3</v>
      </c>
      <c r="D3099">
        <v>40</v>
      </c>
      <c r="E3099">
        <f t="shared" si="302"/>
        <v>2.0038342744167172</v>
      </c>
      <c r="F3099">
        <v>42</v>
      </c>
      <c r="G3099">
        <f t="shared" si="303"/>
        <v>2.1040259881375531</v>
      </c>
      <c r="H3099">
        <f t="shared" si="306"/>
        <v>82</v>
      </c>
      <c r="I3099">
        <f t="shared" si="304"/>
        <v>4.1078602625542704</v>
      </c>
      <c r="J3099">
        <v>8.25</v>
      </c>
      <c r="K3099">
        <f t="shared" si="305"/>
        <v>0.98851951522845471</v>
      </c>
      <c r="L3099">
        <v>7.1</v>
      </c>
    </row>
    <row r="3100" spans="1:13" ht="15" x14ac:dyDescent="0.25">
      <c r="A3100" t="s">
        <v>1344</v>
      </c>
      <c r="B3100" t="s">
        <v>1319</v>
      </c>
      <c r="C3100">
        <v>54.9</v>
      </c>
      <c r="D3100">
        <v>46</v>
      </c>
      <c r="E3100">
        <f t="shared" si="302"/>
        <v>2.4968557451731344</v>
      </c>
      <c r="F3100">
        <v>63</v>
      </c>
      <c r="G3100">
        <f t="shared" si="303"/>
        <v>3.4196067814327709</v>
      </c>
      <c r="H3100">
        <f t="shared" si="306"/>
        <v>109</v>
      </c>
      <c r="I3100">
        <f t="shared" si="304"/>
        <v>5.9164625266059048</v>
      </c>
      <c r="J3100">
        <v>9.6300000000000008</v>
      </c>
      <c r="K3100">
        <f t="shared" si="305"/>
        <v>1.2213631048205404</v>
      </c>
    </row>
    <row r="3101" spans="1:13" ht="15" x14ac:dyDescent="0.25">
      <c r="A3101" t="s">
        <v>1344</v>
      </c>
      <c r="B3101" t="s">
        <v>673</v>
      </c>
      <c r="C3101">
        <v>50.5</v>
      </c>
      <c r="D3101">
        <v>38</v>
      </c>
      <c r="E3101">
        <f t="shared" si="302"/>
        <v>2.1918457134427691</v>
      </c>
      <c r="F3101">
        <v>55</v>
      </c>
      <c r="G3101">
        <f t="shared" si="303"/>
        <v>3.1724082694566396</v>
      </c>
      <c r="H3101">
        <f t="shared" si="306"/>
        <v>93</v>
      </c>
      <c r="I3101">
        <f t="shared" si="304"/>
        <v>5.3642539828994087</v>
      </c>
      <c r="J3101">
        <v>7.12</v>
      </c>
      <c r="K3101">
        <f t="shared" si="305"/>
        <v>0.94276186649440996</v>
      </c>
      <c r="L3101">
        <v>6.46</v>
      </c>
    </row>
    <row r="3102" spans="1:13" ht="15" x14ac:dyDescent="0.25">
      <c r="A3102" t="s">
        <v>1580</v>
      </c>
      <c r="B3102" t="s">
        <v>157</v>
      </c>
      <c r="C3102">
        <v>64.2</v>
      </c>
      <c r="D3102">
        <v>42</v>
      </c>
      <c r="E3102">
        <f t="shared" si="302"/>
        <v>2.0344586896023324</v>
      </c>
      <c r="F3102">
        <v>53</v>
      </c>
      <c r="G3102">
        <f t="shared" si="303"/>
        <v>2.5672931083077053</v>
      </c>
      <c r="H3102">
        <f t="shared" si="306"/>
        <v>95</v>
      </c>
      <c r="I3102">
        <f t="shared" si="304"/>
        <v>4.6017517979100377</v>
      </c>
      <c r="J3102">
        <v>9.0299999999999994</v>
      </c>
      <c r="K3102">
        <f t="shared" si="305"/>
        <v>1.0565018169121256</v>
      </c>
      <c r="L3102">
        <v>6.7</v>
      </c>
    </row>
    <row r="3103" spans="1:13" ht="15" x14ac:dyDescent="0.25">
      <c r="A3103" t="s">
        <v>962</v>
      </c>
      <c r="B3103" t="s">
        <v>49</v>
      </c>
      <c r="C3103">
        <v>68</v>
      </c>
      <c r="D3103">
        <v>55</v>
      </c>
      <c r="E3103">
        <f t="shared" si="302"/>
        <v>2.555031619065836</v>
      </c>
      <c r="F3103">
        <v>66</v>
      </c>
      <c r="G3103">
        <f t="shared" si="303"/>
        <v>3.066037942879003</v>
      </c>
      <c r="H3103">
        <f t="shared" si="306"/>
        <v>121</v>
      </c>
      <c r="I3103">
        <f t="shared" si="304"/>
        <v>5.6210695619448394</v>
      </c>
      <c r="J3103">
        <v>8.5299999999999994</v>
      </c>
      <c r="K3103">
        <f t="shared" si="305"/>
        <v>0.96885109166608885</v>
      </c>
      <c r="L3103">
        <v>5.81</v>
      </c>
    </row>
    <row r="3104" spans="1:13" ht="15" x14ac:dyDescent="0.25">
      <c r="A3104" t="s">
        <v>1117</v>
      </c>
      <c r="B3104" t="s">
        <v>802</v>
      </c>
      <c r="C3104">
        <v>52</v>
      </c>
      <c r="D3104">
        <v>28</v>
      </c>
      <c r="E3104">
        <f t="shared" si="302"/>
        <v>1.5810213526366943</v>
      </c>
      <c r="F3104">
        <v>35</v>
      </c>
      <c r="G3104">
        <f t="shared" si="303"/>
        <v>1.976276690795868</v>
      </c>
      <c r="H3104">
        <f t="shared" si="306"/>
        <v>63</v>
      </c>
      <c r="I3104">
        <f t="shared" si="304"/>
        <v>3.5572980434325623</v>
      </c>
      <c r="J3104">
        <v>5.0999999999999996</v>
      </c>
      <c r="K3104">
        <f t="shared" si="305"/>
        <v>0.6651796255897221</v>
      </c>
      <c r="L3104">
        <v>4.7</v>
      </c>
      <c r="M3104">
        <v>15.2</v>
      </c>
    </row>
    <row r="3105" spans="1:13" ht="15" x14ac:dyDescent="0.25">
      <c r="A3105" t="s">
        <v>362</v>
      </c>
      <c r="B3105" t="s">
        <v>53</v>
      </c>
      <c r="C3105">
        <v>26</v>
      </c>
      <c r="D3105">
        <v>18</v>
      </c>
      <c r="E3105">
        <f t="shared" si="302"/>
        <v>1.6827567213891927</v>
      </c>
      <c r="F3105">
        <v>24</v>
      </c>
      <c r="G3105">
        <f t="shared" si="303"/>
        <v>2.2436756285189237</v>
      </c>
      <c r="H3105">
        <f t="shared" si="306"/>
        <v>42</v>
      </c>
      <c r="I3105">
        <f t="shared" si="304"/>
        <v>3.9264323499081164</v>
      </c>
      <c r="J3105">
        <v>4.22</v>
      </c>
      <c r="K3105">
        <f t="shared" si="305"/>
        <v>0.78680607472093234</v>
      </c>
      <c r="L3105">
        <v>5.6</v>
      </c>
      <c r="M3105">
        <v>14.1</v>
      </c>
    </row>
    <row r="3106" spans="1:13" ht="15" x14ac:dyDescent="0.25">
      <c r="A3106" t="s">
        <v>362</v>
      </c>
      <c r="B3106" t="s">
        <v>53</v>
      </c>
      <c r="C3106">
        <v>50.4</v>
      </c>
      <c r="D3106">
        <v>50</v>
      </c>
      <c r="E3106">
        <f t="shared" si="302"/>
        <v>2.8881687464869383</v>
      </c>
      <c r="F3106">
        <v>70</v>
      </c>
      <c r="G3106">
        <f t="shared" si="303"/>
        <v>4.0434362450817138</v>
      </c>
      <c r="H3106">
        <f t="shared" si="306"/>
        <v>120</v>
      </c>
      <c r="I3106">
        <f t="shared" si="304"/>
        <v>6.9316049915686522</v>
      </c>
      <c r="J3106">
        <v>8.620000000000001</v>
      </c>
      <c r="K3106">
        <f t="shared" si="305"/>
        <v>1.1425443300331666</v>
      </c>
      <c r="L3106">
        <v>7.3</v>
      </c>
      <c r="M3106">
        <v>13.1</v>
      </c>
    </row>
    <row r="3107" spans="1:13" ht="15" x14ac:dyDescent="0.25">
      <c r="A3107" t="s">
        <v>362</v>
      </c>
      <c r="B3107" t="s">
        <v>53</v>
      </c>
      <c r="C3107">
        <v>54.2</v>
      </c>
      <c r="D3107">
        <v>61</v>
      </c>
      <c r="E3107">
        <f t="shared" si="302"/>
        <v>3.3420988871680133</v>
      </c>
      <c r="F3107">
        <v>79</v>
      </c>
      <c r="G3107">
        <f t="shared" si="303"/>
        <v>4.3282920014143125</v>
      </c>
      <c r="H3107">
        <f t="shared" si="306"/>
        <v>140</v>
      </c>
      <c r="I3107">
        <f t="shared" si="304"/>
        <v>7.6703908885823253</v>
      </c>
      <c r="J3107">
        <v>6.75</v>
      </c>
      <c r="K3107">
        <f t="shared" si="305"/>
        <v>0.86177778778839498</v>
      </c>
      <c r="L3107">
        <v>7.34</v>
      </c>
      <c r="M3107">
        <v>12.8</v>
      </c>
    </row>
    <row r="3108" spans="1:13" x14ac:dyDescent="0.3">
      <c r="A3108" t="s">
        <v>531</v>
      </c>
      <c r="B3108" t="s">
        <v>532</v>
      </c>
      <c r="C3108">
        <v>30.8</v>
      </c>
      <c r="D3108">
        <v>28</v>
      </c>
      <c r="E3108">
        <f t="shared" si="302"/>
        <v>2.3141244199521331</v>
      </c>
      <c r="F3108">
        <v>36</v>
      </c>
      <c r="G3108">
        <f t="shared" si="303"/>
        <v>2.9753028256527427</v>
      </c>
      <c r="H3108">
        <f t="shared" si="306"/>
        <v>64</v>
      </c>
      <c r="I3108">
        <f t="shared" si="304"/>
        <v>5.2894272456048759</v>
      </c>
      <c r="J3108">
        <v>6.47</v>
      </c>
      <c r="K3108">
        <f t="shared" si="305"/>
        <v>1.1054244071417101</v>
      </c>
      <c r="L3108">
        <v>5.67</v>
      </c>
      <c r="M3108">
        <v>14</v>
      </c>
    </row>
    <row r="3109" spans="1:13" ht="15" x14ac:dyDescent="0.25">
      <c r="A3109" t="s">
        <v>904</v>
      </c>
      <c r="B3109" t="s">
        <v>152</v>
      </c>
      <c r="C3109">
        <v>37</v>
      </c>
      <c r="D3109">
        <v>34</v>
      </c>
      <c r="E3109">
        <f t="shared" si="302"/>
        <v>2.4590619676299403</v>
      </c>
      <c r="F3109">
        <v>44</v>
      </c>
      <c r="G3109">
        <f t="shared" si="303"/>
        <v>3.1823154875210991</v>
      </c>
      <c r="H3109">
        <f t="shared" si="306"/>
        <v>78</v>
      </c>
      <c r="I3109">
        <f t="shared" si="304"/>
        <v>5.6413774551510389</v>
      </c>
      <c r="J3109">
        <v>6.03</v>
      </c>
      <c r="K3109">
        <f t="shared" si="305"/>
        <v>0.93730411484438358</v>
      </c>
      <c r="L3109">
        <v>5.98</v>
      </c>
      <c r="M3109">
        <v>13.74</v>
      </c>
    </row>
    <row r="3110" spans="1:13" ht="15" x14ac:dyDescent="0.25">
      <c r="A3110" t="s">
        <v>1710</v>
      </c>
      <c r="B3110" t="s">
        <v>226</v>
      </c>
      <c r="C3110">
        <v>55.4</v>
      </c>
      <c r="D3110">
        <v>50</v>
      </c>
      <c r="E3110">
        <f t="shared" si="302"/>
        <v>2.6961344537043566</v>
      </c>
      <c r="F3110">
        <v>61</v>
      </c>
      <c r="G3110">
        <f t="shared" si="303"/>
        <v>3.2892840335193152</v>
      </c>
      <c r="H3110">
        <f t="shared" si="306"/>
        <v>111</v>
      </c>
      <c r="I3110">
        <f t="shared" si="304"/>
        <v>5.9854184872236722</v>
      </c>
      <c r="J3110">
        <v>9.39</v>
      </c>
      <c r="K3110">
        <f t="shared" si="305"/>
        <v>1.1853709760529687</v>
      </c>
    </row>
    <row r="3111" spans="1:13" ht="15" x14ac:dyDescent="0.25">
      <c r="A3111" t="s">
        <v>1287</v>
      </c>
      <c r="B3111" t="s">
        <v>226</v>
      </c>
      <c r="C3111">
        <v>40.700000000000003</v>
      </c>
      <c r="D3111">
        <v>28</v>
      </c>
      <c r="E3111">
        <f t="shared" si="302"/>
        <v>1.8894680866095361</v>
      </c>
      <c r="F3111">
        <v>40</v>
      </c>
      <c r="G3111">
        <f t="shared" si="303"/>
        <v>2.6992401237279089</v>
      </c>
      <c r="H3111">
        <f t="shared" si="306"/>
        <v>68</v>
      </c>
      <c r="I3111">
        <f t="shared" si="304"/>
        <v>4.5887082103374448</v>
      </c>
      <c r="J3111">
        <v>6.85</v>
      </c>
      <c r="K3111">
        <f t="shared" si="305"/>
        <v>1.0137131811747637</v>
      </c>
      <c r="L3111">
        <v>5.91</v>
      </c>
      <c r="M3111">
        <v>13.8</v>
      </c>
    </row>
    <row r="3112" spans="1:13" ht="15" x14ac:dyDescent="0.25">
      <c r="A3112" t="s">
        <v>1710</v>
      </c>
      <c r="B3112" t="s">
        <v>226</v>
      </c>
      <c r="C3112">
        <v>46.7</v>
      </c>
      <c r="D3112">
        <v>37</v>
      </c>
      <c r="E3112">
        <f t="shared" si="302"/>
        <v>2.259129604399762</v>
      </c>
      <c r="F3112">
        <v>46</v>
      </c>
      <c r="G3112">
        <f t="shared" si="303"/>
        <v>2.8086476162807852</v>
      </c>
      <c r="H3112">
        <f t="shared" si="306"/>
        <v>83</v>
      </c>
      <c r="I3112">
        <f t="shared" si="304"/>
        <v>5.0677772206805471</v>
      </c>
      <c r="J3112">
        <v>7.8500000000000005</v>
      </c>
      <c r="K3112">
        <f t="shared" si="305"/>
        <v>1.0821965574798065</v>
      </c>
      <c r="L3112">
        <v>6.32</v>
      </c>
    </row>
    <row r="3113" spans="1:13" x14ac:dyDescent="0.3">
      <c r="A3113" t="s">
        <v>2166</v>
      </c>
      <c r="B3113" t="s">
        <v>409</v>
      </c>
      <c r="C3113">
        <v>74.099999999999994</v>
      </c>
      <c r="D3113">
        <v>65</v>
      </c>
      <c r="E3113">
        <f t="shared" si="302"/>
        <v>2.8366658244188678</v>
      </c>
      <c r="F3113">
        <v>85</v>
      </c>
      <c r="G3113">
        <f t="shared" si="303"/>
        <v>3.7094860780862118</v>
      </c>
      <c r="H3113">
        <f t="shared" si="306"/>
        <v>150</v>
      </c>
      <c r="I3113">
        <f t="shared" si="304"/>
        <v>6.5461519025050796</v>
      </c>
      <c r="J3113">
        <v>11.44</v>
      </c>
      <c r="K3113">
        <f t="shared" si="305"/>
        <v>1.2430837788874682</v>
      </c>
      <c r="L3113">
        <v>8.4700000000000006</v>
      </c>
      <c r="M3113">
        <v>14.1738328909376</v>
      </c>
    </row>
    <row r="3114" spans="1:13" ht="15" x14ac:dyDescent="0.25">
      <c r="A3114" t="s">
        <v>139</v>
      </c>
      <c r="B3114" t="s">
        <v>138</v>
      </c>
      <c r="C3114">
        <v>36.799999999999997</v>
      </c>
      <c r="D3114">
        <v>18</v>
      </c>
      <c r="E3114">
        <f t="shared" si="302"/>
        <v>1.3069991076794651</v>
      </c>
      <c r="F3114">
        <v>27</v>
      </c>
      <c r="G3114">
        <f t="shared" si="303"/>
        <v>1.9604986615191975</v>
      </c>
      <c r="H3114">
        <f t="shared" si="306"/>
        <v>45</v>
      </c>
      <c r="I3114">
        <f t="shared" si="304"/>
        <v>3.2674977691986626</v>
      </c>
      <c r="J3114">
        <v>6.6000000000000005</v>
      </c>
      <c r="K3114">
        <f t="shared" si="305"/>
        <v>1.0287755364306754</v>
      </c>
      <c r="L3114">
        <v>5.5</v>
      </c>
      <c r="M3114">
        <v>14.5</v>
      </c>
    </row>
    <row r="3115" spans="1:13" ht="15" x14ac:dyDescent="0.25">
      <c r="A3115" t="s">
        <v>653</v>
      </c>
      <c r="B3115" t="s">
        <v>654</v>
      </c>
      <c r="C3115">
        <v>35.9</v>
      </c>
      <c r="D3115">
        <v>12</v>
      </c>
      <c r="E3115">
        <f t="shared" si="302"/>
        <v>0.88716833005937323</v>
      </c>
      <c r="F3115">
        <v>15</v>
      </c>
      <c r="G3115">
        <f t="shared" si="303"/>
        <v>1.1089604125742165</v>
      </c>
      <c r="H3115">
        <f t="shared" si="306"/>
        <v>27</v>
      </c>
      <c r="I3115">
        <f t="shared" si="304"/>
        <v>1.9961287426335896</v>
      </c>
      <c r="J3115">
        <v>4.4800000000000004</v>
      </c>
      <c r="K3115">
        <f t="shared" si="305"/>
        <v>0.70729121955830876</v>
      </c>
      <c r="L3115">
        <v>5.13</v>
      </c>
      <c r="M3115">
        <v>14.21</v>
      </c>
    </row>
    <row r="3116" spans="1:13" ht="15" x14ac:dyDescent="0.25">
      <c r="A3116" t="s">
        <v>536</v>
      </c>
      <c r="B3116" t="s">
        <v>537</v>
      </c>
      <c r="C3116">
        <v>41.6</v>
      </c>
      <c r="D3116">
        <v>27</v>
      </c>
      <c r="E3116">
        <f t="shared" si="302"/>
        <v>1.7932291145346644</v>
      </c>
      <c r="F3116">
        <v>38</v>
      </c>
      <c r="G3116">
        <f t="shared" si="303"/>
        <v>2.5238039389747127</v>
      </c>
      <c r="H3116">
        <f t="shared" si="306"/>
        <v>65</v>
      </c>
      <c r="I3116">
        <f t="shared" si="304"/>
        <v>4.3170330535093768</v>
      </c>
      <c r="J3116">
        <v>6.3</v>
      </c>
      <c r="K3116">
        <f t="shared" si="305"/>
        <v>0.92186686051223277</v>
      </c>
      <c r="L3116">
        <v>5.4</v>
      </c>
      <c r="M3116">
        <v>15.7</v>
      </c>
    </row>
    <row r="3117" spans="1:13" ht="15" x14ac:dyDescent="0.25">
      <c r="A3117" t="s">
        <v>342</v>
      </c>
      <c r="B3117" t="s">
        <v>806</v>
      </c>
      <c r="C3117">
        <v>47.6</v>
      </c>
      <c r="D3117">
        <v>46</v>
      </c>
      <c r="E3117">
        <f t="shared" si="302"/>
        <v>2.7699189309767753</v>
      </c>
      <c r="F3117">
        <v>62</v>
      </c>
      <c r="G3117">
        <f t="shared" si="303"/>
        <v>3.7333689939252186</v>
      </c>
      <c r="H3117">
        <f t="shared" si="306"/>
        <v>108</v>
      </c>
      <c r="I3117">
        <f t="shared" si="304"/>
        <v>6.5032879249019935</v>
      </c>
      <c r="J3117">
        <v>8.65</v>
      </c>
      <c r="K3117">
        <f t="shared" si="305"/>
        <v>1.1808069872643412</v>
      </c>
      <c r="L3117">
        <v>7.77</v>
      </c>
      <c r="M3117">
        <v>13.8</v>
      </c>
    </row>
    <row r="3118" spans="1:13" ht="15" x14ac:dyDescent="0.25">
      <c r="A3118" t="s">
        <v>183</v>
      </c>
      <c r="B3118" t="s">
        <v>184</v>
      </c>
      <c r="C3118">
        <v>32.4</v>
      </c>
      <c r="D3118">
        <v>23</v>
      </c>
      <c r="E3118">
        <f t="shared" si="302"/>
        <v>1.832136671832405</v>
      </c>
      <c r="F3118">
        <v>30</v>
      </c>
      <c r="G3118">
        <f t="shared" si="303"/>
        <v>2.3897434849987893</v>
      </c>
      <c r="H3118">
        <f t="shared" si="306"/>
        <v>53</v>
      </c>
      <c r="I3118">
        <f t="shared" si="304"/>
        <v>4.2218801568311939</v>
      </c>
      <c r="J3118">
        <v>6.46</v>
      </c>
      <c r="K3118">
        <f t="shared" si="305"/>
        <v>1.0752732066827886</v>
      </c>
      <c r="L3118">
        <v>5.6</v>
      </c>
    </row>
    <row r="3119" spans="1:13" x14ac:dyDescent="0.3">
      <c r="A3119" t="s">
        <v>1479</v>
      </c>
      <c r="B3119" t="s">
        <v>1480</v>
      </c>
      <c r="C3119">
        <v>68.2</v>
      </c>
      <c r="E3119" t="str">
        <f t="shared" si="302"/>
        <v/>
      </c>
      <c r="G3119" t="str">
        <f t="shared" si="303"/>
        <v/>
      </c>
      <c r="I3119" t="str">
        <f t="shared" si="304"/>
        <v/>
      </c>
      <c r="J3119">
        <v>10.83</v>
      </c>
      <c r="K3119">
        <f t="shared" si="305"/>
        <v>1.2282278318533186</v>
      </c>
      <c r="L3119">
        <v>7.5</v>
      </c>
      <c r="M3119">
        <v>12.25</v>
      </c>
    </row>
    <row r="3120" spans="1:13" ht="15" x14ac:dyDescent="0.25">
      <c r="A3120" t="s">
        <v>619</v>
      </c>
      <c r="B3120" t="s">
        <v>620</v>
      </c>
      <c r="C3120">
        <v>45.5</v>
      </c>
      <c r="D3120">
        <v>16</v>
      </c>
      <c r="E3120">
        <f t="shared" si="302"/>
        <v>0.99559569676654569</v>
      </c>
      <c r="F3120">
        <v>22</v>
      </c>
      <c r="G3120">
        <f t="shared" si="303"/>
        <v>1.3689440830540003</v>
      </c>
      <c r="H3120">
        <f t="shared" ref="H3120:H3161" si="307">D3120+F3120</f>
        <v>38</v>
      </c>
      <c r="I3120">
        <f t="shared" si="304"/>
        <v>2.3645397798205461</v>
      </c>
      <c r="J3120">
        <v>4.59</v>
      </c>
      <c r="K3120">
        <f t="shared" si="305"/>
        <v>0.64132380627868879</v>
      </c>
      <c r="L3120">
        <v>4</v>
      </c>
      <c r="M3120">
        <v>14.6</v>
      </c>
    </row>
    <row r="3121" spans="1:13" ht="15" x14ac:dyDescent="0.25">
      <c r="A3121" t="s">
        <v>619</v>
      </c>
      <c r="B3121" t="s">
        <v>620</v>
      </c>
      <c r="C3121">
        <v>61.2</v>
      </c>
      <c r="D3121">
        <v>67</v>
      </c>
      <c r="E3121">
        <f t="shared" si="302"/>
        <v>3.3604108365178118</v>
      </c>
      <c r="F3121">
        <v>88</v>
      </c>
      <c r="G3121">
        <f t="shared" si="303"/>
        <v>4.4136739345308573</v>
      </c>
      <c r="H3121">
        <f t="shared" si="307"/>
        <v>155</v>
      </c>
      <c r="I3121">
        <f t="shared" si="304"/>
        <v>7.7740847710486687</v>
      </c>
      <c r="J3121">
        <v>9.23</v>
      </c>
      <c r="K3121">
        <f t="shared" si="305"/>
        <v>1.1068748750723241</v>
      </c>
      <c r="L3121">
        <v>7.32</v>
      </c>
      <c r="M3121">
        <v>11.5</v>
      </c>
    </row>
    <row r="3122" spans="1:13" x14ac:dyDescent="0.3">
      <c r="A3122" t="s">
        <v>1480</v>
      </c>
      <c r="B3122" t="s">
        <v>1479</v>
      </c>
      <c r="C3122">
        <v>90.6</v>
      </c>
      <c r="D3122">
        <v>138</v>
      </c>
      <c r="E3122">
        <f t="shared" si="302"/>
        <v>5.2031296416376431</v>
      </c>
      <c r="F3122">
        <v>155</v>
      </c>
      <c r="G3122">
        <f t="shared" si="303"/>
        <v>5.8440948873466283</v>
      </c>
      <c r="H3122">
        <f t="shared" si="307"/>
        <v>293</v>
      </c>
      <c r="I3122">
        <f t="shared" si="304"/>
        <v>11.047224528984271</v>
      </c>
      <c r="J3122">
        <v>14.72</v>
      </c>
      <c r="K3122">
        <f t="shared" si="305"/>
        <v>1.4420233134779141</v>
      </c>
      <c r="L3122">
        <v>8.8699999999999992</v>
      </c>
      <c r="M3122">
        <v>14.1257086486793</v>
      </c>
    </row>
    <row r="3123" spans="1:13" x14ac:dyDescent="0.3">
      <c r="A3123" t="s">
        <v>398</v>
      </c>
      <c r="B3123" t="s">
        <v>399</v>
      </c>
      <c r="C3123">
        <v>40.299999999999997</v>
      </c>
      <c r="D3123">
        <v>5</v>
      </c>
      <c r="E3123">
        <f t="shared" si="302"/>
        <v>0.33983774662259686</v>
      </c>
      <c r="F3123">
        <v>7</v>
      </c>
      <c r="G3123">
        <f t="shared" si="303"/>
        <v>0.4757728452716356</v>
      </c>
      <c r="H3123">
        <f t="shared" si="307"/>
        <v>12</v>
      </c>
      <c r="I3123">
        <f t="shared" si="304"/>
        <v>0.81561059189423246</v>
      </c>
      <c r="J3123">
        <v>4.3899999999999997</v>
      </c>
      <c r="K3123">
        <f t="shared" si="305"/>
        <v>0.65298061380712635</v>
      </c>
      <c r="L3123">
        <v>0</v>
      </c>
      <c r="M3123">
        <v>15.66</v>
      </c>
    </row>
    <row r="3124" spans="1:13" ht="15" x14ac:dyDescent="0.25">
      <c r="A3124" t="s">
        <v>373</v>
      </c>
      <c r="C3124">
        <v>38.299999999999997</v>
      </c>
      <c r="D3124">
        <v>22</v>
      </c>
      <c r="E3124">
        <f t="shared" si="302"/>
        <v>1.5516879493123084</v>
      </c>
      <c r="F3124">
        <v>28</v>
      </c>
      <c r="G3124">
        <f t="shared" si="303"/>
        <v>1.974875571852029</v>
      </c>
      <c r="H3124">
        <f t="shared" si="307"/>
        <v>50</v>
      </c>
      <c r="I3124">
        <f t="shared" si="304"/>
        <v>3.5265635211643374</v>
      </c>
      <c r="J3124">
        <v>6.07</v>
      </c>
      <c r="K3124">
        <f t="shared" si="305"/>
        <v>0.92687388923050795</v>
      </c>
      <c r="L3124">
        <v>6.15</v>
      </c>
    </row>
    <row r="3125" spans="1:13" ht="15" x14ac:dyDescent="0.25">
      <c r="A3125" t="s">
        <v>373</v>
      </c>
      <c r="B3125" t="s">
        <v>161</v>
      </c>
      <c r="C3125">
        <v>41.6</v>
      </c>
      <c r="D3125">
        <v>30</v>
      </c>
      <c r="E3125">
        <f t="shared" si="302"/>
        <v>1.9924767939274048</v>
      </c>
      <c r="F3125">
        <v>40</v>
      </c>
      <c r="G3125">
        <f t="shared" si="303"/>
        <v>2.6566357252365398</v>
      </c>
      <c r="H3125">
        <f t="shared" si="307"/>
        <v>70</v>
      </c>
      <c r="I3125">
        <f t="shared" si="304"/>
        <v>4.6491125191639444</v>
      </c>
      <c r="J3125">
        <v>7.21</v>
      </c>
      <c r="K3125">
        <f t="shared" si="305"/>
        <v>1.0550254070306664</v>
      </c>
      <c r="L3125">
        <v>6.52</v>
      </c>
    </row>
    <row r="3126" spans="1:13" ht="15" x14ac:dyDescent="0.25">
      <c r="A3126" t="s">
        <v>373</v>
      </c>
      <c r="B3126" t="s">
        <v>1691</v>
      </c>
      <c r="C3126">
        <v>49.1</v>
      </c>
      <c r="D3126">
        <v>43</v>
      </c>
      <c r="E3126">
        <f t="shared" si="302"/>
        <v>2.5314905272893444</v>
      </c>
      <c r="F3126">
        <v>53</v>
      </c>
      <c r="G3126">
        <f t="shared" si="303"/>
        <v>3.1202092545659359</v>
      </c>
      <c r="H3126">
        <f t="shared" si="307"/>
        <v>96</v>
      </c>
      <c r="I3126">
        <f t="shared" si="304"/>
        <v>5.6516997818552799</v>
      </c>
      <c r="J3126">
        <v>7.64</v>
      </c>
      <c r="K3126">
        <f t="shared" si="305"/>
        <v>1.0263838100496836</v>
      </c>
      <c r="L3126">
        <v>7.12</v>
      </c>
    </row>
    <row r="3127" spans="1:13" ht="15" x14ac:dyDescent="0.25">
      <c r="A3127" t="s">
        <v>373</v>
      </c>
      <c r="B3127" t="s">
        <v>161</v>
      </c>
      <c r="C3127">
        <v>59.3</v>
      </c>
      <c r="D3127">
        <v>63</v>
      </c>
      <c r="E3127">
        <f t="shared" si="302"/>
        <v>3.2331147546066368</v>
      </c>
      <c r="F3127">
        <v>73</v>
      </c>
      <c r="G3127">
        <f t="shared" si="303"/>
        <v>3.7463075727981665</v>
      </c>
      <c r="H3127">
        <f t="shared" si="307"/>
        <v>136</v>
      </c>
      <c r="I3127">
        <f t="shared" si="304"/>
        <v>6.9794223274048033</v>
      </c>
      <c r="J3127">
        <v>8.33</v>
      </c>
      <c r="K3127">
        <f t="shared" si="305"/>
        <v>1.0153195418381955</v>
      </c>
      <c r="L3127">
        <v>7.89</v>
      </c>
      <c r="M3127">
        <v>12.4</v>
      </c>
    </row>
    <row r="3128" spans="1:13" ht="15" x14ac:dyDescent="0.25">
      <c r="A3128" t="s">
        <v>373</v>
      </c>
      <c r="B3128" t="s">
        <v>161</v>
      </c>
      <c r="C3128">
        <v>50.8</v>
      </c>
      <c r="D3128">
        <v>44</v>
      </c>
      <c r="E3128">
        <f t="shared" si="302"/>
        <v>2.5270157294319864</v>
      </c>
      <c r="F3128">
        <v>54</v>
      </c>
      <c r="G3128">
        <f t="shared" si="303"/>
        <v>3.1013374861210745</v>
      </c>
      <c r="H3128">
        <f t="shared" si="307"/>
        <v>98</v>
      </c>
      <c r="I3128">
        <f t="shared" si="304"/>
        <v>5.6283532155530605</v>
      </c>
      <c r="J3128">
        <v>8.1</v>
      </c>
      <c r="K3128">
        <f t="shared" si="305"/>
        <v>1.0692541568270297</v>
      </c>
      <c r="L3128">
        <v>7</v>
      </c>
      <c r="M3128">
        <v>12.21</v>
      </c>
    </row>
    <row r="3129" spans="1:13" ht="15" x14ac:dyDescent="0.25">
      <c r="A3129" t="s">
        <v>1237</v>
      </c>
      <c r="B3129" t="s">
        <v>161</v>
      </c>
      <c r="C3129">
        <v>47.4</v>
      </c>
      <c r="D3129">
        <v>40</v>
      </c>
      <c r="E3129">
        <f>IF(AND($C3129&gt;0,D3129&gt;0),D3129/($C3129^0.727399687532279),"")</f>
        <v>2.4160134585566686</v>
      </c>
      <c r="F3129">
        <v>52</v>
      </c>
      <c r="G3129">
        <f t="shared" si="303"/>
        <v>3.140817496123669</v>
      </c>
      <c r="H3129">
        <f t="shared" si="307"/>
        <v>92</v>
      </c>
      <c r="I3129">
        <f t="shared" si="304"/>
        <v>5.5568309546803381</v>
      </c>
      <c r="J3129">
        <v>6.08</v>
      </c>
      <c r="K3129">
        <f t="shared" si="305"/>
        <v>0.83178113981513713</v>
      </c>
      <c r="L3129">
        <v>6.68</v>
      </c>
      <c r="M3129">
        <v>13.45</v>
      </c>
    </row>
    <row r="3130" spans="1:13" ht="15" x14ac:dyDescent="0.25">
      <c r="A3130" t="s">
        <v>1314</v>
      </c>
      <c r="B3130" t="s">
        <v>385</v>
      </c>
      <c r="C3130">
        <v>76.8</v>
      </c>
      <c r="D3130">
        <v>57</v>
      </c>
      <c r="E3130">
        <f t="shared" si="302"/>
        <v>2.4236153438224242</v>
      </c>
      <c r="F3130">
        <v>69</v>
      </c>
      <c r="G3130">
        <f t="shared" si="303"/>
        <v>2.9338501530481977</v>
      </c>
      <c r="H3130">
        <f t="shared" si="307"/>
        <v>126</v>
      </c>
      <c r="I3130">
        <f t="shared" si="304"/>
        <v>5.3574654968706215</v>
      </c>
      <c r="J3130">
        <v>10.039999999999999</v>
      </c>
      <c r="K3130">
        <f t="shared" si="305"/>
        <v>1.071014571373442</v>
      </c>
      <c r="L3130">
        <v>6.45</v>
      </c>
    </row>
    <row r="3131" spans="1:13" ht="15" x14ac:dyDescent="0.25">
      <c r="A3131" t="s">
        <v>1314</v>
      </c>
      <c r="B3131" t="s">
        <v>415</v>
      </c>
      <c r="C3131">
        <v>85.2</v>
      </c>
      <c r="D3131">
        <v>66</v>
      </c>
      <c r="E3131">
        <f t="shared" si="302"/>
        <v>2.6022126125996028</v>
      </c>
      <c r="F3131">
        <v>81</v>
      </c>
      <c r="G3131">
        <f t="shared" si="303"/>
        <v>3.1936245700086032</v>
      </c>
      <c r="H3131">
        <f t="shared" si="307"/>
        <v>147</v>
      </c>
      <c r="I3131">
        <f t="shared" si="304"/>
        <v>5.7958371826082056</v>
      </c>
      <c r="J3131">
        <v>11.2</v>
      </c>
      <c r="K3131">
        <f t="shared" si="305"/>
        <v>1.1325071676972305</v>
      </c>
      <c r="L3131">
        <v>6.7</v>
      </c>
      <c r="M3131">
        <v>14.4</v>
      </c>
    </row>
    <row r="3132" spans="1:13" ht="15" x14ac:dyDescent="0.25">
      <c r="A3132" t="s">
        <v>1728</v>
      </c>
      <c r="B3132" t="s">
        <v>385</v>
      </c>
      <c r="C3132">
        <v>83.9</v>
      </c>
      <c r="D3132">
        <v>64</v>
      </c>
      <c r="E3132">
        <f t="shared" si="302"/>
        <v>2.5517382567021571</v>
      </c>
      <c r="F3132">
        <v>77</v>
      </c>
      <c r="G3132">
        <f t="shared" si="303"/>
        <v>3.070060090094783</v>
      </c>
      <c r="H3132">
        <f t="shared" si="307"/>
        <v>141</v>
      </c>
      <c r="I3132">
        <f t="shared" si="304"/>
        <v>5.6217983467969406</v>
      </c>
      <c r="J3132">
        <v>10.02</v>
      </c>
      <c r="K3132">
        <f t="shared" si="305"/>
        <v>1.0212524258618962</v>
      </c>
      <c r="L3132">
        <v>7.11</v>
      </c>
    </row>
    <row r="3133" spans="1:13" ht="15" x14ac:dyDescent="0.25">
      <c r="A3133" t="s">
        <v>1728</v>
      </c>
      <c r="B3133" t="s">
        <v>385</v>
      </c>
      <c r="C3133">
        <v>88.6</v>
      </c>
      <c r="D3133">
        <v>71</v>
      </c>
      <c r="E3133">
        <f t="shared" si="302"/>
        <v>2.7207940421365246</v>
      </c>
      <c r="F3133">
        <v>90</v>
      </c>
      <c r="G3133">
        <f t="shared" si="303"/>
        <v>3.4488938562293971</v>
      </c>
      <c r="H3133">
        <f t="shared" si="307"/>
        <v>161</v>
      </c>
      <c r="I3133">
        <f t="shared" si="304"/>
        <v>6.1696878983659218</v>
      </c>
      <c r="J3133">
        <v>9.39</v>
      </c>
      <c r="K3133">
        <f t="shared" si="305"/>
        <v>0.93052435446859483</v>
      </c>
      <c r="L3133">
        <v>6.4</v>
      </c>
    </row>
    <row r="3134" spans="1:13" ht="15" x14ac:dyDescent="0.25">
      <c r="A3134" t="s">
        <v>304</v>
      </c>
      <c r="B3134" t="s">
        <v>305</v>
      </c>
      <c r="C3134">
        <v>44.8</v>
      </c>
      <c r="D3134">
        <v>28</v>
      </c>
      <c r="E3134">
        <f t="shared" si="302"/>
        <v>1.7620528081317333</v>
      </c>
      <c r="F3134">
        <v>36</v>
      </c>
      <c r="G3134">
        <f t="shared" si="303"/>
        <v>2.2654964675979428</v>
      </c>
      <c r="H3134">
        <f t="shared" si="307"/>
        <v>64</v>
      </c>
      <c r="I3134">
        <f t="shared" si="304"/>
        <v>4.027549275729676</v>
      </c>
      <c r="J3134">
        <v>6.07</v>
      </c>
      <c r="K3134">
        <f t="shared" si="305"/>
        <v>0.85491817385421642</v>
      </c>
      <c r="L3134">
        <v>5.2</v>
      </c>
    </row>
    <row r="3135" spans="1:13" ht="15" x14ac:dyDescent="0.25">
      <c r="A3135" t="s">
        <v>304</v>
      </c>
      <c r="B3135" t="s">
        <v>305</v>
      </c>
      <c r="C3135">
        <v>65.8</v>
      </c>
      <c r="D3135">
        <v>76</v>
      </c>
      <c r="E3135">
        <f t="shared" si="302"/>
        <v>3.616068471552933</v>
      </c>
      <c r="F3135">
        <v>90</v>
      </c>
      <c r="G3135">
        <f t="shared" si="303"/>
        <v>4.2821863478916313</v>
      </c>
      <c r="H3135">
        <f t="shared" si="307"/>
        <v>166</v>
      </c>
      <c r="I3135">
        <f t="shared" si="304"/>
        <v>7.8982548194445643</v>
      </c>
      <c r="J3135">
        <v>9.23</v>
      </c>
      <c r="K3135">
        <f t="shared" si="305"/>
        <v>1.0662839237682922</v>
      </c>
      <c r="L3135">
        <v>7.23</v>
      </c>
    </row>
    <row r="3136" spans="1:13" ht="15" x14ac:dyDescent="0.25">
      <c r="A3136" t="s">
        <v>304</v>
      </c>
      <c r="B3136" t="s">
        <v>305</v>
      </c>
      <c r="C3136">
        <v>57.9</v>
      </c>
      <c r="D3136">
        <v>56</v>
      </c>
      <c r="E3136">
        <f t="shared" si="302"/>
        <v>2.9242613924963905</v>
      </c>
      <c r="G3136" t="str">
        <f t="shared" si="303"/>
        <v/>
      </c>
      <c r="H3136">
        <f t="shared" si="307"/>
        <v>56</v>
      </c>
      <c r="I3136">
        <f t="shared" si="304"/>
        <v>2.9242613924963905</v>
      </c>
      <c r="J3136">
        <v>8.59</v>
      </c>
      <c r="K3136">
        <f t="shared" si="305"/>
        <v>1.0599856672565948</v>
      </c>
      <c r="L3136">
        <v>6.4</v>
      </c>
    </row>
    <row r="3137" spans="1:13" ht="15" x14ac:dyDescent="0.25">
      <c r="A3137" t="s">
        <v>304</v>
      </c>
      <c r="B3137" t="s">
        <v>305</v>
      </c>
      <c r="C3137">
        <v>73.3</v>
      </c>
      <c r="D3137">
        <v>105</v>
      </c>
      <c r="E3137">
        <f t="shared" si="302"/>
        <v>4.6186308352295562</v>
      </c>
      <c r="F3137">
        <v>130</v>
      </c>
      <c r="G3137">
        <f t="shared" si="303"/>
        <v>5.7183048436175454</v>
      </c>
      <c r="H3137">
        <f t="shared" si="307"/>
        <v>235</v>
      </c>
      <c r="I3137">
        <f t="shared" si="304"/>
        <v>10.336935678847102</v>
      </c>
      <c r="J3137">
        <v>12.5</v>
      </c>
      <c r="K3137">
        <f t="shared" si="305"/>
        <v>1.3658866545483308</v>
      </c>
      <c r="L3137">
        <v>8.15</v>
      </c>
      <c r="M3137">
        <v>14.270081375454399</v>
      </c>
    </row>
    <row r="3138" spans="1:13" ht="15" x14ac:dyDescent="0.25">
      <c r="A3138" t="s">
        <v>1162</v>
      </c>
      <c r="C3138">
        <v>58.8</v>
      </c>
      <c r="D3138">
        <v>43</v>
      </c>
      <c r="E3138">
        <f t="shared" ref="E3138:E3160" si="308">IF(AND($C3138&gt;0,D3138&gt;0),D3138/($C3138^0.727399687532279),"")</f>
        <v>2.2203627944897972</v>
      </c>
      <c r="F3138">
        <v>55</v>
      </c>
      <c r="G3138">
        <f t="shared" ref="G3138:G3161" si="309">IF(AND($C3138&gt;0,F3138&gt;0),F3138/($C3138^0.727399687532279),"")</f>
        <v>2.8399989231846243</v>
      </c>
      <c r="H3138">
        <f t="shared" si="307"/>
        <v>98</v>
      </c>
      <c r="I3138">
        <f t="shared" ref="I3138:I3161" si="310">IF(AND($C3138&gt;0,H3138&gt;0),H3138/($C3138^0.727399687532279),"")</f>
        <v>5.0603617176744216</v>
      </c>
      <c r="J3138">
        <v>6.8</v>
      </c>
      <c r="K3138">
        <f t="shared" ref="K3138:K3160" si="311">IF(AND($C3138&gt;0,J3138&gt;0),J3138/($C3138^0.515518364833551),"")</f>
        <v>0.83245814475811264</v>
      </c>
      <c r="L3138">
        <v>5.75</v>
      </c>
    </row>
    <row r="3139" spans="1:13" ht="15" x14ac:dyDescent="0.25">
      <c r="A3139" t="s">
        <v>1908</v>
      </c>
      <c r="B3139" t="s">
        <v>157</v>
      </c>
      <c r="C3139">
        <v>75.2</v>
      </c>
      <c r="D3139">
        <v>30</v>
      </c>
      <c r="E3139">
        <f t="shared" si="308"/>
        <v>1.2952720187376658</v>
      </c>
      <c r="G3139" t="str">
        <f t="shared" si="309"/>
        <v/>
      </c>
      <c r="H3139">
        <f t="shared" si="307"/>
        <v>30</v>
      </c>
      <c r="I3139">
        <f t="shared" si="310"/>
        <v>1.2952720187376658</v>
      </c>
      <c r="J3139">
        <v>5.91</v>
      </c>
      <c r="K3139">
        <f t="shared" si="311"/>
        <v>0.63732760184652026</v>
      </c>
      <c r="L3139">
        <v>4.8</v>
      </c>
    </row>
    <row r="3140" spans="1:13" ht="15" x14ac:dyDescent="0.25">
      <c r="A3140" t="s">
        <v>2182</v>
      </c>
      <c r="B3140" t="s">
        <v>656</v>
      </c>
      <c r="C3140">
        <v>87.7</v>
      </c>
      <c r="D3140">
        <v>114</v>
      </c>
      <c r="E3140">
        <f t="shared" si="308"/>
        <v>4.401164023547266</v>
      </c>
      <c r="F3140">
        <v>141</v>
      </c>
      <c r="G3140">
        <f t="shared" si="309"/>
        <v>5.4435449764926709</v>
      </c>
      <c r="H3140">
        <f t="shared" si="307"/>
        <v>255</v>
      </c>
      <c r="I3140">
        <f t="shared" si="310"/>
        <v>9.8447090000399378</v>
      </c>
      <c r="J3140">
        <v>10.75</v>
      </c>
      <c r="K3140">
        <f t="shared" si="311"/>
        <v>1.0709186725771045</v>
      </c>
      <c r="L3140">
        <v>8.2799999999999994</v>
      </c>
      <c r="M3140">
        <v>14.123521183122101</v>
      </c>
    </row>
    <row r="3141" spans="1:13" ht="15" x14ac:dyDescent="0.25">
      <c r="A3141" t="s">
        <v>1521</v>
      </c>
      <c r="B3141" t="s">
        <v>196</v>
      </c>
      <c r="C3141">
        <v>44.8</v>
      </c>
      <c r="D3141">
        <v>42</v>
      </c>
      <c r="E3141">
        <f>IF(AND($C3141&gt;0,D3141&gt;0),D3141/($C3141^0.727399687532279),"")</f>
        <v>2.6430792121975997</v>
      </c>
      <c r="F3141">
        <v>54</v>
      </c>
      <c r="G3141">
        <f>IF(AND($C3141&gt;0,F3141&gt;0),F3141/($C3141^0.727399687532279),"")</f>
        <v>3.3982447013969139</v>
      </c>
      <c r="H3141">
        <f t="shared" si="307"/>
        <v>96</v>
      </c>
      <c r="I3141">
        <f t="shared" si="310"/>
        <v>6.041323913594514</v>
      </c>
      <c r="J3141">
        <v>7.92</v>
      </c>
      <c r="K3141">
        <f t="shared" si="311"/>
        <v>1.1154780785709051</v>
      </c>
      <c r="L3141">
        <v>6.8</v>
      </c>
    </row>
    <row r="3142" spans="1:13" ht="15" x14ac:dyDescent="0.25">
      <c r="A3142" t="s">
        <v>1521</v>
      </c>
      <c r="B3142" t="s">
        <v>1515</v>
      </c>
      <c r="C3142">
        <v>42.5</v>
      </c>
      <c r="D3142">
        <v>36</v>
      </c>
      <c r="E3142">
        <f t="shared" si="308"/>
        <v>2.3540349251099975</v>
      </c>
      <c r="F3142">
        <v>45</v>
      </c>
      <c r="G3142">
        <f t="shared" si="309"/>
        <v>2.9425436563874969</v>
      </c>
      <c r="H3142">
        <f t="shared" si="307"/>
        <v>81</v>
      </c>
      <c r="I3142">
        <f t="shared" si="310"/>
        <v>5.2965785814974939</v>
      </c>
      <c r="J3142">
        <v>7.15</v>
      </c>
      <c r="K3142">
        <f t="shared" si="311"/>
        <v>1.0347647917523104</v>
      </c>
      <c r="L3142">
        <v>6.34</v>
      </c>
    </row>
    <row r="3143" spans="1:13" ht="15" x14ac:dyDescent="0.25">
      <c r="A3143" t="s">
        <v>1521</v>
      </c>
      <c r="B3143" t="s">
        <v>196</v>
      </c>
      <c r="C3143">
        <v>50.1</v>
      </c>
      <c r="D3143">
        <v>50</v>
      </c>
      <c r="E3143">
        <f t="shared" si="308"/>
        <v>2.9007384634576314</v>
      </c>
      <c r="F3143">
        <v>64</v>
      </c>
      <c r="G3143">
        <f t="shared" si="309"/>
        <v>3.712945233225768</v>
      </c>
      <c r="H3143">
        <f t="shared" si="307"/>
        <v>114</v>
      </c>
      <c r="I3143">
        <f t="shared" si="310"/>
        <v>6.6136836966833989</v>
      </c>
      <c r="J3143">
        <v>8.0299999999999994</v>
      </c>
      <c r="K3143">
        <f t="shared" si="311"/>
        <v>1.0676231451733</v>
      </c>
      <c r="L3143">
        <v>6.83</v>
      </c>
    </row>
    <row r="3144" spans="1:13" ht="15" x14ac:dyDescent="0.25">
      <c r="A3144" t="s">
        <v>1521</v>
      </c>
      <c r="B3144" t="s">
        <v>196</v>
      </c>
      <c r="C3144">
        <v>58.5</v>
      </c>
      <c r="D3144">
        <v>70</v>
      </c>
      <c r="E3144">
        <f t="shared" si="308"/>
        <v>3.6280178505418554</v>
      </c>
      <c r="F3144">
        <v>86</v>
      </c>
      <c r="G3144">
        <f t="shared" si="309"/>
        <v>4.4572790735228507</v>
      </c>
      <c r="H3144">
        <f t="shared" si="307"/>
        <v>156</v>
      </c>
      <c r="I3144">
        <f t="shared" si="310"/>
        <v>8.085296924064707</v>
      </c>
      <c r="J3144">
        <v>10.6</v>
      </c>
      <c r="K3144">
        <f t="shared" si="311"/>
        <v>1.3010816829596012</v>
      </c>
      <c r="L3144">
        <v>7.9</v>
      </c>
      <c r="M3144">
        <v>14.0513348197345</v>
      </c>
    </row>
    <row r="3145" spans="1:13" ht="15" x14ac:dyDescent="0.25">
      <c r="A3145" t="s">
        <v>910</v>
      </c>
      <c r="B3145" t="s">
        <v>196</v>
      </c>
      <c r="C3145">
        <v>36.9</v>
      </c>
      <c r="D3145">
        <v>28</v>
      </c>
      <c r="E3145">
        <f t="shared" si="308"/>
        <v>2.0291004269271324</v>
      </c>
      <c r="F3145">
        <v>35</v>
      </c>
      <c r="G3145">
        <f t="shared" si="309"/>
        <v>2.5363755336589158</v>
      </c>
      <c r="H3145">
        <f t="shared" si="307"/>
        <v>63</v>
      </c>
      <c r="I3145">
        <f t="shared" si="310"/>
        <v>4.5654759605860482</v>
      </c>
      <c r="J3145">
        <v>5.79</v>
      </c>
      <c r="K3145">
        <f t="shared" si="311"/>
        <v>0.90125501384692741</v>
      </c>
      <c r="L3145">
        <v>5.93</v>
      </c>
      <c r="M3145">
        <v>13.9</v>
      </c>
    </row>
    <row r="3146" spans="1:13" ht="15" x14ac:dyDescent="0.25">
      <c r="A3146" t="s">
        <v>943</v>
      </c>
      <c r="B3146" t="s">
        <v>244</v>
      </c>
      <c r="C3146">
        <v>86</v>
      </c>
      <c r="D3146">
        <v>82</v>
      </c>
      <c r="E3146">
        <f t="shared" si="308"/>
        <v>3.2111477116509475</v>
      </c>
      <c r="F3146">
        <v>105</v>
      </c>
      <c r="G3146">
        <f t="shared" si="309"/>
        <v>4.1118354844310909</v>
      </c>
      <c r="H3146">
        <f t="shared" si="307"/>
        <v>187</v>
      </c>
      <c r="I3146">
        <f t="shared" si="310"/>
        <v>7.3229831960820384</v>
      </c>
      <c r="J3146">
        <v>12.24</v>
      </c>
      <c r="K3146">
        <f t="shared" si="311"/>
        <v>1.2317198472237767</v>
      </c>
      <c r="L3146">
        <v>7.82</v>
      </c>
    </row>
    <row r="3147" spans="1:13" ht="15" x14ac:dyDescent="0.25">
      <c r="A3147" t="s">
        <v>943</v>
      </c>
      <c r="B3147" t="s">
        <v>244</v>
      </c>
      <c r="C3147">
        <v>88.2</v>
      </c>
      <c r="D3147">
        <v>95</v>
      </c>
      <c r="E3147">
        <f t="shared" si="308"/>
        <v>3.652501175356174</v>
      </c>
      <c r="F3147">
        <v>120</v>
      </c>
      <c r="G3147">
        <f t="shared" si="309"/>
        <v>4.6136856951867458</v>
      </c>
      <c r="H3147">
        <f t="shared" si="307"/>
        <v>215</v>
      </c>
      <c r="I3147">
        <f t="shared" si="310"/>
        <v>8.2661868705429207</v>
      </c>
      <c r="J3147">
        <v>13.7</v>
      </c>
      <c r="K3147">
        <f t="shared" si="311"/>
        <v>1.3608046458679155</v>
      </c>
      <c r="L3147">
        <v>8.49</v>
      </c>
    </row>
    <row r="3148" spans="1:13" ht="15" x14ac:dyDescent="0.25">
      <c r="A3148" t="s">
        <v>943</v>
      </c>
      <c r="B3148" t="s">
        <v>244</v>
      </c>
      <c r="C3148">
        <v>95.6</v>
      </c>
      <c r="D3148">
        <v>95</v>
      </c>
      <c r="E3148">
        <f t="shared" si="308"/>
        <v>3.444602823808868</v>
      </c>
      <c r="F3148">
        <v>120</v>
      </c>
      <c r="G3148">
        <f t="shared" si="309"/>
        <v>4.3510772511269913</v>
      </c>
      <c r="H3148">
        <f t="shared" si="307"/>
        <v>215</v>
      </c>
      <c r="I3148">
        <f t="shared" si="310"/>
        <v>7.7956800749358592</v>
      </c>
      <c r="J3148">
        <v>14.35</v>
      </c>
      <c r="K3148">
        <f t="shared" si="311"/>
        <v>1.3673808293965581</v>
      </c>
      <c r="L3148">
        <v>8.25</v>
      </c>
    </row>
    <row r="3149" spans="1:13" ht="15" x14ac:dyDescent="0.25">
      <c r="A3149" t="s">
        <v>943</v>
      </c>
      <c r="B3149" t="s">
        <v>244</v>
      </c>
      <c r="C3149">
        <v>86.7</v>
      </c>
      <c r="D3149">
        <v>50</v>
      </c>
      <c r="E3149">
        <f t="shared" si="308"/>
        <v>1.9465049765572571</v>
      </c>
      <c r="F3149">
        <v>65</v>
      </c>
      <c r="G3149">
        <f t="shared" si="309"/>
        <v>2.530456469524434</v>
      </c>
      <c r="H3149">
        <f t="shared" si="307"/>
        <v>115</v>
      </c>
      <c r="I3149">
        <f t="shared" si="310"/>
        <v>4.4769614460816909</v>
      </c>
      <c r="J3149">
        <v>11.55</v>
      </c>
      <c r="K3149">
        <f t="shared" si="311"/>
        <v>1.1574374974686514</v>
      </c>
      <c r="L3149">
        <v>7.12</v>
      </c>
      <c r="M3149">
        <v>14.03</v>
      </c>
    </row>
    <row r="3150" spans="1:13" ht="15" x14ac:dyDescent="0.25">
      <c r="A3150" t="s">
        <v>504</v>
      </c>
      <c r="B3150" t="s">
        <v>85</v>
      </c>
      <c r="C3150">
        <v>34.4</v>
      </c>
      <c r="D3150">
        <v>21</v>
      </c>
      <c r="E3150">
        <f t="shared" si="308"/>
        <v>1.6015008139710341</v>
      </c>
      <c r="F3150">
        <v>25</v>
      </c>
      <c r="G3150">
        <f t="shared" si="309"/>
        <v>1.9065485880607549</v>
      </c>
      <c r="H3150">
        <f t="shared" si="307"/>
        <v>46</v>
      </c>
      <c r="I3150">
        <f t="shared" si="310"/>
        <v>3.5080494020317889</v>
      </c>
      <c r="J3150">
        <v>5.51</v>
      </c>
      <c r="K3150">
        <f t="shared" si="311"/>
        <v>0.88925743110286559</v>
      </c>
      <c r="L3150">
        <v>5.63</v>
      </c>
    </row>
    <row r="3151" spans="1:13" ht="15" x14ac:dyDescent="0.25">
      <c r="A3151" t="s">
        <v>1849</v>
      </c>
      <c r="B3151" t="s">
        <v>805</v>
      </c>
      <c r="C3151">
        <v>49.2</v>
      </c>
      <c r="D3151">
        <v>48</v>
      </c>
      <c r="E3151">
        <f t="shared" si="308"/>
        <v>2.8216708416056888</v>
      </c>
      <c r="F3151">
        <v>53</v>
      </c>
      <c r="G3151">
        <f t="shared" si="309"/>
        <v>3.1155948876062811</v>
      </c>
      <c r="H3151">
        <f t="shared" si="307"/>
        <v>101</v>
      </c>
      <c r="I3151">
        <f t="shared" si="310"/>
        <v>5.9372657292119699</v>
      </c>
      <c r="J3151">
        <v>8.07</v>
      </c>
      <c r="K3151">
        <f t="shared" si="311"/>
        <v>1.0830149497395771</v>
      </c>
      <c r="L3151">
        <v>7.45</v>
      </c>
    </row>
    <row r="3152" spans="1:13" ht="15" x14ac:dyDescent="0.25">
      <c r="A3152" t="s">
        <v>863</v>
      </c>
      <c r="B3152" t="s">
        <v>805</v>
      </c>
      <c r="C3152">
        <v>38</v>
      </c>
      <c r="D3152">
        <v>31</v>
      </c>
      <c r="E3152">
        <f t="shared" si="308"/>
        <v>2.1990119998785591</v>
      </c>
      <c r="F3152">
        <v>38</v>
      </c>
      <c r="G3152">
        <f t="shared" si="309"/>
        <v>2.6955630966253308</v>
      </c>
      <c r="H3152">
        <f t="shared" si="307"/>
        <v>69</v>
      </c>
      <c r="I3152">
        <f t="shared" si="310"/>
        <v>4.8945750965038899</v>
      </c>
      <c r="J3152">
        <v>6.79</v>
      </c>
      <c r="K3152">
        <f t="shared" si="311"/>
        <v>1.041027777305372</v>
      </c>
      <c r="L3152">
        <v>7.21</v>
      </c>
      <c r="M3152">
        <v>12.3</v>
      </c>
    </row>
    <row r="3153" spans="1:13" ht="15" x14ac:dyDescent="0.25">
      <c r="A3153" t="s">
        <v>205</v>
      </c>
      <c r="B3153" t="s">
        <v>466</v>
      </c>
      <c r="C3153">
        <v>55.7</v>
      </c>
      <c r="D3153">
        <v>71</v>
      </c>
      <c r="E3153">
        <f t="shared" si="308"/>
        <v>3.8135006546024184</v>
      </c>
      <c r="F3153">
        <v>89</v>
      </c>
      <c r="G3153">
        <f t="shared" si="309"/>
        <v>4.7803036374593697</v>
      </c>
      <c r="H3153">
        <f t="shared" si="307"/>
        <v>160</v>
      </c>
      <c r="I3153">
        <f t="shared" si="310"/>
        <v>8.5938042920617885</v>
      </c>
      <c r="J3153">
        <v>11.2</v>
      </c>
      <c r="K3153">
        <f t="shared" si="311"/>
        <v>1.4099301812085225</v>
      </c>
      <c r="L3153">
        <v>8.08</v>
      </c>
    </row>
    <row r="3154" spans="1:13" ht="15" x14ac:dyDescent="0.25">
      <c r="A3154" t="s">
        <v>205</v>
      </c>
      <c r="B3154" t="s">
        <v>466</v>
      </c>
      <c r="C3154">
        <v>49.5</v>
      </c>
      <c r="D3154">
        <v>52</v>
      </c>
      <c r="E3154">
        <f t="shared" si="308"/>
        <v>3.0433230226426766</v>
      </c>
      <c r="G3154" t="str">
        <f t="shared" si="309"/>
        <v/>
      </c>
      <c r="H3154">
        <f t="shared" si="307"/>
        <v>52</v>
      </c>
      <c r="I3154">
        <f t="shared" si="310"/>
        <v>3.0433230226426766</v>
      </c>
      <c r="J3154">
        <v>10.32</v>
      </c>
      <c r="K3154">
        <f t="shared" si="311"/>
        <v>1.380637280184996</v>
      </c>
      <c r="L3154">
        <v>7.28</v>
      </c>
    </row>
    <row r="3155" spans="1:13" ht="15" x14ac:dyDescent="0.25">
      <c r="A3155" t="s">
        <v>205</v>
      </c>
      <c r="B3155" t="s">
        <v>3</v>
      </c>
      <c r="C3155">
        <v>78.5</v>
      </c>
      <c r="D3155">
        <v>42</v>
      </c>
      <c r="E3155">
        <f t="shared" si="308"/>
        <v>1.7576066786317437</v>
      </c>
      <c r="F3155">
        <v>57</v>
      </c>
      <c r="G3155">
        <f t="shared" si="309"/>
        <v>2.3853233495716522</v>
      </c>
      <c r="H3155">
        <f t="shared" si="307"/>
        <v>99</v>
      </c>
      <c r="I3155">
        <f t="shared" si="310"/>
        <v>4.1429300282033958</v>
      </c>
      <c r="J3155">
        <v>7.5</v>
      </c>
      <c r="K3155">
        <f t="shared" si="311"/>
        <v>0.79108136889564062</v>
      </c>
      <c r="L3155">
        <v>4.1399999999999997</v>
      </c>
      <c r="M3155">
        <v>15.06</v>
      </c>
    </row>
    <row r="3156" spans="1:13" ht="15" x14ac:dyDescent="0.25">
      <c r="A3156" t="s">
        <v>1984</v>
      </c>
      <c r="B3156" t="s">
        <v>7</v>
      </c>
      <c r="D3156">
        <v>90</v>
      </c>
      <c r="E3156" t="str">
        <f t="shared" si="308"/>
        <v/>
      </c>
      <c r="F3156">
        <v>108</v>
      </c>
      <c r="G3156" t="str">
        <f t="shared" si="309"/>
        <v/>
      </c>
      <c r="H3156">
        <f t="shared" si="307"/>
        <v>198</v>
      </c>
      <c r="I3156" t="str">
        <f t="shared" si="310"/>
        <v/>
      </c>
      <c r="J3156">
        <v>9.51</v>
      </c>
      <c r="K3156" t="str">
        <f t="shared" si="311"/>
        <v/>
      </c>
      <c r="L3156">
        <v>7.36</v>
      </c>
    </row>
    <row r="3157" spans="1:13" ht="15" x14ac:dyDescent="0.25">
      <c r="A3157" t="s">
        <v>205</v>
      </c>
      <c r="B3157" t="s">
        <v>466</v>
      </c>
      <c r="C3157">
        <v>65.400000000000006</v>
      </c>
      <c r="D3157">
        <v>92</v>
      </c>
      <c r="E3157">
        <f t="shared" si="308"/>
        <v>4.3968043480652357</v>
      </c>
      <c r="F3157">
        <v>110</v>
      </c>
      <c r="G3157">
        <f t="shared" si="309"/>
        <v>5.2570486770345211</v>
      </c>
      <c r="H3157">
        <f t="shared" si="307"/>
        <v>202</v>
      </c>
      <c r="I3157">
        <f t="shared" si="310"/>
        <v>9.6538530250997567</v>
      </c>
      <c r="J3157">
        <v>13</v>
      </c>
      <c r="K3157">
        <f t="shared" si="311"/>
        <v>1.5065365768179784</v>
      </c>
      <c r="L3157">
        <v>8.33</v>
      </c>
    </row>
    <row r="3158" spans="1:13" ht="15" x14ac:dyDescent="0.25">
      <c r="A3158" t="s">
        <v>1139</v>
      </c>
      <c r="C3158">
        <v>41.6</v>
      </c>
      <c r="D3158">
        <v>40</v>
      </c>
      <c r="E3158">
        <f t="shared" si="308"/>
        <v>2.6566357252365398</v>
      </c>
      <c r="F3158">
        <v>50</v>
      </c>
      <c r="G3158">
        <f t="shared" si="309"/>
        <v>3.3207946565456745</v>
      </c>
      <c r="H3158">
        <f t="shared" si="307"/>
        <v>90</v>
      </c>
      <c r="I3158">
        <f t="shared" si="310"/>
        <v>5.9774303817822148</v>
      </c>
      <c r="J3158">
        <v>7.46</v>
      </c>
      <c r="K3158">
        <f t="shared" si="311"/>
        <v>1.0916074253049612</v>
      </c>
      <c r="L3158">
        <v>6.68</v>
      </c>
    </row>
    <row r="3159" spans="1:13" ht="15" x14ac:dyDescent="0.25">
      <c r="A3159" t="s">
        <v>1139</v>
      </c>
      <c r="B3159" t="s">
        <v>466</v>
      </c>
      <c r="C3159">
        <v>39.299999999999997</v>
      </c>
      <c r="D3159">
        <v>37</v>
      </c>
      <c r="E3159">
        <f t="shared" si="308"/>
        <v>2.5611857753678766</v>
      </c>
      <c r="F3159">
        <v>47</v>
      </c>
      <c r="G3159">
        <f t="shared" si="309"/>
        <v>3.2533981470889244</v>
      </c>
      <c r="H3159">
        <f t="shared" si="307"/>
        <v>84</v>
      </c>
      <c r="I3159">
        <f t="shared" si="310"/>
        <v>5.8145839224568006</v>
      </c>
      <c r="J3159">
        <v>7.36</v>
      </c>
      <c r="K3159">
        <f t="shared" si="311"/>
        <v>1.1090194780539178</v>
      </c>
      <c r="L3159">
        <v>6.53</v>
      </c>
      <c r="M3159">
        <v>12.5</v>
      </c>
    </row>
    <row r="3160" spans="1:13" ht="15" x14ac:dyDescent="0.25">
      <c r="A3160" t="s">
        <v>1573</v>
      </c>
      <c r="B3160" t="s">
        <v>391</v>
      </c>
      <c r="C3160">
        <v>61</v>
      </c>
      <c r="D3160">
        <v>51</v>
      </c>
      <c r="E3160">
        <f t="shared" si="308"/>
        <v>2.564022382232173</v>
      </c>
      <c r="F3160">
        <v>66</v>
      </c>
      <c r="G3160">
        <f t="shared" si="309"/>
        <v>3.3181466123004597</v>
      </c>
      <c r="H3160">
        <f t="shared" si="307"/>
        <v>117</v>
      </c>
      <c r="I3160">
        <f t="shared" si="310"/>
        <v>5.8821689945326332</v>
      </c>
      <c r="J3160">
        <v>11.2</v>
      </c>
      <c r="K3160">
        <f t="shared" si="311"/>
        <v>1.3453884823436979</v>
      </c>
      <c r="L3160">
        <v>7.88</v>
      </c>
      <c r="M3160">
        <v>12.16</v>
      </c>
    </row>
    <row r="3161" spans="1:13" ht="15" x14ac:dyDescent="0.25">
      <c r="A3161" t="s">
        <v>286</v>
      </c>
      <c r="B3161" t="s">
        <v>101</v>
      </c>
      <c r="C3161">
        <v>30.8</v>
      </c>
      <c r="D3161">
        <v>18</v>
      </c>
      <c r="E3161">
        <f>IF(AND($C3161&gt;0,D3161&gt;0),D3161/($C3161^0.727399687532279),"")</f>
        <v>1.4876514128263714</v>
      </c>
      <c r="F3161">
        <v>24</v>
      </c>
      <c r="G3161">
        <f t="shared" si="309"/>
        <v>1.9835352171018286</v>
      </c>
      <c r="H3161">
        <f t="shared" si="307"/>
        <v>42</v>
      </c>
      <c r="I3161">
        <f t="shared" si="310"/>
        <v>3.4711866299281997</v>
      </c>
      <c r="J3161">
        <v>5.2</v>
      </c>
      <c r="K3161">
        <f>IF(AND($C3161&gt;0,J3161&gt;0),J3161/($C3161^0.515518364833551),"")</f>
        <v>0.88844001810462025</v>
      </c>
      <c r="L3161">
        <v>5.5</v>
      </c>
      <c r="M3161">
        <v>13.94</v>
      </c>
    </row>
    <row r="3163" spans="1:13" ht="15" x14ac:dyDescent="0.25">
      <c r="A3163" s="4" t="s">
        <v>2203</v>
      </c>
      <c r="E3163" s="4">
        <f>MEDIAN(E2:E3161)</f>
        <v>2.4198123308807382</v>
      </c>
      <c r="F3163" s="4">
        <f>MEDIAN(F2:F3161)</f>
        <v>57</v>
      </c>
      <c r="G3163" s="4">
        <f t="shared" ref="G3163:M3163" si="312">MEDIAN(G2:G3161)</f>
        <v>3.0550056033788442</v>
      </c>
      <c r="H3163" s="4">
        <f t="shared" si="312"/>
        <v>102</v>
      </c>
      <c r="I3163" s="4">
        <f t="shared" si="312"/>
        <v>5.4194066040849949</v>
      </c>
      <c r="J3163" s="4">
        <f>MEDIAN(J2:J3161)</f>
        <v>8.35</v>
      </c>
      <c r="K3163" s="4">
        <f>MEDIAN(K2:K3161)</f>
        <v>1.0515189228815345</v>
      </c>
      <c r="L3163" s="4">
        <f t="shared" ref="L3163" si="313">MEDIAN(L2:L3161)</f>
        <v>6.73</v>
      </c>
      <c r="M3163" s="4">
        <f t="shared" si="312"/>
        <v>13.6</v>
      </c>
    </row>
    <row r="3164" spans="1:13" ht="15" x14ac:dyDescent="0.25">
      <c r="E3164" s="4"/>
      <c r="F3164" s="4"/>
      <c r="G3164" s="4"/>
      <c r="H3164" s="4"/>
      <c r="I3164" s="4"/>
      <c r="J3164" s="4"/>
      <c r="K3164" s="4"/>
      <c r="L3164" s="4"/>
      <c r="M3164" s="4"/>
    </row>
    <row r="3165" spans="1:13" x14ac:dyDescent="0.3">
      <c r="A3165" s="4" t="s">
        <v>2204</v>
      </c>
      <c r="E3165" s="6" t="s">
        <v>2223</v>
      </c>
      <c r="F3165" s="6"/>
      <c r="G3165" s="6"/>
      <c r="H3165" s="6"/>
      <c r="I3165" s="6">
        <f>150/I3163</f>
        <v>27.678307046925443</v>
      </c>
      <c r="J3165" s="13"/>
      <c r="K3165" s="6">
        <f>57/K3163</f>
        <v>54.207298375382351</v>
      </c>
      <c r="L3165" s="6">
        <f>51/L3163</f>
        <v>7.578008915304606</v>
      </c>
      <c r="M3165" s="6">
        <f>42/(25-M3163)</f>
        <v>3.6842105263157894</v>
      </c>
    </row>
    <row r="3166" spans="1:13" ht="15" x14ac:dyDescent="0.25">
      <c r="E3166" s="6" t="s">
        <v>2207</v>
      </c>
      <c r="F3166" s="6"/>
      <c r="G3166" s="6"/>
      <c r="H3166" s="6"/>
      <c r="I3166" s="6">
        <f>180/I3163</f>
        <v>33.213968456310532</v>
      </c>
      <c r="J3166" s="13"/>
      <c r="K3166" s="6">
        <f>45/K3163</f>
        <v>42.795235559512378</v>
      </c>
      <c r="L3166" s="6">
        <f>41/L3163</f>
        <v>6.092124814264487</v>
      </c>
      <c r="M3166" s="6">
        <f>34/(25-M3163)</f>
        <v>2.9824561403508771</v>
      </c>
    </row>
    <row r="3173" spans="1:127" ht="15" x14ac:dyDescent="0.25">
      <c r="B3173">
        <v>25</v>
      </c>
      <c r="C3173">
        <v>26</v>
      </c>
      <c r="D3173">
        <v>27</v>
      </c>
      <c r="E3173">
        <v>28</v>
      </c>
      <c r="F3173">
        <v>29</v>
      </c>
      <c r="G3173">
        <v>30</v>
      </c>
      <c r="H3173">
        <v>31</v>
      </c>
      <c r="I3173">
        <v>32</v>
      </c>
      <c r="J3173">
        <v>33</v>
      </c>
      <c r="K3173">
        <v>34</v>
      </c>
      <c r="L3173">
        <v>35</v>
      </c>
      <c r="M3173">
        <v>36</v>
      </c>
      <c r="N3173">
        <v>37</v>
      </c>
      <c r="O3173">
        <v>38</v>
      </c>
      <c r="P3173">
        <v>39</v>
      </c>
      <c r="Q3173">
        <v>40</v>
      </c>
      <c r="R3173">
        <v>41</v>
      </c>
      <c r="S3173">
        <v>42</v>
      </c>
      <c r="T3173">
        <v>43</v>
      </c>
      <c r="U3173">
        <v>44</v>
      </c>
      <c r="V3173">
        <v>45</v>
      </c>
      <c r="W3173">
        <v>46</v>
      </c>
      <c r="X3173">
        <v>47</v>
      </c>
      <c r="Y3173">
        <v>48</v>
      </c>
      <c r="Z3173">
        <v>49</v>
      </c>
      <c r="AA3173">
        <v>50</v>
      </c>
      <c r="AB3173">
        <v>51</v>
      </c>
      <c r="AC3173">
        <v>52</v>
      </c>
      <c r="AD3173">
        <v>53</v>
      </c>
      <c r="AE3173">
        <v>54</v>
      </c>
      <c r="AF3173">
        <v>55</v>
      </c>
      <c r="AG3173">
        <v>56</v>
      </c>
      <c r="AH3173">
        <v>57</v>
      </c>
      <c r="AI3173">
        <v>58</v>
      </c>
      <c r="AJ3173">
        <v>59</v>
      </c>
      <c r="AK3173">
        <v>60</v>
      </c>
      <c r="AL3173">
        <v>61</v>
      </c>
      <c r="AM3173">
        <v>62</v>
      </c>
      <c r="AN3173">
        <v>63</v>
      </c>
      <c r="AO3173">
        <v>64</v>
      </c>
      <c r="AP3173">
        <v>65</v>
      </c>
      <c r="AQ3173">
        <v>66</v>
      </c>
      <c r="AR3173">
        <v>67</v>
      </c>
      <c r="AS3173">
        <v>68</v>
      </c>
      <c r="AT3173">
        <v>69</v>
      </c>
      <c r="AU3173">
        <v>70</v>
      </c>
      <c r="AV3173">
        <v>71</v>
      </c>
      <c r="AW3173">
        <v>72</v>
      </c>
      <c r="AX3173">
        <v>73</v>
      </c>
      <c r="AY3173">
        <v>74</v>
      </c>
      <c r="AZ3173">
        <v>75</v>
      </c>
      <c r="BA3173">
        <v>76</v>
      </c>
      <c r="BB3173">
        <v>77</v>
      </c>
      <c r="BC3173">
        <v>78</v>
      </c>
      <c r="BD3173">
        <v>79</v>
      </c>
      <c r="BE3173">
        <v>80</v>
      </c>
      <c r="BF3173">
        <v>81</v>
      </c>
      <c r="BG3173">
        <v>82</v>
      </c>
      <c r="BH3173">
        <v>83</v>
      </c>
      <c r="BI3173">
        <v>84</v>
      </c>
      <c r="BJ3173">
        <v>85</v>
      </c>
      <c r="BK3173">
        <v>86</v>
      </c>
      <c r="BL3173">
        <v>87</v>
      </c>
      <c r="BM3173">
        <v>88</v>
      </c>
      <c r="BN3173">
        <v>89</v>
      </c>
      <c r="BO3173">
        <v>90</v>
      </c>
      <c r="BP3173">
        <v>91</v>
      </c>
      <c r="BQ3173">
        <v>92</v>
      </c>
      <c r="BR3173">
        <v>93</v>
      </c>
      <c r="BS3173">
        <v>94</v>
      </c>
      <c r="BT3173">
        <v>95</v>
      </c>
      <c r="BU3173">
        <v>96</v>
      </c>
      <c r="BV3173">
        <v>97</v>
      </c>
      <c r="BW3173">
        <v>98</v>
      </c>
      <c r="BX3173">
        <v>99</v>
      </c>
      <c r="BY3173">
        <v>100</v>
      </c>
      <c r="BZ3173">
        <v>101</v>
      </c>
      <c r="CA3173">
        <v>102</v>
      </c>
      <c r="CB3173">
        <v>103</v>
      </c>
      <c r="CC3173">
        <v>104</v>
      </c>
      <c r="CD3173">
        <v>105</v>
      </c>
      <c r="CE3173">
        <v>106</v>
      </c>
      <c r="CF3173">
        <v>107</v>
      </c>
      <c r="CG3173">
        <v>108</v>
      </c>
      <c r="CH3173">
        <v>109</v>
      </c>
      <c r="CI3173">
        <v>110</v>
      </c>
      <c r="CJ3173">
        <v>111</v>
      </c>
      <c r="CK3173">
        <v>112</v>
      </c>
      <c r="CL3173">
        <v>113</v>
      </c>
      <c r="CM3173">
        <v>114</v>
      </c>
      <c r="CN3173">
        <v>115</v>
      </c>
      <c r="CO3173">
        <v>116</v>
      </c>
      <c r="CP3173">
        <v>117</v>
      </c>
      <c r="CQ3173">
        <v>118</v>
      </c>
      <c r="CR3173">
        <v>119</v>
      </c>
      <c r="CS3173">
        <v>120</v>
      </c>
      <c r="CT3173">
        <v>121</v>
      </c>
      <c r="CU3173">
        <v>122</v>
      </c>
      <c r="CV3173">
        <v>123</v>
      </c>
      <c r="CW3173">
        <v>124</v>
      </c>
      <c r="CX3173">
        <v>125</v>
      </c>
      <c r="CY3173">
        <v>126</v>
      </c>
      <c r="CZ3173">
        <v>127</v>
      </c>
      <c r="DA3173">
        <v>128</v>
      </c>
      <c r="DB3173">
        <v>129</v>
      </c>
      <c r="DC3173">
        <v>130</v>
      </c>
      <c r="DD3173">
        <v>131</v>
      </c>
      <c r="DE3173">
        <v>132</v>
      </c>
      <c r="DF3173">
        <v>133</v>
      </c>
      <c r="DG3173">
        <v>134</v>
      </c>
      <c r="DH3173">
        <v>135</v>
      </c>
      <c r="DI3173">
        <v>136</v>
      </c>
      <c r="DJ3173">
        <v>137</v>
      </c>
      <c r="DK3173">
        <v>138</v>
      </c>
      <c r="DL3173">
        <v>139</v>
      </c>
      <c r="DM3173">
        <v>140</v>
      </c>
      <c r="DN3173">
        <v>141</v>
      </c>
      <c r="DO3173">
        <v>142</v>
      </c>
      <c r="DP3173">
        <v>143</v>
      </c>
      <c r="DQ3173">
        <v>144</v>
      </c>
      <c r="DR3173">
        <v>145</v>
      </c>
      <c r="DS3173">
        <v>146</v>
      </c>
      <c r="DT3173">
        <v>147</v>
      </c>
      <c r="DU3173">
        <v>148</v>
      </c>
      <c r="DV3173">
        <v>149</v>
      </c>
      <c r="DW3173">
        <v>150</v>
      </c>
    </row>
    <row r="3174" spans="1:127" ht="15" x14ac:dyDescent="0.25">
      <c r="B3174">
        <f>B3173^0.727399687532279</f>
        <v>10.395876833444829</v>
      </c>
      <c r="C3174">
        <f t="shared" ref="C3174:BN3174" si="314">C3173^0.727399687532279</f>
        <v>10.696733384692813</v>
      </c>
      <c r="D3174">
        <f t="shared" si="314"/>
        <v>10.994451170589896</v>
      </c>
      <c r="E3174">
        <f t="shared" si="314"/>
        <v>11.289177455620585</v>
      </c>
      <c r="F3174">
        <f t="shared" si="314"/>
        <v>11.581047602161549</v>
      </c>
      <c r="G3174">
        <f t="shared" si="314"/>
        <v>11.870186408360089</v>
      </c>
      <c r="H3174">
        <f t="shared" si="314"/>
        <v>12.156709256162443</v>
      </c>
      <c r="I3174">
        <f t="shared" si="314"/>
        <v>12.440723101673919</v>
      </c>
      <c r="J3174">
        <f t="shared" si="314"/>
        <v>12.722327333744142</v>
      </c>
      <c r="K3174">
        <f t="shared" si="314"/>
        <v>13.001614521764138</v>
      </c>
      <c r="L3174">
        <f t="shared" si="314"/>
        <v>13.278671069801691</v>
      </c>
      <c r="M3174">
        <f t="shared" si="314"/>
        <v>13.553577791141134</v>
      </c>
      <c r="N3174">
        <f t="shared" si="314"/>
        <v>13.826410414849944</v>
      </c>
      <c r="O3174">
        <f t="shared" si="314"/>
        <v>14.097240034029818</v>
      </c>
      <c r="P3174">
        <f t="shared" si="314"/>
        <v>14.366133503820061</v>
      </c>
      <c r="Q3174">
        <f t="shared" si="314"/>
        <v>14.633153795927273</v>
      </c>
      <c r="R3174">
        <f t="shared" si="314"/>
        <v>14.898360315395646</v>
      </c>
      <c r="S3174">
        <f t="shared" si="314"/>
        <v>15.16180918446053</v>
      </c>
      <c r="T3174">
        <f t="shared" si="314"/>
        <v>15.42355349760639</v>
      </c>
      <c r="U3174">
        <f t="shared" si="314"/>
        <v>15.683643551350697</v>
      </c>
      <c r="V3174">
        <f t="shared" si="314"/>
        <v>15.942127051774564</v>
      </c>
      <c r="W3174">
        <f t="shared" si="314"/>
        <v>16.199049302400791</v>
      </c>
      <c r="X3174">
        <f t="shared" si="314"/>
        <v>16.454453374666429</v>
      </c>
      <c r="Y3174">
        <f t="shared" si="314"/>
        <v>16.708380262937489</v>
      </c>
      <c r="Z3174">
        <f t="shared" si="314"/>
        <v>16.960869025759809</v>
      </c>
      <c r="AA3174">
        <f t="shared" si="314"/>
        <v>17.211956914823496</v>
      </c>
      <c r="AB3174">
        <f t="shared" si="314"/>
        <v>17.461679492933648</v>
      </c>
      <c r="AC3174">
        <f t="shared" si="314"/>
        <v>17.710070742121196</v>
      </c>
      <c r="AD3174">
        <f t="shared" si="314"/>
        <v>17.957163162891423</v>
      </c>
      <c r="AE3174">
        <f t="shared" si="314"/>
        <v>18.202987865489924</v>
      </c>
      <c r="AF3174">
        <f t="shared" si="314"/>
        <v>18.447574653963496</v>
      </c>
      <c r="AG3174">
        <f t="shared" si="314"/>
        <v>18.690952103705445</v>
      </c>
      <c r="AH3174">
        <f t="shared" si="314"/>
        <v>18.933147633097267</v>
      </c>
      <c r="AI3174">
        <f t="shared" si="314"/>
        <v>19.174187569791808</v>
      </c>
      <c r="AJ3174">
        <f t="shared" si="314"/>
        <v>19.414097212123881</v>
      </c>
      <c r="AK3174">
        <f t="shared" si="314"/>
        <v>19.652900886082953</v>
      </c>
      <c r="AL3174">
        <f t="shared" si="314"/>
        <v>19.890621998237272</v>
      </c>
      <c r="AM3174">
        <f t="shared" si="314"/>
        <v>20.127283084958293</v>
      </c>
      <c r="AN3174">
        <f t="shared" si="314"/>
        <v>20.362905858259865</v>
      </c>
      <c r="AO3174">
        <f t="shared" si="314"/>
        <v>20.597511248534651</v>
      </c>
      <c r="AP3174">
        <f t="shared" si="314"/>
        <v>20.831119444443029</v>
      </c>
      <c r="AQ3174">
        <f t="shared" si="314"/>
        <v>21.06374993018499</v>
      </c>
      <c r="AR3174">
        <f t="shared" si="314"/>
        <v>21.29542152036376</v>
      </c>
      <c r="AS3174">
        <f t="shared" si="314"/>
        <v>21.526152392630255</v>
      </c>
      <c r="AT3174">
        <f t="shared" si="314"/>
        <v>21.755960118280186</v>
      </c>
      <c r="AU3174">
        <f t="shared" si="314"/>
        <v>21.984861690960013</v>
      </c>
      <c r="AV3174">
        <f t="shared" si="314"/>
        <v>22.212873553623769</v>
      </c>
      <c r="AW3174">
        <f t="shared" si="314"/>
        <v>22.440011623870664</v>
      </c>
      <c r="AX3174">
        <f t="shared" si="314"/>
        <v>22.666291317781702</v>
      </c>
      <c r="AY3174">
        <f t="shared" si="314"/>
        <v>22.891727572363525</v>
      </c>
      <c r="AZ3174">
        <f t="shared" si="314"/>
        <v>23.116334866698583</v>
      </c>
      <c r="BA3174">
        <f t="shared" si="314"/>
        <v>23.34012724189262</v>
      </c>
      <c r="BB3174">
        <f t="shared" si="314"/>
        <v>23.563118319902312</v>
      </c>
      <c r="BC3174">
        <f t="shared" si="314"/>
        <v>23.785321321320122</v>
      </c>
      <c r="BD3174">
        <f t="shared" si="314"/>
        <v>24.006749082186449</v>
      </c>
      <c r="BE3174">
        <f t="shared" si="314"/>
        <v>24.227414069893968</v>
      </c>
      <c r="BF3174">
        <f t="shared" si="314"/>
        <v>24.447328398243968</v>
      </c>
      <c r="BG3174">
        <f t="shared" si="314"/>
        <v>24.666503841709538</v>
      </c>
      <c r="BH3174">
        <f t="shared" si="314"/>
        <v>24.884951848957037</v>
      </c>
      <c r="BI3174">
        <f t="shared" si="314"/>
        <v>25.102683555672261</v>
      </c>
      <c r="BJ3174">
        <f t="shared" si="314"/>
        <v>25.319709796735463</v>
      </c>
      <c r="BK3174">
        <f t="shared" si="314"/>
        <v>25.536041117785061</v>
      </c>
      <c r="BL3174">
        <f t="shared" si="314"/>
        <v>25.751687786207913</v>
      </c>
      <c r="BM3174">
        <f t="shared" si="314"/>
        <v>25.966659801590492</v>
      </c>
      <c r="BN3174">
        <f t="shared" si="314"/>
        <v>26.180966905663379</v>
      </c>
      <c r="BO3174">
        <f t="shared" ref="BO3174:DW3174" si="315">BO3173^0.727399687532279</f>
        <v>26.39461859176922</v>
      </c>
      <c r="BP3174">
        <f t="shared" si="315"/>
        <v>26.607624113881538</v>
      </c>
      <c r="BQ3174">
        <f t="shared" si="315"/>
        <v>26.819992495200978</v>
      </c>
      <c r="BR3174">
        <f t="shared" si="315"/>
        <v>27.031732536352642</v>
      </c>
      <c r="BS3174">
        <f t="shared" si="315"/>
        <v>27.242852823207564</v>
      </c>
      <c r="BT3174">
        <f t="shared" si="315"/>
        <v>27.453361734349023</v>
      </c>
      <c r="BU3174">
        <f t="shared" si="315"/>
        <v>27.663267448203502</v>
      </c>
      <c r="BV3174">
        <f t="shared" si="315"/>
        <v>27.872577949854794</v>
      </c>
      <c r="BW3174">
        <f t="shared" si="315"/>
        <v>28.081301037558262</v>
      </c>
      <c r="BX3174">
        <f t="shared" si="315"/>
        <v>28.289444328971495</v>
      </c>
      <c r="BY3174">
        <f t="shared" si="315"/>
        <v>28.497015267116534</v>
      </c>
      <c r="BZ3174">
        <f t="shared" si="315"/>
        <v>28.70402112608738</v>
      </c>
      <c r="CA3174">
        <f t="shared" si="315"/>
        <v>28.910469016516732</v>
      </c>
      <c r="CB3174">
        <f t="shared" si="315"/>
        <v>29.116365890813782</v>
      </c>
      <c r="CC3174">
        <f t="shared" si="315"/>
        <v>29.321718548184993</v>
      </c>
      <c r="CD3174">
        <f t="shared" si="315"/>
        <v>29.526533639449124</v>
      </c>
      <c r="CE3174">
        <f t="shared" si="315"/>
        <v>29.730817671656183</v>
      </c>
      <c r="CF3174">
        <f t="shared" si="315"/>
        <v>29.934577012520794</v>
      </c>
      <c r="CG3174">
        <f t="shared" si="315"/>
        <v>30.137817894678509</v>
      </c>
      <c r="CH3174">
        <f t="shared" si="315"/>
        <v>30.34054641977399</v>
      </c>
      <c r="CI3174">
        <f t="shared" si="315"/>
        <v>30.542768562389259</v>
      </c>
      <c r="CJ3174">
        <f t="shared" si="315"/>
        <v>30.74449017381929</v>
      </c>
      <c r="CK3174">
        <f t="shared" si="315"/>
        <v>30.945716985702759</v>
      </c>
      <c r="CL3174">
        <f t="shared" si="315"/>
        <v>31.146454613514155</v>
      </c>
      <c r="CM3174">
        <f t="shared" si="315"/>
        <v>31.346708559924188</v>
      </c>
      <c r="CN3174">
        <f t="shared" si="315"/>
        <v>31.546484218034308</v>
      </c>
      <c r="CO3174">
        <f t="shared" si="315"/>
        <v>31.74578687449128</v>
      </c>
      <c r="CP3174">
        <f t="shared" si="315"/>
        <v>31.944621712487006</v>
      </c>
      <c r="CQ3174">
        <f t="shared" si="315"/>
        <v>32.142993814649103</v>
      </c>
      <c r="CR3174">
        <f t="shared" si="315"/>
        <v>32.340908165826811</v>
      </c>
      <c r="CS3174">
        <f t="shared" si="315"/>
        <v>32.538369655777004</v>
      </c>
      <c r="CT3174">
        <f t="shared" si="315"/>
        <v>32.735383081754762</v>
      </c>
      <c r="CU3174">
        <f t="shared" si="315"/>
        <v>32.931953151012408</v>
      </c>
      <c r="CV3174">
        <f t="shared" si="315"/>
        <v>33.128084483211225</v>
      </c>
      <c r="CW3174">
        <f t="shared" si="315"/>
        <v>33.323781612749556</v>
      </c>
      <c r="CX3174">
        <f t="shared" si="315"/>
        <v>33.519048991010479</v>
      </c>
      <c r="CY3174">
        <f t="shared" si="315"/>
        <v>33.713890988533109</v>
      </c>
      <c r="CZ3174">
        <f t="shared" si="315"/>
        <v>33.908311897110146</v>
      </c>
      <c r="DA3174">
        <f t="shared" si="315"/>
        <v>34.102315931814871</v>
      </c>
      <c r="DB3174">
        <f t="shared" si="315"/>
        <v>34.29590723296073</v>
      </c>
      <c r="DC3174">
        <f t="shared" si="315"/>
        <v>34.489089867995901</v>
      </c>
      <c r="DD3174">
        <f t="shared" si="315"/>
        <v>34.681867833335815</v>
      </c>
      <c r="DE3174">
        <f t="shared" si="315"/>
        <v>34.874245056135841</v>
      </c>
      <c r="DF3174">
        <f t="shared" si="315"/>
        <v>35.066225396006722</v>
      </c>
      <c r="DG3174">
        <f t="shared" si="315"/>
        <v>35.257812646674921</v>
      </c>
      <c r="DH3174">
        <f t="shared" si="315"/>
        <v>35.449010537590148</v>
      </c>
      <c r="DI3174">
        <f t="shared" si="315"/>
        <v>35.639822735481893</v>
      </c>
      <c r="DJ3174">
        <f t="shared" si="315"/>
        <v>35.830252845867328</v>
      </c>
      <c r="DK3174">
        <f t="shared" si="315"/>
        <v>36.020304414512104</v>
      </c>
      <c r="DL3174">
        <f t="shared" si="315"/>
        <v>36.209980928845852</v>
      </c>
      <c r="DM3174">
        <f t="shared" si="315"/>
        <v>36.399285819334565</v>
      </c>
      <c r="DN3174">
        <f t="shared" si="315"/>
        <v>36.588222460810705</v>
      </c>
      <c r="DO3174">
        <f t="shared" si="315"/>
        <v>36.776794173763278</v>
      </c>
      <c r="DP3174">
        <f t="shared" si="315"/>
        <v>36.965004225589219</v>
      </c>
      <c r="DQ3174">
        <f t="shared" si="315"/>
        <v>37.152855831807223</v>
      </c>
      <c r="DR3174">
        <f t="shared" si="315"/>
        <v>37.340352157235579</v>
      </c>
      <c r="DS3174">
        <f t="shared" si="315"/>
        <v>37.527496317135636</v>
      </c>
      <c r="DT3174">
        <f t="shared" si="315"/>
        <v>37.714291378321377</v>
      </c>
      <c r="DU3174">
        <f t="shared" si="315"/>
        <v>37.900740360237236</v>
      </c>
      <c r="DV3174">
        <f t="shared" si="315"/>
        <v>38.086846236004433</v>
      </c>
      <c r="DW3174">
        <f t="shared" si="315"/>
        <v>38.272611933437595</v>
      </c>
    </row>
    <row r="3175" spans="1:127" ht="15" x14ac:dyDescent="0.25">
      <c r="B3175">
        <f>I3163*B3174</f>
        <v>56.339483566425109</v>
      </c>
      <c r="C3175">
        <f t="shared" ref="C3175:BN3175" si="316">1/C3174</f>
        <v>9.3486484521621824E-2</v>
      </c>
      <c r="D3175">
        <f t="shared" si="316"/>
        <v>9.0954972147677116E-2</v>
      </c>
      <c r="E3175">
        <f t="shared" si="316"/>
        <v>8.8580412871632749E-2</v>
      </c>
      <c r="F3175">
        <f t="shared" si="316"/>
        <v>8.6347974237957079E-2</v>
      </c>
      <c r="G3175">
        <f t="shared" si="316"/>
        <v>8.4244675323355236E-2</v>
      </c>
      <c r="H3175">
        <f t="shared" si="316"/>
        <v>8.2259103095114569E-2</v>
      </c>
      <c r="I3175">
        <f t="shared" si="316"/>
        <v>8.0381179761604721E-2</v>
      </c>
      <c r="J3175">
        <f t="shared" si="316"/>
        <v>7.8601970674629942E-2</v>
      </c>
      <c r="K3175">
        <f t="shared" si="316"/>
        <v>7.6913524726182542E-2</v>
      </c>
      <c r="L3175">
        <f t="shared" si="316"/>
        <v>7.5308740968378723E-2</v>
      </c>
      <c r="M3175">
        <f t="shared" si="316"/>
        <v>7.3781256536825157E-2</v>
      </c>
      <c r="N3175">
        <f t="shared" si="316"/>
        <v>7.2325351989115882E-2</v>
      </c>
      <c r="O3175">
        <f t="shared" si="316"/>
        <v>7.0935870963824491E-2</v>
      </c>
      <c r="P3175">
        <f t="shared" si="316"/>
        <v>6.9608151680763133E-2</v>
      </c>
      <c r="Q3175">
        <f t="shared" si="316"/>
        <v>6.833796828393357E-2</v>
      </c>
      <c r="R3175">
        <f t="shared" si="316"/>
        <v>6.7121480406580142E-2</v>
      </c>
      <c r="S3175">
        <f t="shared" si="316"/>
        <v>6.5955189636927272E-2</v>
      </c>
      <c r="T3175">
        <f t="shared" si="316"/>
        <v>6.4835901801435822E-2</v>
      </c>
      <c r="U3175">
        <f t="shared" si="316"/>
        <v>6.3760694173254057E-2</v>
      </c>
      <c r="V3175">
        <f t="shared" si="316"/>
        <v>6.2726886867250697E-2</v>
      </c>
      <c r="W3175">
        <f t="shared" si="316"/>
        <v>6.173201780747678E-2</v>
      </c>
      <c r="X3175">
        <f t="shared" si="316"/>
        <v>6.0773820754180627E-2</v>
      </c>
      <c r="Y3175">
        <f t="shared" si="316"/>
        <v>5.9850205960310765E-2</v>
      </c>
      <c r="Z3175">
        <f t="shared" si="316"/>
        <v>5.8959243095458205E-2</v>
      </c>
      <c r="AA3175">
        <f t="shared" si="316"/>
        <v>5.8099146131301752E-2</v>
      </c>
      <c r="AB3175">
        <f t="shared" si="316"/>
        <v>5.7268259929102332E-2</v>
      </c>
      <c r="AC3175">
        <f t="shared" si="316"/>
        <v>5.6465048308453371E-2</v>
      </c>
      <c r="AD3175">
        <f t="shared" si="316"/>
        <v>5.5688083408770579E-2</v>
      </c>
      <c r="AE3175">
        <f t="shared" si="316"/>
        <v>5.4936036182051562E-2</v>
      </c>
      <c r="AF3175">
        <f t="shared" si="316"/>
        <v>5.4207667878180835E-2</v>
      </c>
      <c r="AG3175">
        <f t="shared" si="316"/>
        <v>5.3501822403244609E-2</v>
      </c>
      <c r="AH3175">
        <f t="shared" si="316"/>
        <v>5.2817419447566537E-2</v>
      </c>
      <c r="AI3175">
        <f t="shared" si="316"/>
        <v>5.2153448293968993E-2</v>
      </c>
      <c r="AJ3175">
        <f t="shared" si="316"/>
        <v>5.1508962228514622E-2</v>
      </c>
      <c r="AK3175">
        <f t="shared" si="316"/>
        <v>5.088307348601865E-2</v>
      </c>
      <c r="AL3175">
        <f t="shared" si="316"/>
        <v>5.027494867121908E-2</v>
      </c>
      <c r="AM3175">
        <f t="shared" si="316"/>
        <v>4.9683804603877668E-2</v>
      </c>
      <c r="AN3175">
        <f t="shared" si="316"/>
        <v>4.9108904542441184E-2</v>
      </c>
      <c r="AO3175">
        <f t="shared" si="316"/>
        <v>4.8549554746384324E-2</v>
      </c>
      <c r="AP3175">
        <f t="shared" si="316"/>
        <v>4.800510134210588E-2</v>
      </c>
      <c r="AQ3175">
        <f t="shared" si="316"/>
        <v>4.7474927461371434E-2</v>
      </c>
      <c r="AR3175">
        <f t="shared" si="316"/>
        <v>4.6958450624879598E-2</v>
      </c>
      <c r="AS3175">
        <f t="shared" si="316"/>
        <v>4.6455120346651564E-2</v>
      </c>
      <c r="AT3175">
        <f t="shared" si="316"/>
        <v>4.5964415937670429E-2</v>
      </c>
      <c r="AU3175">
        <f t="shared" si="316"/>
        <v>4.5485844489583094E-2</v>
      </c>
      <c r="AV3175">
        <f t="shared" si="316"/>
        <v>4.5018939021370413E-2</v>
      </c>
      <c r="AW3175">
        <f t="shared" si="316"/>
        <v>4.4563256773728473E-2</v>
      </c>
      <c r="AX3175">
        <f t="shared" si="316"/>
        <v>4.411837763752291E-2</v>
      </c>
      <c r="AY3175">
        <f t="shared" si="316"/>
        <v>4.3683902704104736E-2</v>
      </c>
      <c r="AZ3175">
        <f t="shared" si="316"/>
        <v>4.3259452926536421E-2</v>
      </c>
      <c r="BA3175">
        <f t="shared" si="316"/>
        <v>4.2844667881892458E-2</v>
      </c>
      <c r="BB3175">
        <f t="shared" si="316"/>
        <v>4.2439204625788506E-2</v>
      </c>
      <c r="BC3175">
        <f t="shared" si="316"/>
        <v>4.2042736631169399E-2</v>
      </c>
      <c r="BD3175">
        <f t="shared" si="316"/>
        <v>4.1654952804168831E-2</v>
      </c>
      <c r="BE3175">
        <f t="shared" si="316"/>
        <v>4.1275556570548037E-2</v>
      </c>
      <c r="BF3175">
        <f t="shared" si="316"/>
        <v>4.090426502684151E-2</v>
      </c>
      <c r="BG3175">
        <f t="shared" si="316"/>
        <v>4.0540808150892532E-2</v>
      </c>
      <c r="BH3175">
        <f t="shared" si="316"/>
        <v>4.0184928066955908E-2</v>
      </c>
      <c r="BI3175">
        <f t="shared" si="316"/>
        <v>3.9836378360991513E-2</v>
      </c>
      <c r="BJ3175">
        <f t="shared" si="316"/>
        <v>3.9494923442168858E-2</v>
      </c>
      <c r="BK3175">
        <f t="shared" si="316"/>
        <v>3.9160337946962775E-2</v>
      </c>
      <c r="BL3175">
        <f t="shared" si="316"/>
        <v>3.8832406182540774E-2</v>
      </c>
      <c r="BM3175">
        <f t="shared" si="316"/>
        <v>3.8510921606434288E-2</v>
      </c>
      <c r="BN3175">
        <f t="shared" si="316"/>
        <v>3.8195686339746425E-2</v>
      </c>
      <c r="BO3175">
        <f t="shared" ref="BO3175:DW3175" si="317">1/BO3174</f>
        <v>3.7886510711385525E-2</v>
      </c>
      <c r="BP3175">
        <f t="shared" si="317"/>
        <v>3.7583212831027897E-2</v>
      </c>
      <c r="BQ3175">
        <f t="shared" si="317"/>
        <v>3.7285618188705107E-2</v>
      </c>
      <c r="BR3175">
        <f t="shared" si="317"/>
        <v>3.6993559279087505E-2</v>
      </c>
      <c r="BS3175">
        <f t="shared" si="317"/>
        <v>3.6706875248693586E-2</v>
      </c>
      <c r="BT3175">
        <f t="shared" si="317"/>
        <v>3.6425411564399511E-2</v>
      </c>
      <c r="BU3175">
        <f t="shared" si="317"/>
        <v>3.6149019701754055E-2</v>
      </c>
      <c r="BV3175">
        <f t="shared" si="317"/>
        <v>3.5877556851723134E-2</v>
      </c>
      <c r="BW3175">
        <f t="shared" si="317"/>
        <v>3.5610885644597343E-2</v>
      </c>
      <c r="BX3175">
        <f t="shared" si="317"/>
        <v>3.5348873889894342E-2</v>
      </c>
      <c r="BY3175">
        <f t="shared" si="317"/>
        <v>3.5091394331178485E-2</v>
      </c>
      <c r="BZ3175">
        <f t="shared" si="317"/>
        <v>3.4838324414803314E-2</v>
      </c>
      <c r="CA3175">
        <f t="shared" si="317"/>
        <v>3.4589546071656388E-2</v>
      </c>
      <c r="CB3175">
        <f t="shared" si="317"/>
        <v>3.4344945511057073E-2</v>
      </c>
      <c r="CC3175">
        <f t="shared" si="317"/>
        <v>3.4104413026019575E-2</v>
      </c>
      <c r="CD3175">
        <f t="shared" si="317"/>
        <v>3.3867842809151942E-2</v>
      </c>
      <c r="CE3175">
        <f t="shared" si="317"/>
        <v>3.3635132778515812E-2</v>
      </c>
      <c r="CF3175">
        <f t="shared" si="317"/>
        <v>3.340618441281893E-2</v>
      </c>
      <c r="CG3175">
        <f t="shared" si="317"/>
        <v>3.3180902595359163E-2</v>
      </c>
      <c r="CH3175">
        <f t="shared" si="317"/>
        <v>3.2959195466178724E-2</v>
      </c>
      <c r="CI3175">
        <f t="shared" si="317"/>
        <v>3.274097428192585E-2</v>
      </c>
      <c r="CJ3175">
        <f t="shared" si="317"/>
        <v>3.2526153282956626E-2</v>
      </c>
      <c r="CK3175">
        <f t="shared" si="317"/>
        <v>3.2314649567240929E-2</v>
      </c>
      <c r="CL3175">
        <f t="shared" si="317"/>
        <v>3.2106382970667528E-2</v>
      </c>
      <c r="CM3175">
        <f t="shared" si="317"/>
        <v>3.1901275953369772E-2</v>
      </c>
      <c r="CN3175">
        <f t="shared" si="317"/>
        <v>3.1699253491719558E-2</v>
      </c>
      <c r="CO3175">
        <f t="shared" si="317"/>
        <v>3.150024297566021E-2</v>
      </c>
      <c r="CP3175">
        <f t="shared" si="317"/>
        <v>3.130417411107124E-2</v>
      </c>
      <c r="CQ3175">
        <f t="shared" si="317"/>
        <v>3.1110978826877418E-2</v>
      </c>
      <c r="CR3175">
        <f t="shared" si="317"/>
        <v>3.0920591186633876E-2</v>
      </c>
      <c r="CS3175">
        <f t="shared" si="317"/>
        <v>3.0732947304335994E-2</v>
      </c>
      <c r="CT3175">
        <f t="shared" si="317"/>
        <v>3.0547985264218744E-2</v>
      </c>
      <c r="CU3175">
        <f t="shared" si="317"/>
        <v>3.0365645044325516E-2</v>
      </c>
      <c r="CV3175">
        <f t="shared" si="317"/>
        <v>3.0185868443639831E-2</v>
      </c>
      <c r="CW3175">
        <f t="shared" si="317"/>
        <v>3.0008599012586366E-2</v>
      </c>
      <c r="CX3175">
        <f t="shared" si="317"/>
        <v>2.9833781986720192E-2</v>
      </c>
      <c r="CY3175">
        <f t="shared" si="317"/>
        <v>2.9661364223433115E-2</v>
      </c>
      <c r="CZ3175">
        <f t="shared" si="317"/>
        <v>2.9491294141517719E-2</v>
      </c>
      <c r="DA3175">
        <f t="shared" si="317"/>
        <v>2.932352166343858E-2</v>
      </c>
      <c r="DB3175">
        <f t="shared" si="317"/>
        <v>2.9157998160169125E-2</v>
      </c>
      <c r="DC3175">
        <f t="shared" si="317"/>
        <v>2.8994676398461545E-2</v>
      </c>
      <c r="DD3175">
        <f t="shared" si="317"/>
        <v>2.8833510490424378E-2</v>
      </c>
      <c r="DE3175">
        <f t="shared" si="317"/>
        <v>2.867445584529028E-2</v>
      </c>
      <c r="DF3175">
        <f t="shared" si="317"/>
        <v>2.8517469123262928E-2</v>
      </c>
      <c r="DG3175">
        <f t="shared" si="317"/>
        <v>2.8362508191338624E-2</v>
      </c>
      <c r="DH3175">
        <f t="shared" si="317"/>
        <v>2.8209532081004053E-2</v>
      </c>
      <c r="DI3175">
        <f t="shared" si="317"/>
        <v>2.8058500947717432E-2</v>
      </c>
      <c r="DJ3175">
        <f t="shared" si="317"/>
        <v>2.790937603208514E-2</v>
      </c>
      <c r="DK3175">
        <f t="shared" si="317"/>
        <v>2.7762119622651307E-2</v>
      </c>
      <c r="DL3175">
        <f t="shared" si="317"/>
        <v>2.7616695020222255E-2</v>
      </c>
      <c r="DM3175">
        <f t="shared" si="317"/>
        <v>2.7473066503651569E-2</v>
      </c>
      <c r="DN3175">
        <f t="shared" si="317"/>
        <v>2.7331199297016696E-2</v>
      </c>
      <c r="DO3175">
        <f t="shared" si="317"/>
        <v>2.7191059538120489E-2</v>
      </c>
      <c r="DP3175">
        <f t="shared" si="317"/>
        <v>2.7052614248255509E-2</v>
      </c>
      <c r="DQ3175">
        <f t="shared" si="317"/>
        <v>2.6915831303172183E-2</v>
      </c>
      <c r="DR3175">
        <f t="shared" si="317"/>
        <v>2.67806794051948E-2</v>
      </c>
      <c r="DS3175">
        <f t="shared" si="317"/>
        <v>2.6647128056432171E-2</v>
      </c>
      <c r="DT3175">
        <f t="shared" si="317"/>
        <v>2.6515147533033377E-2</v>
      </c>
      <c r="DU3175">
        <f t="shared" si="317"/>
        <v>2.6384708860440333E-2</v>
      </c>
      <c r="DV3175">
        <f t="shared" si="317"/>
        <v>2.6255783789592833E-2</v>
      </c>
      <c r="DW3175">
        <f t="shared" si="317"/>
        <v>2.6128344774042741E-2</v>
      </c>
    </row>
    <row r="3176" spans="1:127" ht="15" x14ac:dyDescent="0.25">
      <c r="C3176">
        <f t="shared" ref="C3176:BN3176" si="318">$I$3163/C3175</f>
        <v>57.969947547140663</v>
      </c>
      <c r="D3176">
        <f t="shared" si="318"/>
        <v>59.58340128218488</v>
      </c>
      <c r="E3176">
        <f t="shared" si="318"/>
        <v>61.18064285767764</v>
      </c>
      <c r="F3176">
        <f t="shared" si="318"/>
        <v>62.76240585737699</v>
      </c>
      <c r="G3176">
        <f t="shared" si="318"/>
        <v>64.329366613186622</v>
      </c>
      <c r="H3176">
        <f t="shared" si="318"/>
        <v>65.882150426787931</v>
      </c>
      <c r="I3176">
        <f t="shared" si="318"/>
        <v>67.421336936804408</v>
      </c>
      <c r="J3176">
        <f t="shared" si="318"/>
        <v>68.947464771824045</v>
      </c>
      <c r="K3176">
        <f t="shared" si="318"/>
        <v>70.461035603015944</v>
      </c>
      <c r="L3176">
        <f t="shared" si="318"/>
        <v>71.962517689155646</v>
      </c>
      <c r="M3176">
        <f t="shared" si="318"/>
        <v>73.452348990289977</v>
      </c>
      <c r="N3176">
        <f t="shared" si="318"/>
        <v>74.930939913027345</v>
      </c>
      <c r="O3176">
        <f t="shared" si="318"/>
        <v>76.39867573979258</v>
      </c>
      <c r="P3176">
        <f t="shared" si="318"/>
        <v>77.855918785769148</v>
      </c>
      <c r="Q3176">
        <f t="shared" si="318"/>
        <v>79.303010320239665</v>
      </c>
      <c r="R3176">
        <f t="shared" si="318"/>
        <v>80.740272283292967</v>
      </c>
      <c r="S3176">
        <f t="shared" si="318"/>
        <v>82.168008824141936</v>
      </c>
      <c r="T3176">
        <f t="shared" si="318"/>
        <v>83.586507683386301</v>
      </c>
      <c r="U3176">
        <f t="shared" si="318"/>
        <v>84.996041438305014</v>
      </c>
      <c r="V3176">
        <f t="shared" si="318"/>
        <v>86.396868627549125</v>
      </c>
      <c r="W3176">
        <f t="shared" si="318"/>
        <v>87.789234769329283</v>
      </c>
      <c r="X3176">
        <f t="shared" si="318"/>
        <v>89.173373285275872</v>
      </c>
      <c r="Y3176">
        <f t="shared" si="318"/>
        <v>90.549506340526804</v>
      </c>
      <c r="Z3176">
        <f t="shared" si="318"/>
        <v>91.917845609223349</v>
      </c>
      <c r="AA3176">
        <f t="shared" si="318"/>
        <v>93.278592973420857</v>
      </c>
      <c r="AB3176">
        <f t="shared" si="318"/>
        <v>94.631941162420134</v>
      </c>
      <c r="AC3176">
        <f t="shared" si="318"/>
        <v>95.978074338664058</v>
      </c>
      <c r="AD3176">
        <f t="shared" si="318"/>
        <v>97.317168635605569</v>
      </c>
      <c r="AE3176">
        <f t="shared" si="318"/>
        <v>98.649392652315115</v>
      </c>
      <c r="AF3176">
        <f t="shared" si="318"/>
        <v>99.974907909040738</v>
      </c>
      <c r="AG3176">
        <f t="shared" si="318"/>
        <v>101.29386926745762</v>
      </c>
      <c r="AH3176">
        <f t="shared" si="318"/>
        <v>102.60642531892353</v>
      </c>
      <c r="AI3176">
        <f t="shared" si="318"/>
        <v>103.91271874369414</v>
      </c>
      <c r="AJ3176">
        <f t="shared" si="318"/>
        <v>105.21288664373225</v>
      </c>
      <c r="AK3176">
        <f t="shared" si="318"/>
        <v>106.50706085146581</v>
      </c>
      <c r="AL3176">
        <f t="shared" si="318"/>
        <v>107.79536821660535</v>
      </c>
      <c r="AM3176">
        <f t="shared" si="318"/>
        <v>109.07793087291118</v>
      </c>
      <c r="AN3176">
        <f t="shared" si="318"/>
        <v>110.35486648661454</v>
      </c>
      <c r="AO3176">
        <f t="shared" si="318"/>
        <v>111.62628848802366</v>
      </c>
      <c r="AP3176">
        <f t="shared" si="318"/>
        <v>112.89230628769791</v>
      </c>
      <c r="AQ3176">
        <f t="shared" si="318"/>
        <v>114.15302547843939</v>
      </c>
      <c r="AR3176">
        <f t="shared" si="318"/>
        <v>115.40854802423307</v>
      </c>
      <c r="AS3176">
        <f t="shared" si="318"/>
        <v>116.65897243716041</v>
      </c>
      <c r="AT3176">
        <f t="shared" si="318"/>
        <v>117.9043939432174</v>
      </c>
      <c r="AU3176">
        <f t="shared" si="318"/>
        <v>119.14490463788391</v>
      </c>
      <c r="AV3176">
        <f t="shared" si="318"/>
        <v>120.38059363221359</v>
      </c>
      <c r="AW3176">
        <f t="shared" si="318"/>
        <v>121.61154719014873</v>
      </c>
      <c r="AX3176">
        <f t="shared" si="318"/>
        <v>122.83784885770055</v>
      </c>
      <c r="AY3176">
        <f t="shared" si="318"/>
        <v>124.05957958458146</v>
      </c>
      <c r="AZ3176">
        <f t="shared" si="318"/>
        <v>125.27681783882655</v>
      </c>
      <c r="BA3176">
        <f t="shared" si="318"/>
        <v>126.48963971489697</v>
      </c>
      <c r="BB3176">
        <f t="shared" si="318"/>
        <v>127.69811903571471</v>
      </c>
      <c r="BC3176">
        <f t="shared" si="318"/>
        <v>128.90232744904591</v>
      </c>
      <c r="BD3176">
        <f t="shared" si="318"/>
        <v>130.10233451861265</v>
      </c>
      <c r="BE3176">
        <f t="shared" si="318"/>
        <v>131.29820781028511</v>
      </c>
      <c r="BF3176">
        <f t="shared" si="318"/>
        <v>132.49001297367801</v>
      </c>
      <c r="BG3176">
        <f t="shared" si="318"/>
        <v>133.67781381944857</v>
      </c>
      <c r="BH3176">
        <f t="shared" si="318"/>
        <v>134.86167239257489</v>
      </c>
      <c r="BI3176">
        <f t="shared" si="318"/>
        <v>136.04164904186607</v>
      </c>
      <c r="BJ3176">
        <f t="shared" si="318"/>
        <v>137.21780248594371</v>
      </c>
      <c r="BK3176">
        <f t="shared" si="318"/>
        <v>138.39018987591032</v>
      </c>
      <c r="BL3176">
        <f t="shared" si="318"/>
        <v>139.55886685491009</v>
      </c>
      <c r="BM3176">
        <f t="shared" si="318"/>
        <v>140.72388761476788</v>
      </c>
      <c r="BN3176">
        <f t="shared" si="318"/>
        <v>141.88530494988282</v>
      </c>
      <c r="BO3176">
        <f t="shared" ref="BO3176:DW3176" si="319">$I$3163/BO3175</f>
        <v>143.04317030853869</v>
      </c>
      <c r="BP3176">
        <f t="shared" si="319"/>
        <v>144.19753384178077</v>
      </c>
      <c r="BQ3176">
        <f t="shared" si="319"/>
        <v>145.34844445000218</v>
      </c>
      <c r="BR3176">
        <f t="shared" si="319"/>
        <v>146.49594982736875</v>
      </c>
      <c r="BS3176">
        <f t="shared" si="319"/>
        <v>147.64009650420664</v>
      </c>
      <c r="BT3176">
        <f t="shared" si="319"/>
        <v>148.78092988746539</v>
      </c>
      <c r="BU3176">
        <f t="shared" si="319"/>
        <v>149.91849429936352</v>
      </c>
      <c r="BV3176">
        <f t="shared" si="319"/>
        <v>151.05283301431686</v>
      </c>
      <c r="BW3176">
        <f t="shared" si="319"/>
        <v>152.18398829424206</v>
      </c>
      <c r="BX3176">
        <f t="shared" si="319"/>
        <v>153.31200142232291</v>
      </c>
      <c r="BY3176">
        <f t="shared" si="319"/>
        <v>154.4369127353223</v>
      </c>
      <c r="BZ3176">
        <f t="shared" si="319"/>
        <v>155.55876165451315</v>
      </c>
      <c r="CA3176">
        <f t="shared" si="319"/>
        <v>156.67758671530541</v>
      </c>
      <c r="CB3176">
        <f t="shared" si="319"/>
        <v>157.79342559563128</v>
      </c>
      <c r="CC3176">
        <f t="shared" si="319"/>
        <v>158.90631514315524</v>
      </c>
      <c r="CD3176">
        <f t="shared" si="319"/>
        <v>160.01629140136836</v>
      </c>
      <c r="CE3176">
        <f t="shared" si="319"/>
        <v>161.12338963462037</v>
      </c>
      <c r="CF3176">
        <f t="shared" si="319"/>
        <v>162.22764435214606</v>
      </c>
      <c r="CG3176">
        <f t="shared" si="319"/>
        <v>163.32908933113166</v>
      </c>
      <c r="CH3176">
        <f t="shared" si="319"/>
        <v>164.4277576388705</v>
      </c>
      <c r="CI3176">
        <f t="shared" si="319"/>
        <v>165.5236816540519</v>
      </c>
      <c r="CJ3176">
        <f t="shared" si="319"/>
        <v>166.61689308722248</v>
      </c>
      <c r="CK3176">
        <f t="shared" si="319"/>
        <v>167.70742300046274</v>
      </c>
      <c r="CL3176">
        <f t="shared" si="319"/>
        <v>168.79530182631217</v>
      </c>
      <c r="CM3176">
        <f t="shared" si="319"/>
        <v>169.8805593859808</v>
      </c>
      <c r="CN3176">
        <f t="shared" si="319"/>
        <v>170.9632249068782</v>
      </c>
      <c r="CO3176">
        <f t="shared" si="319"/>
        <v>172.04332703949279</v>
      </c>
      <c r="CP3176">
        <f t="shared" si="319"/>
        <v>173.12089387364901</v>
      </c>
      <c r="CQ3176">
        <f t="shared" si="319"/>
        <v>174.19595295417247</v>
      </c>
      <c r="CR3176">
        <f t="shared" si="319"/>
        <v>175.26853129598814</v>
      </c>
      <c r="CS3176">
        <f t="shared" si="319"/>
        <v>176.33865539867671</v>
      </c>
      <c r="CT3176">
        <f t="shared" si="319"/>
        <v>177.40635126051396</v>
      </c>
      <c r="CU3176">
        <f t="shared" si="319"/>
        <v>178.4716443920143</v>
      </c>
      <c r="CV3176">
        <f t="shared" si="319"/>
        <v>179.53455982900056</v>
      </c>
      <c r="CW3176">
        <f t="shared" si="319"/>
        <v>180.59512214522107</v>
      </c>
      <c r="CX3176">
        <f t="shared" si="319"/>
        <v>181.65335546453068</v>
      </c>
      <c r="CY3176">
        <f t="shared" si="319"/>
        <v>182.70928347265792</v>
      </c>
      <c r="CZ3176">
        <f t="shared" si="319"/>
        <v>183.76292942857253</v>
      </c>
      <c r="DA3176">
        <f t="shared" si="319"/>
        <v>184.81431617547045</v>
      </c>
      <c r="DB3176">
        <f t="shared" si="319"/>
        <v>185.86346615139374</v>
      </c>
      <c r="DC3176">
        <f t="shared" si="319"/>
        <v>186.91040139949789</v>
      </c>
      <c r="DD3176">
        <f t="shared" si="319"/>
        <v>187.95514357798308</v>
      </c>
      <c r="DE3176">
        <f t="shared" si="319"/>
        <v>188.99771396970107</v>
      </c>
      <c r="DF3176">
        <f t="shared" si="319"/>
        <v>190.03813349145179</v>
      </c>
      <c r="DG3176">
        <f t="shared" si="319"/>
        <v>191.07642270298152</v>
      </c>
      <c r="DH3176">
        <f t="shared" si="319"/>
        <v>192.11260181569463</v>
      </c>
      <c r="DI3176">
        <f t="shared" si="319"/>
        <v>193.14669070108911</v>
      </c>
      <c r="DJ3176">
        <f t="shared" si="319"/>
        <v>194.17870889892859</v>
      </c>
      <c r="DK3176">
        <f t="shared" si="319"/>
        <v>195.2086756251588</v>
      </c>
      <c r="DL3176">
        <f t="shared" si="319"/>
        <v>196.23660977957891</v>
      </c>
      <c r="DM3176">
        <f t="shared" si="319"/>
        <v>197.26252995327906</v>
      </c>
      <c r="DN3176">
        <f t="shared" si="319"/>
        <v>198.28645443584847</v>
      </c>
      <c r="DO3176">
        <f t="shared" si="319"/>
        <v>199.30840122236728</v>
      </c>
      <c r="DP3176">
        <f t="shared" si="319"/>
        <v>200.32838802018796</v>
      </c>
      <c r="DQ3176">
        <f t="shared" si="319"/>
        <v>201.34643225551378</v>
      </c>
      <c r="DR3176">
        <f t="shared" si="319"/>
        <v>202.36255107978187</v>
      </c>
      <c r="DS3176">
        <f t="shared" si="319"/>
        <v>203.37676137586018</v>
      </c>
      <c r="DT3176">
        <f t="shared" si="319"/>
        <v>204.38907976406065</v>
      </c>
      <c r="DU3176">
        <f t="shared" si="319"/>
        <v>205.3995226079804</v>
      </c>
      <c r="DV3176">
        <f t="shared" si="319"/>
        <v>206.40810602017214</v>
      </c>
      <c r="DW3176">
        <f t="shared" si="319"/>
        <v>207.41484586765387</v>
      </c>
    </row>
    <row r="3177" spans="1:127" x14ac:dyDescent="0.3">
      <c r="A3177" t="s">
        <v>2224</v>
      </c>
      <c r="C3177">
        <f t="shared" ref="C3177:BN3177" si="320">150/C3176</f>
        <v>2.587547623327092</v>
      </c>
      <c r="D3177">
        <f t="shared" si="320"/>
        <v>2.517479646547959</v>
      </c>
      <c r="E3177">
        <f t="shared" si="320"/>
        <v>2.4517558658044782</v>
      </c>
      <c r="F3177">
        <f t="shared" si="320"/>
        <v>2.3899657438381841</v>
      </c>
      <c r="G3177">
        <f t="shared" si="320"/>
        <v>2.331749990668369</v>
      </c>
      <c r="H3177">
        <f t="shared" si="320"/>
        <v>2.2767927128712762</v>
      </c>
      <c r="I3177">
        <f t="shared" si="320"/>
        <v>2.2248149742358048</v>
      </c>
      <c r="J3177">
        <f t="shared" si="320"/>
        <v>2.1755694788258371</v>
      </c>
      <c r="K3177">
        <f t="shared" si="320"/>
        <v>2.1288361534325726</v>
      </c>
      <c r="L3177">
        <f t="shared" si="320"/>
        <v>2.0844184558401597</v>
      </c>
      <c r="M3177">
        <f t="shared" si="320"/>
        <v>2.0421402727342217</v>
      </c>
      <c r="N3177">
        <f t="shared" si="320"/>
        <v>2.0018432996317093</v>
      </c>
      <c r="O3177">
        <f t="shared" si="320"/>
        <v>1.9633848171778172</v>
      </c>
      <c r="P3177">
        <f t="shared" si="320"/>
        <v>1.9266357951891213</v>
      </c>
      <c r="Q3177">
        <f t="shared" si="320"/>
        <v>1.891479269125766</v>
      </c>
      <c r="R3177">
        <f t="shared" si="320"/>
        <v>1.8578089441375154</v>
      </c>
      <c r="S3177">
        <f t="shared" si="320"/>
        <v>1.8255279901090682</v>
      </c>
      <c r="T3177">
        <f t="shared" si="320"/>
        <v>1.7945479977244472</v>
      </c>
      <c r="U3177">
        <f t="shared" si="320"/>
        <v>1.7647880708524357</v>
      </c>
      <c r="V3177">
        <f t="shared" si="320"/>
        <v>1.73617403480952</v>
      </c>
      <c r="W3177">
        <f t="shared" si="320"/>
        <v>1.7086377435016116</v>
      </c>
      <c r="X3177">
        <f t="shared" si="320"/>
        <v>1.6821164712490213</v>
      </c>
      <c r="Y3177">
        <f t="shared" si="320"/>
        <v>1.6565523773912088</v>
      </c>
      <c r="Z3177">
        <f t="shared" si="320"/>
        <v>1.631892033650411</v>
      </c>
      <c r="AA3177">
        <f t="shared" si="320"/>
        <v>1.6080860057863604</v>
      </c>
      <c r="AB3177">
        <f t="shared" si="320"/>
        <v>1.5850884823608311</v>
      </c>
      <c r="AC3177">
        <f t="shared" si="320"/>
        <v>1.5628569445008504</v>
      </c>
      <c r="AD3177">
        <f t="shared" si="320"/>
        <v>1.5413518714427465</v>
      </c>
      <c r="AE3177">
        <f t="shared" si="320"/>
        <v>1.5205364773878289</v>
      </c>
      <c r="AF3177">
        <f t="shared" si="320"/>
        <v>1.5003764758300466</v>
      </c>
      <c r="AG3177">
        <f t="shared" si="320"/>
        <v>1.4808398680470789</v>
      </c>
      <c r="AH3177">
        <f t="shared" si="320"/>
        <v>1.4618967528959979</v>
      </c>
      <c r="AI3177">
        <f t="shared" si="320"/>
        <v>1.4435191554364237</v>
      </c>
      <c r="AJ3177">
        <f t="shared" si="320"/>
        <v>1.4256808722293128</v>
      </c>
      <c r="AK3177">
        <f t="shared" si="320"/>
        <v>1.4083573314372952</v>
      </c>
      <c r="AL3177">
        <f t="shared" si="320"/>
        <v>1.3915254660904179</v>
      </c>
      <c r="AM3177">
        <f t="shared" si="320"/>
        <v>1.3751635990855742</v>
      </c>
      <c r="AN3177">
        <f t="shared" si="320"/>
        <v>1.3592513386638387</v>
      </c>
      <c r="AO3177">
        <f t="shared" si="320"/>
        <v>1.3437694832619418</v>
      </c>
      <c r="AP3177">
        <f t="shared" si="320"/>
        <v>1.3286999347655792</v>
      </c>
      <c r="AQ3177">
        <f t="shared" si="320"/>
        <v>1.3140256193063511</v>
      </c>
      <c r="AR3177">
        <f t="shared" si="320"/>
        <v>1.2997304148433055</v>
      </c>
      <c r="AS3177">
        <f t="shared" si="320"/>
        <v>1.2857990848564955</v>
      </c>
      <c r="AT3177">
        <f t="shared" si="320"/>
        <v>1.2722172175554356</v>
      </c>
      <c r="AU3177">
        <f t="shared" si="320"/>
        <v>1.2589711700713826</v>
      </c>
      <c r="AV3177">
        <f t="shared" si="320"/>
        <v>1.2460480171603034</v>
      </c>
      <c r="AW3177">
        <f t="shared" si="320"/>
        <v>1.2334355039942368</v>
      </c>
      <c r="AX3177">
        <f t="shared" si="320"/>
        <v>1.2211220026635683</v>
      </c>
      <c r="AY3177">
        <f t="shared" si="320"/>
        <v>1.2090964720522277</v>
      </c>
      <c r="AZ3177">
        <f t="shared" si="320"/>
        <v>1.1973484207826925</v>
      </c>
      <c r="BA3177">
        <f t="shared" si="320"/>
        <v>1.1858678729585643</v>
      </c>
      <c r="BB3177">
        <f t="shared" si="320"/>
        <v>1.1746453364598728</v>
      </c>
      <c r="BC3177">
        <f t="shared" si="320"/>
        <v>1.1636717735705264</v>
      </c>
      <c r="BD3177">
        <f t="shared" si="320"/>
        <v>1.1529385737389728</v>
      </c>
      <c r="BE3177">
        <f t="shared" si="320"/>
        <v>1.1424375282923696</v>
      </c>
      <c r="BF3177">
        <f t="shared" si="320"/>
        <v>1.1321608069417333</v>
      </c>
      <c r="BG3177">
        <f t="shared" si="320"/>
        <v>1.1221009359309011</v>
      </c>
      <c r="BH3177">
        <f t="shared" si="320"/>
        <v>1.1122507776958177</v>
      </c>
      <c r="BI3177">
        <f t="shared" si="320"/>
        <v>1.1026035119130195</v>
      </c>
      <c r="BJ3177">
        <f t="shared" si="320"/>
        <v>1.0931526178271633</v>
      </c>
      <c r="BK3177">
        <f t="shared" si="320"/>
        <v>1.0838918577574017</v>
      </c>
      <c r="BL3177">
        <f t="shared" si="320"/>
        <v>1.0748152616912894</v>
      </c>
      <c r="BM3177">
        <f t="shared" si="320"/>
        <v>1.0659171128829634</v>
      </c>
      <c r="BN3177">
        <f t="shared" si="320"/>
        <v>1.0571919343795573</v>
      </c>
      <c r="BO3177">
        <f t="shared" ref="BO3177:DW3177" si="321">150/BO3176</f>
        <v>1.0486344764063582</v>
      </c>
      <c r="BP3177">
        <f t="shared" si="321"/>
        <v>1.0402397045471383</v>
      </c>
      <c r="BQ3177">
        <f t="shared" si="321"/>
        <v>1.032002788661408</v>
      </c>
      <c r="BR3177">
        <f t="shared" si="321"/>
        <v>1.0239190924852219</v>
      </c>
      <c r="BS3177">
        <f t="shared" si="321"/>
        <v>1.0159841638665288</v>
      </c>
      <c r="BT3177">
        <f t="shared" si="321"/>
        <v>1.0081937255900786</v>
      </c>
      <c r="BU3177">
        <f t="shared" si="321"/>
        <v>1.0005436667505059</v>
      </c>
      <c r="BV3177">
        <f t="shared" si="321"/>
        <v>0.99303003463551676</v>
      </c>
      <c r="BW3177">
        <f t="shared" si="321"/>
        <v>0.98564902708411484</v>
      </c>
      <c r="BX3177">
        <f t="shared" si="321"/>
        <v>0.97839698528754149</v>
      </c>
      <c r="BY3177">
        <f t="shared" si="321"/>
        <v>0.97127038700309698</v>
      </c>
      <c r="BZ3177">
        <f t="shared" si="321"/>
        <v>0.96426584015332528</v>
      </c>
      <c r="CA3177">
        <f t="shared" si="321"/>
        <v>0.95738007678507919</v>
      </c>
      <c r="CB3177">
        <f t="shared" si="321"/>
        <v>0.95060994736496141</v>
      </c>
      <c r="CC3177">
        <f t="shared" si="321"/>
        <v>0.94395241538933339</v>
      </c>
      <c r="CD3177">
        <f t="shared" si="321"/>
        <v>0.93740455228871333</v>
      </c>
      <c r="CE3177">
        <f t="shared" si="321"/>
        <v>0.93096353260786724</v>
      </c>
      <c r="CF3177">
        <f t="shared" si="321"/>
        <v>0.92462662944421714</v>
      </c>
      <c r="CG3177">
        <f t="shared" si="321"/>
        <v>0.91839121012847624</v>
      </c>
      <c r="CH3177">
        <f t="shared" si="321"/>
        <v>0.91225473213252772</v>
      </c>
      <c r="CI3177">
        <f t="shared" si="321"/>
        <v>0.906214739190633</v>
      </c>
      <c r="CJ3177">
        <f t="shared" si="321"/>
        <v>0.90026885762103559</v>
      </c>
      <c r="CK3177">
        <f t="shared" si="321"/>
        <v>0.89441479283589087</v>
      </c>
      <c r="CL3177">
        <f t="shared" si="321"/>
        <v>0.88865032602831417</v>
      </c>
      <c r="CM3177">
        <f t="shared" si="321"/>
        <v>0.8829733110260678</v>
      </c>
      <c r="CN3177">
        <f t="shared" si="321"/>
        <v>0.8773816713021374</v>
      </c>
      <c r="CO3177">
        <f t="shared" si="321"/>
        <v>0.87187339713307965</v>
      </c>
      <c r="CP3177">
        <f t="shared" si="321"/>
        <v>0.86644654289664413</v>
      </c>
      <c r="CQ3177">
        <f t="shared" si="321"/>
        <v>0.86109922450070953</v>
      </c>
      <c r="CR3177">
        <f t="shared" si="321"/>
        <v>0.85582961693610926</v>
      </c>
      <c r="CS3177">
        <f t="shared" si="321"/>
        <v>0.85063595194639119</v>
      </c>
      <c r="CT3177">
        <f t="shared" si="321"/>
        <v>0.84551651580800025</v>
      </c>
      <c r="CU3177">
        <f t="shared" si="321"/>
        <v>0.84046964721479167</v>
      </c>
      <c r="CV3177">
        <f t="shared" si="321"/>
        <v>0.83549373526116066</v>
      </c>
      <c r="CW3177">
        <f t="shared" si="321"/>
        <v>0.83058721751842912</v>
      </c>
      <c r="CX3177">
        <f t="shared" si="321"/>
        <v>0.82574857819947478</v>
      </c>
      <c r="CY3177">
        <f t="shared" si="321"/>
        <v>0.820976346406871</v>
      </c>
      <c r="CZ3177">
        <f t="shared" si="321"/>
        <v>0.81626909446012086</v>
      </c>
      <c r="DA3177">
        <f t="shared" si="321"/>
        <v>0.81162543629782291</v>
      </c>
      <c r="DB3177">
        <f t="shared" si="321"/>
        <v>0.80704402595084823</v>
      </c>
      <c r="DC3177">
        <f t="shared" si="321"/>
        <v>0.80252355608286097</v>
      </c>
      <c r="DD3177">
        <f t="shared" si="321"/>
        <v>0.79806275659471171</v>
      </c>
      <c r="DE3177">
        <f t="shared" si="321"/>
        <v>0.79366039328945037</v>
      </c>
      <c r="DF3177">
        <f t="shared" si="321"/>
        <v>0.78931526659488704</v>
      </c>
      <c r="DG3177">
        <f t="shared" si="321"/>
        <v>0.78502621034080844</v>
      </c>
      <c r="DH3177">
        <f t="shared" si="321"/>
        <v>0.78079209058812382</v>
      </c>
      <c r="DI3177">
        <f t="shared" si="321"/>
        <v>0.77661180450737166</v>
      </c>
      <c r="DJ3177">
        <f t="shared" si="321"/>
        <v>0.7724842793041542</v>
      </c>
      <c r="DK3177">
        <f t="shared" si="321"/>
        <v>0.76840847118921674</v>
      </c>
      <c r="DL3177">
        <f t="shared" si="321"/>
        <v>0.7643833643910084</v>
      </c>
      <c r="DM3177">
        <f t="shared" si="321"/>
        <v>0.76040797020867057</v>
      </c>
      <c r="DN3177">
        <f t="shared" si="321"/>
        <v>0.75648132610354091</v>
      </c>
      <c r="DO3177">
        <f t="shared" si="321"/>
        <v>0.75260249482732955</v>
      </c>
      <c r="DP3177">
        <f t="shared" si="321"/>
        <v>0.74877056358524607</v>
      </c>
      <c r="DQ3177">
        <f t="shared" si="321"/>
        <v>0.74498464323244706</v>
      </c>
      <c r="DR3177">
        <f t="shared" si="321"/>
        <v>0.74124386750225435</v>
      </c>
      <c r="DS3177">
        <f t="shared" si="321"/>
        <v>0.73754739226467125</v>
      </c>
      <c r="DT3177">
        <f t="shared" si="321"/>
        <v>0.73389439481382546</v>
      </c>
      <c r="DU3177">
        <f t="shared" si="321"/>
        <v>0.73028407318300181</v>
      </c>
      <c r="DV3177">
        <f t="shared" si="321"/>
        <v>0.72671564548603818</v>
      </c>
      <c r="DW3177">
        <f t="shared" si="321"/>
        <v>0.72318834928388487</v>
      </c>
    </row>
    <row r="3178" spans="1:127" x14ac:dyDescent="0.3">
      <c r="A3178" t="s">
        <v>2225</v>
      </c>
      <c r="C3178">
        <f t="shared" ref="C3178:BN3178" si="322">ROUND(C3177,2)</f>
        <v>2.59</v>
      </c>
      <c r="D3178">
        <f t="shared" si="322"/>
        <v>2.52</v>
      </c>
      <c r="E3178">
        <f t="shared" si="322"/>
        <v>2.4500000000000002</v>
      </c>
      <c r="F3178">
        <f t="shared" si="322"/>
        <v>2.39</v>
      </c>
      <c r="G3178">
        <f t="shared" si="322"/>
        <v>2.33</v>
      </c>
      <c r="H3178">
        <f t="shared" si="322"/>
        <v>2.2799999999999998</v>
      </c>
      <c r="I3178">
        <f t="shared" si="322"/>
        <v>2.2200000000000002</v>
      </c>
      <c r="J3178">
        <f t="shared" si="322"/>
        <v>2.1800000000000002</v>
      </c>
      <c r="K3178">
        <f t="shared" si="322"/>
        <v>2.13</v>
      </c>
      <c r="L3178">
        <f t="shared" si="322"/>
        <v>2.08</v>
      </c>
      <c r="M3178">
        <f t="shared" si="322"/>
        <v>2.04</v>
      </c>
      <c r="N3178">
        <f t="shared" si="322"/>
        <v>2</v>
      </c>
      <c r="O3178">
        <f t="shared" si="322"/>
        <v>1.96</v>
      </c>
      <c r="P3178">
        <f t="shared" si="322"/>
        <v>1.93</v>
      </c>
      <c r="Q3178">
        <f t="shared" si="322"/>
        <v>1.89</v>
      </c>
      <c r="R3178">
        <f t="shared" si="322"/>
        <v>1.86</v>
      </c>
      <c r="S3178">
        <f t="shared" si="322"/>
        <v>1.83</v>
      </c>
      <c r="T3178">
        <f t="shared" si="322"/>
        <v>1.79</v>
      </c>
      <c r="U3178">
        <f t="shared" si="322"/>
        <v>1.76</v>
      </c>
      <c r="V3178">
        <f t="shared" si="322"/>
        <v>1.74</v>
      </c>
      <c r="W3178">
        <f t="shared" si="322"/>
        <v>1.71</v>
      </c>
      <c r="X3178">
        <f t="shared" si="322"/>
        <v>1.68</v>
      </c>
      <c r="Y3178">
        <f t="shared" si="322"/>
        <v>1.66</v>
      </c>
      <c r="Z3178">
        <f t="shared" si="322"/>
        <v>1.63</v>
      </c>
      <c r="AA3178">
        <f t="shared" si="322"/>
        <v>1.61</v>
      </c>
      <c r="AB3178">
        <f t="shared" si="322"/>
        <v>1.59</v>
      </c>
      <c r="AC3178">
        <f t="shared" si="322"/>
        <v>1.56</v>
      </c>
      <c r="AD3178">
        <f t="shared" si="322"/>
        <v>1.54</v>
      </c>
      <c r="AE3178">
        <f t="shared" si="322"/>
        <v>1.52</v>
      </c>
      <c r="AF3178">
        <f t="shared" si="322"/>
        <v>1.5</v>
      </c>
      <c r="AG3178">
        <f t="shared" si="322"/>
        <v>1.48</v>
      </c>
      <c r="AH3178">
        <f t="shared" si="322"/>
        <v>1.46</v>
      </c>
      <c r="AI3178">
        <f t="shared" si="322"/>
        <v>1.44</v>
      </c>
      <c r="AJ3178">
        <f t="shared" si="322"/>
        <v>1.43</v>
      </c>
      <c r="AK3178">
        <f t="shared" si="322"/>
        <v>1.41</v>
      </c>
      <c r="AL3178">
        <f t="shared" si="322"/>
        <v>1.39</v>
      </c>
      <c r="AM3178">
        <f t="shared" si="322"/>
        <v>1.38</v>
      </c>
      <c r="AN3178">
        <f t="shared" si="322"/>
        <v>1.36</v>
      </c>
      <c r="AO3178">
        <f t="shared" si="322"/>
        <v>1.34</v>
      </c>
      <c r="AP3178">
        <f t="shared" si="322"/>
        <v>1.33</v>
      </c>
      <c r="AQ3178">
        <f t="shared" si="322"/>
        <v>1.31</v>
      </c>
      <c r="AR3178">
        <f t="shared" si="322"/>
        <v>1.3</v>
      </c>
      <c r="AS3178">
        <f t="shared" si="322"/>
        <v>1.29</v>
      </c>
      <c r="AT3178">
        <f t="shared" si="322"/>
        <v>1.27</v>
      </c>
      <c r="AU3178">
        <f t="shared" si="322"/>
        <v>1.26</v>
      </c>
      <c r="AV3178">
        <f t="shared" si="322"/>
        <v>1.25</v>
      </c>
      <c r="AW3178">
        <f t="shared" si="322"/>
        <v>1.23</v>
      </c>
      <c r="AX3178">
        <f t="shared" si="322"/>
        <v>1.22</v>
      </c>
      <c r="AY3178">
        <f t="shared" si="322"/>
        <v>1.21</v>
      </c>
      <c r="AZ3178">
        <f t="shared" si="322"/>
        <v>1.2</v>
      </c>
      <c r="BA3178">
        <f t="shared" si="322"/>
        <v>1.19</v>
      </c>
      <c r="BB3178">
        <f t="shared" si="322"/>
        <v>1.17</v>
      </c>
      <c r="BC3178">
        <f t="shared" si="322"/>
        <v>1.1599999999999999</v>
      </c>
      <c r="BD3178">
        <f t="shared" si="322"/>
        <v>1.1499999999999999</v>
      </c>
      <c r="BE3178">
        <f t="shared" si="322"/>
        <v>1.1399999999999999</v>
      </c>
      <c r="BF3178">
        <f t="shared" si="322"/>
        <v>1.1299999999999999</v>
      </c>
      <c r="BG3178">
        <f t="shared" si="322"/>
        <v>1.1200000000000001</v>
      </c>
      <c r="BH3178">
        <f t="shared" si="322"/>
        <v>1.1100000000000001</v>
      </c>
      <c r="BI3178">
        <f t="shared" si="322"/>
        <v>1.1000000000000001</v>
      </c>
      <c r="BJ3178">
        <f t="shared" si="322"/>
        <v>1.0900000000000001</v>
      </c>
      <c r="BK3178">
        <f t="shared" si="322"/>
        <v>1.08</v>
      </c>
      <c r="BL3178">
        <f t="shared" si="322"/>
        <v>1.07</v>
      </c>
      <c r="BM3178">
        <f t="shared" si="322"/>
        <v>1.07</v>
      </c>
      <c r="BN3178">
        <f t="shared" si="322"/>
        <v>1.06</v>
      </c>
      <c r="BO3178">
        <f t="shared" ref="BO3178:DW3178" si="323">ROUND(BO3177,2)</f>
        <v>1.05</v>
      </c>
      <c r="BP3178">
        <f t="shared" si="323"/>
        <v>1.04</v>
      </c>
      <c r="BQ3178">
        <f t="shared" si="323"/>
        <v>1.03</v>
      </c>
      <c r="BR3178">
        <f t="shared" si="323"/>
        <v>1.02</v>
      </c>
      <c r="BS3178">
        <f t="shared" si="323"/>
        <v>1.02</v>
      </c>
      <c r="BT3178">
        <f t="shared" si="323"/>
        <v>1.01</v>
      </c>
      <c r="BU3178">
        <f t="shared" si="323"/>
        <v>1</v>
      </c>
      <c r="BV3178">
        <f t="shared" si="323"/>
        <v>0.99</v>
      </c>
      <c r="BW3178">
        <f t="shared" si="323"/>
        <v>0.99</v>
      </c>
      <c r="BX3178">
        <f t="shared" si="323"/>
        <v>0.98</v>
      </c>
      <c r="BY3178">
        <f t="shared" si="323"/>
        <v>0.97</v>
      </c>
      <c r="BZ3178">
        <f t="shared" si="323"/>
        <v>0.96</v>
      </c>
      <c r="CA3178">
        <f t="shared" si="323"/>
        <v>0.96</v>
      </c>
      <c r="CB3178">
        <f t="shared" si="323"/>
        <v>0.95</v>
      </c>
      <c r="CC3178">
        <f t="shared" si="323"/>
        <v>0.94</v>
      </c>
      <c r="CD3178">
        <f t="shared" si="323"/>
        <v>0.94</v>
      </c>
      <c r="CE3178">
        <f t="shared" si="323"/>
        <v>0.93</v>
      </c>
      <c r="CF3178">
        <f t="shared" si="323"/>
        <v>0.92</v>
      </c>
      <c r="CG3178">
        <f t="shared" si="323"/>
        <v>0.92</v>
      </c>
      <c r="CH3178">
        <f t="shared" si="323"/>
        <v>0.91</v>
      </c>
      <c r="CI3178">
        <f t="shared" si="323"/>
        <v>0.91</v>
      </c>
      <c r="CJ3178">
        <f t="shared" si="323"/>
        <v>0.9</v>
      </c>
      <c r="CK3178">
        <f t="shared" si="323"/>
        <v>0.89</v>
      </c>
      <c r="CL3178">
        <f t="shared" si="323"/>
        <v>0.89</v>
      </c>
      <c r="CM3178">
        <f t="shared" si="323"/>
        <v>0.88</v>
      </c>
      <c r="CN3178">
        <f t="shared" si="323"/>
        <v>0.88</v>
      </c>
      <c r="CO3178">
        <f t="shared" si="323"/>
        <v>0.87</v>
      </c>
      <c r="CP3178">
        <f t="shared" si="323"/>
        <v>0.87</v>
      </c>
      <c r="CQ3178">
        <f t="shared" si="323"/>
        <v>0.86</v>
      </c>
      <c r="CR3178">
        <f t="shared" si="323"/>
        <v>0.86</v>
      </c>
      <c r="CS3178">
        <f t="shared" si="323"/>
        <v>0.85</v>
      </c>
      <c r="CT3178">
        <f t="shared" si="323"/>
        <v>0.85</v>
      </c>
      <c r="CU3178">
        <f t="shared" si="323"/>
        <v>0.84</v>
      </c>
      <c r="CV3178">
        <f t="shared" si="323"/>
        <v>0.84</v>
      </c>
      <c r="CW3178">
        <f t="shared" si="323"/>
        <v>0.83</v>
      </c>
      <c r="CX3178">
        <f t="shared" si="323"/>
        <v>0.83</v>
      </c>
      <c r="CY3178">
        <f t="shared" si="323"/>
        <v>0.82</v>
      </c>
      <c r="CZ3178">
        <f t="shared" si="323"/>
        <v>0.82</v>
      </c>
      <c r="DA3178">
        <f t="shared" si="323"/>
        <v>0.81</v>
      </c>
      <c r="DB3178">
        <f t="shared" si="323"/>
        <v>0.81</v>
      </c>
      <c r="DC3178">
        <f t="shared" si="323"/>
        <v>0.8</v>
      </c>
      <c r="DD3178">
        <f t="shared" si="323"/>
        <v>0.8</v>
      </c>
      <c r="DE3178">
        <f t="shared" si="323"/>
        <v>0.79</v>
      </c>
      <c r="DF3178">
        <f t="shared" si="323"/>
        <v>0.79</v>
      </c>
      <c r="DG3178">
        <f t="shared" si="323"/>
        <v>0.79</v>
      </c>
      <c r="DH3178">
        <f t="shared" si="323"/>
        <v>0.78</v>
      </c>
      <c r="DI3178">
        <f t="shared" si="323"/>
        <v>0.78</v>
      </c>
      <c r="DJ3178">
        <f t="shared" si="323"/>
        <v>0.77</v>
      </c>
      <c r="DK3178">
        <f t="shared" si="323"/>
        <v>0.77</v>
      </c>
      <c r="DL3178">
        <f t="shared" si="323"/>
        <v>0.76</v>
      </c>
      <c r="DM3178">
        <f t="shared" si="323"/>
        <v>0.76</v>
      </c>
      <c r="DN3178">
        <f t="shared" si="323"/>
        <v>0.76</v>
      </c>
      <c r="DO3178">
        <f t="shared" si="323"/>
        <v>0.75</v>
      </c>
      <c r="DP3178">
        <f t="shared" si="323"/>
        <v>0.75</v>
      </c>
      <c r="DQ3178">
        <f t="shared" si="323"/>
        <v>0.74</v>
      </c>
      <c r="DR3178">
        <f t="shared" si="323"/>
        <v>0.74</v>
      </c>
      <c r="DS3178">
        <f t="shared" si="323"/>
        <v>0.74</v>
      </c>
      <c r="DT3178">
        <f t="shared" si="323"/>
        <v>0.73</v>
      </c>
      <c r="DU3178">
        <f t="shared" si="323"/>
        <v>0.73</v>
      </c>
      <c r="DV3178">
        <f t="shared" si="323"/>
        <v>0.73</v>
      </c>
      <c r="DW3178">
        <f t="shared" si="323"/>
        <v>0.72</v>
      </c>
    </row>
    <row r="3180" spans="1:127" x14ac:dyDescent="0.3">
      <c r="A3180" t="s">
        <v>2226</v>
      </c>
      <c r="C3180">
        <f t="shared" ref="C3180:BN3180" si="324">180/C3176</f>
        <v>3.1050571479925102</v>
      </c>
      <c r="D3180">
        <f t="shared" si="324"/>
        <v>3.0209755758575509</v>
      </c>
      <c r="E3180">
        <f t="shared" si="324"/>
        <v>2.9421070389653736</v>
      </c>
      <c r="F3180">
        <f t="shared" si="324"/>
        <v>2.867958892605821</v>
      </c>
      <c r="G3180">
        <f t="shared" si="324"/>
        <v>2.798099988802043</v>
      </c>
      <c r="H3180">
        <f t="shared" si="324"/>
        <v>2.7321512554455314</v>
      </c>
      <c r="I3180">
        <f t="shared" si="324"/>
        <v>2.6697779690829657</v>
      </c>
      <c r="J3180">
        <f t="shared" si="324"/>
        <v>2.6106833745910043</v>
      </c>
      <c r="K3180">
        <f t="shared" si="324"/>
        <v>2.5546033841190869</v>
      </c>
      <c r="L3180">
        <f t="shared" si="324"/>
        <v>2.5013021470081918</v>
      </c>
      <c r="M3180">
        <f t="shared" si="324"/>
        <v>2.4505683272810659</v>
      </c>
      <c r="N3180">
        <f t="shared" si="324"/>
        <v>2.4022119595580511</v>
      </c>
      <c r="O3180">
        <f t="shared" si="324"/>
        <v>2.3560617806133806</v>
      </c>
      <c r="P3180">
        <f t="shared" si="324"/>
        <v>2.3119629542269458</v>
      </c>
      <c r="Q3180">
        <f t="shared" si="324"/>
        <v>2.2697751229509193</v>
      </c>
      <c r="R3180">
        <f t="shared" si="324"/>
        <v>2.2293707329650183</v>
      </c>
      <c r="S3180">
        <f t="shared" si="324"/>
        <v>2.1906335881308818</v>
      </c>
      <c r="T3180">
        <f t="shared" si="324"/>
        <v>2.1534575972693366</v>
      </c>
      <c r="U3180">
        <f t="shared" si="324"/>
        <v>2.117745685022923</v>
      </c>
      <c r="V3180">
        <f t="shared" si="324"/>
        <v>2.083408841771424</v>
      </c>
      <c r="W3180">
        <f t="shared" si="324"/>
        <v>2.050365292201934</v>
      </c>
      <c r="X3180">
        <f t="shared" si="324"/>
        <v>2.0185397654988257</v>
      </c>
      <c r="Y3180">
        <f t="shared" si="324"/>
        <v>1.9878628528694504</v>
      </c>
      <c r="Z3180">
        <f t="shared" si="324"/>
        <v>1.9582704403804934</v>
      </c>
      <c r="AA3180">
        <f t="shared" si="324"/>
        <v>1.9297032069436324</v>
      </c>
      <c r="AB3180">
        <f t="shared" si="324"/>
        <v>1.9021061788329974</v>
      </c>
      <c r="AC3180">
        <f t="shared" si="324"/>
        <v>1.8754283334010207</v>
      </c>
      <c r="AD3180">
        <f t="shared" si="324"/>
        <v>1.8496222457312959</v>
      </c>
      <c r="AE3180">
        <f t="shared" si="324"/>
        <v>1.8246437728653948</v>
      </c>
      <c r="AF3180">
        <f t="shared" si="324"/>
        <v>1.8004517709960559</v>
      </c>
      <c r="AG3180">
        <f t="shared" si="324"/>
        <v>1.7770078416564945</v>
      </c>
      <c r="AH3180">
        <f t="shared" si="324"/>
        <v>1.7542761034751975</v>
      </c>
      <c r="AI3180">
        <f t="shared" si="324"/>
        <v>1.7322229865237084</v>
      </c>
      <c r="AJ3180">
        <f t="shared" si="324"/>
        <v>1.7108170466751753</v>
      </c>
      <c r="AK3180">
        <f t="shared" si="324"/>
        <v>1.6900287977247543</v>
      </c>
      <c r="AL3180">
        <f t="shared" si="324"/>
        <v>1.6698305593085017</v>
      </c>
      <c r="AM3180">
        <f t="shared" si="324"/>
        <v>1.6501963189026889</v>
      </c>
      <c r="AN3180">
        <f t="shared" si="324"/>
        <v>1.6311016063966064</v>
      </c>
      <c r="AO3180">
        <f t="shared" si="324"/>
        <v>1.6125233799143301</v>
      </c>
      <c r="AP3180">
        <f t="shared" si="324"/>
        <v>1.5944399217186951</v>
      </c>
      <c r="AQ3180">
        <f t="shared" si="324"/>
        <v>1.5768307431676214</v>
      </c>
      <c r="AR3180">
        <f t="shared" si="324"/>
        <v>1.5596764978119666</v>
      </c>
      <c r="AS3180">
        <f t="shared" si="324"/>
        <v>1.5429589018277947</v>
      </c>
      <c r="AT3180">
        <f t="shared" si="324"/>
        <v>1.5266606610665228</v>
      </c>
      <c r="AU3180">
        <f t="shared" si="324"/>
        <v>1.5107654040856591</v>
      </c>
      <c r="AV3180">
        <f t="shared" si="324"/>
        <v>1.4952576205923642</v>
      </c>
      <c r="AW3180">
        <f t="shared" si="324"/>
        <v>1.480122604793084</v>
      </c>
      <c r="AX3180">
        <f t="shared" si="324"/>
        <v>1.465346403196282</v>
      </c>
      <c r="AY3180">
        <f t="shared" si="324"/>
        <v>1.4509157664626731</v>
      </c>
      <c r="AZ3180">
        <f t="shared" si="324"/>
        <v>1.436818104939231</v>
      </c>
      <c r="BA3180">
        <f t="shared" si="324"/>
        <v>1.4230414475502771</v>
      </c>
      <c r="BB3180">
        <f t="shared" si="324"/>
        <v>1.4095744037518474</v>
      </c>
      <c r="BC3180">
        <f t="shared" si="324"/>
        <v>1.3964061282846316</v>
      </c>
      <c r="BD3180">
        <f t="shared" si="324"/>
        <v>1.3835262884867674</v>
      </c>
      <c r="BE3180">
        <f t="shared" si="324"/>
        <v>1.3709250339508434</v>
      </c>
      <c r="BF3180">
        <f t="shared" si="324"/>
        <v>1.3585929683300799</v>
      </c>
      <c r="BG3180">
        <f t="shared" si="324"/>
        <v>1.3465211231170815</v>
      </c>
      <c r="BH3180">
        <f t="shared" si="324"/>
        <v>1.3347009332349811</v>
      </c>
      <c r="BI3180">
        <f t="shared" si="324"/>
        <v>1.3231242142956234</v>
      </c>
      <c r="BJ3180">
        <f t="shared" si="324"/>
        <v>1.311783141392596</v>
      </c>
      <c r="BK3180">
        <f t="shared" si="324"/>
        <v>1.3006702293088821</v>
      </c>
      <c r="BL3180">
        <f t="shared" si="324"/>
        <v>1.2897783140295471</v>
      </c>
      <c r="BM3180">
        <f t="shared" si="324"/>
        <v>1.2791005354595562</v>
      </c>
      <c r="BN3180">
        <f t="shared" si="324"/>
        <v>1.2686303212554688</v>
      </c>
      <c r="BO3180">
        <f t="shared" ref="BO3180:DW3180" si="325">180/BO3176</f>
        <v>1.2583613716876298</v>
      </c>
      <c r="BP3180">
        <f t="shared" si="325"/>
        <v>1.2482876454565659</v>
      </c>
      <c r="BQ3180">
        <f t="shared" si="325"/>
        <v>1.2384033463936897</v>
      </c>
      <c r="BR3180">
        <f t="shared" si="325"/>
        <v>1.2287029109822662</v>
      </c>
      <c r="BS3180">
        <f t="shared" si="325"/>
        <v>1.2191809966398346</v>
      </c>
      <c r="BT3180">
        <f t="shared" si="325"/>
        <v>1.2098324707080943</v>
      </c>
      <c r="BU3180">
        <f t="shared" si="325"/>
        <v>1.2006524001006071</v>
      </c>
      <c r="BV3180">
        <f t="shared" si="325"/>
        <v>1.1916360415626202</v>
      </c>
      <c r="BW3180">
        <f t="shared" si="325"/>
        <v>1.1827788325009378</v>
      </c>
      <c r="BX3180">
        <f t="shared" si="325"/>
        <v>1.1740763823450497</v>
      </c>
      <c r="BY3180">
        <f t="shared" si="325"/>
        <v>1.1655244644037164</v>
      </c>
      <c r="BZ3180">
        <f t="shared" si="325"/>
        <v>1.1571190081839904</v>
      </c>
      <c r="CA3180">
        <f t="shared" si="325"/>
        <v>1.1488560921420952</v>
      </c>
      <c r="CB3180">
        <f t="shared" si="325"/>
        <v>1.1407319368379536</v>
      </c>
      <c r="CC3180">
        <f t="shared" si="325"/>
        <v>1.1327428984672001</v>
      </c>
      <c r="CD3180">
        <f t="shared" si="325"/>
        <v>1.124885462746456</v>
      </c>
      <c r="CE3180">
        <f t="shared" si="325"/>
        <v>1.1171562391294407</v>
      </c>
      <c r="CF3180">
        <f t="shared" si="325"/>
        <v>1.1095519553330606</v>
      </c>
      <c r="CG3180">
        <f t="shared" si="325"/>
        <v>1.1020694521541714</v>
      </c>
      <c r="CH3180">
        <f t="shared" si="325"/>
        <v>1.0947056785590332</v>
      </c>
      <c r="CI3180">
        <f t="shared" si="325"/>
        <v>1.0874576870287596</v>
      </c>
      <c r="CJ3180">
        <f t="shared" si="325"/>
        <v>1.0803226291452428</v>
      </c>
      <c r="CK3180">
        <f t="shared" si="325"/>
        <v>1.073297751403069</v>
      </c>
      <c r="CL3180">
        <f t="shared" si="325"/>
        <v>1.0663803912339769</v>
      </c>
      <c r="CM3180">
        <f t="shared" si="325"/>
        <v>1.0595679732312813</v>
      </c>
      <c r="CN3180">
        <f t="shared" si="325"/>
        <v>1.0528580055625649</v>
      </c>
      <c r="CO3180">
        <f t="shared" si="325"/>
        <v>1.0462480765596955</v>
      </c>
      <c r="CP3180">
        <f t="shared" si="325"/>
        <v>1.0397358514759729</v>
      </c>
      <c r="CQ3180">
        <f t="shared" si="325"/>
        <v>1.0333190694008514</v>
      </c>
      <c r="CR3180">
        <f t="shared" si="325"/>
        <v>1.0269955403233311</v>
      </c>
      <c r="CS3180">
        <f t="shared" si="325"/>
        <v>1.0207631423356696</v>
      </c>
      <c r="CT3180">
        <f t="shared" si="325"/>
        <v>1.0146198189696003</v>
      </c>
      <c r="CU3180">
        <f t="shared" si="325"/>
        <v>1.0085635766577499</v>
      </c>
      <c r="CV3180">
        <f t="shared" si="325"/>
        <v>1.0025924823133927</v>
      </c>
      <c r="CW3180">
        <f t="shared" si="325"/>
        <v>0.99670466102211486</v>
      </c>
      <c r="CX3180">
        <f t="shared" si="325"/>
        <v>0.99089829383936978</v>
      </c>
      <c r="CY3180">
        <f t="shared" si="325"/>
        <v>0.98517161568824518</v>
      </c>
      <c r="CZ3180">
        <f t="shared" si="325"/>
        <v>0.97952291335214503</v>
      </c>
      <c r="DA3180">
        <f t="shared" si="325"/>
        <v>0.97395052355738754</v>
      </c>
      <c r="DB3180">
        <f t="shared" si="325"/>
        <v>0.96845283114101777</v>
      </c>
      <c r="DC3180">
        <f t="shared" si="325"/>
        <v>0.96302826729943314</v>
      </c>
      <c r="DD3180">
        <f t="shared" si="325"/>
        <v>0.95767530791365407</v>
      </c>
      <c r="DE3180">
        <f t="shared" si="325"/>
        <v>0.95239247194734045</v>
      </c>
      <c r="DF3180">
        <f t="shared" si="325"/>
        <v>0.94717831991386447</v>
      </c>
      <c r="DG3180">
        <f t="shared" si="325"/>
        <v>0.94203145240897013</v>
      </c>
      <c r="DH3180">
        <f t="shared" si="325"/>
        <v>0.93695050870574859</v>
      </c>
      <c r="DI3180">
        <f t="shared" si="325"/>
        <v>0.93193416540884599</v>
      </c>
      <c r="DJ3180">
        <f t="shared" si="325"/>
        <v>0.92698113516498504</v>
      </c>
      <c r="DK3180">
        <f t="shared" si="325"/>
        <v>0.92209016542706013</v>
      </c>
      <c r="DL3180">
        <f t="shared" si="325"/>
        <v>0.91726003726921013</v>
      </c>
      <c r="DM3180">
        <f t="shared" si="325"/>
        <v>0.91248956425040462</v>
      </c>
      <c r="DN3180">
        <f t="shared" si="325"/>
        <v>0.90777759132424918</v>
      </c>
      <c r="DO3180">
        <f t="shared" si="325"/>
        <v>0.90312299379279548</v>
      </c>
      <c r="DP3180">
        <f t="shared" si="325"/>
        <v>0.89852467630229527</v>
      </c>
      <c r="DQ3180">
        <f t="shared" si="325"/>
        <v>0.89398157187893645</v>
      </c>
      <c r="DR3180">
        <f t="shared" si="325"/>
        <v>0.8894926410027052</v>
      </c>
      <c r="DS3180">
        <f t="shared" si="325"/>
        <v>0.88505687071760553</v>
      </c>
      <c r="DT3180">
        <f t="shared" si="325"/>
        <v>0.88067327377659055</v>
      </c>
      <c r="DU3180">
        <f t="shared" si="325"/>
        <v>0.87634088781960218</v>
      </c>
      <c r="DV3180">
        <f t="shared" si="325"/>
        <v>0.87205877458324577</v>
      </c>
      <c r="DW3180">
        <f t="shared" si="325"/>
        <v>0.86782601914066182</v>
      </c>
    </row>
    <row r="3181" spans="1:127" x14ac:dyDescent="0.3">
      <c r="A3181" t="s">
        <v>2225</v>
      </c>
      <c r="C3181">
        <f t="shared" ref="C3181:BN3181" si="326">ROUND(C3180,2)</f>
        <v>3.11</v>
      </c>
      <c r="D3181">
        <f t="shared" si="326"/>
        <v>3.02</v>
      </c>
      <c r="E3181">
        <f t="shared" si="326"/>
        <v>2.94</v>
      </c>
      <c r="F3181">
        <f t="shared" si="326"/>
        <v>2.87</v>
      </c>
      <c r="G3181">
        <f t="shared" si="326"/>
        <v>2.8</v>
      </c>
      <c r="H3181">
        <f t="shared" si="326"/>
        <v>2.73</v>
      </c>
      <c r="I3181">
        <f t="shared" si="326"/>
        <v>2.67</v>
      </c>
      <c r="J3181">
        <f t="shared" si="326"/>
        <v>2.61</v>
      </c>
      <c r="K3181">
        <f t="shared" si="326"/>
        <v>2.5499999999999998</v>
      </c>
      <c r="L3181">
        <f t="shared" si="326"/>
        <v>2.5</v>
      </c>
      <c r="M3181">
        <f t="shared" si="326"/>
        <v>2.4500000000000002</v>
      </c>
      <c r="N3181">
        <f t="shared" si="326"/>
        <v>2.4</v>
      </c>
      <c r="O3181">
        <f t="shared" si="326"/>
        <v>2.36</v>
      </c>
      <c r="P3181">
        <f t="shared" si="326"/>
        <v>2.31</v>
      </c>
      <c r="Q3181">
        <f t="shared" si="326"/>
        <v>2.27</v>
      </c>
      <c r="R3181">
        <f t="shared" si="326"/>
        <v>2.23</v>
      </c>
      <c r="S3181">
        <f t="shared" si="326"/>
        <v>2.19</v>
      </c>
      <c r="T3181">
        <f t="shared" si="326"/>
        <v>2.15</v>
      </c>
      <c r="U3181">
        <f t="shared" si="326"/>
        <v>2.12</v>
      </c>
      <c r="V3181">
        <f t="shared" si="326"/>
        <v>2.08</v>
      </c>
      <c r="W3181">
        <f t="shared" si="326"/>
        <v>2.0499999999999998</v>
      </c>
      <c r="X3181">
        <f t="shared" si="326"/>
        <v>2.02</v>
      </c>
      <c r="Y3181">
        <f t="shared" si="326"/>
        <v>1.99</v>
      </c>
      <c r="Z3181">
        <f t="shared" si="326"/>
        <v>1.96</v>
      </c>
      <c r="AA3181">
        <f t="shared" si="326"/>
        <v>1.93</v>
      </c>
      <c r="AB3181">
        <f t="shared" si="326"/>
        <v>1.9</v>
      </c>
      <c r="AC3181">
        <f t="shared" si="326"/>
        <v>1.88</v>
      </c>
      <c r="AD3181">
        <f t="shared" si="326"/>
        <v>1.85</v>
      </c>
      <c r="AE3181">
        <f t="shared" si="326"/>
        <v>1.82</v>
      </c>
      <c r="AF3181">
        <f t="shared" si="326"/>
        <v>1.8</v>
      </c>
      <c r="AG3181">
        <f t="shared" si="326"/>
        <v>1.78</v>
      </c>
      <c r="AH3181">
        <f t="shared" si="326"/>
        <v>1.75</v>
      </c>
      <c r="AI3181">
        <f t="shared" si="326"/>
        <v>1.73</v>
      </c>
      <c r="AJ3181">
        <f t="shared" si="326"/>
        <v>1.71</v>
      </c>
      <c r="AK3181">
        <f t="shared" si="326"/>
        <v>1.69</v>
      </c>
      <c r="AL3181">
        <f t="shared" si="326"/>
        <v>1.67</v>
      </c>
      <c r="AM3181">
        <f t="shared" si="326"/>
        <v>1.65</v>
      </c>
      <c r="AN3181">
        <f t="shared" si="326"/>
        <v>1.63</v>
      </c>
      <c r="AO3181">
        <f t="shared" si="326"/>
        <v>1.61</v>
      </c>
      <c r="AP3181">
        <f t="shared" si="326"/>
        <v>1.59</v>
      </c>
      <c r="AQ3181">
        <f t="shared" si="326"/>
        <v>1.58</v>
      </c>
      <c r="AR3181">
        <f t="shared" si="326"/>
        <v>1.56</v>
      </c>
      <c r="AS3181">
        <f t="shared" si="326"/>
        <v>1.54</v>
      </c>
      <c r="AT3181">
        <f t="shared" si="326"/>
        <v>1.53</v>
      </c>
      <c r="AU3181">
        <f t="shared" si="326"/>
        <v>1.51</v>
      </c>
      <c r="AV3181">
        <f t="shared" si="326"/>
        <v>1.5</v>
      </c>
      <c r="AW3181">
        <f t="shared" si="326"/>
        <v>1.48</v>
      </c>
      <c r="AX3181">
        <f t="shared" si="326"/>
        <v>1.47</v>
      </c>
      <c r="AY3181">
        <f t="shared" si="326"/>
        <v>1.45</v>
      </c>
      <c r="AZ3181">
        <f t="shared" si="326"/>
        <v>1.44</v>
      </c>
      <c r="BA3181">
        <f t="shared" si="326"/>
        <v>1.42</v>
      </c>
      <c r="BB3181">
        <f t="shared" si="326"/>
        <v>1.41</v>
      </c>
      <c r="BC3181">
        <f t="shared" si="326"/>
        <v>1.4</v>
      </c>
      <c r="BD3181">
        <f t="shared" si="326"/>
        <v>1.38</v>
      </c>
      <c r="BE3181">
        <f t="shared" si="326"/>
        <v>1.37</v>
      </c>
      <c r="BF3181">
        <f t="shared" si="326"/>
        <v>1.36</v>
      </c>
      <c r="BG3181">
        <f t="shared" si="326"/>
        <v>1.35</v>
      </c>
      <c r="BH3181">
        <f t="shared" si="326"/>
        <v>1.33</v>
      </c>
      <c r="BI3181">
        <f t="shared" si="326"/>
        <v>1.32</v>
      </c>
      <c r="BJ3181">
        <f t="shared" si="326"/>
        <v>1.31</v>
      </c>
      <c r="BK3181">
        <f t="shared" si="326"/>
        <v>1.3</v>
      </c>
      <c r="BL3181">
        <f t="shared" si="326"/>
        <v>1.29</v>
      </c>
      <c r="BM3181">
        <f t="shared" si="326"/>
        <v>1.28</v>
      </c>
      <c r="BN3181">
        <f t="shared" si="326"/>
        <v>1.27</v>
      </c>
      <c r="BO3181">
        <f t="shared" ref="BO3181:DW3181" si="327">ROUND(BO3180,2)</f>
        <v>1.26</v>
      </c>
      <c r="BP3181">
        <f t="shared" si="327"/>
        <v>1.25</v>
      </c>
      <c r="BQ3181">
        <f t="shared" si="327"/>
        <v>1.24</v>
      </c>
      <c r="BR3181">
        <f t="shared" si="327"/>
        <v>1.23</v>
      </c>
      <c r="BS3181">
        <f t="shared" si="327"/>
        <v>1.22</v>
      </c>
      <c r="BT3181">
        <f t="shared" si="327"/>
        <v>1.21</v>
      </c>
      <c r="BU3181">
        <f t="shared" si="327"/>
        <v>1.2</v>
      </c>
      <c r="BV3181">
        <f t="shared" si="327"/>
        <v>1.19</v>
      </c>
      <c r="BW3181">
        <f t="shared" si="327"/>
        <v>1.18</v>
      </c>
      <c r="BX3181">
        <f t="shared" si="327"/>
        <v>1.17</v>
      </c>
      <c r="BY3181">
        <f t="shared" si="327"/>
        <v>1.17</v>
      </c>
      <c r="BZ3181">
        <f t="shared" si="327"/>
        <v>1.1599999999999999</v>
      </c>
      <c r="CA3181">
        <f t="shared" si="327"/>
        <v>1.1499999999999999</v>
      </c>
      <c r="CB3181">
        <f t="shared" si="327"/>
        <v>1.1399999999999999</v>
      </c>
      <c r="CC3181">
        <f t="shared" si="327"/>
        <v>1.1299999999999999</v>
      </c>
      <c r="CD3181">
        <f t="shared" si="327"/>
        <v>1.1200000000000001</v>
      </c>
      <c r="CE3181">
        <f t="shared" si="327"/>
        <v>1.1200000000000001</v>
      </c>
      <c r="CF3181">
        <f t="shared" si="327"/>
        <v>1.1100000000000001</v>
      </c>
      <c r="CG3181">
        <f t="shared" si="327"/>
        <v>1.1000000000000001</v>
      </c>
      <c r="CH3181">
        <f t="shared" si="327"/>
        <v>1.0900000000000001</v>
      </c>
      <c r="CI3181">
        <f t="shared" si="327"/>
        <v>1.0900000000000001</v>
      </c>
      <c r="CJ3181">
        <f t="shared" si="327"/>
        <v>1.08</v>
      </c>
      <c r="CK3181">
        <f t="shared" si="327"/>
        <v>1.07</v>
      </c>
      <c r="CL3181">
        <f t="shared" si="327"/>
        <v>1.07</v>
      </c>
      <c r="CM3181">
        <f t="shared" si="327"/>
        <v>1.06</v>
      </c>
      <c r="CN3181">
        <f t="shared" si="327"/>
        <v>1.05</v>
      </c>
      <c r="CO3181">
        <f t="shared" si="327"/>
        <v>1.05</v>
      </c>
      <c r="CP3181">
        <f t="shared" si="327"/>
        <v>1.04</v>
      </c>
      <c r="CQ3181">
        <f t="shared" si="327"/>
        <v>1.03</v>
      </c>
      <c r="CR3181">
        <f t="shared" si="327"/>
        <v>1.03</v>
      </c>
      <c r="CS3181">
        <f t="shared" si="327"/>
        <v>1.02</v>
      </c>
      <c r="CT3181">
        <f t="shared" si="327"/>
        <v>1.01</v>
      </c>
      <c r="CU3181">
        <f t="shared" si="327"/>
        <v>1.01</v>
      </c>
      <c r="CV3181">
        <f t="shared" si="327"/>
        <v>1</v>
      </c>
      <c r="CW3181">
        <f t="shared" si="327"/>
        <v>1</v>
      </c>
      <c r="CX3181">
        <f t="shared" si="327"/>
        <v>0.99</v>
      </c>
      <c r="CY3181">
        <f t="shared" si="327"/>
        <v>0.99</v>
      </c>
      <c r="CZ3181">
        <f t="shared" si="327"/>
        <v>0.98</v>
      </c>
      <c r="DA3181">
        <f t="shared" si="327"/>
        <v>0.97</v>
      </c>
      <c r="DB3181">
        <f t="shared" si="327"/>
        <v>0.97</v>
      </c>
      <c r="DC3181">
        <f t="shared" si="327"/>
        <v>0.96</v>
      </c>
      <c r="DD3181">
        <f t="shared" si="327"/>
        <v>0.96</v>
      </c>
      <c r="DE3181">
        <f t="shared" si="327"/>
        <v>0.95</v>
      </c>
      <c r="DF3181">
        <f t="shared" si="327"/>
        <v>0.95</v>
      </c>
      <c r="DG3181">
        <f t="shared" si="327"/>
        <v>0.94</v>
      </c>
      <c r="DH3181">
        <f t="shared" si="327"/>
        <v>0.94</v>
      </c>
      <c r="DI3181">
        <f t="shared" si="327"/>
        <v>0.93</v>
      </c>
      <c r="DJ3181">
        <f t="shared" si="327"/>
        <v>0.93</v>
      </c>
      <c r="DK3181">
        <f t="shared" si="327"/>
        <v>0.92</v>
      </c>
      <c r="DL3181">
        <f t="shared" si="327"/>
        <v>0.92</v>
      </c>
      <c r="DM3181">
        <f t="shared" si="327"/>
        <v>0.91</v>
      </c>
      <c r="DN3181">
        <f t="shared" si="327"/>
        <v>0.91</v>
      </c>
      <c r="DO3181">
        <f t="shared" si="327"/>
        <v>0.9</v>
      </c>
      <c r="DP3181">
        <f t="shared" si="327"/>
        <v>0.9</v>
      </c>
      <c r="DQ3181">
        <f t="shared" si="327"/>
        <v>0.89</v>
      </c>
      <c r="DR3181">
        <f t="shared" si="327"/>
        <v>0.89</v>
      </c>
      <c r="DS3181">
        <f t="shared" si="327"/>
        <v>0.89</v>
      </c>
      <c r="DT3181">
        <f t="shared" si="327"/>
        <v>0.88</v>
      </c>
      <c r="DU3181">
        <f t="shared" si="327"/>
        <v>0.88</v>
      </c>
      <c r="DV3181">
        <f t="shared" si="327"/>
        <v>0.87</v>
      </c>
      <c r="DW3181">
        <f t="shared" si="327"/>
        <v>0.87</v>
      </c>
    </row>
    <row r="3183" spans="1:127" x14ac:dyDescent="0.3">
      <c r="C3183">
        <f>C3174*I3163</f>
        <v>57.96994754714067</v>
      </c>
    </row>
  </sheetData>
  <sheetProtection algorithmName="SHA-512" hashValue="ewrIv5d0w/uXc2c2vuVeR99MDRXxp8qvIUaYb7tTsr6JsFkx+VYDyfTycenwmCUQFyV3tW8ZmmWKhw4bHva/vw==" saltValue="L0d+v6NJDzLyOy++qlpJGA==" spinCount="100000" sheet="1" objects="1" scenarios="1"/>
  <sortState ref="A2:O3161">
    <sortCondition ref="A2"/>
  </sortState>
  <conditionalFormatting sqref="D825:D844 F825:F844">
    <cfRule type="cellIs" dxfId="7" priority="8" stopIfTrue="1" operator="lessThan">
      <formula>0</formula>
    </cfRule>
  </conditionalFormatting>
  <conditionalFormatting sqref="D1550:D1557">
    <cfRule type="cellIs" dxfId="6" priority="7" stopIfTrue="1" operator="lessThan">
      <formula>0</formula>
    </cfRule>
  </conditionalFormatting>
  <conditionalFormatting sqref="F1550:F1557">
    <cfRule type="cellIs" dxfId="5" priority="6" stopIfTrue="1" operator="lessThan">
      <formula>0</formula>
    </cfRule>
  </conditionalFormatting>
  <conditionalFormatting sqref="D1558:D1566">
    <cfRule type="cellIs" dxfId="4" priority="5" stopIfTrue="1" operator="lessThan">
      <formula>0</formula>
    </cfRule>
  </conditionalFormatting>
  <conditionalFormatting sqref="F1558:F1566">
    <cfRule type="cellIs" dxfId="3" priority="4" stopIfTrue="1" operator="lessThan">
      <formula>0</formula>
    </cfRule>
  </conditionalFormatting>
  <conditionalFormatting sqref="F2176:F2192">
    <cfRule type="cellIs" dxfId="2" priority="3" stopIfTrue="1" operator="lessThan">
      <formula>0</formula>
    </cfRule>
  </conditionalFormatting>
  <conditionalFormatting sqref="D2653:D2658">
    <cfRule type="cellIs" dxfId="1" priority="2" stopIfTrue="1" operator="lessThan">
      <formula>0</formula>
    </cfRule>
  </conditionalFormatting>
  <conditionalFormatting sqref="F2653:F2658">
    <cfRule type="cellIs" dxfId="0" priority="1" stopIfTrue="1" operator="lessThan">
      <formula>0</formula>
    </cfRule>
  </conditionalFormatting>
  <dataValidations count="2">
    <dataValidation type="decimal" allowBlank="1" showInputMessage="1" showErrorMessage="1" errorTitle="Warnung !!!" error="Falscher Wert! Bitte eine Zahl zwischen -300 und 300 eingeben." promptTitle="Hinweis !!!" prompt="Akzeptiert nur eine Zahl zwischen -300 und 300." sqref="F2653:F2658 F2176:F2192 F825:F844 D2653:D2658 D1550:D1566 D825:D844 F1550:F1566">
      <formula1>-300</formula1>
      <formula2>300</formula2>
    </dataValidation>
    <dataValidation allowBlank="1" showInputMessage="1" showErrorMessage="1" errorTitle="Warnung !!!" error="Falscher Wert! Bitte eine zahl zwischen 10 und 200 eingeben." promptTitle="Hinweis !!!" prompt="Akzeptiert nur eine Zahl zwischen 10 und 200." sqref="C825:C844 C1550:C1566 C2176:C2192 C2653:C2658"/>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130"/>
  <sheetViews>
    <sheetView zoomScaleNormal="100" workbookViewId="0">
      <pane ySplit="1" topLeftCell="A2" activePane="bottomLeft" state="frozen"/>
      <selection pane="bottomLeft" activeCell="D31" sqref="D31"/>
    </sheetView>
  </sheetViews>
  <sheetFormatPr baseColWidth="10" defaultColWidth="11.44140625" defaultRowHeight="14.4" x14ac:dyDescent="0.3"/>
  <cols>
    <col min="1" max="2" width="11.44140625" style="7"/>
    <col min="3" max="3" width="14" style="7" customWidth="1"/>
    <col min="4" max="4" width="25.88671875" style="7" customWidth="1"/>
    <col min="5" max="6" width="11.44140625" style="7"/>
    <col min="7" max="7" width="14.33203125" style="7" customWidth="1"/>
    <col min="8" max="9" width="11.44140625" style="7"/>
    <col min="10" max="10" width="25.33203125" style="7" customWidth="1"/>
    <col min="11" max="12" width="11.44140625" style="7"/>
    <col min="13" max="13" width="13.44140625" style="7" customWidth="1"/>
    <col min="14" max="16384" width="11.44140625" style="7"/>
  </cols>
  <sheetData>
    <row r="1" spans="3:13" ht="97.5" customHeight="1" x14ac:dyDescent="0.3">
      <c r="C1" s="51" t="s">
        <v>2236</v>
      </c>
      <c r="D1" s="52"/>
      <c r="E1" s="52"/>
      <c r="F1" s="52"/>
      <c r="G1" s="52"/>
      <c r="H1" s="52"/>
      <c r="I1" s="52"/>
      <c r="J1" s="52"/>
      <c r="K1" s="52"/>
      <c r="L1" s="52"/>
      <c r="M1" s="53"/>
    </row>
    <row r="2" spans="3:13" ht="27" customHeight="1" x14ac:dyDescent="0.25">
      <c r="C2" s="30"/>
      <c r="D2" s="31"/>
      <c r="E2" s="31"/>
      <c r="F2" s="31"/>
      <c r="G2" s="31"/>
      <c r="H2" s="31"/>
      <c r="I2" s="31"/>
      <c r="J2" s="31"/>
      <c r="K2" s="31"/>
      <c r="L2" s="31"/>
      <c r="M2" s="31"/>
    </row>
    <row r="3" spans="3:13" ht="18.75" x14ac:dyDescent="0.3">
      <c r="C3" s="50" t="s">
        <v>2232</v>
      </c>
      <c r="D3" s="50"/>
      <c r="E3" s="50"/>
      <c r="F3" s="50"/>
      <c r="G3" s="50"/>
      <c r="H3" s="26" t="s">
        <v>2231</v>
      </c>
      <c r="I3" s="50" t="s">
        <v>2233</v>
      </c>
      <c r="J3" s="50"/>
      <c r="K3" s="50"/>
      <c r="L3" s="50"/>
      <c r="M3" s="50"/>
    </row>
    <row r="4" spans="3:13" x14ac:dyDescent="0.3">
      <c r="C4" s="23" t="s">
        <v>2235</v>
      </c>
      <c r="D4" s="24" t="s">
        <v>2228</v>
      </c>
      <c r="E4" s="24" t="s">
        <v>2229</v>
      </c>
      <c r="F4" s="24" t="s">
        <v>2230</v>
      </c>
      <c r="G4" s="25" t="s">
        <v>2234</v>
      </c>
      <c r="I4" s="23" t="s">
        <v>2235</v>
      </c>
      <c r="J4" s="24" t="s">
        <v>2228</v>
      </c>
      <c r="K4" s="24" t="s">
        <v>2229</v>
      </c>
      <c r="L4" s="24" t="s">
        <v>2230</v>
      </c>
      <c r="M4" s="25" t="s">
        <v>2234</v>
      </c>
    </row>
    <row r="5" spans="3:13" ht="15" x14ac:dyDescent="0.25">
      <c r="C5" s="21">
        <v>25</v>
      </c>
      <c r="D5" s="22">
        <f>ROUND(150/('Hintergrund Berechnung'!$I$3163*(C5^0.727399687532279)),3)</f>
        <v>2.6619999999999999</v>
      </c>
      <c r="E5" s="22">
        <f>ROUND(57/('Hintergrund Berechnung'!$K$3163*(C5^0.515518364833551)),3)</f>
        <v>10.313000000000001</v>
      </c>
      <c r="F5" s="22">
        <f>ROUND('Hintergrund Berechnung'!$L$3165,3)</f>
        <v>7.5780000000000003</v>
      </c>
      <c r="G5" s="20">
        <f>ROUND('Hintergrund Berechnung'!$M$3165,3)</f>
        <v>3.6840000000000002</v>
      </c>
      <c r="I5" s="21">
        <v>25</v>
      </c>
      <c r="J5" s="22">
        <f>ROUND(180/('Hintergrund Berechnung'!$I$3163*(I5^0.727399687532279)),3)</f>
        <v>3.1949999999999998</v>
      </c>
      <c r="K5" s="22">
        <f>ROUND(45/('Hintergrund Berechnung'!$K$3163*(I5^0.515518364833551)),3)</f>
        <v>8.1419999999999995</v>
      </c>
      <c r="L5" s="22">
        <f>ROUND('Hintergrund Berechnung'!$L$3166,3)</f>
        <v>6.0919999999999996</v>
      </c>
      <c r="M5" s="20">
        <f>ROUND('Hintergrund Berechnung'!$M$3166,3)</f>
        <v>2.9820000000000002</v>
      </c>
    </row>
    <row r="6" spans="3:13" ht="15" x14ac:dyDescent="0.25">
      <c r="C6" s="21">
        <v>26</v>
      </c>
      <c r="D6" s="22">
        <f>ROUND(150/('Hintergrund Berechnung'!$I$3163*(C6^0.727399687532279)),3)</f>
        <v>2.5880000000000001</v>
      </c>
      <c r="E6" s="22">
        <f>ROUND(57/('Hintergrund Berechnung'!$K$3163*(C6^0.515518364833551)),3)</f>
        <v>10.106999999999999</v>
      </c>
      <c r="F6" s="22">
        <f>ROUND('Hintergrund Berechnung'!$L$3165,3)</f>
        <v>7.5780000000000003</v>
      </c>
      <c r="G6" s="20">
        <f>ROUND('Hintergrund Berechnung'!$M$3165,3)</f>
        <v>3.6840000000000002</v>
      </c>
      <c r="I6" s="21">
        <v>26</v>
      </c>
      <c r="J6" s="22">
        <f>ROUND(180/('Hintergrund Berechnung'!$I$3163*(I6^0.727399687532279)),3)</f>
        <v>3.105</v>
      </c>
      <c r="K6" s="22">
        <f>ROUND(45/('Hintergrund Berechnung'!$K$3163*(I6^0.515518364833551)),3)</f>
        <v>7.9790000000000001</v>
      </c>
      <c r="L6" s="22">
        <f>ROUND('Hintergrund Berechnung'!$L$3166,3)</f>
        <v>6.0919999999999996</v>
      </c>
      <c r="M6" s="20">
        <f>ROUND('Hintergrund Berechnung'!$M$3166,3)</f>
        <v>2.9820000000000002</v>
      </c>
    </row>
    <row r="7" spans="3:13" ht="15" x14ac:dyDescent="0.25">
      <c r="C7" s="21">
        <v>27</v>
      </c>
      <c r="D7" s="22">
        <f>ROUND(150/('Hintergrund Berechnung'!$I$3163*(C7^0.727399687532279)),3)</f>
        <v>2.5169999999999999</v>
      </c>
      <c r="E7" s="22">
        <f>ROUND(57/('Hintergrund Berechnung'!$K$3163*(C7^0.515518364833551)),3)</f>
        <v>9.9120000000000008</v>
      </c>
      <c r="F7" s="22">
        <f>ROUND('Hintergrund Berechnung'!$L$3165,3)</f>
        <v>7.5780000000000003</v>
      </c>
      <c r="G7" s="20">
        <f>ROUND('Hintergrund Berechnung'!$M$3165,3)</f>
        <v>3.6840000000000002</v>
      </c>
      <c r="I7" s="21">
        <v>27</v>
      </c>
      <c r="J7" s="22">
        <f>ROUND(180/('Hintergrund Berechnung'!$I$3163*(I7^0.727399687532279)),3)</f>
        <v>3.0209999999999999</v>
      </c>
      <c r="K7" s="22">
        <f>ROUND(45/('Hintergrund Berechnung'!$K$3163*(I7^0.515518364833551)),3)</f>
        <v>7.8250000000000002</v>
      </c>
      <c r="L7" s="22">
        <f>ROUND('Hintergrund Berechnung'!$L$3166,3)</f>
        <v>6.0919999999999996</v>
      </c>
      <c r="M7" s="20">
        <f>ROUND('Hintergrund Berechnung'!$M$3166,3)</f>
        <v>2.9820000000000002</v>
      </c>
    </row>
    <row r="8" spans="3:13" ht="15" x14ac:dyDescent="0.25">
      <c r="C8" s="21">
        <v>28</v>
      </c>
      <c r="D8" s="22">
        <f>ROUND(150/('Hintergrund Berechnung'!$I$3163*(C8^0.727399687532279)),3)</f>
        <v>2.452</v>
      </c>
      <c r="E8" s="22">
        <f>ROUND(57/('Hintergrund Berechnung'!$K$3163*(C8^0.515518364833551)),3)</f>
        <v>9.7279999999999998</v>
      </c>
      <c r="F8" s="22">
        <f>ROUND('Hintergrund Berechnung'!$L$3165,3)</f>
        <v>7.5780000000000003</v>
      </c>
      <c r="G8" s="20">
        <f>ROUND('Hintergrund Berechnung'!$M$3165,3)</f>
        <v>3.6840000000000002</v>
      </c>
      <c r="I8" s="21">
        <v>28</v>
      </c>
      <c r="J8" s="22">
        <f>ROUND(180/('Hintergrund Berechnung'!$I$3163*(I8^0.727399687532279)),3)</f>
        <v>2.9420000000000002</v>
      </c>
      <c r="K8" s="22">
        <f>ROUND(45/('Hintergrund Berechnung'!$K$3163*(I8^0.515518364833551)),3)</f>
        <v>7.68</v>
      </c>
      <c r="L8" s="22">
        <f>ROUND('Hintergrund Berechnung'!$L$3166,3)</f>
        <v>6.0919999999999996</v>
      </c>
      <c r="M8" s="20">
        <f>ROUND('Hintergrund Berechnung'!$M$3166,3)</f>
        <v>2.9820000000000002</v>
      </c>
    </row>
    <row r="9" spans="3:13" ht="15" x14ac:dyDescent="0.25">
      <c r="C9" s="21">
        <v>29</v>
      </c>
      <c r="D9" s="22">
        <f>ROUND(150/('Hintergrund Berechnung'!$I$3163*(C9^0.727399687532279)),3)</f>
        <v>2.39</v>
      </c>
      <c r="E9" s="22">
        <f>ROUND(57/('Hintergrund Berechnung'!$K$3163*(C9^0.515518364833551)),3)</f>
        <v>9.5540000000000003</v>
      </c>
      <c r="F9" s="22">
        <f>ROUND('Hintergrund Berechnung'!$L$3165,3)</f>
        <v>7.5780000000000003</v>
      </c>
      <c r="G9" s="20">
        <f>ROUND('Hintergrund Berechnung'!$M$3165,3)</f>
        <v>3.6840000000000002</v>
      </c>
      <c r="I9" s="21">
        <v>29</v>
      </c>
      <c r="J9" s="22">
        <f>ROUND(180/('Hintergrund Berechnung'!$I$3163*(I9^0.727399687532279)),3)</f>
        <v>2.8679999999999999</v>
      </c>
      <c r="K9" s="22">
        <f>ROUND(45/('Hintergrund Berechnung'!$K$3163*(I9^0.515518364833551)),3)</f>
        <v>7.5419999999999998</v>
      </c>
      <c r="L9" s="22">
        <f>ROUND('Hintergrund Berechnung'!$L$3166,3)</f>
        <v>6.0919999999999996</v>
      </c>
      <c r="M9" s="20">
        <f>ROUND('Hintergrund Berechnung'!$M$3166,3)</f>
        <v>2.9820000000000002</v>
      </c>
    </row>
    <row r="10" spans="3:13" ht="15" x14ac:dyDescent="0.25">
      <c r="C10" s="21">
        <v>30</v>
      </c>
      <c r="D10" s="22">
        <f>ROUND(150/('Hintergrund Berechnung'!$I$3163*(C10^0.727399687532279)),3)</f>
        <v>2.3319999999999999</v>
      </c>
      <c r="E10" s="22">
        <f>ROUND(57/('Hintergrund Berechnung'!$K$3163*(C10^0.515518364833551)),3)</f>
        <v>9.3879999999999999</v>
      </c>
      <c r="F10" s="22">
        <f>ROUND('Hintergrund Berechnung'!$L$3165,3)</f>
        <v>7.5780000000000003</v>
      </c>
      <c r="G10" s="20">
        <f>ROUND('Hintergrund Berechnung'!$M$3165,3)</f>
        <v>3.6840000000000002</v>
      </c>
      <c r="I10" s="21">
        <v>30</v>
      </c>
      <c r="J10" s="22">
        <f>ROUND(180/('Hintergrund Berechnung'!$I$3163*(I10^0.727399687532279)),3)</f>
        <v>2.798</v>
      </c>
      <c r="K10" s="22">
        <f>ROUND(45/('Hintergrund Berechnung'!$K$3163*(I10^0.515518364833551)),3)</f>
        <v>7.4119999999999999</v>
      </c>
      <c r="L10" s="22">
        <f>ROUND('Hintergrund Berechnung'!$L$3166,3)</f>
        <v>6.0919999999999996</v>
      </c>
      <c r="M10" s="20">
        <f>ROUND('Hintergrund Berechnung'!$M$3166,3)</f>
        <v>2.9820000000000002</v>
      </c>
    </row>
    <row r="11" spans="3:13" ht="15" x14ac:dyDescent="0.25">
      <c r="C11" s="21">
        <v>31</v>
      </c>
      <c r="D11" s="22">
        <f>ROUND(150/('Hintergrund Berechnung'!$I$3163*(C11^0.727399687532279)),3)</f>
        <v>2.2770000000000001</v>
      </c>
      <c r="E11" s="22">
        <f>ROUND(57/('Hintergrund Berechnung'!$K$3163*(C11^0.515518364833551)),3)</f>
        <v>9.2309999999999999</v>
      </c>
      <c r="F11" s="22">
        <f>ROUND('Hintergrund Berechnung'!$L$3165,3)</f>
        <v>7.5780000000000003</v>
      </c>
      <c r="G11" s="20">
        <f>ROUND('Hintergrund Berechnung'!$M$3165,3)</f>
        <v>3.6840000000000002</v>
      </c>
      <c r="I11" s="21">
        <v>31</v>
      </c>
      <c r="J11" s="22">
        <f>ROUND(180/('Hintergrund Berechnung'!$I$3163*(I11^0.727399687532279)),3)</f>
        <v>2.7320000000000002</v>
      </c>
      <c r="K11" s="22">
        <f>ROUND(45/('Hintergrund Berechnung'!$K$3163*(I11^0.515518364833551)),3)</f>
        <v>7.2869999999999999</v>
      </c>
      <c r="L11" s="22">
        <f>ROUND('Hintergrund Berechnung'!$L$3166,3)</f>
        <v>6.0919999999999996</v>
      </c>
      <c r="M11" s="20">
        <f>ROUND('Hintergrund Berechnung'!$M$3166,3)</f>
        <v>2.9820000000000002</v>
      </c>
    </row>
    <row r="12" spans="3:13" ht="15" x14ac:dyDescent="0.25">
      <c r="C12" s="21">
        <v>32</v>
      </c>
      <c r="D12" s="22">
        <f>ROUND(150/('Hintergrund Berechnung'!$I$3163*(C12^0.727399687532279)),3)</f>
        <v>2.2250000000000001</v>
      </c>
      <c r="E12" s="22">
        <f>ROUND(57/('Hintergrund Berechnung'!$K$3163*(C12^0.515518364833551)),3)</f>
        <v>9.0809999999999995</v>
      </c>
      <c r="F12" s="22">
        <f>ROUND('Hintergrund Berechnung'!$L$3165,3)</f>
        <v>7.5780000000000003</v>
      </c>
      <c r="G12" s="20">
        <f>ROUND('Hintergrund Berechnung'!$M$3165,3)</f>
        <v>3.6840000000000002</v>
      </c>
      <c r="I12" s="21">
        <v>32</v>
      </c>
      <c r="J12" s="22">
        <f>ROUND(180/('Hintergrund Berechnung'!$I$3163*(I12^0.727399687532279)),3)</f>
        <v>2.67</v>
      </c>
      <c r="K12" s="22">
        <f>ROUND(45/('Hintergrund Berechnung'!$K$3163*(I12^0.515518364833551)),3)</f>
        <v>7.1689999999999996</v>
      </c>
      <c r="L12" s="22">
        <f>ROUND('Hintergrund Berechnung'!$L$3166,3)</f>
        <v>6.0919999999999996</v>
      </c>
      <c r="M12" s="20">
        <f>ROUND('Hintergrund Berechnung'!$M$3166,3)</f>
        <v>2.9820000000000002</v>
      </c>
    </row>
    <row r="13" spans="3:13" ht="15" x14ac:dyDescent="0.25">
      <c r="C13" s="21">
        <v>33</v>
      </c>
      <c r="D13" s="22">
        <f>ROUND(150/('Hintergrund Berechnung'!$I$3163*(C13^0.727399687532279)),3)</f>
        <v>2.1760000000000002</v>
      </c>
      <c r="E13" s="22">
        <f>ROUND(57/('Hintergrund Berechnung'!$K$3163*(C13^0.515518364833551)),3)</f>
        <v>8.9380000000000006</v>
      </c>
      <c r="F13" s="22">
        <f>ROUND('Hintergrund Berechnung'!$L$3165,3)</f>
        <v>7.5780000000000003</v>
      </c>
      <c r="G13" s="20">
        <f>ROUND('Hintergrund Berechnung'!$M$3165,3)</f>
        <v>3.6840000000000002</v>
      </c>
      <c r="I13" s="21">
        <v>33</v>
      </c>
      <c r="J13" s="22">
        <f>ROUND(180/('Hintergrund Berechnung'!$I$3163*(I13^0.727399687532279)),3)</f>
        <v>2.6110000000000002</v>
      </c>
      <c r="K13" s="22">
        <f>ROUND(45/('Hintergrund Berechnung'!$K$3163*(I13^0.515518364833551)),3)</f>
        <v>7.056</v>
      </c>
      <c r="L13" s="22">
        <f>ROUND('Hintergrund Berechnung'!$L$3166,3)</f>
        <v>6.0919999999999996</v>
      </c>
      <c r="M13" s="20">
        <f>ROUND('Hintergrund Berechnung'!$M$3166,3)</f>
        <v>2.9820000000000002</v>
      </c>
    </row>
    <row r="14" spans="3:13" ht="15" x14ac:dyDescent="0.25">
      <c r="C14" s="21">
        <v>34</v>
      </c>
      <c r="D14" s="22">
        <f>ROUND(150/('Hintergrund Berechnung'!$I$3163*(C14^0.727399687532279)),3)</f>
        <v>2.129</v>
      </c>
      <c r="E14" s="22">
        <f>ROUND(57/('Hintergrund Berechnung'!$K$3163*(C14^0.515518364833551)),3)</f>
        <v>8.8010000000000002</v>
      </c>
      <c r="F14" s="22">
        <f>ROUND('Hintergrund Berechnung'!$L$3165,3)</f>
        <v>7.5780000000000003</v>
      </c>
      <c r="G14" s="20">
        <f>ROUND('Hintergrund Berechnung'!$M$3165,3)</f>
        <v>3.6840000000000002</v>
      </c>
      <c r="I14" s="21">
        <v>34</v>
      </c>
      <c r="J14" s="22">
        <f>ROUND(180/('Hintergrund Berechnung'!$I$3163*(I14^0.727399687532279)),3)</f>
        <v>2.5550000000000002</v>
      </c>
      <c r="K14" s="22">
        <f>ROUND(45/('Hintergrund Berechnung'!$K$3163*(I14^0.515518364833551)),3)</f>
        <v>6.9480000000000004</v>
      </c>
      <c r="L14" s="22">
        <f>ROUND('Hintergrund Berechnung'!$L$3166,3)</f>
        <v>6.0919999999999996</v>
      </c>
      <c r="M14" s="20">
        <f>ROUND('Hintergrund Berechnung'!$M$3166,3)</f>
        <v>2.9820000000000002</v>
      </c>
    </row>
    <row r="15" spans="3:13" ht="15" x14ac:dyDescent="0.25">
      <c r="C15" s="21">
        <v>35</v>
      </c>
      <c r="D15" s="22">
        <f>ROUND(150/('Hintergrund Berechnung'!$I$3163*(C15^0.727399687532279)),3)</f>
        <v>2.0840000000000001</v>
      </c>
      <c r="E15" s="22">
        <f>ROUND(57/('Hintergrund Berechnung'!$K$3163*(C15^0.515518364833551)),3)</f>
        <v>8.6709999999999994</v>
      </c>
      <c r="F15" s="22">
        <f>ROUND('Hintergrund Berechnung'!$L$3165,3)</f>
        <v>7.5780000000000003</v>
      </c>
      <c r="G15" s="20">
        <f>ROUND('Hintergrund Berechnung'!$M$3165,3)</f>
        <v>3.6840000000000002</v>
      </c>
      <c r="I15" s="21">
        <v>35</v>
      </c>
      <c r="J15" s="22">
        <f>ROUND(180/('Hintergrund Berechnung'!$I$3163*(I15^0.727399687532279)),3)</f>
        <v>2.5009999999999999</v>
      </c>
      <c r="K15" s="22">
        <f>ROUND(45/('Hintergrund Berechnung'!$K$3163*(I15^0.515518364833551)),3)</f>
        <v>6.8449999999999998</v>
      </c>
      <c r="L15" s="22">
        <f>ROUND('Hintergrund Berechnung'!$L$3166,3)</f>
        <v>6.0919999999999996</v>
      </c>
      <c r="M15" s="20">
        <f>ROUND('Hintergrund Berechnung'!$M$3166,3)</f>
        <v>2.9820000000000002</v>
      </c>
    </row>
    <row r="16" spans="3:13" ht="15" x14ac:dyDescent="0.25">
      <c r="C16" s="21">
        <v>36</v>
      </c>
      <c r="D16" s="22">
        <f>ROUND(150/('Hintergrund Berechnung'!$I$3163*(C16^0.727399687532279)),3)</f>
        <v>2.0419999999999998</v>
      </c>
      <c r="E16" s="22">
        <f>ROUND(57/('Hintergrund Berechnung'!$K$3163*(C16^0.515518364833551)),3)</f>
        <v>8.5459999999999994</v>
      </c>
      <c r="F16" s="22">
        <f>ROUND('Hintergrund Berechnung'!$L$3165,3)</f>
        <v>7.5780000000000003</v>
      </c>
      <c r="G16" s="20">
        <f>ROUND('Hintergrund Berechnung'!$M$3165,3)</f>
        <v>3.6840000000000002</v>
      </c>
      <c r="I16" s="21">
        <v>36</v>
      </c>
      <c r="J16" s="22">
        <f>ROUND(180/('Hintergrund Berechnung'!$I$3163*(I16^0.727399687532279)),3)</f>
        <v>2.4510000000000001</v>
      </c>
      <c r="K16" s="22">
        <f>ROUND(45/('Hintergrund Berechnung'!$K$3163*(I16^0.515518364833551)),3)</f>
        <v>6.7469999999999999</v>
      </c>
      <c r="L16" s="22">
        <f>ROUND('Hintergrund Berechnung'!$L$3166,3)</f>
        <v>6.0919999999999996</v>
      </c>
      <c r="M16" s="20">
        <f>ROUND('Hintergrund Berechnung'!$M$3166,3)</f>
        <v>2.9820000000000002</v>
      </c>
    </row>
    <row r="17" spans="3:13" ht="15" x14ac:dyDescent="0.25">
      <c r="C17" s="21">
        <v>37</v>
      </c>
      <c r="D17" s="22">
        <f>ROUND(150/('Hintergrund Berechnung'!$I$3163*(C17^0.727399687532279)),3)</f>
        <v>2.0019999999999998</v>
      </c>
      <c r="E17" s="22">
        <f>ROUND(57/('Hintergrund Berechnung'!$K$3163*(C17^0.515518364833551)),3)</f>
        <v>8.4260000000000002</v>
      </c>
      <c r="F17" s="22">
        <f>ROUND('Hintergrund Berechnung'!$L$3165,3)</f>
        <v>7.5780000000000003</v>
      </c>
      <c r="G17" s="20">
        <f>ROUND('Hintergrund Berechnung'!$M$3165,3)</f>
        <v>3.6840000000000002</v>
      </c>
      <c r="I17" s="21">
        <v>37</v>
      </c>
      <c r="J17" s="22">
        <f>ROUND(180/('Hintergrund Berechnung'!$I$3163*(I17^0.727399687532279)),3)</f>
        <v>2.4020000000000001</v>
      </c>
      <c r="K17" s="22">
        <f>ROUND(45/('Hintergrund Berechnung'!$K$3163*(I17^0.515518364833551)),3)</f>
        <v>6.6520000000000001</v>
      </c>
      <c r="L17" s="22">
        <f>ROUND('Hintergrund Berechnung'!$L$3166,3)</f>
        <v>6.0919999999999996</v>
      </c>
      <c r="M17" s="20">
        <f>ROUND('Hintergrund Berechnung'!$M$3166,3)</f>
        <v>2.9820000000000002</v>
      </c>
    </row>
    <row r="18" spans="3:13" ht="15" x14ac:dyDescent="0.25">
      <c r="C18" s="21">
        <v>38</v>
      </c>
      <c r="D18" s="22">
        <f>ROUND(150/('Hintergrund Berechnung'!$I$3163*(C18^0.727399687532279)),3)</f>
        <v>1.9630000000000001</v>
      </c>
      <c r="E18" s="22">
        <f>ROUND(57/('Hintergrund Berechnung'!$K$3163*(C18^0.515518364833551)),3)</f>
        <v>8.3109999999999999</v>
      </c>
      <c r="F18" s="22">
        <f>ROUND('Hintergrund Berechnung'!$L$3165,3)</f>
        <v>7.5780000000000003</v>
      </c>
      <c r="G18" s="20">
        <f>ROUND('Hintergrund Berechnung'!$M$3165,3)</f>
        <v>3.6840000000000002</v>
      </c>
      <c r="I18" s="21">
        <v>38</v>
      </c>
      <c r="J18" s="22">
        <f>ROUND(180/('Hintergrund Berechnung'!$I$3163*(I18^0.727399687532279)),3)</f>
        <v>2.3559999999999999</v>
      </c>
      <c r="K18" s="22">
        <f>ROUND(45/('Hintergrund Berechnung'!$K$3163*(I18^0.515518364833551)),3)</f>
        <v>6.5609999999999999</v>
      </c>
      <c r="L18" s="22">
        <f>ROUND('Hintergrund Berechnung'!$L$3166,3)</f>
        <v>6.0919999999999996</v>
      </c>
      <c r="M18" s="20">
        <f>ROUND('Hintergrund Berechnung'!$M$3166,3)</f>
        <v>2.9820000000000002</v>
      </c>
    </row>
    <row r="19" spans="3:13" ht="15" x14ac:dyDescent="0.25">
      <c r="C19" s="21">
        <v>39</v>
      </c>
      <c r="D19" s="22">
        <f>ROUND(150/('Hintergrund Berechnung'!$I$3163*(C19^0.727399687532279)),3)</f>
        <v>1.927</v>
      </c>
      <c r="E19" s="22">
        <f>ROUND(57/('Hintergrund Berechnung'!$K$3163*(C19^0.515518364833551)),3)</f>
        <v>8.1999999999999993</v>
      </c>
      <c r="F19" s="22">
        <f>ROUND('Hintergrund Berechnung'!$L$3165,3)</f>
        <v>7.5780000000000003</v>
      </c>
      <c r="G19" s="20">
        <f>ROUND('Hintergrund Berechnung'!$M$3165,3)</f>
        <v>3.6840000000000002</v>
      </c>
      <c r="I19" s="21">
        <v>39</v>
      </c>
      <c r="J19" s="22">
        <f>ROUND(180/('Hintergrund Berechnung'!$I$3163*(I19^0.727399687532279)),3)</f>
        <v>2.3119999999999998</v>
      </c>
      <c r="K19" s="22">
        <f>ROUND(45/('Hintergrund Berechnung'!$K$3163*(I19^0.515518364833551)),3)</f>
        <v>6.4740000000000002</v>
      </c>
      <c r="L19" s="22">
        <f>ROUND('Hintergrund Berechnung'!$L$3166,3)</f>
        <v>6.0919999999999996</v>
      </c>
      <c r="M19" s="20">
        <f>ROUND('Hintergrund Berechnung'!$M$3166,3)</f>
        <v>2.9820000000000002</v>
      </c>
    </row>
    <row r="20" spans="3:13" ht="15" x14ac:dyDescent="0.25">
      <c r="C20" s="21">
        <v>40</v>
      </c>
      <c r="D20" s="22">
        <f>ROUND(150/('Hintergrund Berechnung'!$I$3163*(C20^0.727399687532279)),3)</f>
        <v>1.891</v>
      </c>
      <c r="E20" s="22">
        <f>ROUND(57/('Hintergrund Berechnung'!$K$3163*(C20^0.515518364833551)),3)</f>
        <v>8.0939999999999994</v>
      </c>
      <c r="F20" s="22">
        <f>ROUND('Hintergrund Berechnung'!$L$3165,3)</f>
        <v>7.5780000000000003</v>
      </c>
      <c r="G20" s="20">
        <f>ROUND('Hintergrund Berechnung'!$M$3165,3)</f>
        <v>3.6840000000000002</v>
      </c>
      <c r="I20" s="21">
        <v>40</v>
      </c>
      <c r="J20" s="22">
        <f>ROUND(180/('Hintergrund Berechnung'!$I$3163*(I20^0.727399687532279)),3)</f>
        <v>2.27</v>
      </c>
      <c r="K20" s="22">
        <f>ROUND(45/('Hintergrund Berechnung'!$K$3163*(I20^0.515518364833551)),3)</f>
        <v>6.39</v>
      </c>
      <c r="L20" s="22">
        <f>ROUND('Hintergrund Berechnung'!$L$3166,3)</f>
        <v>6.0919999999999996</v>
      </c>
      <c r="M20" s="20">
        <f>ROUND('Hintergrund Berechnung'!$M$3166,3)</f>
        <v>2.9820000000000002</v>
      </c>
    </row>
    <row r="21" spans="3:13" ht="15" x14ac:dyDescent="0.25">
      <c r="C21" s="21">
        <v>41</v>
      </c>
      <c r="D21" s="22">
        <f>ROUND(150/('Hintergrund Berechnung'!$I$3163*(C21^0.727399687532279)),3)</f>
        <v>1.8580000000000001</v>
      </c>
      <c r="E21" s="22">
        <f>ROUND(57/('Hintergrund Berechnung'!$K$3163*(C21^0.515518364833551)),3)</f>
        <v>7.992</v>
      </c>
      <c r="F21" s="22">
        <f>ROUND('Hintergrund Berechnung'!$L$3165,3)</f>
        <v>7.5780000000000003</v>
      </c>
      <c r="G21" s="20">
        <f>ROUND('Hintergrund Berechnung'!$M$3165,3)</f>
        <v>3.6840000000000002</v>
      </c>
      <c r="I21" s="21">
        <v>41</v>
      </c>
      <c r="J21" s="22">
        <f>ROUND(180/('Hintergrund Berechnung'!$I$3163*(I21^0.727399687532279)),3)</f>
        <v>2.2290000000000001</v>
      </c>
      <c r="K21" s="22">
        <f>ROUND(45/('Hintergrund Berechnung'!$K$3163*(I21^0.515518364833551)),3)</f>
        <v>6.3090000000000002</v>
      </c>
      <c r="L21" s="22">
        <f>ROUND('Hintergrund Berechnung'!$L$3166,3)</f>
        <v>6.0919999999999996</v>
      </c>
      <c r="M21" s="20">
        <f>ROUND('Hintergrund Berechnung'!$M$3166,3)</f>
        <v>2.9820000000000002</v>
      </c>
    </row>
    <row r="22" spans="3:13" ht="15" x14ac:dyDescent="0.25">
      <c r="C22" s="21">
        <v>42</v>
      </c>
      <c r="D22" s="22">
        <f>ROUND(150/('Hintergrund Berechnung'!$I$3163*(C22^0.727399687532279)),3)</f>
        <v>1.8260000000000001</v>
      </c>
      <c r="E22" s="22">
        <f>ROUND(57/('Hintergrund Berechnung'!$K$3163*(C22^0.515518364833551)),3)</f>
        <v>7.8929999999999998</v>
      </c>
      <c r="F22" s="22">
        <f>ROUND('Hintergrund Berechnung'!$L$3165,3)</f>
        <v>7.5780000000000003</v>
      </c>
      <c r="G22" s="20">
        <f>ROUND('Hintergrund Berechnung'!$M$3165,3)</f>
        <v>3.6840000000000002</v>
      </c>
      <c r="I22" s="21">
        <v>42</v>
      </c>
      <c r="J22" s="22">
        <f>ROUND(180/('Hintergrund Berechnung'!$I$3163*(I22^0.727399687532279)),3)</f>
        <v>2.1909999999999998</v>
      </c>
      <c r="K22" s="22">
        <f>ROUND(45/('Hintergrund Berechnung'!$K$3163*(I22^0.515518364833551)),3)</f>
        <v>6.2309999999999999</v>
      </c>
      <c r="L22" s="22">
        <f>ROUND('Hintergrund Berechnung'!$L$3166,3)</f>
        <v>6.0919999999999996</v>
      </c>
      <c r="M22" s="20">
        <f>ROUND('Hintergrund Berechnung'!$M$3166,3)</f>
        <v>2.9820000000000002</v>
      </c>
    </row>
    <row r="23" spans="3:13" ht="15" x14ac:dyDescent="0.25">
      <c r="C23" s="21">
        <v>43</v>
      </c>
      <c r="D23" s="22">
        <f>ROUND(150/('Hintergrund Berechnung'!$I$3163*(C23^0.727399687532279)),3)</f>
        <v>1.7949999999999999</v>
      </c>
      <c r="E23" s="22">
        <f>ROUND(57/('Hintergrund Berechnung'!$K$3163*(C23^0.515518364833551)),3)</f>
        <v>7.798</v>
      </c>
      <c r="F23" s="22">
        <f>ROUND('Hintergrund Berechnung'!$L$3165,3)</f>
        <v>7.5780000000000003</v>
      </c>
      <c r="G23" s="20">
        <f>ROUND('Hintergrund Berechnung'!$M$3165,3)</f>
        <v>3.6840000000000002</v>
      </c>
      <c r="I23" s="21">
        <v>43</v>
      </c>
      <c r="J23" s="22">
        <f>ROUND(180/('Hintergrund Berechnung'!$I$3163*(I23^0.727399687532279)),3)</f>
        <v>2.153</v>
      </c>
      <c r="K23" s="22">
        <f>ROUND(45/('Hintergrund Berechnung'!$K$3163*(I23^0.515518364833551)),3)</f>
        <v>6.1559999999999997</v>
      </c>
      <c r="L23" s="22">
        <f>ROUND('Hintergrund Berechnung'!$L$3166,3)</f>
        <v>6.0919999999999996</v>
      </c>
      <c r="M23" s="20">
        <f>ROUND('Hintergrund Berechnung'!$M$3166,3)</f>
        <v>2.9820000000000002</v>
      </c>
    </row>
    <row r="24" spans="3:13" ht="15" x14ac:dyDescent="0.25">
      <c r="C24" s="21">
        <v>44</v>
      </c>
      <c r="D24" s="22">
        <f>ROUND(150/('Hintergrund Berechnung'!$I$3163*(C24^0.727399687532279)),3)</f>
        <v>1.7649999999999999</v>
      </c>
      <c r="E24" s="22">
        <f>ROUND(57/('Hintergrund Berechnung'!$K$3163*(C24^0.515518364833551)),3)</f>
        <v>7.7060000000000004</v>
      </c>
      <c r="F24" s="22">
        <f>ROUND('Hintergrund Berechnung'!$L$3165,3)</f>
        <v>7.5780000000000003</v>
      </c>
      <c r="G24" s="20">
        <f>ROUND('Hintergrund Berechnung'!$M$3165,3)</f>
        <v>3.6840000000000002</v>
      </c>
      <c r="I24" s="21">
        <v>44</v>
      </c>
      <c r="J24" s="22">
        <f>ROUND(180/('Hintergrund Berechnung'!$I$3163*(I24^0.727399687532279)),3)</f>
        <v>2.1179999999999999</v>
      </c>
      <c r="K24" s="22">
        <f>ROUND(45/('Hintergrund Berechnung'!$K$3163*(I24^0.515518364833551)),3)</f>
        <v>6.0839999999999996</v>
      </c>
      <c r="L24" s="22">
        <f>ROUND('Hintergrund Berechnung'!$L$3166,3)</f>
        <v>6.0919999999999996</v>
      </c>
      <c r="M24" s="20">
        <f>ROUND('Hintergrund Berechnung'!$M$3166,3)</f>
        <v>2.9820000000000002</v>
      </c>
    </row>
    <row r="25" spans="3:13" ht="15" x14ac:dyDescent="0.25">
      <c r="C25" s="21">
        <v>45</v>
      </c>
      <c r="D25" s="22">
        <f>ROUND(150/('Hintergrund Berechnung'!$I$3163*(C25^0.727399687532279)),3)</f>
        <v>1.736</v>
      </c>
      <c r="E25" s="22">
        <f>ROUND(57/('Hintergrund Berechnung'!$K$3163*(C25^0.515518364833551)),3)</f>
        <v>7.617</v>
      </c>
      <c r="F25" s="22">
        <f>ROUND('Hintergrund Berechnung'!$L$3165,3)</f>
        <v>7.5780000000000003</v>
      </c>
      <c r="G25" s="20">
        <f>ROUND('Hintergrund Berechnung'!$M$3165,3)</f>
        <v>3.6840000000000002</v>
      </c>
      <c r="I25" s="21">
        <v>45</v>
      </c>
      <c r="J25" s="22">
        <f>ROUND(180/('Hintergrund Berechnung'!$I$3163*(I25^0.727399687532279)),3)</f>
        <v>2.0830000000000002</v>
      </c>
      <c r="K25" s="22">
        <f>ROUND(45/('Hintergrund Berechnung'!$K$3163*(I25^0.515518364833551)),3)</f>
        <v>6.0140000000000002</v>
      </c>
      <c r="L25" s="22">
        <f>ROUND('Hintergrund Berechnung'!$L$3166,3)</f>
        <v>6.0919999999999996</v>
      </c>
      <c r="M25" s="20">
        <f>ROUND('Hintergrund Berechnung'!$M$3166,3)</f>
        <v>2.9820000000000002</v>
      </c>
    </row>
    <row r="26" spans="3:13" ht="15" x14ac:dyDescent="0.25">
      <c r="C26" s="21">
        <v>46</v>
      </c>
      <c r="D26" s="22">
        <f>ROUND(150/('Hintergrund Berechnung'!$I$3163*(C26^0.727399687532279)),3)</f>
        <v>1.7090000000000001</v>
      </c>
      <c r="E26" s="22">
        <f>ROUND(57/('Hintergrund Berechnung'!$K$3163*(C26^0.515518364833551)),3)</f>
        <v>7.5309999999999997</v>
      </c>
      <c r="F26" s="22">
        <f>ROUND('Hintergrund Berechnung'!$L$3165,3)</f>
        <v>7.5780000000000003</v>
      </c>
      <c r="G26" s="20">
        <f>ROUND('Hintergrund Berechnung'!$M$3165,3)</f>
        <v>3.6840000000000002</v>
      </c>
      <c r="I26" s="21">
        <v>46</v>
      </c>
      <c r="J26" s="22">
        <f>ROUND(180/('Hintergrund Berechnung'!$I$3163*(I26^0.727399687532279)),3)</f>
        <v>2.0499999999999998</v>
      </c>
      <c r="K26" s="22">
        <f>ROUND(45/('Hintergrund Berechnung'!$K$3163*(I26^0.515518364833551)),3)</f>
        <v>5.9459999999999997</v>
      </c>
      <c r="L26" s="22">
        <f>ROUND('Hintergrund Berechnung'!$L$3166,3)</f>
        <v>6.0919999999999996</v>
      </c>
      <c r="M26" s="20">
        <f>ROUND('Hintergrund Berechnung'!$M$3166,3)</f>
        <v>2.9820000000000002</v>
      </c>
    </row>
    <row r="27" spans="3:13" ht="15" x14ac:dyDescent="0.25">
      <c r="C27" s="21">
        <v>47</v>
      </c>
      <c r="D27" s="22">
        <f>ROUND(150/('Hintergrund Berechnung'!$I$3163*(C27^0.727399687532279)),3)</f>
        <v>1.6819999999999999</v>
      </c>
      <c r="E27" s="22">
        <f>ROUND(57/('Hintergrund Berechnung'!$K$3163*(C27^0.515518364833551)),3)</f>
        <v>7.4480000000000004</v>
      </c>
      <c r="F27" s="22">
        <f>ROUND('Hintergrund Berechnung'!$L$3165,3)</f>
        <v>7.5780000000000003</v>
      </c>
      <c r="G27" s="20">
        <f>ROUND('Hintergrund Berechnung'!$M$3165,3)</f>
        <v>3.6840000000000002</v>
      </c>
      <c r="I27" s="21">
        <v>47</v>
      </c>
      <c r="J27" s="22">
        <f>ROUND(180/('Hintergrund Berechnung'!$I$3163*(I27^0.727399687532279)),3)</f>
        <v>2.0190000000000001</v>
      </c>
      <c r="K27" s="22">
        <f>ROUND(45/('Hintergrund Berechnung'!$K$3163*(I27^0.515518364833551)),3)</f>
        <v>5.88</v>
      </c>
      <c r="L27" s="22">
        <f>ROUND('Hintergrund Berechnung'!$L$3166,3)</f>
        <v>6.0919999999999996</v>
      </c>
      <c r="M27" s="20">
        <f>ROUND('Hintergrund Berechnung'!$M$3166,3)</f>
        <v>2.9820000000000002</v>
      </c>
    </row>
    <row r="28" spans="3:13" ht="15" x14ac:dyDescent="0.25">
      <c r="C28" s="21">
        <v>48</v>
      </c>
      <c r="D28" s="22">
        <f>ROUND(150/('Hintergrund Berechnung'!$I$3163*(C28^0.727399687532279)),3)</f>
        <v>1.657</v>
      </c>
      <c r="E28" s="22">
        <f>ROUND(57/('Hintergrund Berechnung'!$K$3163*(C28^0.515518364833551)),3)</f>
        <v>7.3680000000000003</v>
      </c>
      <c r="F28" s="22">
        <f>ROUND('Hintergrund Berechnung'!$L$3165,3)</f>
        <v>7.5780000000000003</v>
      </c>
      <c r="G28" s="20">
        <f>ROUND('Hintergrund Berechnung'!$M$3165,3)</f>
        <v>3.6840000000000002</v>
      </c>
      <c r="I28" s="21">
        <v>48</v>
      </c>
      <c r="J28" s="22">
        <f>ROUND(180/('Hintergrund Berechnung'!$I$3163*(I28^0.727399687532279)),3)</f>
        <v>1.988</v>
      </c>
      <c r="K28" s="22">
        <f>ROUND(45/('Hintergrund Berechnung'!$K$3163*(I28^0.515518364833551)),3)</f>
        <v>5.8170000000000002</v>
      </c>
      <c r="L28" s="22">
        <f>ROUND('Hintergrund Berechnung'!$L$3166,3)</f>
        <v>6.0919999999999996</v>
      </c>
      <c r="M28" s="20">
        <f>ROUND('Hintergrund Berechnung'!$M$3166,3)</f>
        <v>2.9820000000000002</v>
      </c>
    </row>
    <row r="29" spans="3:13" ht="15" x14ac:dyDescent="0.25">
      <c r="C29" s="21">
        <v>49</v>
      </c>
      <c r="D29" s="22">
        <f>ROUND(150/('Hintergrund Berechnung'!$I$3163*(C29^0.727399687532279)),3)</f>
        <v>1.6319999999999999</v>
      </c>
      <c r="E29" s="22">
        <f>ROUND(57/('Hintergrund Berechnung'!$K$3163*(C29^0.515518364833551)),3)</f>
        <v>7.29</v>
      </c>
      <c r="F29" s="22">
        <f>ROUND('Hintergrund Berechnung'!$L$3165,3)</f>
        <v>7.5780000000000003</v>
      </c>
      <c r="G29" s="20">
        <f>ROUND('Hintergrund Berechnung'!$M$3165,3)</f>
        <v>3.6840000000000002</v>
      </c>
      <c r="I29" s="21">
        <v>49</v>
      </c>
      <c r="J29" s="22">
        <f>ROUND(180/('Hintergrund Berechnung'!$I$3163*(I29^0.727399687532279)),3)</f>
        <v>1.958</v>
      </c>
      <c r="K29" s="22">
        <f>ROUND(45/('Hintergrund Berechnung'!$K$3163*(I29^0.515518364833551)),3)</f>
        <v>5.7549999999999999</v>
      </c>
      <c r="L29" s="22">
        <f>ROUND('Hintergrund Berechnung'!$L$3166,3)</f>
        <v>6.0919999999999996</v>
      </c>
      <c r="M29" s="20">
        <f>ROUND('Hintergrund Berechnung'!$M$3166,3)</f>
        <v>2.9820000000000002</v>
      </c>
    </row>
    <row r="30" spans="3:13" ht="15" x14ac:dyDescent="0.25">
      <c r="C30" s="21">
        <v>50</v>
      </c>
      <c r="D30" s="22">
        <f>ROUND(150/('Hintergrund Berechnung'!$I$3163*(C30^0.727399687532279)),3)</f>
        <v>1.6080000000000001</v>
      </c>
      <c r="E30" s="22">
        <f>ROUND(57/('Hintergrund Berechnung'!$K$3163*(C30^0.515518364833551)),3)</f>
        <v>7.2149999999999999</v>
      </c>
      <c r="F30" s="22">
        <f>ROUND('Hintergrund Berechnung'!$L$3165,3)</f>
        <v>7.5780000000000003</v>
      </c>
      <c r="G30" s="20">
        <f>ROUND('Hintergrund Berechnung'!$M$3165,3)</f>
        <v>3.6840000000000002</v>
      </c>
      <c r="I30" s="21">
        <v>50</v>
      </c>
      <c r="J30" s="22">
        <f>ROUND(180/('Hintergrund Berechnung'!$I$3163*(I30^0.727399687532279)),3)</f>
        <v>1.93</v>
      </c>
      <c r="K30" s="22">
        <f>ROUND(45/('Hintergrund Berechnung'!$K$3163*(I30^0.515518364833551)),3)</f>
        <v>5.6959999999999997</v>
      </c>
      <c r="L30" s="22">
        <f>ROUND('Hintergrund Berechnung'!$L$3166,3)</f>
        <v>6.0919999999999996</v>
      </c>
      <c r="M30" s="20">
        <f>ROUND('Hintergrund Berechnung'!$M$3166,3)</f>
        <v>2.9820000000000002</v>
      </c>
    </row>
    <row r="31" spans="3:13" ht="15" x14ac:dyDescent="0.25">
      <c r="C31" s="21">
        <v>51</v>
      </c>
      <c r="D31" s="22">
        <f>ROUND(150/('Hintergrund Berechnung'!$I$3163*(C31^0.727399687532279)),3)</f>
        <v>1.585</v>
      </c>
      <c r="E31" s="22">
        <f>ROUND(57/('Hintergrund Berechnung'!$K$3163*(C31^0.515518364833551)),3)</f>
        <v>7.141</v>
      </c>
      <c r="F31" s="22">
        <f>ROUND('Hintergrund Berechnung'!$L$3165,3)</f>
        <v>7.5780000000000003</v>
      </c>
      <c r="G31" s="20">
        <f>ROUND('Hintergrund Berechnung'!$M$3165,3)</f>
        <v>3.6840000000000002</v>
      </c>
      <c r="I31" s="21">
        <v>51</v>
      </c>
      <c r="J31" s="22">
        <f>ROUND(180/('Hintergrund Berechnung'!$I$3163*(I31^0.727399687532279)),3)</f>
        <v>1.9019999999999999</v>
      </c>
      <c r="K31" s="22">
        <f>ROUND(45/('Hintergrund Berechnung'!$K$3163*(I31^0.515518364833551)),3)</f>
        <v>5.6379999999999999</v>
      </c>
      <c r="L31" s="22">
        <f>ROUND('Hintergrund Berechnung'!$L$3166,3)</f>
        <v>6.0919999999999996</v>
      </c>
      <c r="M31" s="20">
        <f>ROUND('Hintergrund Berechnung'!$M$3166,3)</f>
        <v>2.9820000000000002</v>
      </c>
    </row>
    <row r="32" spans="3:13" ht="15" x14ac:dyDescent="0.25">
      <c r="C32" s="21">
        <v>52</v>
      </c>
      <c r="D32" s="22">
        <f>ROUND(150/('Hintergrund Berechnung'!$I$3163*(C32^0.727399687532279)),3)</f>
        <v>1.5629999999999999</v>
      </c>
      <c r="E32" s="22">
        <f>ROUND(57/('Hintergrund Berechnung'!$K$3163*(C32^0.515518364833551)),3)</f>
        <v>7.07</v>
      </c>
      <c r="F32" s="22">
        <f>ROUND('Hintergrund Berechnung'!$L$3165,3)</f>
        <v>7.5780000000000003</v>
      </c>
      <c r="G32" s="20">
        <f>ROUND('Hintergrund Berechnung'!$M$3165,3)</f>
        <v>3.6840000000000002</v>
      </c>
      <c r="I32" s="21">
        <v>52</v>
      </c>
      <c r="J32" s="22">
        <f>ROUND(180/('Hintergrund Berechnung'!$I$3163*(I32^0.727399687532279)),3)</f>
        <v>1.875</v>
      </c>
      <c r="K32" s="22">
        <f>ROUND(45/('Hintergrund Berechnung'!$K$3163*(I32^0.515518364833551)),3)</f>
        <v>5.5819999999999999</v>
      </c>
      <c r="L32" s="22">
        <f>ROUND('Hintergrund Berechnung'!$L$3166,3)</f>
        <v>6.0919999999999996</v>
      </c>
      <c r="M32" s="20">
        <f>ROUND('Hintergrund Berechnung'!$M$3166,3)</f>
        <v>2.9820000000000002</v>
      </c>
    </row>
    <row r="33" spans="3:13" ht="15" x14ac:dyDescent="0.25">
      <c r="C33" s="21">
        <v>53</v>
      </c>
      <c r="D33" s="22">
        <f>ROUND(150/('Hintergrund Berechnung'!$I$3163*(C33^0.727399687532279)),3)</f>
        <v>1.5409999999999999</v>
      </c>
      <c r="E33" s="22">
        <f>ROUND(57/('Hintergrund Berechnung'!$K$3163*(C33^0.515518364833551)),3)</f>
        <v>7.0010000000000003</v>
      </c>
      <c r="F33" s="22">
        <f>ROUND('Hintergrund Berechnung'!$L$3165,3)</f>
        <v>7.5780000000000003</v>
      </c>
      <c r="G33" s="20">
        <f>ROUND('Hintergrund Berechnung'!$M$3165,3)</f>
        <v>3.6840000000000002</v>
      </c>
      <c r="I33" s="21">
        <v>53</v>
      </c>
      <c r="J33" s="22">
        <f>ROUND(180/('Hintergrund Berechnung'!$I$3163*(I33^0.727399687532279)),3)</f>
        <v>1.85</v>
      </c>
      <c r="K33" s="22">
        <f>ROUND(45/('Hintergrund Berechnung'!$K$3163*(I33^0.515518364833551)),3)</f>
        <v>5.5270000000000001</v>
      </c>
      <c r="L33" s="22">
        <f>ROUND('Hintergrund Berechnung'!$L$3166,3)</f>
        <v>6.0919999999999996</v>
      </c>
      <c r="M33" s="20">
        <f>ROUND('Hintergrund Berechnung'!$M$3166,3)</f>
        <v>2.9820000000000002</v>
      </c>
    </row>
    <row r="34" spans="3:13" ht="15" x14ac:dyDescent="0.25">
      <c r="C34" s="21">
        <v>54</v>
      </c>
      <c r="D34" s="22">
        <f>ROUND(150/('Hintergrund Berechnung'!$I$3163*(C34^0.727399687532279)),3)</f>
        <v>1.5209999999999999</v>
      </c>
      <c r="E34" s="22">
        <f>ROUND(57/('Hintergrund Berechnung'!$K$3163*(C34^0.515518364833551)),3)</f>
        <v>6.9340000000000002</v>
      </c>
      <c r="F34" s="22">
        <f>ROUND('Hintergrund Berechnung'!$L$3165,3)</f>
        <v>7.5780000000000003</v>
      </c>
      <c r="G34" s="20">
        <f>ROUND('Hintergrund Berechnung'!$M$3165,3)</f>
        <v>3.6840000000000002</v>
      </c>
      <c r="I34" s="21">
        <v>54</v>
      </c>
      <c r="J34" s="22">
        <f>ROUND(180/('Hintergrund Berechnung'!$I$3163*(I34^0.727399687532279)),3)</f>
        <v>1.825</v>
      </c>
      <c r="K34" s="22">
        <f>ROUND(45/('Hintergrund Berechnung'!$K$3163*(I34^0.515518364833551)),3)</f>
        <v>5.4740000000000002</v>
      </c>
      <c r="L34" s="22">
        <f>ROUND('Hintergrund Berechnung'!$L$3166,3)</f>
        <v>6.0919999999999996</v>
      </c>
      <c r="M34" s="20">
        <f>ROUND('Hintergrund Berechnung'!$M$3166,3)</f>
        <v>2.9820000000000002</v>
      </c>
    </row>
    <row r="35" spans="3:13" ht="15" x14ac:dyDescent="0.25">
      <c r="C35" s="21">
        <v>55</v>
      </c>
      <c r="D35" s="22">
        <f>ROUND(150/('Hintergrund Berechnung'!$I$3163*(C35^0.727399687532279)),3)</f>
        <v>1.5</v>
      </c>
      <c r="E35" s="22">
        <f>ROUND(57/('Hintergrund Berechnung'!$K$3163*(C35^0.515518364833551)),3)</f>
        <v>6.8689999999999998</v>
      </c>
      <c r="F35" s="22">
        <f>ROUND('Hintergrund Berechnung'!$L$3165,3)</f>
        <v>7.5780000000000003</v>
      </c>
      <c r="G35" s="20">
        <f>ROUND('Hintergrund Berechnung'!$M$3165,3)</f>
        <v>3.6840000000000002</v>
      </c>
      <c r="I35" s="21">
        <v>55</v>
      </c>
      <c r="J35" s="22">
        <f>ROUND(180/('Hintergrund Berechnung'!$I$3163*(I35^0.727399687532279)),3)</f>
        <v>1.8</v>
      </c>
      <c r="K35" s="22">
        <f>ROUND(45/('Hintergrund Berechnung'!$K$3163*(I35^0.515518364833551)),3)</f>
        <v>5.423</v>
      </c>
      <c r="L35" s="22">
        <f>ROUND('Hintergrund Berechnung'!$L$3166,3)</f>
        <v>6.0919999999999996</v>
      </c>
      <c r="M35" s="20">
        <f>ROUND('Hintergrund Berechnung'!$M$3166,3)</f>
        <v>2.9820000000000002</v>
      </c>
    </row>
    <row r="36" spans="3:13" ht="15" x14ac:dyDescent="0.25">
      <c r="C36" s="21">
        <v>56</v>
      </c>
      <c r="D36" s="22">
        <f>ROUND(150/('Hintergrund Berechnung'!$I$3163*(C36^0.727399687532279)),3)</f>
        <v>1.4810000000000001</v>
      </c>
      <c r="E36" s="22">
        <f>ROUND(57/('Hintergrund Berechnung'!$K$3163*(C36^0.515518364833551)),3)</f>
        <v>6.8049999999999997</v>
      </c>
      <c r="F36" s="22">
        <f>ROUND('Hintergrund Berechnung'!$L$3165,3)</f>
        <v>7.5780000000000003</v>
      </c>
      <c r="G36" s="20">
        <f>ROUND('Hintergrund Berechnung'!$M$3165,3)</f>
        <v>3.6840000000000002</v>
      </c>
      <c r="I36" s="21">
        <v>56</v>
      </c>
      <c r="J36" s="22">
        <f>ROUND(180/('Hintergrund Berechnung'!$I$3163*(I36^0.727399687532279)),3)</f>
        <v>1.7769999999999999</v>
      </c>
      <c r="K36" s="22">
        <f>ROUND(45/('Hintergrund Berechnung'!$K$3163*(I36^0.515518364833551)),3)</f>
        <v>5.3719999999999999</v>
      </c>
      <c r="L36" s="22">
        <f>ROUND('Hintergrund Berechnung'!$L$3166,3)</f>
        <v>6.0919999999999996</v>
      </c>
      <c r="M36" s="20">
        <f>ROUND('Hintergrund Berechnung'!$M$3166,3)</f>
        <v>2.9820000000000002</v>
      </c>
    </row>
    <row r="37" spans="3:13" ht="15" x14ac:dyDescent="0.25">
      <c r="C37" s="21">
        <v>57</v>
      </c>
      <c r="D37" s="22">
        <f>ROUND(150/('Hintergrund Berechnung'!$I$3163*(C37^0.727399687532279)),3)</f>
        <v>1.462</v>
      </c>
      <c r="E37" s="22">
        <f>ROUND(57/('Hintergrund Berechnung'!$K$3163*(C37^0.515518364833551)),3)</f>
        <v>6.7430000000000003</v>
      </c>
      <c r="F37" s="22">
        <f>ROUND('Hintergrund Berechnung'!$L$3165,3)</f>
        <v>7.5780000000000003</v>
      </c>
      <c r="G37" s="20">
        <f>ROUND('Hintergrund Berechnung'!$M$3165,3)</f>
        <v>3.6840000000000002</v>
      </c>
      <c r="I37" s="21">
        <v>57</v>
      </c>
      <c r="J37" s="22">
        <f>ROUND(180/('Hintergrund Berechnung'!$I$3163*(I37^0.727399687532279)),3)</f>
        <v>1.754</v>
      </c>
      <c r="K37" s="22">
        <f>ROUND(45/('Hintergrund Berechnung'!$K$3163*(I37^0.515518364833551)),3)</f>
        <v>5.3239999999999998</v>
      </c>
      <c r="L37" s="22">
        <f>ROUND('Hintergrund Berechnung'!$L$3166,3)</f>
        <v>6.0919999999999996</v>
      </c>
      <c r="M37" s="20">
        <f>ROUND('Hintergrund Berechnung'!$M$3166,3)</f>
        <v>2.9820000000000002</v>
      </c>
    </row>
    <row r="38" spans="3:13" ht="15" x14ac:dyDescent="0.25">
      <c r="C38" s="21">
        <v>58</v>
      </c>
      <c r="D38" s="22">
        <f>ROUND(150/('Hintergrund Berechnung'!$I$3163*(C38^0.727399687532279)),3)</f>
        <v>1.444</v>
      </c>
      <c r="E38" s="22">
        <f>ROUND(57/('Hintergrund Berechnung'!$K$3163*(C38^0.515518364833551)),3)</f>
        <v>6.6829999999999998</v>
      </c>
      <c r="F38" s="22">
        <f>ROUND('Hintergrund Berechnung'!$L$3165,3)</f>
        <v>7.5780000000000003</v>
      </c>
      <c r="G38" s="20">
        <f>ROUND('Hintergrund Berechnung'!$M$3165,3)</f>
        <v>3.6840000000000002</v>
      </c>
      <c r="I38" s="21">
        <v>58</v>
      </c>
      <c r="J38" s="22">
        <f>ROUND(180/('Hintergrund Berechnung'!$I$3163*(I38^0.727399687532279)),3)</f>
        <v>1.732</v>
      </c>
      <c r="K38" s="22">
        <f>ROUND(45/('Hintergrund Berechnung'!$K$3163*(I38^0.515518364833551)),3)</f>
        <v>5.2759999999999998</v>
      </c>
      <c r="L38" s="22">
        <f>ROUND('Hintergrund Berechnung'!$L$3166,3)</f>
        <v>6.0919999999999996</v>
      </c>
      <c r="M38" s="20">
        <f>ROUND('Hintergrund Berechnung'!$M$3166,3)</f>
        <v>2.9820000000000002</v>
      </c>
    </row>
    <row r="39" spans="3:13" ht="15" x14ac:dyDescent="0.25">
      <c r="C39" s="21">
        <v>59</v>
      </c>
      <c r="D39" s="22">
        <f>ROUND(150/('Hintergrund Berechnung'!$I$3163*(C39^0.727399687532279)),3)</f>
        <v>1.4259999999999999</v>
      </c>
      <c r="E39" s="22">
        <f>ROUND(57/('Hintergrund Berechnung'!$K$3163*(C39^0.515518364833551)),3)</f>
        <v>6.6239999999999997</v>
      </c>
      <c r="F39" s="22">
        <f>ROUND('Hintergrund Berechnung'!$L$3165,3)</f>
        <v>7.5780000000000003</v>
      </c>
      <c r="G39" s="20">
        <f>ROUND('Hintergrund Berechnung'!$M$3165,3)</f>
        <v>3.6840000000000002</v>
      </c>
      <c r="I39" s="21">
        <v>59</v>
      </c>
      <c r="J39" s="22">
        <f>ROUND(180/('Hintergrund Berechnung'!$I$3163*(I39^0.727399687532279)),3)</f>
        <v>1.7110000000000001</v>
      </c>
      <c r="K39" s="22">
        <f>ROUND(45/('Hintergrund Berechnung'!$K$3163*(I39^0.515518364833551)),3)</f>
        <v>5.23</v>
      </c>
      <c r="L39" s="22">
        <f>ROUND('Hintergrund Berechnung'!$L$3166,3)</f>
        <v>6.0919999999999996</v>
      </c>
      <c r="M39" s="20">
        <f>ROUND('Hintergrund Berechnung'!$M$3166,3)</f>
        <v>2.9820000000000002</v>
      </c>
    </row>
    <row r="40" spans="3:13" x14ac:dyDescent="0.3">
      <c r="C40" s="21">
        <v>60</v>
      </c>
      <c r="D40" s="22">
        <f>ROUND(150/('Hintergrund Berechnung'!$I$3163*(C40^0.727399687532279)),3)</f>
        <v>1.4079999999999999</v>
      </c>
      <c r="E40" s="22">
        <f>ROUND(57/('Hintergrund Berechnung'!$K$3163*(C40^0.515518364833551)),3)</f>
        <v>6.5670000000000002</v>
      </c>
      <c r="F40" s="22">
        <f>ROUND('Hintergrund Berechnung'!$L$3165,3)</f>
        <v>7.5780000000000003</v>
      </c>
      <c r="G40" s="20">
        <f>ROUND('Hintergrund Berechnung'!$M$3165,3)</f>
        <v>3.6840000000000002</v>
      </c>
      <c r="I40" s="21">
        <v>60</v>
      </c>
      <c r="J40" s="22">
        <f>ROUND(180/('Hintergrund Berechnung'!$I$3163*(I40^0.727399687532279)),3)</f>
        <v>1.69</v>
      </c>
      <c r="K40" s="22">
        <f>ROUND(45/('Hintergrund Berechnung'!$K$3163*(I40^0.515518364833551)),3)</f>
        <v>5.1849999999999996</v>
      </c>
      <c r="L40" s="22">
        <f>ROUND('Hintergrund Berechnung'!$L$3166,3)</f>
        <v>6.0919999999999996</v>
      </c>
      <c r="M40" s="20">
        <f>ROUND('Hintergrund Berechnung'!$M$3166,3)</f>
        <v>2.9820000000000002</v>
      </c>
    </row>
    <row r="41" spans="3:13" x14ac:dyDescent="0.3">
      <c r="C41" s="21">
        <v>61</v>
      </c>
      <c r="D41" s="22">
        <f>ROUND(150/('Hintergrund Berechnung'!$I$3163*(C41^0.727399687532279)),3)</f>
        <v>1.3919999999999999</v>
      </c>
      <c r="E41" s="22">
        <f>ROUND(57/('Hintergrund Berechnung'!$K$3163*(C41^0.515518364833551)),3)</f>
        <v>6.5119999999999996</v>
      </c>
      <c r="F41" s="22">
        <f>ROUND('Hintergrund Berechnung'!$L$3165,3)</f>
        <v>7.5780000000000003</v>
      </c>
      <c r="G41" s="20">
        <f>ROUND('Hintergrund Berechnung'!$M$3165,3)</f>
        <v>3.6840000000000002</v>
      </c>
      <c r="I41" s="21">
        <v>61</v>
      </c>
      <c r="J41" s="22">
        <f>ROUND(180/('Hintergrund Berechnung'!$I$3163*(I41^0.727399687532279)),3)</f>
        <v>1.67</v>
      </c>
      <c r="K41" s="22">
        <f>ROUND(45/('Hintergrund Berechnung'!$K$3163*(I41^0.515518364833551)),3)</f>
        <v>5.141</v>
      </c>
      <c r="L41" s="22">
        <f>ROUND('Hintergrund Berechnung'!$L$3166,3)</f>
        <v>6.0919999999999996</v>
      </c>
      <c r="M41" s="20">
        <f>ROUND('Hintergrund Berechnung'!$M$3166,3)</f>
        <v>2.9820000000000002</v>
      </c>
    </row>
    <row r="42" spans="3:13" x14ac:dyDescent="0.3">
      <c r="C42" s="21">
        <v>62</v>
      </c>
      <c r="D42" s="22">
        <f>ROUND(150/('Hintergrund Berechnung'!$I$3163*(C42^0.727399687532279)),3)</f>
        <v>1.375</v>
      </c>
      <c r="E42" s="22">
        <f>ROUND(57/('Hintergrund Berechnung'!$K$3163*(C42^0.515518364833551)),3)</f>
        <v>6.4569999999999999</v>
      </c>
      <c r="F42" s="22">
        <f>ROUND('Hintergrund Berechnung'!$L$3165,3)</f>
        <v>7.5780000000000003</v>
      </c>
      <c r="G42" s="20">
        <f>ROUND('Hintergrund Berechnung'!$M$3165,3)</f>
        <v>3.6840000000000002</v>
      </c>
      <c r="I42" s="21">
        <v>62</v>
      </c>
      <c r="J42" s="22">
        <f>ROUND(180/('Hintergrund Berechnung'!$I$3163*(I42^0.727399687532279)),3)</f>
        <v>1.65</v>
      </c>
      <c r="K42" s="22">
        <f>ROUND(45/('Hintergrund Berechnung'!$K$3163*(I42^0.515518364833551)),3)</f>
        <v>5.0979999999999999</v>
      </c>
      <c r="L42" s="22">
        <f>ROUND('Hintergrund Berechnung'!$L$3166,3)</f>
        <v>6.0919999999999996</v>
      </c>
      <c r="M42" s="20">
        <f>ROUND('Hintergrund Berechnung'!$M$3166,3)</f>
        <v>2.9820000000000002</v>
      </c>
    </row>
    <row r="43" spans="3:13" x14ac:dyDescent="0.3">
      <c r="C43" s="21">
        <v>63</v>
      </c>
      <c r="D43" s="22">
        <f>ROUND(150/('Hintergrund Berechnung'!$I$3163*(C43^0.727399687532279)),3)</f>
        <v>1.359</v>
      </c>
      <c r="E43" s="22">
        <f>ROUND(57/('Hintergrund Berechnung'!$K$3163*(C43^0.515518364833551)),3)</f>
        <v>6.4039999999999999</v>
      </c>
      <c r="F43" s="22">
        <f>ROUND('Hintergrund Berechnung'!$L$3165,3)</f>
        <v>7.5780000000000003</v>
      </c>
      <c r="G43" s="20">
        <f>ROUND('Hintergrund Berechnung'!$M$3165,3)</f>
        <v>3.6840000000000002</v>
      </c>
      <c r="I43" s="21">
        <v>63</v>
      </c>
      <c r="J43" s="22">
        <f>ROUND(180/('Hintergrund Berechnung'!$I$3163*(I43^0.727399687532279)),3)</f>
        <v>1.631</v>
      </c>
      <c r="K43" s="22">
        <f>ROUND(45/('Hintergrund Berechnung'!$K$3163*(I43^0.515518364833551)),3)</f>
        <v>5.056</v>
      </c>
      <c r="L43" s="22">
        <f>ROUND('Hintergrund Berechnung'!$L$3166,3)</f>
        <v>6.0919999999999996</v>
      </c>
      <c r="M43" s="20">
        <f>ROUND('Hintergrund Berechnung'!$M$3166,3)</f>
        <v>2.9820000000000002</v>
      </c>
    </row>
    <row r="44" spans="3:13" x14ac:dyDescent="0.3">
      <c r="C44" s="21">
        <v>64</v>
      </c>
      <c r="D44" s="22">
        <f>ROUND(150/('Hintergrund Berechnung'!$I$3163*(C44^0.727399687532279)),3)</f>
        <v>1.3440000000000001</v>
      </c>
      <c r="E44" s="22">
        <f>ROUND(57/('Hintergrund Berechnung'!$K$3163*(C44^0.515518364833551)),3)</f>
        <v>6.3520000000000003</v>
      </c>
      <c r="F44" s="22">
        <f>ROUND('Hintergrund Berechnung'!$L$3165,3)</f>
        <v>7.5780000000000003</v>
      </c>
      <c r="G44" s="20">
        <f>ROUND('Hintergrund Berechnung'!$M$3165,3)</f>
        <v>3.6840000000000002</v>
      </c>
      <c r="I44" s="21">
        <v>64</v>
      </c>
      <c r="J44" s="22">
        <f>ROUND(180/('Hintergrund Berechnung'!$I$3163*(I44^0.727399687532279)),3)</f>
        <v>1.613</v>
      </c>
      <c r="K44" s="22">
        <f>ROUND(45/('Hintergrund Berechnung'!$K$3163*(I44^0.515518364833551)),3)</f>
        <v>5.0149999999999997</v>
      </c>
      <c r="L44" s="22">
        <f>ROUND('Hintergrund Berechnung'!$L$3166,3)</f>
        <v>6.0919999999999996</v>
      </c>
      <c r="M44" s="20">
        <f>ROUND('Hintergrund Berechnung'!$M$3166,3)</f>
        <v>2.9820000000000002</v>
      </c>
    </row>
    <row r="45" spans="3:13" x14ac:dyDescent="0.3">
      <c r="C45" s="21">
        <v>65</v>
      </c>
      <c r="D45" s="22">
        <f>ROUND(150/('Hintergrund Berechnung'!$I$3163*(C45^0.727399687532279)),3)</f>
        <v>1.329</v>
      </c>
      <c r="E45" s="22">
        <f>ROUND(57/('Hintergrund Berechnung'!$K$3163*(C45^0.515518364833551)),3)</f>
        <v>6.3019999999999996</v>
      </c>
      <c r="F45" s="22">
        <f>ROUND('Hintergrund Berechnung'!$L$3165,3)</f>
        <v>7.5780000000000003</v>
      </c>
      <c r="G45" s="20">
        <f>ROUND('Hintergrund Berechnung'!$M$3165,3)</f>
        <v>3.6840000000000002</v>
      </c>
      <c r="I45" s="21">
        <v>65</v>
      </c>
      <c r="J45" s="22">
        <f>ROUND(180/('Hintergrund Berechnung'!$I$3163*(I45^0.727399687532279)),3)</f>
        <v>1.5940000000000001</v>
      </c>
      <c r="K45" s="22">
        <f>ROUND(45/('Hintergrund Berechnung'!$K$3163*(I45^0.515518364833551)),3)</f>
        <v>4.9749999999999996</v>
      </c>
      <c r="L45" s="22">
        <f>ROUND('Hintergrund Berechnung'!$L$3166,3)</f>
        <v>6.0919999999999996</v>
      </c>
      <c r="M45" s="20">
        <f>ROUND('Hintergrund Berechnung'!$M$3166,3)</f>
        <v>2.9820000000000002</v>
      </c>
    </row>
    <row r="46" spans="3:13" x14ac:dyDescent="0.3">
      <c r="C46" s="21">
        <v>66</v>
      </c>
      <c r="D46" s="22">
        <f>ROUND(150/('Hintergrund Berechnung'!$I$3163*(C46^0.727399687532279)),3)</f>
        <v>1.3140000000000001</v>
      </c>
      <c r="E46" s="22">
        <f>ROUND(57/('Hintergrund Berechnung'!$K$3163*(C46^0.515518364833551)),3)</f>
        <v>6.2519999999999998</v>
      </c>
      <c r="F46" s="22">
        <f>ROUND('Hintergrund Berechnung'!$L$3165,3)</f>
        <v>7.5780000000000003</v>
      </c>
      <c r="G46" s="20">
        <f>ROUND('Hintergrund Berechnung'!$M$3165,3)</f>
        <v>3.6840000000000002</v>
      </c>
      <c r="I46" s="21">
        <v>66</v>
      </c>
      <c r="J46" s="22">
        <f>ROUND(180/('Hintergrund Berechnung'!$I$3163*(I46^0.727399687532279)),3)</f>
        <v>1.577</v>
      </c>
      <c r="K46" s="22">
        <f>ROUND(45/('Hintergrund Berechnung'!$K$3163*(I46^0.515518364833551)),3)</f>
        <v>4.9359999999999999</v>
      </c>
      <c r="L46" s="22">
        <f>ROUND('Hintergrund Berechnung'!$L$3166,3)</f>
        <v>6.0919999999999996</v>
      </c>
      <c r="M46" s="20">
        <f>ROUND('Hintergrund Berechnung'!$M$3166,3)</f>
        <v>2.9820000000000002</v>
      </c>
    </row>
    <row r="47" spans="3:13" x14ac:dyDescent="0.3">
      <c r="C47" s="21">
        <v>67</v>
      </c>
      <c r="D47" s="22">
        <f>ROUND(150/('Hintergrund Berechnung'!$I$3163*(C47^0.727399687532279)),3)</f>
        <v>1.3</v>
      </c>
      <c r="E47" s="22">
        <f>ROUND(57/('Hintergrund Berechnung'!$K$3163*(C47^0.515518364833551)),3)</f>
        <v>6.2039999999999997</v>
      </c>
      <c r="F47" s="22">
        <f>ROUND('Hintergrund Berechnung'!$L$3165,3)</f>
        <v>7.5780000000000003</v>
      </c>
      <c r="G47" s="20">
        <f>ROUND('Hintergrund Berechnung'!$M$3165,3)</f>
        <v>3.6840000000000002</v>
      </c>
      <c r="I47" s="21">
        <v>67</v>
      </c>
      <c r="J47" s="22">
        <f>ROUND(180/('Hintergrund Berechnung'!$I$3163*(I47^0.727399687532279)),3)</f>
        <v>1.56</v>
      </c>
      <c r="K47" s="22">
        <f>ROUND(45/('Hintergrund Berechnung'!$K$3163*(I47^0.515518364833551)),3)</f>
        <v>4.8979999999999997</v>
      </c>
      <c r="L47" s="22">
        <f>ROUND('Hintergrund Berechnung'!$L$3166,3)</f>
        <v>6.0919999999999996</v>
      </c>
      <c r="M47" s="20">
        <f>ROUND('Hintergrund Berechnung'!$M$3166,3)</f>
        <v>2.9820000000000002</v>
      </c>
    </row>
    <row r="48" spans="3:13" x14ac:dyDescent="0.3">
      <c r="C48" s="21">
        <v>68</v>
      </c>
      <c r="D48" s="22">
        <f>ROUND(150/('Hintergrund Berechnung'!$I$3163*(C48^0.727399687532279)),3)</f>
        <v>1.286</v>
      </c>
      <c r="E48" s="22">
        <f>ROUND(57/('Hintergrund Berechnung'!$K$3163*(C48^0.515518364833551)),3)</f>
        <v>6.157</v>
      </c>
      <c r="F48" s="22">
        <f>ROUND('Hintergrund Berechnung'!$L$3165,3)</f>
        <v>7.5780000000000003</v>
      </c>
      <c r="G48" s="20">
        <f>ROUND('Hintergrund Berechnung'!$M$3165,3)</f>
        <v>3.6840000000000002</v>
      </c>
      <c r="I48" s="21">
        <v>68</v>
      </c>
      <c r="J48" s="22">
        <f>ROUND(180/('Hintergrund Berechnung'!$I$3163*(I48^0.727399687532279)),3)</f>
        <v>1.5429999999999999</v>
      </c>
      <c r="K48" s="22">
        <f>ROUND(45/('Hintergrund Berechnung'!$K$3163*(I48^0.515518364833551)),3)</f>
        <v>4.8609999999999998</v>
      </c>
      <c r="L48" s="22">
        <f>ROUND('Hintergrund Berechnung'!$L$3166,3)</f>
        <v>6.0919999999999996</v>
      </c>
      <c r="M48" s="20">
        <f>ROUND('Hintergrund Berechnung'!$M$3166,3)</f>
        <v>2.9820000000000002</v>
      </c>
    </row>
    <row r="49" spans="3:13" x14ac:dyDescent="0.3">
      <c r="C49" s="21">
        <v>69</v>
      </c>
      <c r="D49" s="22">
        <f>ROUND(150/('Hintergrund Berechnung'!$I$3163*(C49^0.727399687532279)),3)</f>
        <v>1.272</v>
      </c>
      <c r="E49" s="22">
        <f>ROUND(57/('Hintergrund Berechnung'!$K$3163*(C49^0.515518364833551)),3)</f>
        <v>6.1109999999999998</v>
      </c>
      <c r="F49" s="22">
        <f>ROUND('Hintergrund Berechnung'!$L$3165,3)</f>
        <v>7.5780000000000003</v>
      </c>
      <c r="G49" s="20">
        <f>ROUND('Hintergrund Berechnung'!$M$3165,3)</f>
        <v>3.6840000000000002</v>
      </c>
      <c r="I49" s="21">
        <v>69</v>
      </c>
      <c r="J49" s="22">
        <f>ROUND(180/('Hintergrund Berechnung'!$I$3163*(I49^0.727399687532279)),3)</f>
        <v>1.5269999999999999</v>
      </c>
      <c r="K49" s="22">
        <f>ROUND(45/('Hintergrund Berechnung'!$K$3163*(I49^0.515518364833551)),3)</f>
        <v>4.8239999999999998</v>
      </c>
      <c r="L49" s="22">
        <f>ROUND('Hintergrund Berechnung'!$L$3166,3)</f>
        <v>6.0919999999999996</v>
      </c>
      <c r="M49" s="20">
        <f>ROUND('Hintergrund Berechnung'!$M$3166,3)</f>
        <v>2.9820000000000002</v>
      </c>
    </row>
    <row r="50" spans="3:13" x14ac:dyDescent="0.3">
      <c r="C50" s="21">
        <v>70</v>
      </c>
      <c r="D50" s="22">
        <f>ROUND(150/('Hintergrund Berechnung'!$I$3163*(C50^0.727399687532279)),3)</f>
        <v>1.2589999999999999</v>
      </c>
      <c r="E50" s="22">
        <f>ROUND(57/('Hintergrund Berechnung'!$K$3163*(C50^0.515518364833551)),3)</f>
        <v>6.0659999999999998</v>
      </c>
      <c r="F50" s="22">
        <f>ROUND('Hintergrund Berechnung'!$L$3165,3)</f>
        <v>7.5780000000000003</v>
      </c>
      <c r="G50" s="20">
        <f>ROUND('Hintergrund Berechnung'!$M$3165,3)</f>
        <v>3.6840000000000002</v>
      </c>
      <c r="I50" s="21">
        <v>70</v>
      </c>
      <c r="J50" s="22">
        <f>ROUND(180/('Hintergrund Berechnung'!$I$3163*(I50^0.727399687532279)),3)</f>
        <v>1.5109999999999999</v>
      </c>
      <c r="K50" s="22">
        <f>ROUND(45/('Hintergrund Berechnung'!$K$3163*(I50^0.515518364833551)),3)</f>
        <v>4.7889999999999997</v>
      </c>
      <c r="L50" s="22">
        <f>ROUND('Hintergrund Berechnung'!$L$3166,3)</f>
        <v>6.0919999999999996</v>
      </c>
      <c r="M50" s="20">
        <f>ROUND('Hintergrund Berechnung'!$M$3166,3)</f>
        <v>2.9820000000000002</v>
      </c>
    </row>
    <row r="51" spans="3:13" x14ac:dyDescent="0.3">
      <c r="C51" s="21">
        <v>71</v>
      </c>
      <c r="D51" s="22">
        <f>ROUND(150/('Hintergrund Berechnung'!$I$3163*(C51^0.727399687532279)),3)</f>
        <v>1.246</v>
      </c>
      <c r="E51" s="22">
        <f>ROUND(57/('Hintergrund Berechnung'!$K$3163*(C51^0.515518364833551)),3)</f>
        <v>6.0209999999999999</v>
      </c>
      <c r="F51" s="22">
        <f>ROUND('Hintergrund Berechnung'!$L$3165,3)</f>
        <v>7.5780000000000003</v>
      </c>
      <c r="G51" s="20">
        <f>ROUND('Hintergrund Berechnung'!$M$3165,3)</f>
        <v>3.6840000000000002</v>
      </c>
      <c r="I51" s="21">
        <v>71</v>
      </c>
      <c r="J51" s="22">
        <f>ROUND(180/('Hintergrund Berechnung'!$I$3163*(I51^0.727399687532279)),3)</f>
        <v>1.4950000000000001</v>
      </c>
      <c r="K51" s="22">
        <f>ROUND(45/('Hintergrund Berechnung'!$K$3163*(I51^0.515518364833551)),3)</f>
        <v>4.7539999999999996</v>
      </c>
      <c r="L51" s="22">
        <f>ROUND('Hintergrund Berechnung'!$L$3166,3)</f>
        <v>6.0919999999999996</v>
      </c>
      <c r="M51" s="20">
        <f>ROUND('Hintergrund Berechnung'!$M$3166,3)</f>
        <v>2.9820000000000002</v>
      </c>
    </row>
    <row r="52" spans="3:13" x14ac:dyDescent="0.3">
      <c r="C52" s="21">
        <v>72</v>
      </c>
      <c r="D52" s="22">
        <f>ROUND(150/('Hintergrund Berechnung'!$I$3163*(C52^0.727399687532279)),3)</f>
        <v>1.2330000000000001</v>
      </c>
      <c r="E52" s="22">
        <f>ROUND(57/('Hintergrund Berechnung'!$K$3163*(C52^0.515518364833551)),3)</f>
        <v>5.9779999999999998</v>
      </c>
      <c r="F52" s="22">
        <f>ROUND('Hintergrund Berechnung'!$L$3165,3)</f>
        <v>7.5780000000000003</v>
      </c>
      <c r="G52" s="20">
        <f>ROUND('Hintergrund Berechnung'!$M$3165,3)</f>
        <v>3.6840000000000002</v>
      </c>
      <c r="I52" s="21">
        <v>72</v>
      </c>
      <c r="J52" s="22">
        <f>ROUND(180/('Hintergrund Berechnung'!$I$3163*(I52^0.727399687532279)),3)</f>
        <v>1.48</v>
      </c>
      <c r="K52" s="22">
        <f>ROUND(45/('Hintergrund Berechnung'!$K$3163*(I52^0.515518364833551)),3)</f>
        <v>4.72</v>
      </c>
      <c r="L52" s="22">
        <f>ROUND('Hintergrund Berechnung'!$L$3166,3)</f>
        <v>6.0919999999999996</v>
      </c>
      <c r="M52" s="20">
        <f>ROUND('Hintergrund Berechnung'!$M$3166,3)</f>
        <v>2.9820000000000002</v>
      </c>
    </row>
    <row r="53" spans="3:13" x14ac:dyDescent="0.3">
      <c r="C53" s="21">
        <v>73</v>
      </c>
      <c r="D53" s="22">
        <f>ROUND(150/('Hintergrund Berechnung'!$I$3163*(C53^0.727399687532279)),3)</f>
        <v>1.2210000000000001</v>
      </c>
      <c r="E53" s="22">
        <f>ROUND(57/('Hintergrund Berechnung'!$K$3163*(C53^0.515518364833551)),3)</f>
        <v>5.9359999999999999</v>
      </c>
      <c r="F53" s="22">
        <f>ROUND('Hintergrund Berechnung'!$L$3165,3)</f>
        <v>7.5780000000000003</v>
      </c>
      <c r="G53" s="20">
        <f>ROUND('Hintergrund Berechnung'!$M$3165,3)</f>
        <v>3.6840000000000002</v>
      </c>
      <c r="I53" s="21">
        <v>73</v>
      </c>
      <c r="J53" s="22">
        <f>ROUND(180/('Hintergrund Berechnung'!$I$3163*(I53^0.727399687532279)),3)</f>
        <v>1.4650000000000001</v>
      </c>
      <c r="K53" s="22">
        <f>ROUND(45/('Hintergrund Berechnung'!$K$3163*(I53^0.515518364833551)),3)</f>
        <v>4.6859999999999999</v>
      </c>
      <c r="L53" s="22">
        <f>ROUND('Hintergrund Berechnung'!$L$3166,3)</f>
        <v>6.0919999999999996</v>
      </c>
      <c r="M53" s="20">
        <f>ROUND('Hintergrund Berechnung'!$M$3166,3)</f>
        <v>2.9820000000000002</v>
      </c>
    </row>
    <row r="54" spans="3:13" x14ac:dyDescent="0.3">
      <c r="C54" s="21">
        <v>74</v>
      </c>
      <c r="D54" s="22">
        <f>ROUND(150/('Hintergrund Berechnung'!$I$3163*(C54^0.727399687532279)),3)</f>
        <v>1.2090000000000001</v>
      </c>
      <c r="E54" s="22">
        <f>ROUND(57/('Hintergrund Berechnung'!$K$3163*(C54^0.515518364833551)),3)</f>
        <v>5.8940000000000001</v>
      </c>
      <c r="F54" s="22">
        <f>ROUND('Hintergrund Berechnung'!$L$3165,3)</f>
        <v>7.5780000000000003</v>
      </c>
      <c r="G54" s="20">
        <f>ROUND('Hintergrund Berechnung'!$M$3165,3)</f>
        <v>3.6840000000000002</v>
      </c>
      <c r="I54" s="21">
        <v>74</v>
      </c>
      <c r="J54" s="22">
        <f>ROUND(180/('Hintergrund Berechnung'!$I$3163*(I54^0.727399687532279)),3)</f>
        <v>1.4510000000000001</v>
      </c>
      <c r="K54" s="22">
        <f>ROUND(45/('Hintergrund Berechnung'!$K$3163*(I54^0.515518364833551)),3)</f>
        <v>4.6529999999999996</v>
      </c>
      <c r="L54" s="22">
        <f>ROUND('Hintergrund Berechnung'!$L$3166,3)</f>
        <v>6.0919999999999996</v>
      </c>
      <c r="M54" s="20">
        <f>ROUND('Hintergrund Berechnung'!$M$3166,3)</f>
        <v>2.9820000000000002</v>
      </c>
    </row>
    <row r="55" spans="3:13" x14ac:dyDescent="0.3">
      <c r="C55" s="21">
        <v>75</v>
      </c>
      <c r="D55" s="22">
        <f>ROUND(150/('Hintergrund Berechnung'!$I$3163*(C55^0.727399687532279)),3)</f>
        <v>1.1970000000000001</v>
      </c>
      <c r="E55" s="22">
        <f>ROUND(57/('Hintergrund Berechnung'!$K$3163*(C55^0.515518364833551)),3)</f>
        <v>5.8540000000000001</v>
      </c>
      <c r="F55" s="22">
        <f>ROUND('Hintergrund Berechnung'!$L$3165,3)</f>
        <v>7.5780000000000003</v>
      </c>
      <c r="G55" s="20">
        <f>ROUND('Hintergrund Berechnung'!$M$3165,3)</f>
        <v>3.6840000000000002</v>
      </c>
      <c r="I55" s="21">
        <v>75</v>
      </c>
      <c r="J55" s="22">
        <f>ROUND(180/('Hintergrund Berechnung'!$I$3163*(I55^0.727399687532279)),3)</f>
        <v>1.4370000000000001</v>
      </c>
      <c r="K55" s="22">
        <f>ROUND(45/('Hintergrund Berechnung'!$K$3163*(I55^0.515518364833551)),3)</f>
        <v>4.6210000000000004</v>
      </c>
      <c r="L55" s="22">
        <f>ROUND('Hintergrund Berechnung'!$L$3166,3)</f>
        <v>6.0919999999999996</v>
      </c>
      <c r="M55" s="20">
        <f>ROUND('Hintergrund Berechnung'!$M$3166,3)</f>
        <v>2.9820000000000002</v>
      </c>
    </row>
    <row r="56" spans="3:13" x14ac:dyDescent="0.3">
      <c r="C56" s="21">
        <v>76</v>
      </c>
      <c r="D56" s="22">
        <f>ROUND(150/('Hintergrund Berechnung'!$I$3163*(C56^0.727399687532279)),3)</f>
        <v>1.1859999999999999</v>
      </c>
      <c r="E56" s="22">
        <f>ROUND(57/('Hintergrund Berechnung'!$K$3163*(C56^0.515518364833551)),3)</f>
        <v>5.8140000000000001</v>
      </c>
      <c r="F56" s="22">
        <f>ROUND('Hintergrund Berechnung'!$L$3165,3)</f>
        <v>7.5780000000000003</v>
      </c>
      <c r="G56" s="20">
        <f>ROUND('Hintergrund Berechnung'!$M$3165,3)</f>
        <v>3.6840000000000002</v>
      </c>
      <c r="I56" s="21">
        <v>76</v>
      </c>
      <c r="J56" s="22">
        <f>ROUND(180/('Hintergrund Berechnung'!$I$3163*(I56^0.727399687532279)),3)</f>
        <v>1.423</v>
      </c>
      <c r="K56" s="22">
        <f>ROUND(45/('Hintergrund Berechnung'!$K$3163*(I56^0.515518364833551)),3)</f>
        <v>4.59</v>
      </c>
      <c r="L56" s="22">
        <f>ROUND('Hintergrund Berechnung'!$L$3166,3)</f>
        <v>6.0919999999999996</v>
      </c>
      <c r="M56" s="20">
        <f>ROUND('Hintergrund Berechnung'!$M$3166,3)</f>
        <v>2.9820000000000002</v>
      </c>
    </row>
    <row r="57" spans="3:13" x14ac:dyDescent="0.3">
      <c r="C57" s="21">
        <v>77</v>
      </c>
      <c r="D57" s="22">
        <f>ROUND(150/('Hintergrund Berechnung'!$I$3163*(C57^0.727399687532279)),3)</f>
        <v>1.175</v>
      </c>
      <c r="E57" s="22">
        <f>ROUND(57/('Hintergrund Berechnung'!$K$3163*(C57^0.515518364833551)),3)</f>
        <v>5.7750000000000004</v>
      </c>
      <c r="F57" s="22">
        <f>ROUND('Hintergrund Berechnung'!$L$3165,3)</f>
        <v>7.5780000000000003</v>
      </c>
      <c r="G57" s="20">
        <f>ROUND('Hintergrund Berechnung'!$M$3165,3)</f>
        <v>3.6840000000000002</v>
      </c>
      <c r="I57" s="21">
        <v>77</v>
      </c>
      <c r="J57" s="22">
        <f>ROUND(180/('Hintergrund Berechnung'!$I$3163*(I57^0.727399687532279)),3)</f>
        <v>1.41</v>
      </c>
      <c r="K57" s="22">
        <f>ROUND(45/('Hintergrund Berechnung'!$K$3163*(I57^0.515518364833551)),3)</f>
        <v>4.5590000000000002</v>
      </c>
      <c r="L57" s="22">
        <f>ROUND('Hintergrund Berechnung'!$L$3166,3)</f>
        <v>6.0919999999999996</v>
      </c>
      <c r="M57" s="20">
        <f>ROUND('Hintergrund Berechnung'!$M$3166,3)</f>
        <v>2.9820000000000002</v>
      </c>
    </row>
    <row r="58" spans="3:13" x14ac:dyDescent="0.3">
      <c r="C58" s="21">
        <v>78</v>
      </c>
      <c r="D58" s="22">
        <f>ROUND(150/('Hintergrund Berechnung'!$I$3163*(C58^0.727399687532279)),3)</f>
        <v>1.1639999999999999</v>
      </c>
      <c r="E58" s="22">
        <f>ROUND(57/('Hintergrund Berechnung'!$K$3163*(C58^0.515518364833551)),3)</f>
        <v>5.7370000000000001</v>
      </c>
      <c r="F58" s="22">
        <f>ROUND('Hintergrund Berechnung'!$L$3165,3)</f>
        <v>7.5780000000000003</v>
      </c>
      <c r="G58" s="20">
        <f>ROUND('Hintergrund Berechnung'!$M$3165,3)</f>
        <v>3.6840000000000002</v>
      </c>
      <c r="I58" s="21">
        <v>78</v>
      </c>
      <c r="J58" s="22">
        <f>ROUND(180/('Hintergrund Berechnung'!$I$3163*(I58^0.727399687532279)),3)</f>
        <v>1.3959999999999999</v>
      </c>
      <c r="K58" s="22">
        <f>ROUND(45/('Hintergrund Berechnung'!$K$3163*(I58^0.515518364833551)),3)</f>
        <v>4.5289999999999999</v>
      </c>
      <c r="L58" s="22">
        <f>ROUND('Hintergrund Berechnung'!$L$3166,3)</f>
        <v>6.0919999999999996</v>
      </c>
      <c r="M58" s="20">
        <f>ROUND('Hintergrund Berechnung'!$M$3166,3)</f>
        <v>2.9820000000000002</v>
      </c>
    </row>
    <row r="59" spans="3:13" x14ac:dyDescent="0.3">
      <c r="C59" s="21">
        <v>79</v>
      </c>
      <c r="D59" s="22">
        <f>ROUND(150/('Hintergrund Berechnung'!$I$3163*(C59^0.727399687532279)),3)</f>
        <v>1.153</v>
      </c>
      <c r="E59" s="22">
        <f>ROUND(57/('Hintergrund Berechnung'!$K$3163*(C59^0.515518364833551)),3)</f>
        <v>5.6989999999999998</v>
      </c>
      <c r="F59" s="22">
        <f>ROUND('Hintergrund Berechnung'!$L$3165,3)</f>
        <v>7.5780000000000003</v>
      </c>
      <c r="G59" s="20">
        <f>ROUND('Hintergrund Berechnung'!$M$3165,3)</f>
        <v>3.6840000000000002</v>
      </c>
      <c r="I59" s="21">
        <v>79</v>
      </c>
      <c r="J59" s="22">
        <f>ROUND(180/('Hintergrund Berechnung'!$I$3163*(I59^0.727399687532279)),3)</f>
        <v>1.3839999999999999</v>
      </c>
      <c r="K59" s="22">
        <f>ROUND(45/('Hintergrund Berechnung'!$K$3163*(I59^0.515518364833551)),3)</f>
        <v>4.4989999999999997</v>
      </c>
      <c r="L59" s="22">
        <f>ROUND('Hintergrund Berechnung'!$L$3166,3)</f>
        <v>6.0919999999999996</v>
      </c>
      <c r="M59" s="20">
        <f>ROUND('Hintergrund Berechnung'!$M$3166,3)</f>
        <v>2.9820000000000002</v>
      </c>
    </row>
    <row r="60" spans="3:13" x14ac:dyDescent="0.3">
      <c r="C60" s="21">
        <v>80</v>
      </c>
      <c r="D60" s="22">
        <f>ROUND(150/('Hintergrund Berechnung'!$I$3163*(C60^0.727399687532279)),3)</f>
        <v>1.1419999999999999</v>
      </c>
      <c r="E60" s="22">
        <f>ROUND(57/('Hintergrund Berechnung'!$K$3163*(C60^0.515518364833551)),3)</f>
        <v>5.6619999999999999</v>
      </c>
      <c r="F60" s="22">
        <f>ROUND('Hintergrund Berechnung'!$L$3165,3)</f>
        <v>7.5780000000000003</v>
      </c>
      <c r="G60" s="20">
        <f>ROUND('Hintergrund Berechnung'!$M$3165,3)</f>
        <v>3.6840000000000002</v>
      </c>
      <c r="I60" s="21">
        <v>80</v>
      </c>
      <c r="J60" s="22">
        <f>ROUND(180/('Hintergrund Berechnung'!$I$3163*(I60^0.727399687532279)),3)</f>
        <v>1.371</v>
      </c>
      <c r="K60" s="22">
        <f>ROUND(45/('Hintergrund Berechnung'!$K$3163*(I60^0.515518364833551)),3)</f>
        <v>4.47</v>
      </c>
      <c r="L60" s="22">
        <f>ROUND('Hintergrund Berechnung'!$L$3166,3)</f>
        <v>6.0919999999999996</v>
      </c>
      <c r="M60" s="20">
        <f>ROUND('Hintergrund Berechnung'!$M$3166,3)</f>
        <v>2.9820000000000002</v>
      </c>
    </row>
    <row r="61" spans="3:13" x14ac:dyDescent="0.3">
      <c r="C61" s="21">
        <v>81</v>
      </c>
      <c r="D61" s="22">
        <f>ROUND(150/('Hintergrund Berechnung'!$I$3163*(C61^0.727399687532279)),3)</f>
        <v>1.1319999999999999</v>
      </c>
      <c r="E61" s="22">
        <f>ROUND(57/('Hintergrund Berechnung'!$K$3163*(C61^0.515518364833551)),3)</f>
        <v>5.6260000000000003</v>
      </c>
      <c r="F61" s="22">
        <f>ROUND('Hintergrund Berechnung'!$L$3165,3)</f>
        <v>7.5780000000000003</v>
      </c>
      <c r="G61" s="20">
        <f>ROUND('Hintergrund Berechnung'!$M$3165,3)</f>
        <v>3.6840000000000002</v>
      </c>
      <c r="I61" s="21">
        <v>81</v>
      </c>
      <c r="J61" s="22">
        <f>ROUND(180/('Hintergrund Berechnung'!$I$3163*(I61^0.727399687532279)),3)</f>
        <v>1.359</v>
      </c>
      <c r="K61" s="22">
        <f>ROUND(45/('Hintergrund Berechnung'!$K$3163*(I61^0.515518364833551)),3)</f>
        <v>4.4420000000000002</v>
      </c>
      <c r="L61" s="22">
        <f>ROUND('Hintergrund Berechnung'!$L$3166,3)</f>
        <v>6.0919999999999996</v>
      </c>
      <c r="M61" s="20">
        <f>ROUND('Hintergrund Berechnung'!$M$3166,3)</f>
        <v>2.9820000000000002</v>
      </c>
    </row>
    <row r="62" spans="3:13" x14ac:dyDescent="0.3">
      <c r="C62" s="21">
        <v>82</v>
      </c>
      <c r="D62" s="22">
        <f>ROUND(150/('Hintergrund Berechnung'!$I$3163*(C62^0.727399687532279)),3)</f>
        <v>1.1220000000000001</v>
      </c>
      <c r="E62" s="22">
        <f>ROUND(57/('Hintergrund Berechnung'!$K$3163*(C62^0.515518364833551)),3)</f>
        <v>5.5910000000000002</v>
      </c>
      <c r="F62" s="22">
        <f>ROUND('Hintergrund Berechnung'!$L$3165,3)</f>
        <v>7.5780000000000003</v>
      </c>
      <c r="G62" s="20">
        <f>ROUND('Hintergrund Berechnung'!$M$3165,3)</f>
        <v>3.6840000000000002</v>
      </c>
      <c r="I62" s="21">
        <v>82</v>
      </c>
      <c r="J62" s="22">
        <f>ROUND(180/('Hintergrund Berechnung'!$I$3163*(I62^0.727399687532279)),3)</f>
        <v>1.347</v>
      </c>
      <c r="K62" s="22">
        <f>ROUND(45/('Hintergrund Berechnung'!$K$3163*(I62^0.515518364833551)),3)</f>
        <v>4.4139999999999997</v>
      </c>
      <c r="L62" s="22">
        <f>ROUND('Hintergrund Berechnung'!$L$3166,3)</f>
        <v>6.0919999999999996</v>
      </c>
      <c r="M62" s="20">
        <f>ROUND('Hintergrund Berechnung'!$M$3166,3)</f>
        <v>2.9820000000000002</v>
      </c>
    </row>
    <row r="63" spans="3:13" x14ac:dyDescent="0.3">
      <c r="C63" s="21">
        <v>83</v>
      </c>
      <c r="D63" s="22">
        <f>ROUND(150/('Hintergrund Berechnung'!$I$3163*(C63^0.727399687532279)),3)</f>
        <v>1.1120000000000001</v>
      </c>
      <c r="E63" s="22">
        <f>ROUND(57/('Hintergrund Berechnung'!$K$3163*(C63^0.515518364833551)),3)</f>
        <v>5.556</v>
      </c>
      <c r="F63" s="22">
        <f>ROUND('Hintergrund Berechnung'!$L$3165,3)</f>
        <v>7.5780000000000003</v>
      </c>
      <c r="G63" s="20">
        <f>ROUND('Hintergrund Berechnung'!$M$3165,3)</f>
        <v>3.6840000000000002</v>
      </c>
      <c r="I63" s="21">
        <v>83</v>
      </c>
      <c r="J63" s="22">
        <f>ROUND(180/('Hintergrund Berechnung'!$I$3163*(I63^0.727399687532279)),3)</f>
        <v>1.335</v>
      </c>
      <c r="K63" s="22">
        <f>ROUND(45/('Hintergrund Berechnung'!$K$3163*(I63^0.515518364833551)),3)</f>
        <v>4.3860000000000001</v>
      </c>
      <c r="L63" s="22">
        <f>ROUND('Hintergrund Berechnung'!$L$3166,3)</f>
        <v>6.0919999999999996</v>
      </c>
      <c r="M63" s="20">
        <f>ROUND('Hintergrund Berechnung'!$M$3166,3)</f>
        <v>2.9820000000000002</v>
      </c>
    </row>
    <row r="64" spans="3:13" x14ac:dyDescent="0.3">
      <c r="C64" s="21">
        <v>84</v>
      </c>
      <c r="D64" s="22">
        <f>ROUND(150/('Hintergrund Berechnung'!$I$3163*(C64^0.727399687532279)),3)</f>
        <v>1.103</v>
      </c>
      <c r="E64" s="22">
        <f>ROUND(57/('Hintergrund Berechnung'!$K$3163*(C64^0.515518364833551)),3)</f>
        <v>5.5209999999999999</v>
      </c>
      <c r="F64" s="22">
        <f>ROUND('Hintergrund Berechnung'!$L$3165,3)</f>
        <v>7.5780000000000003</v>
      </c>
      <c r="G64" s="20">
        <f>ROUND('Hintergrund Berechnung'!$M$3165,3)</f>
        <v>3.6840000000000002</v>
      </c>
      <c r="I64" s="21">
        <v>84</v>
      </c>
      <c r="J64" s="22">
        <f>ROUND(180/('Hintergrund Berechnung'!$I$3163*(I64^0.727399687532279)),3)</f>
        <v>1.323</v>
      </c>
      <c r="K64" s="22">
        <f>ROUND(45/('Hintergrund Berechnung'!$K$3163*(I64^0.515518364833551)),3)</f>
        <v>4.359</v>
      </c>
      <c r="L64" s="22">
        <f>ROUND('Hintergrund Berechnung'!$L$3166,3)</f>
        <v>6.0919999999999996</v>
      </c>
      <c r="M64" s="20">
        <f>ROUND('Hintergrund Berechnung'!$M$3166,3)</f>
        <v>2.9820000000000002</v>
      </c>
    </row>
    <row r="65" spans="3:13" x14ac:dyDescent="0.3">
      <c r="C65" s="21">
        <v>85</v>
      </c>
      <c r="D65" s="22">
        <f>ROUND(150/('Hintergrund Berechnung'!$I$3163*(C65^0.727399687532279)),3)</f>
        <v>1.093</v>
      </c>
      <c r="E65" s="22">
        <f>ROUND(57/('Hintergrund Berechnung'!$K$3163*(C65^0.515518364833551)),3)</f>
        <v>5.4880000000000004</v>
      </c>
      <c r="F65" s="22">
        <f>ROUND('Hintergrund Berechnung'!$L$3165,3)</f>
        <v>7.5780000000000003</v>
      </c>
      <c r="G65" s="20">
        <f>ROUND('Hintergrund Berechnung'!$M$3165,3)</f>
        <v>3.6840000000000002</v>
      </c>
      <c r="I65" s="21">
        <v>85</v>
      </c>
      <c r="J65" s="22">
        <f>ROUND(180/('Hintergrund Berechnung'!$I$3163*(I65^0.727399687532279)),3)</f>
        <v>1.3120000000000001</v>
      </c>
      <c r="K65" s="22">
        <f>ROUND(45/('Hintergrund Berechnung'!$K$3163*(I65^0.515518364833551)),3)</f>
        <v>4.3330000000000002</v>
      </c>
      <c r="L65" s="22">
        <f>ROUND('Hintergrund Berechnung'!$L$3166,3)</f>
        <v>6.0919999999999996</v>
      </c>
      <c r="M65" s="20">
        <f>ROUND('Hintergrund Berechnung'!$M$3166,3)</f>
        <v>2.9820000000000002</v>
      </c>
    </row>
    <row r="66" spans="3:13" x14ac:dyDescent="0.3">
      <c r="C66" s="21">
        <v>86</v>
      </c>
      <c r="D66" s="22">
        <f>ROUND(150/('Hintergrund Berechnung'!$I$3163*(C66^0.727399687532279)),3)</f>
        <v>1.0840000000000001</v>
      </c>
      <c r="E66" s="22">
        <f>ROUND(57/('Hintergrund Berechnung'!$K$3163*(C66^0.515518364833551)),3)</f>
        <v>5.4550000000000001</v>
      </c>
      <c r="F66" s="22">
        <f>ROUND('Hintergrund Berechnung'!$L$3165,3)</f>
        <v>7.5780000000000003</v>
      </c>
      <c r="G66" s="20">
        <f>ROUND('Hintergrund Berechnung'!$M$3165,3)</f>
        <v>3.6840000000000002</v>
      </c>
      <c r="I66" s="21">
        <v>86</v>
      </c>
      <c r="J66" s="22">
        <f>ROUND(180/('Hintergrund Berechnung'!$I$3163*(I66^0.727399687532279)),3)</f>
        <v>1.3009999999999999</v>
      </c>
      <c r="K66" s="22">
        <f>ROUND(45/('Hintergrund Berechnung'!$K$3163*(I66^0.515518364833551)),3)</f>
        <v>4.3070000000000004</v>
      </c>
      <c r="L66" s="22">
        <f>ROUND('Hintergrund Berechnung'!$L$3166,3)</f>
        <v>6.0919999999999996</v>
      </c>
      <c r="M66" s="20">
        <f>ROUND('Hintergrund Berechnung'!$M$3166,3)</f>
        <v>2.9820000000000002</v>
      </c>
    </row>
    <row r="67" spans="3:13" x14ac:dyDescent="0.3">
      <c r="C67" s="21">
        <v>87</v>
      </c>
      <c r="D67" s="22">
        <f>ROUND(150/('Hintergrund Berechnung'!$I$3163*(C67^0.727399687532279)),3)</f>
        <v>1.075</v>
      </c>
      <c r="E67" s="22">
        <f>ROUND(57/('Hintergrund Berechnung'!$K$3163*(C67^0.515518364833551)),3)</f>
        <v>5.423</v>
      </c>
      <c r="F67" s="22">
        <f>ROUND('Hintergrund Berechnung'!$L$3165,3)</f>
        <v>7.5780000000000003</v>
      </c>
      <c r="G67" s="20">
        <f>ROUND('Hintergrund Berechnung'!$M$3165,3)</f>
        <v>3.6840000000000002</v>
      </c>
      <c r="I67" s="21">
        <v>87</v>
      </c>
      <c r="J67" s="22">
        <f>ROUND(180/('Hintergrund Berechnung'!$I$3163*(I67^0.727399687532279)),3)</f>
        <v>1.29</v>
      </c>
      <c r="K67" s="22">
        <f>ROUND(45/('Hintergrund Berechnung'!$K$3163*(I67^0.515518364833551)),3)</f>
        <v>4.2809999999999997</v>
      </c>
      <c r="L67" s="22">
        <f>ROUND('Hintergrund Berechnung'!$L$3166,3)</f>
        <v>6.0919999999999996</v>
      </c>
      <c r="M67" s="20">
        <f>ROUND('Hintergrund Berechnung'!$M$3166,3)</f>
        <v>2.9820000000000002</v>
      </c>
    </row>
    <row r="68" spans="3:13" x14ac:dyDescent="0.3">
      <c r="C68" s="21">
        <v>88</v>
      </c>
      <c r="D68" s="22">
        <f>ROUND(150/('Hintergrund Berechnung'!$I$3163*(C68^0.727399687532279)),3)</f>
        <v>1.0660000000000001</v>
      </c>
      <c r="E68" s="22">
        <f>ROUND(57/('Hintergrund Berechnung'!$K$3163*(C68^0.515518364833551)),3)</f>
        <v>5.391</v>
      </c>
      <c r="F68" s="22">
        <f>ROUND('Hintergrund Berechnung'!$L$3165,3)</f>
        <v>7.5780000000000003</v>
      </c>
      <c r="G68" s="20">
        <f>ROUND('Hintergrund Berechnung'!$M$3165,3)</f>
        <v>3.6840000000000002</v>
      </c>
      <c r="I68" s="21">
        <v>88</v>
      </c>
      <c r="J68" s="22">
        <f>ROUND(180/('Hintergrund Berechnung'!$I$3163*(I68^0.727399687532279)),3)</f>
        <v>1.2789999999999999</v>
      </c>
      <c r="K68" s="22">
        <f>ROUND(45/('Hintergrund Berechnung'!$K$3163*(I68^0.515518364833551)),3)</f>
        <v>4.2560000000000002</v>
      </c>
      <c r="L68" s="22">
        <f>ROUND('Hintergrund Berechnung'!$L$3166,3)</f>
        <v>6.0919999999999996</v>
      </c>
      <c r="M68" s="20">
        <f>ROUND('Hintergrund Berechnung'!$M$3166,3)</f>
        <v>2.9820000000000002</v>
      </c>
    </row>
    <row r="69" spans="3:13" x14ac:dyDescent="0.3">
      <c r="C69" s="21">
        <v>89</v>
      </c>
      <c r="D69" s="22">
        <f>ROUND(150/('Hintergrund Berechnung'!$I$3163*(C69^0.727399687532279)),3)</f>
        <v>1.0569999999999999</v>
      </c>
      <c r="E69" s="22">
        <f>ROUND(57/('Hintergrund Berechnung'!$K$3163*(C69^0.515518364833551)),3)</f>
        <v>5.359</v>
      </c>
      <c r="F69" s="22">
        <f>ROUND('Hintergrund Berechnung'!$L$3165,3)</f>
        <v>7.5780000000000003</v>
      </c>
      <c r="G69" s="20">
        <f>ROUND('Hintergrund Berechnung'!$M$3165,3)</f>
        <v>3.6840000000000002</v>
      </c>
      <c r="I69" s="21">
        <v>89</v>
      </c>
      <c r="J69" s="22">
        <f>ROUND(180/('Hintergrund Berechnung'!$I$3163*(I69^0.727399687532279)),3)</f>
        <v>1.2689999999999999</v>
      </c>
      <c r="K69" s="22">
        <f>ROUND(45/('Hintergrund Berechnung'!$K$3163*(I69^0.515518364833551)),3)</f>
        <v>4.2309999999999999</v>
      </c>
      <c r="L69" s="22">
        <f>ROUND('Hintergrund Berechnung'!$L$3166,3)</f>
        <v>6.0919999999999996</v>
      </c>
      <c r="M69" s="20">
        <f>ROUND('Hintergrund Berechnung'!$M$3166,3)</f>
        <v>2.9820000000000002</v>
      </c>
    </row>
    <row r="70" spans="3:13" x14ac:dyDescent="0.3">
      <c r="C70" s="21">
        <v>90</v>
      </c>
      <c r="D70" s="22">
        <f>ROUND(150/('Hintergrund Berechnung'!$I$3163*(C70^0.727399687532279)),3)</f>
        <v>1.0489999999999999</v>
      </c>
      <c r="E70" s="22">
        <f>ROUND(57/('Hintergrund Berechnung'!$K$3163*(C70^0.515518364833551)),3)</f>
        <v>5.3289999999999997</v>
      </c>
      <c r="F70" s="22">
        <f>ROUND('Hintergrund Berechnung'!$L$3165,3)</f>
        <v>7.5780000000000003</v>
      </c>
      <c r="G70" s="20">
        <f>ROUND('Hintergrund Berechnung'!$M$3165,3)</f>
        <v>3.6840000000000002</v>
      </c>
      <c r="I70" s="21">
        <v>90</v>
      </c>
      <c r="J70" s="22">
        <f>ROUND(180/('Hintergrund Berechnung'!$I$3163*(I70^0.727399687532279)),3)</f>
        <v>1.258</v>
      </c>
      <c r="K70" s="22">
        <f>ROUND(45/('Hintergrund Berechnung'!$K$3163*(I70^0.515518364833551)),3)</f>
        <v>4.2069999999999999</v>
      </c>
      <c r="L70" s="22">
        <f>ROUND('Hintergrund Berechnung'!$L$3166,3)</f>
        <v>6.0919999999999996</v>
      </c>
      <c r="M70" s="20">
        <f>ROUND('Hintergrund Berechnung'!$M$3166,3)</f>
        <v>2.9820000000000002</v>
      </c>
    </row>
    <row r="71" spans="3:13" x14ac:dyDescent="0.3">
      <c r="C71" s="21">
        <v>91</v>
      </c>
      <c r="D71" s="22">
        <f>ROUND(150/('Hintergrund Berechnung'!$I$3163*(C71^0.727399687532279)),3)</f>
        <v>1.04</v>
      </c>
      <c r="E71" s="22">
        <f>ROUND(57/('Hintergrund Berechnung'!$K$3163*(C71^0.515518364833551)),3)</f>
        <v>5.298</v>
      </c>
      <c r="F71" s="22">
        <f>ROUND('Hintergrund Berechnung'!$L$3165,3)</f>
        <v>7.5780000000000003</v>
      </c>
      <c r="G71" s="20">
        <f>ROUND('Hintergrund Berechnung'!$M$3165,3)</f>
        <v>3.6840000000000002</v>
      </c>
      <c r="I71" s="21">
        <v>91</v>
      </c>
      <c r="J71" s="22">
        <f>ROUND(180/('Hintergrund Berechnung'!$I$3163*(I71^0.727399687532279)),3)</f>
        <v>1.248</v>
      </c>
      <c r="K71" s="22">
        <f>ROUND(45/('Hintergrund Berechnung'!$K$3163*(I71^0.515518364833551)),3)</f>
        <v>4.1829999999999998</v>
      </c>
      <c r="L71" s="22">
        <f>ROUND('Hintergrund Berechnung'!$L$3166,3)</f>
        <v>6.0919999999999996</v>
      </c>
      <c r="M71" s="20">
        <f>ROUND('Hintergrund Berechnung'!$M$3166,3)</f>
        <v>2.9820000000000002</v>
      </c>
    </row>
    <row r="72" spans="3:13" x14ac:dyDescent="0.3">
      <c r="C72" s="21">
        <v>92</v>
      </c>
      <c r="D72" s="22">
        <f>ROUND(150/('Hintergrund Berechnung'!$I$3163*(C72^0.727399687532279)),3)</f>
        <v>1.032</v>
      </c>
      <c r="E72" s="22">
        <f>ROUND(57/('Hintergrund Berechnung'!$K$3163*(C72^0.515518364833551)),3)</f>
        <v>5.2690000000000001</v>
      </c>
      <c r="F72" s="22">
        <f>ROUND('Hintergrund Berechnung'!$L$3165,3)</f>
        <v>7.5780000000000003</v>
      </c>
      <c r="G72" s="20">
        <f>ROUND('Hintergrund Berechnung'!$M$3165,3)</f>
        <v>3.6840000000000002</v>
      </c>
      <c r="I72" s="21">
        <v>92</v>
      </c>
      <c r="J72" s="22">
        <f>ROUND(180/('Hintergrund Berechnung'!$I$3163*(I72^0.727399687532279)),3)</f>
        <v>1.238</v>
      </c>
      <c r="K72" s="22">
        <f>ROUND(45/('Hintergrund Berechnung'!$K$3163*(I72^0.515518364833551)),3)</f>
        <v>4.1589999999999998</v>
      </c>
      <c r="L72" s="22">
        <f>ROUND('Hintergrund Berechnung'!$L$3166,3)</f>
        <v>6.0919999999999996</v>
      </c>
      <c r="M72" s="20">
        <f>ROUND('Hintergrund Berechnung'!$M$3166,3)</f>
        <v>2.9820000000000002</v>
      </c>
    </row>
    <row r="73" spans="3:13" x14ac:dyDescent="0.3">
      <c r="C73" s="21">
        <v>93</v>
      </c>
      <c r="D73" s="22">
        <f>ROUND(150/('Hintergrund Berechnung'!$I$3163*(C73^0.727399687532279)),3)</f>
        <v>1.024</v>
      </c>
      <c r="E73" s="22">
        <f>ROUND(57/('Hintergrund Berechnung'!$K$3163*(C73^0.515518364833551)),3)</f>
        <v>5.2389999999999999</v>
      </c>
      <c r="F73" s="22">
        <f>ROUND('Hintergrund Berechnung'!$L$3165,3)</f>
        <v>7.5780000000000003</v>
      </c>
      <c r="G73" s="20">
        <f>ROUND('Hintergrund Berechnung'!$M$3165,3)</f>
        <v>3.6840000000000002</v>
      </c>
      <c r="I73" s="21">
        <v>93</v>
      </c>
      <c r="J73" s="22">
        <f>ROUND(180/('Hintergrund Berechnung'!$I$3163*(I73^0.727399687532279)),3)</f>
        <v>1.2290000000000001</v>
      </c>
      <c r="K73" s="22">
        <f>ROUND(45/('Hintergrund Berechnung'!$K$3163*(I73^0.515518364833551)),3)</f>
        <v>4.1360000000000001</v>
      </c>
      <c r="L73" s="22">
        <f>ROUND('Hintergrund Berechnung'!$L$3166,3)</f>
        <v>6.0919999999999996</v>
      </c>
      <c r="M73" s="20">
        <f>ROUND('Hintergrund Berechnung'!$M$3166,3)</f>
        <v>2.9820000000000002</v>
      </c>
    </row>
    <row r="74" spans="3:13" x14ac:dyDescent="0.3">
      <c r="C74" s="21">
        <v>94</v>
      </c>
      <c r="D74" s="22">
        <f>ROUND(150/('Hintergrund Berechnung'!$I$3163*(C74^0.727399687532279)),3)</f>
        <v>1.016</v>
      </c>
      <c r="E74" s="22">
        <f>ROUND(57/('Hintergrund Berechnung'!$K$3163*(C74^0.515518364833551)),3)</f>
        <v>5.21</v>
      </c>
      <c r="F74" s="22">
        <f>ROUND('Hintergrund Berechnung'!$L$3165,3)</f>
        <v>7.5780000000000003</v>
      </c>
      <c r="G74" s="20">
        <f>ROUND('Hintergrund Berechnung'!$M$3165,3)</f>
        <v>3.6840000000000002</v>
      </c>
      <c r="I74" s="21">
        <v>94</v>
      </c>
      <c r="J74" s="22">
        <f>ROUND(180/('Hintergrund Berechnung'!$I$3163*(I74^0.727399687532279)),3)</f>
        <v>1.2190000000000001</v>
      </c>
      <c r="K74" s="22">
        <f>ROUND(45/('Hintergrund Berechnung'!$K$3163*(I74^0.515518364833551)),3)</f>
        <v>4.1139999999999999</v>
      </c>
      <c r="L74" s="22">
        <f>ROUND('Hintergrund Berechnung'!$L$3166,3)</f>
        <v>6.0919999999999996</v>
      </c>
      <c r="M74" s="20">
        <f>ROUND('Hintergrund Berechnung'!$M$3166,3)</f>
        <v>2.9820000000000002</v>
      </c>
    </row>
    <row r="75" spans="3:13" x14ac:dyDescent="0.3">
      <c r="C75" s="21">
        <v>95</v>
      </c>
      <c r="D75" s="22">
        <f>ROUND(150/('Hintergrund Berechnung'!$I$3163*(C75^0.727399687532279)),3)</f>
        <v>1.008</v>
      </c>
      <c r="E75" s="22">
        <f>ROUND(57/('Hintergrund Berechnung'!$K$3163*(C75^0.515518364833551)),3)</f>
        <v>5.1820000000000004</v>
      </c>
      <c r="F75" s="22">
        <f>ROUND('Hintergrund Berechnung'!$L$3165,3)</f>
        <v>7.5780000000000003</v>
      </c>
      <c r="G75" s="20">
        <f>ROUND('Hintergrund Berechnung'!$M$3165,3)</f>
        <v>3.6840000000000002</v>
      </c>
      <c r="I75" s="21">
        <v>95</v>
      </c>
      <c r="J75" s="22">
        <f>ROUND(180/('Hintergrund Berechnung'!$I$3163*(I75^0.727399687532279)),3)</f>
        <v>1.21</v>
      </c>
      <c r="K75" s="22">
        <f>ROUND(45/('Hintergrund Berechnung'!$K$3163*(I75^0.515518364833551)),3)</f>
        <v>4.0910000000000002</v>
      </c>
      <c r="L75" s="22">
        <f>ROUND('Hintergrund Berechnung'!$L$3166,3)</f>
        <v>6.0919999999999996</v>
      </c>
      <c r="M75" s="20">
        <f>ROUND('Hintergrund Berechnung'!$M$3166,3)</f>
        <v>2.9820000000000002</v>
      </c>
    </row>
    <row r="76" spans="3:13" x14ac:dyDescent="0.3">
      <c r="C76" s="21">
        <v>96</v>
      </c>
      <c r="D76" s="22">
        <f>ROUND(150/('Hintergrund Berechnung'!$I$3163*(C76^0.727399687532279)),3)</f>
        <v>1.0009999999999999</v>
      </c>
      <c r="E76" s="22">
        <f>ROUND(57/('Hintergrund Berechnung'!$K$3163*(C76^0.515518364833551)),3)</f>
        <v>5.1539999999999999</v>
      </c>
      <c r="F76" s="22">
        <f>ROUND('Hintergrund Berechnung'!$L$3165,3)</f>
        <v>7.5780000000000003</v>
      </c>
      <c r="G76" s="20">
        <f>ROUND('Hintergrund Berechnung'!$M$3165,3)</f>
        <v>3.6840000000000002</v>
      </c>
      <c r="I76" s="21">
        <v>96</v>
      </c>
      <c r="J76" s="22">
        <f>ROUND(180/('Hintergrund Berechnung'!$I$3163*(I76^0.727399687532279)),3)</f>
        <v>1.2010000000000001</v>
      </c>
      <c r="K76" s="22">
        <f>ROUND(45/('Hintergrund Berechnung'!$K$3163*(I76^0.515518364833551)),3)</f>
        <v>4.069</v>
      </c>
      <c r="L76" s="22">
        <f>ROUND('Hintergrund Berechnung'!$L$3166,3)</f>
        <v>6.0919999999999996</v>
      </c>
      <c r="M76" s="20">
        <f>ROUND('Hintergrund Berechnung'!$M$3166,3)</f>
        <v>2.9820000000000002</v>
      </c>
    </row>
    <row r="77" spans="3:13" x14ac:dyDescent="0.3">
      <c r="C77" s="21">
        <v>97</v>
      </c>
      <c r="D77" s="22">
        <f>ROUND(150/('Hintergrund Berechnung'!$I$3163*(C77^0.727399687532279)),3)</f>
        <v>0.99299999999999999</v>
      </c>
      <c r="E77" s="22">
        <f>ROUND(57/('Hintergrund Berechnung'!$K$3163*(C77^0.515518364833551)),3)</f>
        <v>5.1269999999999998</v>
      </c>
      <c r="F77" s="22">
        <f>ROUND('Hintergrund Berechnung'!$L$3165,3)</f>
        <v>7.5780000000000003</v>
      </c>
      <c r="G77" s="20">
        <f>ROUND('Hintergrund Berechnung'!$M$3165,3)</f>
        <v>3.6840000000000002</v>
      </c>
      <c r="I77" s="21">
        <v>97</v>
      </c>
      <c r="J77" s="22">
        <f>ROUND(180/('Hintergrund Berechnung'!$I$3163*(I77^0.727399687532279)),3)</f>
        <v>1.1919999999999999</v>
      </c>
      <c r="K77" s="22">
        <f>ROUND(45/('Hintergrund Berechnung'!$K$3163*(I77^0.515518364833551)),3)</f>
        <v>4.0469999999999997</v>
      </c>
      <c r="L77" s="22">
        <f>ROUND('Hintergrund Berechnung'!$L$3166,3)</f>
        <v>6.0919999999999996</v>
      </c>
      <c r="M77" s="20">
        <f>ROUND('Hintergrund Berechnung'!$M$3166,3)</f>
        <v>2.9820000000000002</v>
      </c>
    </row>
    <row r="78" spans="3:13" x14ac:dyDescent="0.3">
      <c r="C78" s="21">
        <v>98</v>
      </c>
      <c r="D78" s="22">
        <f>ROUND(150/('Hintergrund Berechnung'!$I$3163*(C78^0.727399687532279)),3)</f>
        <v>0.98599999999999999</v>
      </c>
      <c r="E78" s="22">
        <f>ROUND(57/('Hintergrund Berechnung'!$K$3163*(C78^0.515518364833551)),3)</f>
        <v>5.0999999999999996</v>
      </c>
      <c r="F78" s="22">
        <f>ROUND('Hintergrund Berechnung'!$L$3165,3)</f>
        <v>7.5780000000000003</v>
      </c>
      <c r="G78" s="20">
        <f>ROUND('Hintergrund Berechnung'!$M$3165,3)</f>
        <v>3.6840000000000002</v>
      </c>
      <c r="I78" s="21">
        <v>98</v>
      </c>
      <c r="J78" s="22">
        <f>ROUND(180/('Hintergrund Berechnung'!$I$3163*(I78^0.727399687532279)),3)</f>
        <v>1.1830000000000001</v>
      </c>
      <c r="K78" s="22">
        <f>ROUND(45/('Hintergrund Berechnung'!$K$3163*(I78^0.515518364833551)),3)</f>
        <v>4.0259999999999998</v>
      </c>
      <c r="L78" s="22">
        <f>ROUND('Hintergrund Berechnung'!$L$3166,3)</f>
        <v>6.0919999999999996</v>
      </c>
      <c r="M78" s="20">
        <f>ROUND('Hintergrund Berechnung'!$M$3166,3)</f>
        <v>2.9820000000000002</v>
      </c>
    </row>
    <row r="79" spans="3:13" x14ac:dyDescent="0.3">
      <c r="C79" s="21">
        <v>99</v>
      </c>
      <c r="D79" s="22">
        <f>ROUND(150/('Hintergrund Berechnung'!$I$3163*(C79^0.727399687532279)),3)</f>
        <v>0.97799999999999998</v>
      </c>
      <c r="E79" s="22">
        <f>ROUND(57/('Hintergrund Berechnung'!$K$3163*(C79^0.515518364833551)),3)</f>
        <v>5.0730000000000004</v>
      </c>
      <c r="F79" s="22">
        <f>ROUND('Hintergrund Berechnung'!$L$3165,3)</f>
        <v>7.5780000000000003</v>
      </c>
      <c r="G79" s="20">
        <f>ROUND('Hintergrund Berechnung'!$M$3165,3)</f>
        <v>3.6840000000000002</v>
      </c>
      <c r="I79" s="21">
        <v>99</v>
      </c>
      <c r="J79" s="22">
        <f>ROUND(180/('Hintergrund Berechnung'!$I$3163*(I79^0.727399687532279)),3)</f>
        <v>1.1739999999999999</v>
      </c>
      <c r="K79" s="22">
        <f>ROUND(45/('Hintergrund Berechnung'!$K$3163*(I79^0.515518364833551)),3)</f>
        <v>4.0049999999999999</v>
      </c>
      <c r="L79" s="22">
        <f>ROUND('Hintergrund Berechnung'!$L$3166,3)</f>
        <v>6.0919999999999996</v>
      </c>
      <c r="M79" s="20">
        <f>ROUND('Hintergrund Berechnung'!$M$3166,3)</f>
        <v>2.9820000000000002</v>
      </c>
    </row>
    <row r="80" spans="3:13" x14ac:dyDescent="0.3">
      <c r="C80" s="21">
        <v>100</v>
      </c>
      <c r="D80" s="22">
        <f>ROUND(150/('Hintergrund Berechnung'!$I$3163*(C80^0.727399687532279)),3)</f>
        <v>0.97099999999999997</v>
      </c>
      <c r="E80" s="22">
        <f>ROUND(57/('Hintergrund Berechnung'!$K$3163*(C80^0.515518364833551)),3)</f>
        <v>5.0469999999999997</v>
      </c>
      <c r="F80" s="22">
        <f>ROUND('Hintergrund Berechnung'!$L$3165,3)</f>
        <v>7.5780000000000003</v>
      </c>
      <c r="G80" s="20">
        <f>ROUND('Hintergrund Berechnung'!$M$3165,3)</f>
        <v>3.6840000000000002</v>
      </c>
      <c r="I80" s="21">
        <v>100</v>
      </c>
      <c r="J80" s="22">
        <f>ROUND(180/('Hintergrund Berechnung'!$I$3163*(I80^0.727399687532279)),3)</f>
        <v>1.1659999999999999</v>
      </c>
      <c r="K80" s="22">
        <f>ROUND(45/('Hintergrund Berechnung'!$K$3163*(I80^0.515518364833551)),3)</f>
        <v>3.984</v>
      </c>
      <c r="L80" s="22">
        <f>ROUND('Hintergrund Berechnung'!$L$3166,3)</f>
        <v>6.0919999999999996</v>
      </c>
      <c r="M80" s="20">
        <f>ROUND('Hintergrund Berechnung'!$M$3166,3)</f>
        <v>2.9820000000000002</v>
      </c>
    </row>
    <row r="81" spans="3:13" x14ac:dyDescent="0.3">
      <c r="C81" s="21">
        <v>101</v>
      </c>
      <c r="D81" s="22">
        <f>ROUND(150/('Hintergrund Berechnung'!$I$3163*(C81^0.727399687532279)),3)</f>
        <v>0.96399999999999997</v>
      </c>
      <c r="E81" s="22">
        <f>ROUND(57/('Hintergrund Berechnung'!$K$3163*(C81^0.515518364833551)),3)</f>
        <v>5.0209999999999999</v>
      </c>
      <c r="F81" s="22">
        <f>ROUND('Hintergrund Berechnung'!$L$3165,3)</f>
        <v>7.5780000000000003</v>
      </c>
      <c r="G81" s="20">
        <f>ROUND('Hintergrund Berechnung'!$M$3165,3)</f>
        <v>3.6840000000000002</v>
      </c>
      <c r="I81" s="21">
        <v>101</v>
      </c>
      <c r="J81" s="22">
        <f>ROUND(180/('Hintergrund Berechnung'!$I$3163*(I81^0.727399687532279)),3)</f>
        <v>1.157</v>
      </c>
      <c r="K81" s="22">
        <f>ROUND(45/('Hintergrund Berechnung'!$K$3163*(I81^0.515518364833551)),3)</f>
        <v>3.964</v>
      </c>
      <c r="L81" s="22">
        <f>ROUND('Hintergrund Berechnung'!$L$3166,3)</f>
        <v>6.0919999999999996</v>
      </c>
      <c r="M81" s="20">
        <f>ROUND('Hintergrund Berechnung'!$M$3166,3)</f>
        <v>2.9820000000000002</v>
      </c>
    </row>
    <row r="82" spans="3:13" x14ac:dyDescent="0.3">
      <c r="C82" s="21">
        <v>102</v>
      </c>
      <c r="D82" s="22">
        <f>ROUND(150/('Hintergrund Berechnung'!$I$3163*(C82^0.727399687532279)),3)</f>
        <v>0.95699999999999996</v>
      </c>
      <c r="E82" s="22">
        <f>ROUND(57/('Hintergrund Berechnung'!$K$3163*(C82^0.515518364833551)),3)</f>
        <v>4.9960000000000004</v>
      </c>
      <c r="F82" s="22">
        <f>ROUND('Hintergrund Berechnung'!$L$3165,3)</f>
        <v>7.5780000000000003</v>
      </c>
      <c r="G82" s="20">
        <f>ROUND('Hintergrund Berechnung'!$M$3165,3)</f>
        <v>3.6840000000000002</v>
      </c>
      <c r="I82" s="21">
        <v>102</v>
      </c>
      <c r="J82" s="22">
        <f>ROUND(180/('Hintergrund Berechnung'!$I$3163*(I82^0.727399687532279)),3)</f>
        <v>1.149</v>
      </c>
      <c r="K82" s="22">
        <f>ROUND(45/('Hintergrund Berechnung'!$K$3163*(I82^0.515518364833551)),3)</f>
        <v>3.944</v>
      </c>
      <c r="L82" s="22">
        <f>ROUND('Hintergrund Berechnung'!$L$3166,3)</f>
        <v>6.0919999999999996</v>
      </c>
      <c r="M82" s="20">
        <f>ROUND('Hintergrund Berechnung'!$M$3166,3)</f>
        <v>2.9820000000000002</v>
      </c>
    </row>
    <row r="83" spans="3:13" x14ac:dyDescent="0.3">
      <c r="C83" s="21">
        <v>103</v>
      </c>
      <c r="D83" s="22">
        <f>ROUND(150/('Hintergrund Berechnung'!$I$3163*(C83^0.727399687532279)),3)</f>
        <v>0.95099999999999996</v>
      </c>
      <c r="E83" s="22">
        <f>ROUND(57/('Hintergrund Berechnung'!$K$3163*(C83^0.515518364833551)),3)</f>
        <v>4.9710000000000001</v>
      </c>
      <c r="F83" s="22">
        <f>ROUND('Hintergrund Berechnung'!$L$3165,3)</f>
        <v>7.5780000000000003</v>
      </c>
      <c r="G83" s="20">
        <f>ROUND('Hintergrund Berechnung'!$M$3165,3)</f>
        <v>3.6840000000000002</v>
      </c>
      <c r="I83" s="21">
        <v>103</v>
      </c>
      <c r="J83" s="22">
        <f>ROUND(180/('Hintergrund Berechnung'!$I$3163*(I83^0.727399687532279)),3)</f>
        <v>1.141</v>
      </c>
      <c r="K83" s="22">
        <f>ROUND(45/('Hintergrund Berechnung'!$K$3163*(I83^0.515518364833551)),3)</f>
        <v>3.9239999999999999</v>
      </c>
      <c r="L83" s="22">
        <f>ROUND('Hintergrund Berechnung'!$L$3166,3)</f>
        <v>6.0919999999999996</v>
      </c>
      <c r="M83" s="20">
        <f>ROUND('Hintergrund Berechnung'!$M$3166,3)</f>
        <v>2.9820000000000002</v>
      </c>
    </row>
    <row r="84" spans="3:13" x14ac:dyDescent="0.3">
      <c r="C84" s="21">
        <v>104</v>
      </c>
      <c r="D84" s="22">
        <f>ROUND(150/('Hintergrund Berechnung'!$I$3163*(C84^0.727399687532279)),3)</f>
        <v>0.94399999999999995</v>
      </c>
      <c r="E84" s="22">
        <f>ROUND(57/('Hintergrund Berechnung'!$K$3163*(C84^0.515518364833551)),3)</f>
        <v>4.9459999999999997</v>
      </c>
      <c r="F84" s="22">
        <f>ROUND('Hintergrund Berechnung'!$L$3165,3)</f>
        <v>7.5780000000000003</v>
      </c>
      <c r="G84" s="20">
        <f>ROUND('Hintergrund Berechnung'!$M$3165,3)</f>
        <v>3.6840000000000002</v>
      </c>
      <c r="I84" s="21">
        <v>104</v>
      </c>
      <c r="J84" s="22">
        <f>ROUND(180/('Hintergrund Berechnung'!$I$3163*(I84^0.727399687532279)),3)</f>
        <v>1.133</v>
      </c>
      <c r="K84" s="22">
        <f>ROUND(45/('Hintergrund Berechnung'!$K$3163*(I84^0.515518364833551)),3)</f>
        <v>3.9049999999999998</v>
      </c>
      <c r="L84" s="22">
        <f>ROUND('Hintergrund Berechnung'!$L$3166,3)</f>
        <v>6.0919999999999996</v>
      </c>
      <c r="M84" s="20">
        <f>ROUND('Hintergrund Berechnung'!$M$3166,3)</f>
        <v>2.9820000000000002</v>
      </c>
    </row>
    <row r="85" spans="3:13" x14ac:dyDescent="0.3">
      <c r="C85" s="21">
        <v>105</v>
      </c>
      <c r="D85" s="22">
        <f>ROUND(150/('Hintergrund Berechnung'!$I$3163*(C85^0.727399687532279)),3)</f>
        <v>0.93700000000000006</v>
      </c>
      <c r="E85" s="22">
        <f>ROUND(57/('Hintergrund Berechnung'!$K$3163*(C85^0.515518364833551)),3)</f>
        <v>4.9219999999999997</v>
      </c>
      <c r="F85" s="22">
        <f>ROUND('Hintergrund Berechnung'!$L$3165,3)</f>
        <v>7.5780000000000003</v>
      </c>
      <c r="G85" s="20">
        <f>ROUND('Hintergrund Berechnung'!$M$3165,3)</f>
        <v>3.6840000000000002</v>
      </c>
      <c r="I85" s="21">
        <v>105</v>
      </c>
      <c r="J85" s="22">
        <f>ROUND(180/('Hintergrund Berechnung'!$I$3163*(I85^0.727399687532279)),3)</f>
        <v>1.125</v>
      </c>
      <c r="K85" s="22">
        <f>ROUND(45/('Hintergrund Berechnung'!$K$3163*(I85^0.515518364833551)),3)</f>
        <v>3.8849999999999998</v>
      </c>
      <c r="L85" s="22">
        <f>ROUND('Hintergrund Berechnung'!$L$3166,3)</f>
        <v>6.0919999999999996</v>
      </c>
      <c r="M85" s="20">
        <f>ROUND('Hintergrund Berechnung'!$M$3166,3)</f>
        <v>2.9820000000000002</v>
      </c>
    </row>
    <row r="86" spans="3:13" x14ac:dyDescent="0.3">
      <c r="C86" s="21">
        <v>106</v>
      </c>
      <c r="D86" s="22">
        <f>ROUND(150/('Hintergrund Berechnung'!$I$3163*(C86^0.727399687532279)),3)</f>
        <v>0.93100000000000005</v>
      </c>
      <c r="E86" s="22">
        <f>ROUND(57/('Hintergrund Berechnung'!$K$3163*(C86^0.515518364833551)),3)</f>
        <v>4.8979999999999997</v>
      </c>
      <c r="F86" s="22">
        <f>ROUND('Hintergrund Berechnung'!$L$3165,3)</f>
        <v>7.5780000000000003</v>
      </c>
      <c r="G86" s="20">
        <f>ROUND('Hintergrund Berechnung'!$M$3165,3)</f>
        <v>3.6840000000000002</v>
      </c>
      <c r="I86" s="21">
        <v>106</v>
      </c>
      <c r="J86" s="22">
        <f>ROUND(180/('Hintergrund Berechnung'!$I$3163*(I86^0.727399687532279)),3)</f>
        <v>1.117</v>
      </c>
      <c r="K86" s="22">
        <f>ROUND(45/('Hintergrund Berechnung'!$K$3163*(I86^0.515518364833551)),3)</f>
        <v>3.8660000000000001</v>
      </c>
      <c r="L86" s="22">
        <f>ROUND('Hintergrund Berechnung'!$L$3166,3)</f>
        <v>6.0919999999999996</v>
      </c>
      <c r="M86" s="20">
        <f>ROUND('Hintergrund Berechnung'!$M$3166,3)</f>
        <v>2.9820000000000002</v>
      </c>
    </row>
    <row r="87" spans="3:13" x14ac:dyDescent="0.3">
      <c r="C87" s="21">
        <v>107</v>
      </c>
      <c r="D87" s="22">
        <f>ROUND(150/('Hintergrund Berechnung'!$I$3163*(C87^0.727399687532279)),3)</f>
        <v>0.92500000000000004</v>
      </c>
      <c r="E87" s="22">
        <f>ROUND(57/('Hintergrund Berechnung'!$K$3163*(C87^0.515518364833551)),3)</f>
        <v>4.8739999999999997</v>
      </c>
      <c r="F87" s="22">
        <f>ROUND('Hintergrund Berechnung'!$L$3165,3)</f>
        <v>7.5780000000000003</v>
      </c>
      <c r="G87" s="20">
        <f>ROUND('Hintergrund Berechnung'!$M$3165,3)</f>
        <v>3.6840000000000002</v>
      </c>
      <c r="I87" s="21">
        <v>107</v>
      </c>
      <c r="J87" s="22">
        <f>ROUND(180/('Hintergrund Berechnung'!$I$3163*(I87^0.727399687532279)),3)</f>
        <v>1.1100000000000001</v>
      </c>
      <c r="K87" s="22">
        <f>ROUND(45/('Hintergrund Berechnung'!$K$3163*(I87^0.515518364833551)),3)</f>
        <v>3.8479999999999999</v>
      </c>
      <c r="L87" s="22">
        <f>ROUND('Hintergrund Berechnung'!$L$3166,3)</f>
        <v>6.0919999999999996</v>
      </c>
      <c r="M87" s="20">
        <f>ROUND('Hintergrund Berechnung'!$M$3166,3)</f>
        <v>2.9820000000000002</v>
      </c>
    </row>
    <row r="88" spans="3:13" x14ac:dyDescent="0.3">
      <c r="C88" s="21">
        <v>108</v>
      </c>
      <c r="D88" s="22">
        <f>ROUND(150/('Hintergrund Berechnung'!$I$3163*(C88^0.727399687532279)),3)</f>
        <v>0.91800000000000004</v>
      </c>
      <c r="E88" s="22">
        <f>ROUND(57/('Hintergrund Berechnung'!$K$3163*(C88^0.515518364833551)),3)</f>
        <v>4.851</v>
      </c>
      <c r="F88" s="22">
        <f>ROUND('Hintergrund Berechnung'!$L$3165,3)</f>
        <v>7.5780000000000003</v>
      </c>
      <c r="G88" s="20">
        <f>ROUND('Hintergrund Berechnung'!$M$3165,3)</f>
        <v>3.6840000000000002</v>
      </c>
      <c r="I88" s="21">
        <v>108</v>
      </c>
      <c r="J88" s="22">
        <f>ROUND(180/('Hintergrund Berechnung'!$I$3163*(I88^0.727399687532279)),3)</f>
        <v>1.1020000000000001</v>
      </c>
      <c r="K88" s="22">
        <f>ROUND(45/('Hintergrund Berechnung'!$K$3163*(I88^0.515518364833551)),3)</f>
        <v>3.8290000000000002</v>
      </c>
      <c r="L88" s="22">
        <f>ROUND('Hintergrund Berechnung'!$L$3166,3)</f>
        <v>6.0919999999999996</v>
      </c>
      <c r="M88" s="20">
        <f>ROUND('Hintergrund Berechnung'!$M$3166,3)</f>
        <v>2.9820000000000002</v>
      </c>
    </row>
    <row r="89" spans="3:13" x14ac:dyDescent="0.3">
      <c r="C89" s="21">
        <v>109</v>
      </c>
      <c r="D89" s="22">
        <f>ROUND(150/('Hintergrund Berechnung'!$I$3163*(C89^0.727399687532279)),3)</f>
        <v>0.91200000000000003</v>
      </c>
      <c r="E89" s="22">
        <f>ROUND(57/('Hintergrund Berechnung'!$K$3163*(C89^0.515518364833551)),3)</f>
        <v>4.8280000000000003</v>
      </c>
      <c r="F89" s="22">
        <f>ROUND('Hintergrund Berechnung'!$L$3165,3)</f>
        <v>7.5780000000000003</v>
      </c>
      <c r="G89" s="20">
        <f>ROUND('Hintergrund Berechnung'!$M$3165,3)</f>
        <v>3.6840000000000002</v>
      </c>
      <c r="I89" s="21">
        <v>109</v>
      </c>
      <c r="J89" s="22">
        <f>ROUND(180/('Hintergrund Berechnung'!$I$3163*(I89^0.727399687532279)),3)</f>
        <v>1.095</v>
      </c>
      <c r="K89" s="22">
        <f>ROUND(45/('Hintergrund Berechnung'!$K$3163*(I89^0.515518364833551)),3)</f>
        <v>3.8109999999999999</v>
      </c>
      <c r="L89" s="22">
        <f>ROUND('Hintergrund Berechnung'!$L$3166,3)</f>
        <v>6.0919999999999996</v>
      </c>
      <c r="M89" s="20">
        <f>ROUND('Hintergrund Berechnung'!$M$3166,3)</f>
        <v>2.9820000000000002</v>
      </c>
    </row>
    <row r="90" spans="3:13" x14ac:dyDescent="0.3">
      <c r="C90" s="21">
        <v>110</v>
      </c>
      <c r="D90" s="22">
        <f>ROUND(150/('Hintergrund Berechnung'!$I$3163*(C90^0.727399687532279)),3)</f>
        <v>0.90600000000000003</v>
      </c>
      <c r="E90" s="22">
        <f>ROUND(57/('Hintergrund Berechnung'!$K$3163*(C90^0.515518364833551)),3)</f>
        <v>4.8049999999999997</v>
      </c>
      <c r="F90" s="22">
        <f>ROUND('Hintergrund Berechnung'!$L$3165,3)</f>
        <v>7.5780000000000003</v>
      </c>
      <c r="G90" s="20">
        <f>ROUND('Hintergrund Berechnung'!$M$3165,3)</f>
        <v>3.6840000000000002</v>
      </c>
      <c r="I90" s="21">
        <v>110</v>
      </c>
      <c r="J90" s="22">
        <f>ROUND(180/('Hintergrund Berechnung'!$I$3163*(I90^0.727399687532279)),3)</f>
        <v>1.087</v>
      </c>
      <c r="K90" s="22">
        <f>ROUND(45/('Hintergrund Berechnung'!$K$3163*(I90^0.515518364833551)),3)</f>
        <v>3.7930000000000001</v>
      </c>
      <c r="L90" s="22">
        <f>ROUND('Hintergrund Berechnung'!$L$3166,3)</f>
        <v>6.0919999999999996</v>
      </c>
      <c r="M90" s="20">
        <f>ROUND('Hintergrund Berechnung'!$M$3166,3)</f>
        <v>2.9820000000000002</v>
      </c>
    </row>
    <row r="91" spans="3:13" x14ac:dyDescent="0.3">
      <c r="C91" s="21">
        <v>111</v>
      </c>
      <c r="D91" s="22">
        <f>ROUND(150/('Hintergrund Berechnung'!$I$3163*(C91^0.727399687532279)),3)</f>
        <v>0.9</v>
      </c>
      <c r="E91" s="22">
        <f>ROUND(57/('Hintergrund Berechnung'!$K$3163*(C91^0.515518364833551)),3)</f>
        <v>4.7830000000000004</v>
      </c>
      <c r="F91" s="22">
        <f>ROUND('Hintergrund Berechnung'!$L$3165,3)</f>
        <v>7.5780000000000003</v>
      </c>
      <c r="G91" s="20">
        <f>ROUND('Hintergrund Berechnung'!$M$3165,3)</f>
        <v>3.6840000000000002</v>
      </c>
      <c r="I91" s="21">
        <v>111</v>
      </c>
      <c r="J91" s="22">
        <f>ROUND(180/('Hintergrund Berechnung'!$I$3163*(I91^0.727399687532279)),3)</f>
        <v>1.08</v>
      </c>
      <c r="K91" s="22">
        <f>ROUND(45/('Hintergrund Berechnung'!$K$3163*(I91^0.515518364833551)),3)</f>
        <v>3.7759999999999998</v>
      </c>
      <c r="L91" s="22">
        <f>ROUND('Hintergrund Berechnung'!$L$3166,3)</f>
        <v>6.0919999999999996</v>
      </c>
      <c r="M91" s="20">
        <f>ROUND('Hintergrund Berechnung'!$M$3166,3)</f>
        <v>2.9820000000000002</v>
      </c>
    </row>
    <row r="92" spans="3:13" x14ac:dyDescent="0.3">
      <c r="C92" s="21">
        <v>112</v>
      </c>
      <c r="D92" s="22">
        <f>ROUND(150/('Hintergrund Berechnung'!$I$3163*(C92^0.727399687532279)),3)</f>
        <v>0.89400000000000002</v>
      </c>
      <c r="E92" s="22">
        <f>ROUND(57/('Hintergrund Berechnung'!$K$3163*(C92^0.515518364833551)),3)</f>
        <v>4.76</v>
      </c>
      <c r="F92" s="22">
        <f>ROUND('Hintergrund Berechnung'!$L$3165,3)</f>
        <v>7.5780000000000003</v>
      </c>
      <c r="G92" s="20">
        <f>ROUND('Hintergrund Berechnung'!$M$3165,3)</f>
        <v>3.6840000000000002</v>
      </c>
      <c r="I92" s="21">
        <v>112</v>
      </c>
      <c r="J92" s="22">
        <f>ROUND(180/('Hintergrund Berechnung'!$I$3163*(I92^0.727399687532279)),3)</f>
        <v>1.073</v>
      </c>
      <c r="K92" s="22">
        <f>ROUND(45/('Hintergrund Berechnung'!$K$3163*(I92^0.515518364833551)),3)</f>
        <v>3.758</v>
      </c>
      <c r="L92" s="22">
        <f>ROUND('Hintergrund Berechnung'!$L$3166,3)</f>
        <v>6.0919999999999996</v>
      </c>
      <c r="M92" s="20">
        <f>ROUND('Hintergrund Berechnung'!$M$3166,3)</f>
        <v>2.9820000000000002</v>
      </c>
    </row>
    <row r="93" spans="3:13" x14ac:dyDescent="0.3">
      <c r="C93" s="21">
        <v>113</v>
      </c>
      <c r="D93" s="22">
        <f>ROUND(150/('Hintergrund Berechnung'!$I$3163*(C93^0.727399687532279)),3)</f>
        <v>0.88900000000000001</v>
      </c>
      <c r="E93" s="22">
        <f>ROUND(57/('Hintergrund Berechnung'!$K$3163*(C93^0.515518364833551)),3)</f>
        <v>4.7389999999999999</v>
      </c>
      <c r="F93" s="22">
        <f>ROUND('Hintergrund Berechnung'!$L$3165,3)</f>
        <v>7.5780000000000003</v>
      </c>
      <c r="G93" s="20">
        <f>ROUND('Hintergrund Berechnung'!$M$3165,3)</f>
        <v>3.6840000000000002</v>
      </c>
      <c r="I93" s="21">
        <v>113</v>
      </c>
      <c r="J93" s="22">
        <f>ROUND(180/('Hintergrund Berechnung'!$I$3163*(I93^0.727399687532279)),3)</f>
        <v>1.0660000000000001</v>
      </c>
      <c r="K93" s="22">
        <f>ROUND(45/('Hintergrund Berechnung'!$K$3163*(I93^0.515518364833551)),3)</f>
        <v>3.7410000000000001</v>
      </c>
      <c r="L93" s="22">
        <f>ROUND('Hintergrund Berechnung'!$L$3166,3)</f>
        <v>6.0919999999999996</v>
      </c>
      <c r="M93" s="20">
        <f>ROUND('Hintergrund Berechnung'!$M$3166,3)</f>
        <v>2.9820000000000002</v>
      </c>
    </row>
    <row r="94" spans="3:13" x14ac:dyDescent="0.3">
      <c r="C94" s="21">
        <v>114</v>
      </c>
      <c r="D94" s="22">
        <f>ROUND(150/('Hintergrund Berechnung'!$I$3163*(C94^0.727399687532279)),3)</f>
        <v>0.88300000000000001</v>
      </c>
      <c r="E94" s="22">
        <f>ROUND(57/('Hintergrund Berechnung'!$K$3163*(C94^0.515518364833551)),3)</f>
        <v>4.7169999999999996</v>
      </c>
      <c r="F94" s="22">
        <f>ROUND('Hintergrund Berechnung'!$L$3165,3)</f>
        <v>7.5780000000000003</v>
      </c>
      <c r="G94" s="20">
        <f>ROUND('Hintergrund Berechnung'!$M$3165,3)</f>
        <v>3.6840000000000002</v>
      </c>
      <c r="I94" s="21">
        <v>114</v>
      </c>
      <c r="J94" s="22">
        <f>ROUND(180/('Hintergrund Berechnung'!$I$3163*(I94^0.727399687532279)),3)</f>
        <v>1.06</v>
      </c>
      <c r="K94" s="22">
        <f>ROUND(45/('Hintergrund Berechnung'!$K$3163*(I94^0.515518364833551)),3)</f>
        <v>3.7240000000000002</v>
      </c>
      <c r="L94" s="22">
        <f>ROUND('Hintergrund Berechnung'!$L$3166,3)</f>
        <v>6.0919999999999996</v>
      </c>
      <c r="M94" s="20">
        <f>ROUND('Hintergrund Berechnung'!$M$3166,3)</f>
        <v>2.9820000000000002</v>
      </c>
    </row>
    <row r="95" spans="3:13" x14ac:dyDescent="0.3">
      <c r="C95" s="21">
        <v>115</v>
      </c>
      <c r="D95" s="22">
        <f>ROUND(150/('Hintergrund Berechnung'!$I$3163*(C95^0.727399687532279)),3)</f>
        <v>0.877</v>
      </c>
      <c r="E95" s="22">
        <f>ROUND(57/('Hintergrund Berechnung'!$K$3163*(C95^0.515518364833551)),3)</f>
        <v>4.6959999999999997</v>
      </c>
      <c r="F95" s="22">
        <f>ROUND('Hintergrund Berechnung'!$L$3165,3)</f>
        <v>7.5780000000000003</v>
      </c>
      <c r="G95" s="20">
        <f>ROUND('Hintergrund Berechnung'!$M$3165,3)</f>
        <v>3.6840000000000002</v>
      </c>
      <c r="I95" s="21">
        <v>115</v>
      </c>
      <c r="J95" s="22">
        <f>ROUND(180/('Hintergrund Berechnung'!$I$3163*(I95^0.727399687532279)),3)</f>
        <v>1.0529999999999999</v>
      </c>
      <c r="K95" s="22">
        <f>ROUND(45/('Hintergrund Berechnung'!$K$3163*(I95^0.515518364833551)),3)</f>
        <v>3.7069999999999999</v>
      </c>
      <c r="L95" s="22">
        <f>ROUND('Hintergrund Berechnung'!$L$3166,3)</f>
        <v>6.0919999999999996</v>
      </c>
      <c r="M95" s="20">
        <f>ROUND('Hintergrund Berechnung'!$M$3166,3)</f>
        <v>2.9820000000000002</v>
      </c>
    </row>
    <row r="96" spans="3:13" x14ac:dyDescent="0.3">
      <c r="C96" s="21">
        <v>116</v>
      </c>
      <c r="D96" s="22">
        <f>ROUND(150/('Hintergrund Berechnung'!$I$3163*(C96^0.727399687532279)),3)</f>
        <v>0.872</v>
      </c>
      <c r="E96" s="22">
        <f>ROUND(57/('Hintergrund Berechnung'!$K$3163*(C96^0.515518364833551)),3)</f>
        <v>4.6749999999999998</v>
      </c>
      <c r="F96" s="22">
        <f>ROUND('Hintergrund Berechnung'!$L$3165,3)</f>
        <v>7.5780000000000003</v>
      </c>
      <c r="G96" s="20">
        <f>ROUND('Hintergrund Berechnung'!$M$3165,3)</f>
        <v>3.6840000000000002</v>
      </c>
      <c r="I96" s="21">
        <v>116</v>
      </c>
      <c r="J96" s="22">
        <f>ROUND(180/('Hintergrund Berechnung'!$I$3163*(I96^0.727399687532279)),3)</f>
        <v>1.046</v>
      </c>
      <c r="K96" s="22">
        <f>ROUND(45/('Hintergrund Berechnung'!$K$3163*(I96^0.515518364833551)),3)</f>
        <v>3.6909999999999998</v>
      </c>
      <c r="L96" s="22">
        <f>ROUND('Hintergrund Berechnung'!$L$3166,3)</f>
        <v>6.0919999999999996</v>
      </c>
      <c r="M96" s="20">
        <f>ROUND('Hintergrund Berechnung'!$M$3166,3)</f>
        <v>2.9820000000000002</v>
      </c>
    </row>
    <row r="97" spans="3:13" x14ac:dyDescent="0.3">
      <c r="C97" s="21">
        <v>117</v>
      </c>
      <c r="D97" s="22">
        <f>ROUND(150/('Hintergrund Berechnung'!$I$3163*(C97^0.727399687532279)),3)</f>
        <v>0.86599999999999999</v>
      </c>
      <c r="E97" s="22">
        <f>ROUND(57/('Hintergrund Berechnung'!$K$3163*(C97^0.515518364833551)),3)</f>
        <v>4.6539999999999999</v>
      </c>
      <c r="F97" s="22">
        <f>ROUND('Hintergrund Berechnung'!$L$3165,3)</f>
        <v>7.5780000000000003</v>
      </c>
      <c r="G97" s="20">
        <f>ROUND('Hintergrund Berechnung'!$M$3165,3)</f>
        <v>3.6840000000000002</v>
      </c>
      <c r="I97" s="21">
        <v>117</v>
      </c>
      <c r="J97" s="22">
        <f>ROUND(180/('Hintergrund Berechnung'!$I$3163*(I97^0.727399687532279)),3)</f>
        <v>1.04</v>
      </c>
      <c r="K97" s="22">
        <f>ROUND(45/('Hintergrund Berechnung'!$K$3163*(I97^0.515518364833551)),3)</f>
        <v>3.6749999999999998</v>
      </c>
      <c r="L97" s="22">
        <f>ROUND('Hintergrund Berechnung'!$L$3166,3)</f>
        <v>6.0919999999999996</v>
      </c>
      <c r="M97" s="20">
        <f>ROUND('Hintergrund Berechnung'!$M$3166,3)</f>
        <v>2.9820000000000002</v>
      </c>
    </row>
    <row r="98" spans="3:13" x14ac:dyDescent="0.3">
      <c r="C98" s="21">
        <v>118</v>
      </c>
      <c r="D98" s="22">
        <f>ROUND(150/('Hintergrund Berechnung'!$I$3163*(C98^0.727399687532279)),3)</f>
        <v>0.86099999999999999</v>
      </c>
      <c r="E98" s="22">
        <f>ROUND(57/('Hintergrund Berechnung'!$K$3163*(C98^0.515518364833551)),3)</f>
        <v>4.6340000000000003</v>
      </c>
      <c r="F98" s="22">
        <f>ROUND('Hintergrund Berechnung'!$L$3165,3)</f>
        <v>7.5780000000000003</v>
      </c>
      <c r="G98" s="20">
        <f>ROUND('Hintergrund Berechnung'!$M$3165,3)</f>
        <v>3.6840000000000002</v>
      </c>
      <c r="I98" s="21">
        <v>118</v>
      </c>
      <c r="J98" s="22">
        <f>ROUND(180/('Hintergrund Berechnung'!$I$3163*(I98^0.727399687532279)),3)</f>
        <v>1.0329999999999999</v>
      </c>
      <c r="K98" s="22">
        <f>ROUND(45/('Hintergrund Berechnung'!$K$3163*(I98^0.515518364833551)),3)</f>
        <v>3.6579999999999999</v>
      </c>
      <c r="L98" s="22">
        <f>ROUND('Hintergrund Berechnung'!$L$3166,3)</f>
        <v>6.0919999999999996</v>
      </c>
      <c r="M98" s="20">
        <f>ROUND('Hintergrund Berechnung'!$M$3166,3)</f>
        <v>2.9820000000000002</v>
      </c>
    </row>
    <row r="99" spans="3:13" x14ac:dyDescent="0.3">
      <c r="C99" s="21">
        <v>119</v>
      </c>
      <c r="D99" s="22">
        <f>ROUND(150/('Hintergrund Berechnung'!$I$3163*(C99^0.727399687532279)),3)</f>
        <v>0.85599999999999998</v>
      </c>
      <c r="E99" s="22">
        <f>ROUND(57/('Hintergrund Berechnung'!$K$3163*(C99^0.515518364833551)),3)</f>
        <v>4.6139999999999999</v>
      </c>
      <c r="F99" s="22">
        <f>ROUND('Hintergrund Berechnung'!$L$3165,3)</f>
        <v>7.5780000000000003</v>
      </c>
      <c r="G99" s="20">
        <f>ROUND('Hintergrund Berechnung'!$M$3165,3)</f>
        <v>3.6840000000000002</v>
      </c>
      <c r="I99" s="21">
        <v>119</v>
      </c>
      <c r="J99" s="22">
        <f>ROUND(180/('Hintergrund Berechnung'!$I$3163*(I99^0.727399687532279)),3)</f>
        <v>1.0269999999999999</v>
      </c>
      <c r="K99" s="22">
        <f>ROUND(45/('Hintergrund Berechnung'!$K$3163*(I99^0.515518364833551)),3)</f>
        <v>3.6429999999999998</v>
      </c>
      <c r="L99" s="22">
        <f>ROUND('Hintergrund Berechnung'!$L$3166,3)</f>
        <v>6.0919999999999996</v>
      </c>
      <c r="M99" s="20">
        <f>ROUND('Hintergrund Berechnung'!$M$3166,3)</f>
        <v>2.9820000000000002</v>
      </c>
    </row>
    <row r="100" spans="3:13" x14ac:dyDescent="0.3">
      <c r="C100" s="21">
        <v>120</v>
      </c>
      <c r="D100" s="22">
        <f>ROUND(150/('Hintergrund Berechnung'!$I$3163*(C100^0.727399687532279)),3)</f>
        <v>0.85099999999999998</v>
      </c>
      <c r="E100" s="22">
        <f>ROUND(57/('Hintergrund Berechnung'!$K$3163*(C100^0.515518364833551)),3)</f>
        <v>4.5940000000000003</v>
      </c>
      <c r="F100" s="22">
        <f>ROUND('Hintergrund Berechnung'!$L$3165,3)</f>
        <v>7.5780000000000003</v>
      </c>
      <c r="G100" s="20">
        <f>ROUND('Hintergrund Berechnung'!$M$3165,3)</f>
        <v>3.6840000000000002</v>
      </c>
      <c r="I100" s="21">
        <v>120</v>
      </c>
      <c r="J100" s="22">
        <f>ROUND(180/('Hintergrund Berechnung'!$I$3163*(I100^0.727399687532279)),3)</f>
        <v>1.0209999999999999</v>
      </c>
      <c r="K100" s="22">
        <f>ROUND(45/('Hintergrund Berechnung'!$K$3163*(I100^0.515518364833551)),3)</f>
        <v>3.6269999999999998</v>
      </c>
      <c r="L100" s="22">
        <f>ROUND('Hintergrund Berechnung'!$L$3166,3)</f>
        <v>6.0919999999999996</v>
      </c>
      <c r="M100" s="20">
        <f>ROUND('Hintergrund Berechnung'!$M$3166,3)</f>
        <v>2.9820000000000002</v>
      </c>
    </row>
    <row r="101" spans="3:13" x14ac:dyDescent="0.3">
      <c r="C101" s="21">
        <v>121</v>
      </c>
      <c r="D101" s="22">
        <f>ROUND(150/('Hintergrund Berechnung'!$I$3163*(C101^0.727399687532279)),3)</f>
        <v>0.84599999999999997</v>
      </c>
      <c r="E101" s="22">
        <f>ROUND(57/('Hintergrund Berechnung'!$K$3163*(C101^0.515518364833551)),3)</f>
        <v>4.5750000000000002</v>
      </c>
      <c r="F101" s="22">
        <f>ROUND('Hintergrund Berechnung'!$L$3165,3)</f>
        <v>7.5780000000000003</v>
      </c>
      <c r="G101" s="20">
        <f>ROUND('Hintergrund Berechnung'!$M$3165,3)</f>
        <v>3.6840000000000002</v>
      </c>
      <c r="I101" s="21">
        <v>121</v>
      </c>
      <c r="J101" s="22">
        <f>ROUND(180/('Hintergrund Berechnung'!$I$3163*(I101^0.727399687532279)),3)</f>
        <v>1.0149999999999999</v>
      </c>
      <c r="K101" s="22">
        <f>ROUND(45/('Hintergrund Berechnung'!$K$3163*(I101^0.515518364833551)),3)</f>
        <v>3.6110000000000002</v>
      </c>
      <c r="L101" s="22">
        <f>ROUND('Hintergrund Berechnung'!$L$3166,3)</f>
        <v>6.0919999999999996</v>
      </c>
      <c r="M101" s="20">
        <f>ROUND('Hintergrund Berechnung'!$M$3166,3)</f>
        <v>2.9820000000000002</v>
      </c>
    </row>
    <row r="102" spans="3:13" x14ac:dyDescent="0.3">
      <c r="C102" s="21">
        <v>122</v>
      </c>
      <c r="D102" s="22">
        <f>ROUND(150/('Hintergrund Berechnung'!$I$3163*(C102^0.727399687532279)),3)</f>
        <v>0.84</v>
      </c>
      <c r="E102" s="22">
        <f>ROUND(57/('Hintergrund Berechnung'!$K$3163*(C102^0.515518364833551)),3)</f>
        <v>4.5549999999999997</v>
      </c>
      <c r="F102" s="22">
        <f>ROUND('Hintergrund Berechnung'!$L$3165,3)</f>
        <v>7.5780000000000003</v>
      </c>
      <c r="G102" s="20">
        <f>ROUND('Hintergrund Berechnung'!$M$3165,3)</f>
        <v>3.6840000000000002</v>
      </c>
      <c r="I102" s="21">
        <v>122</v>
      </c>
      <c r="J102" s="22">
        <f>ROUND(180/('Hintergrund Berechnung'!$I$3163*(I102^0.727399687532279)),3)</f>
        <v>1.0089999999999999</v>
      </c>
      <c r="K102" s="22">
        <f>ROUND(45/('Hintergrund Berechnung'!$K$3163*(I102^0.515518364833551)),3)</f>
        <v>3.5960000000000001</v>
      </c>
      <c r="L102" s="22">
        <f>ROUND('Hintergrund Berechnung'!$L$3166,3)</f>
        <v>6.0919999999999996</v>
      </c>
      <c r="M102" s="20">
        <f>ROUND('Hintergrund Berechnung'!$M$3166,3)</f>
        <v>2.9820000000000002</v>
      </c>
    </row>
    <row r="103" spans="3:13" x14ac:dyDescent="0.3">
      <c r="C103" s="21">
        <v>123</v>
      </c>
      <c r="D103" s="22">
        <f>ROUND(150/('Hintergrund Berechnung'!$I$3163*(C103^0.727399687532279)),3)</f>
        <v>0.83499999999999996</v>
      </c>
      <c r="E103" s="22">
        <f>ROUND(57/('Hintergrund Berechnung'!$K$3163*(C103^0.515518364833551)),3)</f>
        <v>4.5359999999999996</v>
      </c>
      <c r="F103" s="22">
        <f>ROUND('Hintergrund Berechnung'!$L$3165,3)</f>
        <v>7.5780000000000003</v>
      </c>
      <c r="G103" s="20">
        <f>ROUND('Hintergrund Berechnung'!$M$3165,3)</f>
        <v>3.6840000000000002</v>
      </c>
      <c r="I103" s="21">
        <v>123</v>
      </c>
      <c r="J103" s="22">
        <f>ROUND(180/('Hintergrund Berechnung'!$I$3163*(I103^0.727399687532279)),3)</f>
        <v>1.0029999999999999</v>
      </c>
      <c r="K103" s="22">
        <f>ROUND(45/('Hintergrund Berechnung'!$K$3163*(I103^0.515518364833551)),3)</f>
        <v>3.581</v>
      </c>
      <c r="L103" s="22">
        <f>ROUND('Hintergrund Berechnung'!$L$3166,3)</f>
        <v>6.0919999999999996</v>
      </c>
      <c r="M103" s="20">
        <f>ROUND('Hintergrund Berechnung'!$M$3166,3)</f>
        <v>2.9820000000000002</v>
      </c>
    </row>
    <row r="104" spans="3:13" x14ac:dyDescent="0.3">
      <c r="C104" s="21">
        <v>124</v>
      </c>
      <c r="D104" s="22">
        <f>ROUND(150/('Hintergrund Berechnung'!$I$3163*(C104^0.727399687532279)),3)</f>
        <v>0.83099999999999996</v>
      </c>
      <c r="E104" s="22">
        <f>ROUND(57/('Hintergrund Berechnung'!$K$3163*(C104^0.515518364833551)),3)</f>
        <v>4.5170000000000003</v>
      </c>
      <c r="F104" s="22">
        <f>ROUND('Hintergrund Berechnung'!$L$3165,3)</f>
        <v>7.5780000000000003</v>
      </c>
      <c r="G104" s="20">
        <f>ROUND('Hintergrund Berechnung'!$M$3165,3)</f>
        <v>3.6840000000000002</v>
      </c>
      <c r="I104" s="21">
        <v>124</v>
      </c>
      <c r="J104" s="22">
        <f>ROUND(180/('Hintergrund Berechnung'!$I$3163*(I104^0.727399687532279)),3)</f>
        <v>0.997</v>
      </c>
      <c r="K104" s="22">
        <f>ROUND(45/('Hintergrund Berechnung'!$K$3163*(I104^0.515518364833551)),3)</f>
        <v>3.5659999999999998</v>
      </c>
      <c r="L104" s="22">
        <f>ROUND('Hintergrund Berechnung'!$L$3166,3)</f>
        <v>6.0919999999999996</v>
      </c>
      <c r="M104" s="20">
        <f>ROUND('Hintergrund Berechnung'!$M$3166,3)</f>
        <v>2.9820000000000002</v>
      </c>
    </row>
    <row r="105" spans="3:13" x14ac:dyDescent="0.3">
      <c r="C105" s="21">
        <v>125</v>
      </c>
      <c r="D105" s="22">
        <f>ROUND(150/('Hintergrund Berechnung'!$I$3163*(C105^0.727399687532279)),3)</f>
        <v>0.82599999999999996</v>
      </c>
      <c r="E105" s="22">
        <f>ROUND(57/('Hintergrund Berechnung'!$K$3163*(C105^0.515518364833551)),3)</f>
        <v>4.4980000000000002</v>
      </c>
      <c r="F105" s="22">
        <f>ROUND('Hintergrund Berechnung'!$L$3165,3)</f>
        <v>7.5780000000000003</v>
      </c>
      <c r="G105" s="20">
        <f>ROUND('Hintergrund Berechnung'!$M$3165,3)</f>
        <v>3.6840000000000002</v>
      </c>
      <c r="I105" s="21">
        <v>125</v>
      </c>
      <c r="J105" s="22">
        <f>ROUND(180/('Hintergrund Berechnung'!$I$3163*(I105^0.727399687532279)),3)</f>
        <v>0.99099999999999999</v>
      </c>
      <c r="K105" s="22">
        <f>ROUND(45/('Hintergrund Berechnung'!$K$3163*(I105^0.515518364833551)),3)</f>
        <v>3.5510000000000002</v>
      </c>
      <c r="L105" s="22">
        <f>ROUND('Hintergrund Berechnung'!$L$3166,3)</f>
        <v>6.0919999999999996</v>
      </c>
      <c r="M105" s="20">
        <f>ROUND('Hintergrund Berechnung'!$M$3166,3)</f>
        <v>2.9820000000000002</v>
      </c>
    </row>
    <row r="106" spans="3:13" x14ac:dyDescent="0.3">
      <c r="C106" s="21">
        <v>126</v>
      </c>
      <c r="D106" s="22">
        <f>ROUND(150/('Hintergrund Berechnung'!$I$3163*(C106^0.727399687532279)),3)</f>
        <v>0.82099999999999995</v>
      </c>
      <c r="E106" s="22">
        <f>ROUND(57/('Hintergrund Berechnung'!$K$3163*(C106^0.515518364833551)),3)</f>
        <v>4.4800000000000004</v>
      </c>
      <c r="F106" s="22">
        <f>ROUND('Hintergrund Berechnung'!$L$3165,3)</f>
        <v>7.5780000000000003</v>
      </c>
      <c r="G106" s="20">
        <f>ROUND('Hintergrund Berechnung'!$M$3165,3)</f>
        <v>3.6840000000000002</v>
      </c>
      <c r="I106" s="21">
        <v>126</v>
      </c>
      <c r="J106" s="22">
        <f>ROUND(180/('Hintergrund Berechnung'!$I$3163*(I106^0.727399687532279)),3)</f>
        <v>0.98499999999999999</v>
      </c>
      <c r="K106" s="22">
        <f>ROUND(45/('Hintergrund Berechnung'!$K$3163*(I106^0.515518364833551)),3)</f>
        <v>3.5369999999999999</v>
      </c>
      <c r="L106" s="22">
        <f>ROUND('Hintergrund Berechnung'!$L$3166,3)</f>
        <v>6.0919999999999996</v>
      </c>
      <c r="M106" s="20">
        <f>ROUND('Hintergrund Berechnung'!$M$3166,3)</f>
        <v>2.9820000000000002</v>
      </c>
    </row>
    <row r="107" spans="3:13" x14ac:dyDescent="0.3">
      <c r="C107" s="21">
        <v>127</v>
      </c>
      <c r="D107" s="22">
        <f>ROUND(150/('Hintergrund Berechnung'!$I$3163*(C107^0.727399687532279)),3)</f>
        <v>0.81599999999999995</v>
      </c>
      <c r="E107" s="22">
        <f>ROUND(57/('Hintergrund Berechnung'!$K$3163*(C107^0.515518364833551)),3)</f>
        <v>4.4619999999999997</v>
      </c>
      <c r="F107" s="22">
        <f>ROUND('Hintergrund Berechnung'!$L$3165,3)</f>
        <v>7.5780000000000003</v>
      </c>
      <c r="G107" s="20">
        <f>ROUND('Hintergrund Berechnung'!$M$3165,3)</f>
        <v>3.6840000000000002</v>
      </c>
      <c r="I107" s="21">
        <v>127</v>
      </c>
      <c r="J107" s="22">
        <f>ROUND(180/('Hintergrund Berechnung'!$I$3163*(I107^0.727399687532279)),3)</f>
        <v>0.98</v>
      </c>
      <c r="K107" s="22">
        <f>ROUND(45/('Hintergrund Berechnung'!$K$3163*(I107^0.515518364833551)),3)</f>
        <v>3.5219999999999998</v>
      </c>
      <c r="L107" s="22">
        <f>ROUND('Hintergrund Berechnung'!$L$3166,3)</f>
        <v>6.0919999999999996</v>
      </c>
      <c r="M107" s="20">
        <f>ROUND('Hintergrund Berechnung'!$M$3166,3)</f>
        <v>2.9820000000000002</v>
      </c>
    </row>
    <row r="108" spans="3:13" x14ac:dyDescent="0.3">
      <c r="C108" s="21">
        <v>128</v>
      </c>
      <c r="D108" s="22">
        <f>ROUND(150/('Hintergrund Berechnung'!$I$3163*(C108^0.727399687532279)),3)</f>
        <v>0.81200000000000006</v>
      </c>
      <c r="E108" s="22">
        <f>ROUND(57/('Hintergrund Berechnung'!$K$3163*(C108^0.515518364833551)),3)</f>
        <v>4.444</v>
      </c>
      <c r="F108" s="22">
        <f>ROUND('Hintergrund Berechnung'!$L$3165,3)</f>
        <v>7.5780000000000003</v>
      </c>
      <c r="G108" s="20">
        <f>ROUND('Hintergrund Berechnung'!$M$3165,3)</f>
        <v>3.6840000000000002</v>
      </c>
      <c r="I108" s="21">
        <v>128</v>
      </c>
      <c r="J108" s="22">
        <f>ROUND(180/('Hintergrund Berechnung'!$I$3163*(I108^0.727399687532279)),3)</f>
        <v>0.97399999999999998</v>
      </c>
      <c r="K108" s="22">
        <f>ROUND(45/('Hintergrund Berechnung'!$K$3163*(I108^0.515518364833551)),3)</f>
        <v>3.508</v>
      </c>
      <c r="L108" s="22">
        <f>ROUND('Hintergrund Berechnung'!$L$3166,3)</f>
        <v>6.0919999999999996</v>
      </c>
      <c r="M108" s="20">
        <f>ROUND('Hintergrund Berechnung'!$M$3166,3)</f>
        <v>2.9820000000000002</v>
      </c>
    </row>
    <row r="109" spans="3:13" x14ac:dyDescent="0.3">
      <c r="C109" s="21">
        <v>129</v>
      </c>
      <c r="D109" s="22">
        <f>ROUND(150/('Hintergrund Berechnung'!$I$3163*(C109^0.727399687532279)),3)</f>
        <v>0.80700000000000005</v>
      </c>
      <c r="E109" s="22">
        <f>ROUND(57/('Hintergrund Berechnung'!$K$3163*(C109^0.515518364833551)),3)</f>
        <v>4.4260000000000002</v>
      </c>
      <c r="F109" s="22">
        <f>ROUND('Hintergrund Berechnung'!$L$3165,3)</f>
        <v>7.5780000000000003</v>
      </c>
      <c r="G109" s="20">
        <f>ROUND('Hintergrund Berechnung'!$M$3165,3)</f>
        <v>3.6840000000000002</v>
      </c>
      <c r="I109" s="21">
        <v>129</v>
      </c>
      <c r="J109" s="22">
        <f>ROUND(180/('Hintergrund Berechnung'!$I$3163*(I109^0.727399687532279)),3)</f>
        <v>0.96799999999999997</v>
      </c>
      <c r="K109" s="22">
        <f>ROUND(45/('Hintergrund Berechnung'!$K$3163*(I109^0.515518364833551)),3)</f>
        <v>3.4940000000000002</v>
      </c>
      <c r="L109" s="22">
        <f>ROUND('Hintergrund Berechnung'!$L$3166,3)</f>
        <v>6.0919999999999996</v>
      </c>
      <c r="M109" s="20">
        <f>ROUND('Hintergrund Berechnung'!$M$3166,3)</f>
        <v>2.9820000000000002</v>
      </c>
    </row>
    <row r="110" spans="3:13" x14ac:dyDescent="0.3">
      <c r="C110" s="21">
        <v>130</v>
      </c>
      <c r="D110" s="22">
        <f>ROUND(150/('Hintergrund Berechnung'!$I$3163*(C110^0.727399687532279)),3)</f>
        <v>0.80300000000000005</v>
      </c>
      <c r="E110" s="22">
        <f>ROUND(57/('Hintergrund Berechnung'!$K$3163*(C110^0.515518364833551)),3)</f>
        <v>4.4080000000000004</v>
      </c>
      <c r="F110" s="22">
        <f>ROUND('Hintergrund Berechnung'!$L$3165,3)</f>
        <v>7.5780000000000003</v>
      </c>
      <c r="G110" s="20">
        <f>ROUND('Hintergrund Berechnung'!$M$3165,3)</f>
        <v>3.6840000000000002</v>
      </c>
      <c r="I110" s="21">
        <v>130</v>
      </c>
      <c r="J110" s="22">
        <f>ROUND(180/('Hintergrund Berechnung'!$I$3163*(I110^0.727399687532279)),3)</f>
        <v>0.96299999999999997</v>
      </c>
      <c r="K110" s="22">
        <f>ROUND(45/('Hintergrund Berechnung'!$K$3163*(I110^0.515518364833551)),3)</f>
        <v>3.48</v>
      </c>
      <c r="L110" s="22">
        <f>ROUND('Hintergrund Berechnung'!$L$3166,3)</f>
        <v>6.0919999999999996</v>
      </c>
      <c r="M110" s="20">
        <f>ROUND('Hintergrund Berechnung'!$M$3166,3)</f>
        <v>2.9820000000000002</v>
      </c>
    </row>
    <row r="111" spans="3:13" x14ac:dyDescent="0.3">
      <c r="C111" s="21">
        <v>131</v>
      </c>
      <c r="D111" s="22">
        <f>ROUND(150/('Hintergrund Berechnung'!$I$3163*(C111^0.727399687532279)),3)</f>
        <v>0.79800000000000004</v>
      </c>
      <c r="E111" s="22">
        <f>ROUND(57/('Hintergrund Berechnung'!$K$3163*(C111^0.515518364833551)),3)</f>
        <v>4.391</v>
      </c>
      <c r="F111" s="22">
        <f>ROUND('Hintergrund Berechnung'!$L$3165,3)</f>
        <v>7.5780000000000003</v>
      </c>
      <c r="G111" s="20">
        <f>ROUND('Hintergrund Berechnung'!$M$3165,3)</f>
        <v>3.6840000000000002</v>
      </c>
      <c r="I111" s="21">
        <v>131</v>
      </c>
      <c r="J111" s="22">
        <f>ROUND(180/('Hintergrund Berechnung'!$I$3163*(I111^0.727399687532279)),3)</f>
        <v>0.95799999999999996</v>
      </c>
      <c r="K111" s="22">
        <f>ROUND(45/('Hintergrund Berechnung'!$K$3163*(I111^0.515518364833551)),3)</f>
        <v>3.4670000000000001</v>
      </c>
      <c r="L111" s="22">
        <f>ROUND('Hintergrund Berechnung'!$L$3166,3)</f>
        <v>6.0919999999999996</v>
      </c>
      <c r="M111" s="20">
        <f>ROUND('Hintergrund Berechnung'!$M$3166,3)</f>
        <v>2.9820000000000002</v>
      </c>
    </row>
    <row r="112" spans="3:13" x14ac:dyDescent="0.3">
      <c r="C112" s="21">
        <v>132</v>
      </c>
      <c r="D112" s="22">
        <f>ROUND(150/('Hintergrund Berechnung'!$I$3163*(C112^0.727399687532279)),3)</f>
        <v>0.79400000000000004</v>
      </c>
      <c r="E112" s="22">
        <f>ROUND(57/('Hintergrund Berechnung'!$K$3163*(C112^0.515518364833551)),3)</f>
        <v>4.3739999999999997</v>
      </c>
      <c r="F112" s="22">
        <f>ROUND('Hintergrund Berechnung'!$L$3165,3)</f>
        <v>7.5780000000000003</v>
      </c>
      <c r="G112" s="20">
        <f>ROUND('Hintergrund Berechnung'!$M$3165,3)</f>
        <v>3.6840000000000002</v>
      </c>
      <c r="I112" s="21">
        <v>132</v>
      </c>
      <c r="J112" s="22">
        <f>ROUND(180/('Hintergrund Berechnung'!$I$3163*(I112^0.727399687532279)),3)</f>
        <v>0.95199999999999996</v>
      </c>
      <c r="K112" s="22">
        <f>ROUND(45/('Hintergrund Berechnung'!$K$3163*(I112^0.515518364833551)),3)</f>
        <v>3.4529999999999998</v>
      </c>
      <c r="L112" s="22">
        <f>ROUND('Hintergrund Berechnung'!$L$3166,3)</f>
        <v>6.0919999999999996</v>
      </c>
      <c r="M112" s="20">
        <f>ROUND('Hintergrund Berechnung'!$M$3166,3)</f>
        <v>2.9820000000000002</v>
      </c>
    </row>
    <row r="113" spans="3:13" x14ac:dyDescent="0.3">
      <c r="C113" s="21">
        <v>133</v>
      </c>
      <c r="D113" s="22">
        <f>ROUND(150/('Hintergrund Berechnung'!$I$3163*(C113^0.727399687532279)),3)</f>
        <v>0.78900000000000003</v>
      </c>
      <c r="E113" s="22">
        <f>ROUND(57/('Hintergrund Berechnung'!$K$3163*(C113^0.515518364833551)),3)</f>
        <v>4.3570000000000002</v>
      </c>
      <c r="F113" s="22">
        <f>ROUND('Hintergrund Berechnung'!$L$3165,3)</f>
        <v>7.5780000000000003</v>
      </c>
      <c r="G113" s="20">
        <f>ROUND('Hintergrund Berechnung'!$M$3165,3)</f>
        <v>3.6840000000000002</v>
      </c>
      <c r="I113" s="21">
        <v>133</v>
      </c>
      <c r="J113" s="22">
        <f>ROUND(180/('Hintergrund Berechnung'!$I$3163*(I113^0.727399687532279)),3)</f>
        <v>0.94699999999999995</v>
      </c>
      <c r="K113" s="22">
        <f>ROUND(45/('Hintergrund Berechnung'!$K$3163*(I113^0.515518364833551)),3)</f>
        <v>3.44</v>
      </c>
      <c r="L113" s="22">
        <f>ROUND('Hintergrund Berechnung'!$L$3166,3)</f>
        <v>6.0919999999999996</v>
      </c>
      <c r="M113" s="20">
        <f>ROUND('Hintergrund Berechnung'!$M$3166,3)</f>
        <v>2.9820000000000002</v>
      </c>
    </row>
    <row r="114" spans="3:13" x14ac:dyDescent="0.3">
      <c r="C114" s="21">
        <v>134</v>
      </c>
      <c r="D114" s="22">
        <f>ROUND(150/('Hintergrund Berechnung'!$I$3163*(C114^0.727399687532279)),3)</f>
        <v>0.78500000000000003</v>
      </c>
      <c r="E114" s="22">
        <f>ROUND(57/('Hintergrund Berechnung'!$K$3163*(C114^0.515518364833551)),3)</f>
        <v>4.34</v>
      </c>
      <c r="F114" s="22">
        <f>ROUND('Hintergrund Berechnung'!$L$3165,3)</f>
        <v>7.5780000000000003</v>
      </c>
      <c r="G114" s="20">
        <f>ROUND('Hintergrund Berechnung'!$M$3165,3)</f>
        <v>3.6840000000000002</v>
      </c>
      <c r="I114" s="21">
        <v>134</v>
      </c>
      <c r="J114" s="22">
        <f>ROUND(180/('Hintergrund Berechnung'!$I$3163*(I114^0.727399687532279)),3)</f>
        <v>0.94199999999999995</v>
      </c>
      <c r="K114" s="22">
        <f>ROUND(45/('Hintergrund Berechnung'!$K$3163*(I114^0.515518364833551)),3)</f>
        <v>3.4260000000000002</v>
      </c>
      <c r="L114" s="22">
        <f>ROUND('Hintergrund Berechnung'!$L$3166,3)</f>
        <v>6.0919999999999996</v>
      </c>
      <c r="M114" s="20">
        <f>ROUND('Hintergrund Berechnung'!$M$3166,3)</f>
        <v>2.9820000000000002</v>
      </c>
    </row>
    <row r="115" spans="3:13" x14ac:dyDescent="0.3">
      <c r="C115" s="21">
        <v>135</v>
      </c>
      <c r="D115" s="22">
        <f>ROUND(150/('Hintergrund Berechnung'!$I$3163*(C115^0.727399687532279)),3)</f>
        <v>0.78100000000000003</v>
      </c>
      <c r="E115" s="22">
        <f>ROUND(57/('Hintergrund Berechnung'!$K$3163*(C115^0.515518364833551)),3)</f>
        <v>4.3230000000000004</v>
      </c>
      <c r="F115" s="22">
        <f>ROUND('Hintergrund Berechnung'!$L$3165,3)</f>
        <v>7.5780000000000003</v>
      </c>
      <c r="G115" s="20">
        <f>ROUND('Hintergrund Berechnung'!$M$3165,3)</f>
        <v>3.6840000000000002</v>
      </c>
      <c r="I115" s="21">
        <v>135</v>
      </c>
      <c r="J115" s="22">
        <f>ROUND(180/('Hintergrund Berechnung'!$I$3163*(I115^0.727399687532279)),3)</f>
        <v>0.93700000000000006</v>
      </c>
      <c r="K115" s="22">
        <f>ROUND(45/('Hintergrund Berechnung'!$K$3163*(I115^0.515518364833551)),3)</f>
        <v>3.4129999999999998</v>
      </c>
      <c r="L115" s="22">
        <f>ROUND('Hintergrund Berechnung'!$L$3166,3)</f>
        <v>6.0919999999999996</v>
      </c>
      <c r="M115" s="20">
        <f>ROUND('Hintergrund Berechnung'!$M$3166,3)</f>
        <v>2.9820000000000002</v>
      </c>
    </row>
    <row r="116" spans="3:13" x14ac:dyDescent="0.3">
      <c r="C116" s="21">
        <v>136</v>
      </c>
      <c r="D116" s="22">
        <f>ROUND(150/('Hintergrund Berechnung'!$I$3163*(C116^0.727399687532279)),3)</f>
        <v>0.77700000000000002</v>
      </c>
      <c r="E116" s="22">
        <f>ROUND(57/('Hintergrund Berechnung'!$K$3163*(C116^0.515518364833551)),3)</f>
        <v>4.3070000000000004</v>
      </c>
      <c r="F116" s="22">
        <f>ROUND('Hintergrund Berechnung'!$L$3165,3)</f>
        <v>7.5780000000000003</v>
      </c>
      <c r="G116" s="20">
        <f>ROUND('Hintergrund Berechnung'!$M$3165,3)</f>
        <v>3.6840000000000002</v>
      </c>
      <c r="I116" s="21">
        <v>136</v>
      </c>
      <c r="J116" s="22">
        <f>ROUND(180/('Hintergrund Berechnung'!$I$3163*(I116^0.727399687532279)),3)</f>
        <v>0.93200000000000005</v>
      </c>
      <c r="K116" s="22">
        <f>ROUND(45/('Hintergrund Berechnung'!$K$3163*(I116^0.515518364833551)),3)</f>
        <v>3.4</v>
      </c>
      <c r="L116" s="22">
        <f>ROUND('Hintergrund Berechnung'!$L$3166,3)</f>
        <v>6.0919999999999996</v>
      </c>
      <c r="M116" s="20">
        <f>ROUND('Hintergrund Berechnung'!$M$3166,3)</f>
        <v>2.9820000000000002</v>
      </c>
    </row>
    <row r="117" spans="3:13" x14ac:dyDescent="0.3">
      <c r="C117" s="21">
        <v>137</v>
      </c>
      <c r="D117" s="22">
        <f>ROUND(150/('Hintergrund Berechnung'!$I$3163*(C117^0.727399687532279)),3)</f>
        <v>0.77200000000000002</v>
      </c>
      <c r="E117" s="22">
        <f>ROUND(57/('Hintergrund Berechnung'!$K$3163*(C117^0.515518364833551)),3)</f>
        <v>4.2910000000000004</v>
      </c>
      <c r="F117" s="22">
        <f>ROUND('Hintergrund Berechnung'!$L$3165,3)</f>
        <v>7.5780000000000003</v>
      </c>
      <c r="G117" s="20">
        <f>ROUND('Hintergrund Berechnung'!$M$3165,3)</f>
        <v>3.6840000000000002</v>
      </c>
      <c r="I117" s="21">
        <v>137</v>
      </c>
      <c r="J117" s="22">
        <f>ROUND(180/('Hintergrund Berechnung'!$I$3163*(I117^0.727399687532279)),3)</f>
        <v>0.92700000000000005</v>
      </c>
      <c r="K117" s="22">
        <f>ROUND(45/('Hintergrund Berechnung'!$K$3163*(I117^0.515518364833551)),3)</f>
        <v>3.387</v>
      </c>
      <c r="L117" s="22">
        <f>ROUND('Hintergrund Berechnung'!$L$3166,3)</f>
        <v>6.0919999999999996</v>
      </c>
      <c r="M117" s="20">
        <f>ROUND('Hintergrund Berechnung'!$M$3166,3)</f>
        <v>2.9820000000000002</v>
      </c>
    </row>
    <row r="118" spans="3:13" x14ac:dyDescent="0.3">
      <c r="C118" s="21">
        <v>138</v>
      </c>
      <c r="D118" s="22">
        <f>ROUND(150/('Hintergrund Berechnung'!$I$3163*(C118^0.727399687532279)),3)</f>
        <v>0.76800000000000002</v>
      </c>
      <c r="E118" s="22">
        <f>ROUND(57/('Hintergrund Berechnung'!$K$3163*(C118^0.515518364833551)),3)</f>
        <v>4.2750000000000004</v>
      </c>
      <c r="F118" s="22">
        <f>ROUND('Hintergrund Berechnung'!$L$3165,3)</f>
        <v>7.5780000000000003</v>
      </c>
      <c r="G118" s="20">
        <f>ROUND('Hintergrund Berechnung'!$M$3165,3)</f>
        <v>3.6840000000000002</v>
      </c>
      <c r="I118" s="21">
        <v>138</v>
      </c>
      <c r="J118" s="22">
        <f>ROUND(180/('Hintergrund Berechnung'!$I$3163*(I118^0.727399687532279)),3)</f>
        <v>0.92200000000000004</v>
      </c>
      <c r="K118" s="22">
        <f>ROUND(45/('Hintergrund Berechnung'!$K$3163*(I118^0.515518364833551)),3)</f>
        <v>3.375</v>
      </c>
      <c r="L118" s="22">
        <f>ROUND('Hintergrund Berechnung'!$L$3166,3)</f>
        <v>6.0919999999999996</v>
      </c>
      <c r="M118" s="20">
        <f>ROUND('Hintergrund Berechnung'!$M$3166,3)</f>
        <v>2.9820000000000002</v>
      </c>
    </row>
    <row r="119" spans="3:13" x14ac:dyDescent="0.3">
      <c r="C119" s="21">
        <v>139</v>
      </c>
      <c r="D119" s="22">
        <f>ROUND(150/('Hintergrund Berechnung'!$I$3163*(C119^0.727399687532279)),3)</f>
        <v>0.76400000000000001</v>
      </c>
      <c r="E119" s="22">
        <f>ROUND(57/('Hintergrund Berechnung'!$K$3163*(C119^0.515518364833551)),3)</f>
        <v>4.2590000000000003</v>
      </c>
      <c r="F119" s="22">
        <f>ROUND('Hintergrund Berechnung'!$L$3165,3)</f>
        <v>7.5780000000000003</v>
      </c>
      <c r="G119" s="20">
        <f>ROUND('Hintergrund Berechnung'!$M$3165,3)</f>
        <v>3.6840000000000002</v>
      </c>
      <c r="I119" s="21">
        <v>139</v>
      </c>
      <c r="J119" s="22">
        <f>ROUND(180/('Hintergrund Berechnung'!$I$3163*(I119^0.727399687532279)),3)</f>
        <v>0.91700000000000004</v>
      </c>
      <c r="K119" s="22">
        <f>ROUND(45/('Hintergrund Berechnung'!$K$3163*(I119^0.515518364833551)),3)</f>
        <v>3.3620000000000001</v>
      </c>
      <c r="L119" s="22">
        <f>ROUND('Hintergrund Berechnung'!$L$3166,3)</f>
        <v>6.0919999999999996</v>
      </c>
      <c r="M119" s="20">
        <f>ROUND('Hintergrund Berechnung'!$M$3166,3)</f>
        <v>2.9820000000000002</v>
      </c>
    </row>
    <row r="120" spans="3:13" x14ac:dyDescent="0.3">
      <c r="C120" s="21">
        <v>140</v>
      </c>
      <c r="D120" s="22">
        <f>ROUND(150/('Hintergrund Berechnung'!$I$3163*(C120^0.727399687532279)),3)</f>
        <v>0.76</v>
      </c>
      <c r="E120" s="22">
        <f>ROUND(57/('Hintergrund Berechnung'!$K$3163*(C120^0.515518364833551)),3)</f>
        <v>4.2430000000000003</v>
      </c>
      <c r="F120" s="22">
        <f>ROUND('Hintergrund Berechnung'!$L$3165,3)</f>
        <v>7.5780000000000003</v>
      </c>
      <c r="G120" s="20">
        <f>ROUND('Hintergrund Berechnung'!$M$3165,3)</f>
        <v>3.6840000000000002</v>
      </c>
      <c r="I120" s="21">
        <v>140</v>
      </c>
      <c r="J120" s="22">
        <f>ROUND(180/('Hintergrund Berechnung'!$I$3163*(I120^0.727399687532279)),3)</f>
        <v>0.91200000000000003</v>
      </c>
      <c r="K120" s="22">
        <f>ROUND(45/('Hintergrund Berechnung'!$K$3163*(I120^0.515518364833551)),3)</f>
        <v>3.35</v>
      </c>
      <c r="L120" s="22">
        <f>ROUND('Hintergrund Berechnung'!$L$3166,3)</f>
        <v>6.0919999999999996</v>
      </c>
      <c r="M120" s="20">
        <f>ROUND('Hintergrund Berechnung'!$M$3166,3)</f>
        <v>2.9820000000000002</v>
      </c>
    </row>
    <row r="121" spans="3:13" x14ac:dyDescent="0.3">
      <c r="C121" s="21">
        <v>141</v>
      </c>
      <c r="D121" s="22">
        <f>ROUND(150/('Hintergrund Berechnung'!$I$3163*(C121^0.727399687532279)),3)</f>
        <v>0.75600000000000001</v>
      </c>
      <c r="E121" s="22">
        <f>ROUND(57/('Hintergrund Berechnung'!$K$3163*(C121^0.515518364833551)),3)</f>
        <v>4.2279999999999998</v>
      </c>
      <c r="F121" s="22">
        <f>ROUND('Hintergrund Berechnung'!$L$3165,3)</f>
        <v>7.5780000000000003</v>
      </c>
      <c r="G121" s="20">
        <f>ROUND('Hintergrund Berechnung'!$M$3165,3)</f>
        <v>3.6840000000000002</v>
      </c>
      <c r="I121" s="21">
        <v>141</v>
      </c>
      <c r="J121" s="22">
        <f>ROUND(180/('Hintergrund Berechnung'!$I$3163*(I121^0.727399687532279)),3)</f>
        <v>0.90800000000000003</v>
      </c>
      <c r="K121" s="22">
        <f>ROUND(45/('Hintergrund Berechnung'!$K$3163*(I121^0.515518364833551)),3)</f>
        <v>3.3380000000000001</v>
      </c>
      <c r="L121" s="22">
        <f>ROUND('Hintergrund Berechnung'!$L$3166,3)</f>
        <v>6.0919999999999996</v>
      </c>
      <c r="M121" s="20">
        <f>ROUND('Hintergrund Berechnung'!$M$3166,3)</f>
        <v>2.9820000000000002</v>
      </c>
    </row>
    <row r="122" spans="3:13" x14ac:dyDescent="0.3">
      <c r="C122" s="21">
        <v>142</v>
      </c>
      <c r="D122" s="22">
        <f>ROUND(150/('Hintergrund Berechnung'!$I$3163*(C122^0.727399687532279)),3)</f>
        <v>0.753</v>
      </c>
      <c r="E122" s="22">
        <f>ROUND(57/('Hintergrund Berechnung'!$K$3163*(C122^0.515518364833551)),3)</f>
        <v>4.2119999999999997</v>
      </c>
      <c r="F122" s="22">
        <f>ROUND('Hintergrund Berechnung'!$L$3165,3)</f>
        <v>7.5780000000000003</v>
      </c>
      <c r="G122" s="20">
        <f>ROUND('Hintergrund Berechnung'!$M$3165,3)</f>
        <v>3.6840000000000002</v>
      </c>
      <c r="I122" s="21">
        <v>142</v>
      </c>
      <c r="J122" s="22">
        <f>ROUND(180/('Hintergrund Berechnung'!$I$3163*(I122^0.727399687532279)),3)</f>
        <v>0.90300000000000002</v>
      </c>
      <c r="K122" s="22">
        <f>ROUND(45/('Hintergrund Berechnung'!$K$3163*(I122^0.515518364833551)),3)</f>
        <v>3.3250000000000002</v>
      </c>
      <c r="L122" s="22">
        <f>ROUND('Hintergrund Berechnung'!$L$3166,3)</f>
        <v>6.0919999999999996</v>
      </c>
      <c r="M122" s="20">
        <f>ROUND('Hintergrund Berechnung'!$M$3166,3)</f>
        <v>2.9820000000000002</v>
      </c>
    </row>
    <row r="123" spans="3:13" x14ac:dyDescent="0.3">
      <c r="C123" s="21">
        <v>143</v>
      </c>
      <c r="D123" s="22">
        <f>ROUND(150/('Hintergrund Berechnung'!$I$3163*(C123^0.727399687532279)),3)</f>
        <v>0.749</v>
      </c>
      <c r="E123" s="22">
        <f>ROUND(57/('Hintergrund Berechnung'!$K$3163*(C123^0.515518364833551)),3)</f>
        <v>4.1970000000000001</v>
      </c>
      <c r="F123" s="22">
        <f>ROUND('Hintergrund Berechnung'!$L$3165,3)</f>
        <v>7.5780000000000003</v>
      </c>
      <c r="G123" s="20">
        <f>ROUND('Hintergrund Berechnung'!$M$3165,3)</f>
        <v>3.6840000000000002</v>
      </c>
      <c r="I123" s="21">
        <v>143</v>
      </c>
      <c r="J123" s="22">
        <f>ROUND(180/('Hintergrund Berechnung'!$I$3163*(I123^0.727399687532279)),3)</f>
        <v>0.89900000000000002</v>
      </c>
      <c r="K123" s="22">
        <f>ROUND(45/('Hintergrund Berechnung'!$K$3163*(I123^0.515518364833551)),3)</f>
        <v>3.3130000000000002</v>
      </c>
      <c r="L123" s="22">
        <f>ROUND('Hintergrund Berechnung'!$L$3166,3)</f>
        <v>6.0919999999999996</v>
      </c>
      <c r="M123" s="20">
        <f>ROUND('Hintergrund Berechnung'!$M$3166,3)</f>
        <v>2.9820000000000002</v>
      </c>
    </row>
    <row r="124" spans="3:13" x14ac:dyDescent="0.3">
      <c r="C124" s="21">
        <v>144</v>
      </c>
      <c r="D124" s="22">
        <f>ROUND(150/('Hintergrund Berechnung'!$I$3163*(C124^0.727399687532279)),3)</f>
        <v>0.745</v>
      </c>
      <c r="E124" s="22">
        <f>ROUND(57/('Hintergrund Berechnung'!$K$3163*(C124^0.515518364833551)),3)</f>
        <v>4.1820000000000004</v>
      </c>
      <c r="F124" s="22">
        <f>ROUND('Hintergrund Berechnung'!$L$3165,3)</f>
        <v>7.5780000000000003</v>
      </c>
      <c r="G124" s="20">
        <f>ROUND('Hintergrund Berechnung'!$M$3165,3)</f>
        <v>3.6840000000000002</v>
      </c>
      <c r="I124" s="21">
        <v>144</v>
      </c>
      <c r="J124" s="22">
        <f>ROUND(180/('Hintergrund Berechnung'!$I$3163*(I124^0.727399687532279)),3)</f>
        <v>0.89400000000000002</v>
      </c>
      <c r="K124" s="22">
        <f>ROUND(45/('Hintergrund Berechnung'!$K$3163*(I124^0.515518364833551)),3)</f>
        <v>3.302</v>
      </c>
      <c r="L124" s="22">
        <f>ROUND('Hintergrund Berechnung'!$L$3166,3)</f>
        <v>6.0919999999999996</v>
      </c>
      <c r="M124" s="20">
        <f>ROUND('Hintergrund Berechnung'!$M$3166,3)</f>
        <v>2.9820000000000002</v>
      </c>
    </row>
    <row r="125" spans="3:13" x14ac:dyDescent="0.3">
      <c r="C125" s="21">
        <v>145</v>
      </c>
      <c r="D125" s="22">
        <f>ROUND(150/('Hintergrund Berechnung'!$I$3163*(C125^0.727399687532279)),3)</f>
        <v>0.74099999999999999</v>
      </c>
      <c r="E125" s="22">
        <f>ROUND(57/('Hintergrund Berechnung'!$K$3163*(C125^0.515518364833551)),3)</f>
        <v>4.1669999999999998</v>
      </c>
      <c r="F125" s="22">
        <f>ROUND('Hintergrund Berechnung'!$L$3165,3)</f>
        <v>7.5780000000000003</v>
      </c>
      <c r="G125" s="20">
        <f>ROUND('Hintergrund Berechnung'!$M$3165,3)</f>
        <v>3.6840000000000002</v>
      </c>
      <c r="I125" s="21">
        <v>145</v>
      </c>
      <c r="J125" s="22">
        <f>ROUND(180/('Hintergrund Berechnung'!$I$3163*(I125^0.727399687532279)),3)</f>
        <v>0.88900000000000001</v>
      </c>
      <c r="K125" s="22">
        <f>ROUND(45/('Hintergrund Berechnung'!$K$3163*(I125^0.515518364833551)),3)</f>
        <v>3.29</v>
      </c>
      <c r="L125" s="22">
        <f>ROUND('Hintergrund Berechnung'!$L$3166,3)</f>
        <v>6.0919999999999996</v>
      </c>
      <c r="M125" s="20">
        <f>ROUND('Hintergrund Berechnung'!$M$3166,3)</f>
        <v>2.9820000000000002</v>
      </c>
    </row>
    <row r="126" spans="3:13" x14ac:dyDescent="0.3">
      <c r="C126" s="21">
        <v>146</v>
      </c>
      <c r="D126" s="22">
        <f>ROUND(150/('Hintergrund Berechnung'!$I$3163*(C126^0.727399687532279)),3)</f>
        <v>0.73799999999999999</v>
      </c>
      <c r="E126" s="22">
        <f>ROUND(57/('Hintergrund Berechnung'!$K$3163*(C126^0.515518364833551)),3)</f>
        <v>4.1520000000000001</v>
      </c>
      <c r="F126" s="22">
        <f>ROUND('Hintergrund Berechnung'!$L$3165,3)</f>
        <v>7.5780000000000003</v>
      </c>
      <c r="G126" s="20">
        <f>ROUND('Hintergrund Berechnung'!$M$3165,3)</f>
        <v>3.6840000000000002</v>
      </c>
      <c r="I126" s="21">
        <v>146</v>
      </c>
      <c r="J126" s="22">
        <f>ROUND(180/('Hintergrund Berechnung'!$I$3163*(I126^0.727399687532279)),3)</f>
        <v>0.88500000000000001</v>
      </c>
      <c r="K126" s="22">
        <f>ROUND(45/('Hintergrund Berechnung'!$K$3163*(I126^0.515518364833551)),3)</f>
        <v>3.278</v>
      </c>
      <c r="L126" s="22">
        <f>ROUND('Hintergrund Berechnung'!$L$3166,3)</f>
        <v>6.0919999999999996</v>
      </c>
      <c r="M126" s="20">
        <f>ROUND('Hintergrund Berechnung'!$M$3166,3)</f>
        <v>2.9820000000000002</v>
      </c>
    </row>
    <row r="127" spans="3:13" x14ac:dyDescent="0.3">
      <c r="C127" s="21">
        <v>147</v>
      </c>
      <c r="D127" s="22">
        <f>ROUND(150/('Hintergrund Berechnung'!$I$3163*(C127^0.727399687532279)),3)</f>
        <v>0.73399999999999999</v>
      </c>
      <c r="E127" s="22">
        <f>ROUND(57/('Hintergrund Berechnung'!$K$3163*(C127^0.515518364833551)),3)</f>
        <v>4.1379999999999999</v>
      </c>
      <c r="F127" s="22">
        <f>ROUND('Hintergrund Berechnung'!$L$3165,3)</f>
        <v>7.5780000000000003</v>
      </c>
      <c r="G127" s="20">
        <f>ROUND('Hintergrund Berechnung'!$M$3165,3)</f>
        <v>3.6840000000000002</v>
      </c>
      <c r="I127" s="21">
        <v>147</v>
      </c>
      <c r="J127" s="22">
        <f>ROUND(180/('Hintergrund Berechnung'!$I$3163*(I127^0.727399687532279)),3)</f>
        <v>0.88100000000000001</v>
      </c>
      <c r="K127" s="22">
        <f>ROUND(45/('Hintergrund Berechnung'!$K$3163*(I127^0.515518364833551)),3)</f>
        <v>3.2669999999999999</v>
      </c>
      <c r="L127" s="22">
        <f>ROUND('Hintergrund Berechnung'!$L$3166,3)</f>
        <v>6.0919999999999996</v>
      </c>
      <c r="M127" s="20">
        <f>ROUND('Hintergrund Berechnung'!$M$3166,3)</f>
        <v>2.9820000000000002</v>
      </c>
    </row>
    <row r="128" spans="3:13" x14ac:dyDescent="0.3">
      <c r="C128" s="21">
        <v>148</v>
      </c>
      <c r="D128" s="22">
        <f>ROUND(150/('Hintergrund Berechnung'!$I$3163*(C128^0.727399687532279)),3)</f>
        <v>0.73</v>
      </c>
      <c r="E128" s="22">
        <f>ROUND(57/('Hintergrund Berechnung'!$K$3163*(C128^0.515518364833551)),3)</f>
        <v>4.1230000000000002</v>
      </c>
      <c r="F128" s="22">
        <f>ROUND('Hintergrund Berechnung'!$L$3165,3)</f>
        <v>7.5780000000000003</v>
      </c>
      <c r="G128" s="20">
        <f>ROUND('Hintergrund Berechnung'!$M$3165,3)</f>
        <v>3.6840000000000002</v>
      </c>
      <c r="I128" s="21">
        <v>148</v>
      </c>
      <c r="J128" s="22">
        <f>ROUND(180/('Hintergrund Berechnung'!$I$3163*(I128^0.727399687532279)),3)</f>
        <v>0.876</v>
      </c>
      <c r="K128" s="22">
        <f>ROUND(45/('Hintergrund Berechnung'!$K$3163*(I128^0.515518364833551)),3)</f>
        <v>3.2549999999999999</v>
      </c>
      <c r="L128" s="22">
        <f>ROUND('Hintergrund Berechnung'!$L$3166,3)</f>
        <v>6.0919999999999996</v>
      </c>
      <c r="M128" s="20">
        <f>ROUND('Hintergrund Berechnung'!$M$3166,3)</f>
        <v>2.9820000000000002</v>
      </c>
    </row>
    <row r="129" spans="3:13" x14ac:dyDescent="0.3">
      <c r="C129" s="21">
        <v>149</v>
      </c>
      <c r="D129" s="22">
        <f>ROUND(150/('Hintergrund Berechnung'!$I$3163*(C129^0.727399687532279)),3)</f>
        <v>0.72699999999999998</v>
      </c>
      <c r="E129" s="22">
        <f>ROUND(57/('Hintergrund Berechnung'!$K$3163*(C129^0.515518364833551)),3)</f>
        <v>4.109</v>
      </c>
      <c r="F129" s="22">
        <f>ROUND('Hintergrund Berechnung'!$L$3165,3)</f>
        <v>7.5780000000000003</v>
      </c>
      <c r="G129" s="20">
        <f>ROUND('Hintergrund Berechnung'!$M$3165,3)</f>
        <v>3.6840000000000002</v>
      </c>
      <c r="I129" s="21">
        <v>149</v>
      </c>
      <c r="J129" s="22">
        <f>ROUND(180/('Hintergrund Berechnung'!$I$3163*(I129^0.727399687532279)),3)</f>
        <v>0.872</v>
      </c>
      <c r="K129" s="22">
        <f>ROUND(45/('Hintergrund Berechnung'!$K$3163*(I129^0.515518364833551)),3)</f>
        <v>3.2440000000000002</v>
      </c>
      <c r="L129" s="22">
        <f>ROUND('Hintergrund Berechnung'!$L$3166,3)</f>
        <v>6.0919999999999996</v>
      </c>
      <c r="M129" s="20">
        <f>ROUND('Hintergrund Berechnung'!$M$3166,3)</f>
        <v>2.9820000000000002</v>
      </c>
    </row>
    <row r="130" spans="3:13" x14ac:dyDescent="0.3">
      <c r="C130" s="21">
        <v>150</v>
      </c>
      <c r="D130" s="22">
        <f>ROUND(150/('Hintergrund Berechnung'!$I$3163*(C130^0.727399687532279)),3)</f>
        <v>0.72299999999999998</v>
      </c>
      <c r="E130" s="22">
        <f>ROUND(57/('Hintergrund Berechnung'!$K$3163*(C130^0.515518364833551)),3)</f>
        <v>4.0949999999999998</v>
      </c>
      <c r="F130" s="22">
        <f>ROUND('Hintergrund Berechnung'!$L$3165,3)</f>
        <v>7.5780000000000003</v>
      </c>
      <c r="G130" s="20">
        <f>ROUND('Hintergrund Berechnung'!$M$3165,3)</f>
        <v>3.6840000000000002</v>
      </c>
      <c r="I130" s="21">
        <v>150</v>
      </c>
      <c r="J130" s="22">
        <f>ROUND(180/('Hintergrund Berechnung'!$I$3163*(I130^0.727399687532279)),3)</f>
        <v>0.86799999999999999</v>
      </c>
      <c r="K130" s="22">
        <f>ROUND(45/('Hintergrund Berechnung'!$K$3163*(I130^0.515518364833551)),3)</f>
        <v>3.2330000000000001</v>
      </c>
      <c r="L130" s="22">
        <f>ROUND('Hintergrund Berechnung'!$L$3166,3)</f>
        <v>6.0919999999999996</v>
      </c>
      <c r="M130" s="20">
        <f>ROUND('Hintergrund Berechnung'!$M$3166,3)</f>
        <v>2.9820000000000002</v>
      </c>
    </row>
  </sheetData>
  <sheetProtection algorithmName="SHA-512" hashValue="Pd5mMnNToFS2RWOlO9LS7v6i25ht8cBbb+f/8LzWOOdELl9pJG8aV6hg3/vsQ5kiK7PFLRu24Ps6jHyZYKnEJQ==" saltValue="VKdq4uGgtslJeXO4LnPRgg==" spinCount="100000" sheet="1" objects="1" scenarios="1"/>
  <mergeCells count="3">
    <mergeCell ref="C3:G3"/>
    <mergeCell ref="I3:M3"/>
    <mergeCell ref="C1:M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Wettkampfdokumentation</vt:lpstr>
      <vt:lpstr>Hintergrund Berechnung</vt:lpstr>
      <vt:lpstr>Ergebnisfaktoren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2024-05-16T15:11:39Z</dcterms:modified>
</cp:coreProperties>
</file>